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4330" windowHeight="10965" tabRatio="921"/>
  </bookViews>
  <sheets>
    <sheet name="1.Выработка э.э" sheetId="47" r:id="rId1"/>
    <sheet name="1.1.Отпуск э.э с шин" sheetId="22" r:id="rId2"/>
    <sheet name="2.Отпуск т.э." sheetId="1" r:id="rId3"/>
    <sheet name="3.1.КИУМ эл мощн" sheetId="51" r:id="rId4"/>
    <sheet name="3.2.КИУМ теплов мощн" sheetId="36" r:id="rId5"/>
    <sheet name="4.1.Устан эл мощн" sheetId="37" r:id="rId6"/>
    <sheet name="4.2.Устан тепл мощн" sheetId="38" r:id="rId7"/>
    <sheet name="5. Распол эл мощн" sheetId="39" r:id="rId8"/>
    <sheet name="6.1.Расход топл, т.у.т." sheetId="46" r:id="rId9"/>
    <sheet name="6.1.1.Расход топл Э, т.у.т." sheetId="41" r:id="rId10"/>
    <sheet name="6.1.2.Расход топл Т, т.у.т." sheetId="45" r:id="rId11"/>
    <sheet name="7.УРУТ э.э." sheetId="42" r:id="rId12"/>
    <sheet name="8.УРУТ т.э." sheetId="43" r:id="rId13"/>
    <sheet name="9.ОРЭМ" sheetId="52" r:id="rId14"/>
    <sheet name="10. Розн рынок " sheetId="59" r:id="rId15"/>
    <sheet name="11.1Тариф на э.э" sheetId="54" r:id="rId16"/>
    <sheet name="11.2 Тариф на э.э ДГК" sheetId="55" r:id="rId17"/>
    <sheet name="11.3 Тариф на тепло" sheetId="56" r:id="rId18"/>
    <sheet name="12.1 RAB" sheetId="57" r:id="rId19"/>
    <sheet name="12.2 Тарифы сетей" sheetId="58" r:id="rId20"/>
    <sheet name="13.Отпуск э.э в сеть" sheetId="14" r:id="rId21"/>
    <sheet name="14.Потери э.э. в сети" sheetId="16" r:id="rId22"/>
    <sheet name="15.Отпуск т.э. в сеть" sheetId="15" r:id="rId23"/>
    <sheet name="16.Потери т.э. в сети" sheetId="17" r:id="rId24"/>
  </sheets>
  <externalReferences>
    <externalReference r:id="rId25"/>
    <externalReference r:id="rId26"/>
    <externalReference r:id="rId27"/>
  </externalReferences>
  <definedNames>
    <definedName name="_xlnm.Print_Titles" localSheetId="16">'11.2 Тариф на э.э ДГК'!$A:$J</definedName>
    <definedName name="_xlnm.Print_Area" localSheetId="1">'1.1.Отпуск э.э с шин'!$A$1:$EE$65</definedName>
    <definedName name="_xlnm.Print_Area" localSheetId="0">'1.Выработка э.э'!$A$1:$EE$65</definedName>
    <definedName name="_xlnm.Print_Area" localSheetId="14">'10. Розн рынок '!$A$1:$CE$32</definedName>
    <definedName name="_xlnm.Print_Area" localSheetId="15">'11.1Тариф на э.э'!$A$1:$N$49</definedName>
    <definedName name="_xlnm.Print_Area" localSheetId="17">'11.3 Тариф на тепло'!$A$1:$N$20</definedName>
    <definedName name="_xlnm.Print_Area" localSheetId="18">'12.1 RAB'!$A$1:$I$63</definedName>
    <definedName name="_xlnm.Print_Area" localSheetId="19">'12.2 Тарифы сетей'!$A$1:$K$13</definedName>
    <definedName name="_xlnm.Print_Area" localSheetId="20">'13.Отпуск э.э в сеть'!$A$1:$DD$20</definedName>
    <definedName name="_xlnm.Print_Area" localSheetId="21">'14.Потери э.э. в сети'!$A$1:$CP$20</definedName>
    <definedName name="_xlnm.Print_Area" localSheetId="22">'15.Отпуск т.э. в сеть'!$A$1:$CJ$18</definedName>
    <definedName name="_xlnm.Print_Area" localSheetId="23">'16.Потери т.э. в сети'!$A$1:$CH$18</definedName>
    <definedName name="_xlnm.Print_Area" localSheetId="2">'2.Отпуск т.э.'!$A$1:$EA$69</definedName>
    <definedName name="_xlnm.Print_Area" localSheetId="4">'3.2.КИУМ теплов мощн'!$A$1:$DC$71</definedName>
    <definedName name="_xlnm.Print_Area" localSheetId="5">'4.1.Устан эл мощн'!$A$1:$CI$67</definedName>
    <definedName name="_xlnm.Print_Area" localSheetId="6">'4.2.Устан тепл мощн'!$A$1:$CI$75</definedName>
    <definedName name="_xlnm.Print_Area" localSheetId="7">'5. Распол эл мощн'!$A$1:$CI$64</definedName>
    <definedName name="_xlnm.Print_Area" localSheetId="9">'6.1.1.Расход топл Э, т.у.т.'!$A$1:$DX$84</definedName>
    <definedName name="_xlnm.Print_Area" localSheetId="10">'6.1.2.Расход топл Т, т.у.т.'!$A$2:$DX$84</definedName>
    <definedName name="_xlnm.Print_Area" localSheetId="8">'6.1.Расход топл, т.у.т.'!$A$1:$DX$84</definedName>
    <definedName name="_xlnm.Print_Area" localSheetId="11">'7.УРУТ э.э.'!$A$1:$EC$65</definedName>
    <definedName name="_xlnm.Print_Area" localSheetId="12">'8.УРУТ т.э.'!$A$1:$EC$64</definedName>
    <definedName name="_xlnm.Print_Area" localSheetId="13">'9.ОРЭМ'!$A$3:$AP$36</definedName>
  </definedNames>
  <calcPr calcId="145621"/>
</workbook>
</file>

<file path=xl/calcChain.xml><?xml version="1.0" encoding="utf-8"?>
<calcChain xmlns="http://schemas.openxmlformats.org/spreadsheetml/2006/main">
  <c r="DS27" i="59" l="1"/>
  <c r="DL27" i="59"/>
  <c r="DE27" i="59"/>
  <c r="CZ27" i="59"/>
  <c r="CY27" i="59"/>
  <c r="CS27" i="59"/>
  <c r="CP27" i="59"/>
  <c r="CJ27" i="59"/>
  <c r="CI27" i="59"/>
  <c r="CB27" i="59"/>
  <c r="BV27" i="59"/>
  <c r="CC27" i="59" s="1"/>
  <c r="BN27" i="59"/>
  <c r="BM27" i="59"/>
  <c r="CR27" i="59" s="1"/>
  <c r="BF27" i="59"/>
  <c r="AY27" i="59"/>
  <c r="AU27" i="59"/>
  <c r="AN27" i="59"/>
  <c r="AG27" i="59"/>
  <c r="AB27" i="59"/>
  <c r="AH27" i="59" s="1"/>
  <c r="X27" i="59"/>
  <c r="S27" i="59"/>
  <c r="O27" i="59"/>
  <c r="N27" i="59"/>
  <c r="I27" i="59"/>
  <c r="E27" i="59"/>
  <c r="DS26" i="59"/>
  <c r="DL26" i="59"/>
  <c r="DE26" i="59"/>
  <c r="CZ26" i="59"/>
  <c r="CY26" i="59"/>
  <c r="CS26" i="59"/>
  <c r="CP26" i="59"/>
  <c r="CJ26" i="59"/>
  <c r="CI26" i="59"/>
  <c r="CB26" i="59"/>
  <c r="BX26" i="59"/>
  <c r="BV26" i="59"/>
  <c r="BW26" i="59" s="1"/>
  <c r="BM26" i="59"/>
  <c r="BF26" i="59"/>
  <c r="AZ26" i="59"/>
  <c r="AY26" i="59"/>
  <c r="AU26" i="59"/>
  <c r="AN26" i="59"/>
  <c r="AG26" i="59"/>
  <c r="AB26" i="59"/>
  <c r="AH26" i="59" s="1"/>
  <c r="X26" i="59"/>
  <c r="AO26" i="59" s="1"/>
  <c r="S26" i="59"/>
  <c r="O26" i="59"/>
  <c r="N26" i="59"/>
  <c r="I26" i="59"/>
  <c r="E26" i="59"/>
  <c r="DU25" i="59"/>
  <c r="DS25" i="59"/>
  <c r="DL25" i="59"/>
  <c r="DE25" i="59"/>
  <c r="CZ25" i="59"/>
  <c r="CY25" i="59"/>
  <c r="CS25" i="59"/>
  <c r="CP25" i="59"/>
  <c r="CL25" i="59"/>
  <c r="CJ25" i="59"/>
  <c r="CK25" i="59" s="1"/>
  <c r="CI25" i="59"/>
  <c r="CC25" i="59"/>
  <c r="CB25" i="59"/>
  <c r="BX25" i="59"/>
  <c r="BN25" i="59"/>
  <c r="BM25" i="59"/>
  <c r="CR25" i="59" s="1"/>
  <c r="BF25" i="59"/>
  <c r="AY25" i="59"/>
  <c r="BP25" i="59" s="1"/>
  <c r="AU25" i="59"/>
  <c r="BW25" i="59" s="1"/>
  <c r="AN25" i="59"/>
  <c r="AG25" i="59"/>
  <c r="AC25" i="59"/>
  <c r="AB25" i="59"/>
  <c r="X25" i="59"/>
  <c r="AH25" i="59" s="1"/>
  <c r="S25" i="59"/>
  <c r="N25" i="59"/>
  <c r="I25" i="59"/>
  <c r="E25" i="59"/>
  <c r="DV24" i="59"/>
  <c r="DS24" i="59"/>
  <c r="DM24" i="59"/>
  <c r="DL24" i="59"/>
  <c r="DE24" i="59"/>
  <c r="DA24" i="59"/>
  <c r="CY24" i="59"/>
  <c r="CZ24" i="59" s="1"/>
  <c r="CP24" i="59"/>
  <c r="CI24" i="59"/>
  <c r="CB24" i="59"/>
  <c r="BV24" i="59"/>
  <c r="BO24" i="59"/>
  <c r="BM24" i="59"/>
  <c r="BF24" i="59"/>
  <c r="AY24" i="59"/>
  <c r="AU24" i="59"/>
  <c r="AN24" i="59"/>
  <c r="AG24" i="59"/>
  <c r="AB24" i="59"/>
  <c r="X24" i="59"/>
  <c r="S24" i="59"/>
  <c r="N24" i="59"/>
  <c r="I24" i="59"/>
  <c r="E24" i="59"/>
  <c r="DS23" i="59"/>
  <c r="DU23" i="59" s="1"/>
  <c r="DL23" i="59"/>
  <c r="DF23" i="59"/>
  <c r="DG23" i="59" s="1"/>
  <c r="DE23" i="59"/>
  <c r="CY23" i="59"/>
  <c r="CS23" i="59"/>
  <c r="CP23" i="59"/>
  <c r="CJ23" i="59"/>
  <c r="CK23" i="59" s="1"/>
  <c r="CI23" i="59"/>
  <c r="CC23" i="59"/>
  <c r="CB23" i="59"/>
  <c r="BV23" i="59"/>
  <c r="BO23" i="59"/>
  <c r="CQ23" i="59" s="1"/>
  <c r="BM23" i="59"/>
  <c r="BF23" i="59"/>
  <c r="AY23" i="59"/>
  <c r="AU23" i="59"/>
  <c r="AN23" i="59"/>
  <c r="AG23" i="59"/>
  <c r="AB23" i="59"/>
  <c r="X23" i="59"/>
  <c r="S23" i="59"/>
  <c r="O23" i="59"/>
  <c r="N23" i="59"/>
  <c r="I23" i="59"/>
  <c r="E23" i="59"/>
  <c r="DS22" i="59"/>
  <c r="DL22" i="59"/>
  <c r="DE22" i="59"/>
  <c r="CZ22" i="59"/>
  <c r="CY22" i="59"/>
  <c r="CS22" i="59"/>
  <c r="CR22" i="59"/>
  <c r="CP22" i="59"/>
  <c r="CJ22" i="59"/>
  <c r="CK22" i="59" s="1"/>
  <c r="CI22" i="59"/>
  <c r="CC22" i="59"/>
  <c r="CB22" i="59"/>
  <c r="BX22" i="59"/>
  <c r="BV22" i="59"/>
  <c r="BW22" i="59" s="1"/>
  <c r="BO22" i="59"/>
  <c r="CQ22" i="59" s="1"/>
  <c r="BF22" i="59"/>
  <c r="AY22" i="59"/>
  <c r="AU22" i="59"/>
  <c r="AN22" i="59"/>
  <c r="BN22" i="59" s="1"/>
  <c r="AH22" i="59"/>
  <c r="AG22" i="59"/>
  <c r="AB22" i="59"/>
  <c r="X22" i="59"/>
  <c r="S22" i="59"/>
  <c r="N22" i="59"/>
  <c r="I22" i="59"/>
  <c r="E22" i="59"/>
  <c r="J22" i="59" s="1"/>
  <c r="DU21" i="59"/>
  <c r="DS21" i="59"/>
  <c r="DM21" i="59"/>
  <c r="DO21" i="59" s="1"/>
  <c r="DE21" i="59"/>
  <c r="CZ21" i="59"/>
  <c r="CY21" i="59"/>
  <c r="DA21" i="59" s="1"/>
  <c r="CS21" i="59"/>
  <c r="CR21" i="59"/>
  <c r="DT21" i="59" s="1"/>
  <c r="CP21" i="59"/>
  <c r="CL21" i="59"/>
  <c r="CK21" i="59"/>
  <c r="CB21" i="59"/>
  <c r="CJ21" i="59" s="1"/>
  <c r="BV21" i="59"/>
  <c r="BM21" i="59"/>
  <c r="BF21" i="59"/>
  <c r="AY21" i="59"/>
  <c r="AU21" i="59"/>
  <c r="AN21" i="59"/>
  <c r="AJ21" i="59"/>
  <c r="AG21" i="59"/>
  <c r="AC21" i="59"/>
  <c r="AB21" i="59"/>
  <c r="AH21" i="59" s="1"/>
  <c r="X21" i="59"/>
  <c r="AO21" i="59" s="1"/>
  <c r="S21" i="59"/>
  <c r="T21" i="59" s="1"/>
  <c r="N21" i="59"/>
  <c r="J21" i="59"/>
  <c r="I21" i="59"/>
  <c r="O21" i="59" s="1"/>
  <c r="E21" i="59"/>
  <c r="DV20" i="59"/>
  <c r="DS20" i="59"/>
  <c r="DL20" i="59"/>
  <c r="DE20" i="59"/>
  <c r="CY20" i="59"/>
  <c r="DM20" i="59" s="1"/>
  <c r="CP20" i="59"/>
  <c r="CJ20" i="59"/>
  <c r="CI20" i="59"/>
  <c r="CB20" i="59"/>
  <c r="BV20" i="59"/>
  <c r="BO20" i="59"/>
  <c r="BN20" i="59"/>
  <c r="BM20" i="59"/>
  <c r="BF20" i="59"/>
  <c r="AY20" i="59"/>
  <c r="AZ20" i="59" s="1"/>
  <c r="AU20" i="59"/>
  <c r="AO20" i="59"/>
  <c r="AN20" i="59"/>
  <c r="AG20" i="59"/>
  <c r="AB20" i="59"/>
  <c r="AH20" i="59" s="1"/>
  <c r="X20" i="59"/>
  <c r="S20" i="59"/>
  <c r="O20" i="59"/>
  <c r="N20" i="59"/>
  <c r="T20" i="59" s="1"/>
  <c r="I20" i="59"/>
  <c r="E20" i="59"/>
  <c r="J20" i="59" s="1"/>
  <c r="DU19" i="59"/>
  <c r="DS19" i="59"/>
  <c r="DM19" i="59"/>
  <c r="DO19" i="59" s="1"/>
  <c r="DL19" i="59"/>
  <c r="DF19" i="59"/>
  <c r="DE19" i="59"/>
  <c r="CY19" i="59"/>
  <c r="CS19" i="59"/>
  <c r="CR19" i="59"/>
  <c r="DT19" i="59" s="1"/>
  <c r="CP19" i="59"/>
  <c r="CK19" i="59"/>
  <c r="CI19" i="59"/>
  <c r="CB19" i="59"/>
  <c r="BV19" i="59"/>
  <c r="CJ19" i="59" s="1"/>
  <c r="CL19" i="59" s="1"/>
  <c r="BM19" i="59"/>
  <c r="BF19" i="59"/>
  <c r="AY19" i="59"/>
  <c r="AU19" i="59"/>
  <c r="AN19" i="59"/>
  <c r="AG19" i="59"/>
  <c r="AC19" i="59"/>
  <c r="AB19" i="59"/>
  <c r="X19" i="59"/>
  <c r="S19" i="59"/>
  <c r="T19" i="59" s="1"/>
  <c r="N19" i="59"/>
  <c r="I19" i="59"/>
  <c r="E19" i="59"/>
  <c r="DR18" i="59"/>
  <c r="DQ18" i="59"/>
  <c r="DJ18" i="59"/>
  <c r="DB18" i="59"/>
  <c r="CO18" i="59"/>
  <c r="CN18" i="59"/>
  <c r="CG18" i="59"/>
  <c r="CF18" i="59"/>
  <c r="BE18" i="59"/>
  <c r="AX14" i="59"/>
  <c r="DS13" i="59"/>
  <c r="DL13" i="59"/>
  <c r="DE13" i="59"/>
  <c r="DA13" i="59"/>
  <c r="CY13" i="59"/>
  <c r="CP13" i="59"/>
  <c r="CR13" i="59" s="1"/>
  <c r="CI13" i="59"/>
  <c r="CJ13" i="59" s="1"/>
  <c r="CC13" i="59"/>
  <c r="CB13" i="59"/>
  <c r="BV13" i="59"/>
  <c r="BM13" i="59"/>
  <c r="BF13" i="59"/>
  <c r="BG13" i="59" s="1"/>
  <c r="BP13" i="59" s="1"/>
  <c r="AY13" i="59"/>
  <c r="AU13" i="59"/>
  <c r="AZ13" i="59" s="1"/>
  <c r="AN13" i="59"/>
  <c r="BN13" i="59" s="1"/>
  <c r="AG13" i="59"/>
  <c r="AH13" i="59" s="1"/>
  <c r="AB13" i="59"/>
  <c r="X13" i="59"/>
  <c r="AC13" i="59" s="1"/>
  <c r="BB13" i="59" s="1"/>
  <c r="S13" i="59"/>
  <c r="N13" i="59"/>
  <c r="J13" i="59"/>
  <c r="I13" i="59"/>
  <c r="E13" i="59"/>
  <c r="DS12" i="59"/>
  <c r="DU12" i="59" s="1"/>
  <c r="DL12" i="59"/>
  <c r="DE12" i="59"/>
  <c r="CY12" i="59"/>
  <c r="CR12" i="59"/>
  <c r="CQ12" i="59"/>
  <c r="CP12" i="59"/>
  <c r="CI12" i="59"/>
  <c r="CC12" i="59"/>
  <c r="CB12" i="59"/>
  <c r="BV12" i="59"/>
  <c r="BX12" i="59" s="1"/>
  <c r="BO12" i="59"/>
  <c r="BM12" i="59"/>
  <c r="BN12" i="59" s="1"/>
  <c r="BF12" i="59"/>
  <c r="BG12" i="59" s="1"/>
  <c r="BP12" i="59" s="1"/>
  <c r="AY12" i="59"/>
  <c r="AZ12" i="59" s="1"/>
  <c r="AU12" i="59"/>
  <c r="AN12" i="59"/>
  <c r="AH12" i="59"/>
  <c r="AG12" i="59"/>
  <c r="AB12" i="59"/>
  <c r="X12" i="59"/>
  <c r="AC12" i="59" s="1"/>
  <c r="S12" i="59"/>
  <c r="N12" i="59"/>
  <c r="O12" i="59" s="1"/>
  <c r="I12" i="59"/>
  <c r="E12" i="59"/>
  <c r="J12" i="59" s="1"/>
  <c r="DU11" i="59"/>
  <c r="DS11" i="59"/>
  <c r="DL11" i="59"/>
  <c r="DE11" i="59"/>
  <c r="CY11" i="59"/>
  <c r="DA11" i="59" s="1"/>
  <c r="CP11" i="59"/>
  <c r="CI11" i="59"/>
  <c r="CB11" i="59"/>
  <c r="BX11" i="59"/>
  <c r="BW11" i="59"/>
  <c r="BV11" i="59"/>
  <c r="CC11" i="59" s="1"/>
  <c r="CE11" i="59" s="1"/>
  <c r="BM11" i="59"/>
  <c r="BG11" i="59"/>
  <c r="BP11" i="59" s="1"/>
  <c r="BF11" i="59"/>
  <c r="AZ11" i="59"/>
  <c r="BA11" i="59" s="1"/>
  <c r="AY11" i="59"/>
  <c r="AU11" i="59"/>
  <c r="AN11" i="59"/>
  <c r="AG11" i="59"/>
  <c r="AH11" i="59" s="1"/>
  <c r="AO11" i="59" s="1"/>
  <c r="AC11" i="59"/>
  <c r="AB11" i="59"/>
  <c r="X11" i="59"/>
  <c r="S11" i="59"/>
  <c r="O11" i="59"/>
  <c r="N11" i="59"/>
  <c r="I11" i="59"/>
  <c r="E11" i="59"/>
  <c r="J11" i="59" s="1"/>
  <c r="DS10" i="59"/>
  <c r="DL10" i="59"/>
  <c r="DE10" i="59"/>
  <c r="DA10" i="59"/>
  <c r="CZ10" i="59"/>
  <c r="CY10" i="59"/>
  <c r="DF10" i="59" s="1"/>
  <c r="CP10" i="59"/>
  <c r="CI10" i="59"/>
  <c r="CB10" i="59"/>
  <c r="BX10" i="59"/>
  <c r="BV10" i="59"/>
  <c r="BW10" i="59" s="1"/>
  <c r="BM10" i="59"/>
  <c r="BO10" i="59" s="1"/>
  <c r="BF10" i="59"/>
  <c r="BA10" i="59"/>
  <c r="AY10" i="59"/>
  <c r="AU10" i="59"/>
  <c r="AZ10" i="59" s="1"/>
  <c r="AN10" i="59"/>
  <c r="AG10" i="59"/>
  <c r="AH10" i="59" s="1"/>
  <c r="AC10" i="59"/>
  <c r="BB10" i="59" s="1"/>
  <c r="AB10" i="59"/>
  <c r="X10" i="59"/>
  <c r="S10" i="59"/>
  <c r="N10" i="59"/>
  <c r="J10" i="59"/>
  <c r="I10" i="59"/>
  <c r="E10" i="59"/>
  <c r="DS9" i="59"/>
  <c r="DL9" i="59"/>
  <c r="DE9" i="59"/>
  <c r="CY9" i="59"/>
  <c r="CP9" i="59"/>
  <c r="CR9" i="59" s="1"/>
  <c r="CI9" i="59"/>
  <c r="CB9" i="59"/>
  <c r="BV9" i="59"/>
  <c r="BN9" i="59"/>
  <c r="BM9" i="59"/>
  <c r="BF9" i="59"/>
  <c r="AY9" i="59"/>
  <c r="AY14" i="59" s="1"/>
  <c r="AU9" i="59"/>
  <c r="AZ9" i="59" s="1"/>
  <c r="AN9" i="59"/>
  <c r="BO9" i="59" s="1"/>
  <c r="AG9" i="59"/>
  <c r="AB9" i="59"/>
  <c r="X9" i="59"/>
  <c r="AC9" i="59" s="1"/>
  <c r="S9" i="59"/>
  <c r="N9" i="59"/>
  <c r="J9" i="59"/>
  <c r="I9" i="59"/>
  <c r="E9" i="59"/>
  <c r="DU8" i="59"/>
  <c r="DS8" i="59"/>
  <c r="DL8" i="59"/>
  <c r="DM8" i="59" s="1"/>
  <c r="DE8" i="59"/>
  <c r="DF8" i="59" s="1"/>
  <c r="CZ8" i="59"/>
  <c r="CY8" i="59"/>
  <c r="CR8" i="59"/>
  <c r="DT8" i="59" s="1"/>
  <c r="CP8" i="59"/>
  <c r="CI8" i="59"/>
  <c r="CB8" i="59"/>
  <c r="BX8" i="59"/>
  <c r="BW8" i="59"/>
  <c r="BV8" i="59"/>
  <c r="CC8" i="59" s="1"/>
  <c r="BO8" i="59"/>
  <c r="CQ8" i="59" s="1"/>
  <c r="BM8" i="59"/>
  <c r="BN8" i="59" s="1"/>
  <c r="BF8" i="59"/>
  <c r="BG8" i="59" s="1"/>
  <c r="BP8" i="59" s="1"/>
  <c r="BA8" i="59"/>
  <c r="AY8" i="59"/>
  <c r="AZ8" i="59" s="1"/>
  <c r="AU8" i="59"/>
  <c r="AN8" i="59"/>
  <c r="AG8" i="59"/>
  <c r="AC8" i="59"/>
  <c r="AB8" i="59"/>
  <c r="X8" i="59"/>
  <c r="AH8" i="59" s="1"/>
  <c r="S8" i="59"/>
  <c r="O8" i="59"/>
  <c r="N8" i="59"/>
  <c r="I8" i="59"/>
  <c r="E8" i="59"/>
  <c r="J8" i="59" s="1"/>
  <c r="DS7" i="59"/>
  <c r="DL7" i="59"/>
  <c r="DE7" i="59"/>
  <c r="CY7" i="59"/>
  <c r="DA7" i="59" s="1"/>
  <c r="CP7" i="59"/>
  <c r="CI7" i="59"/>
  <c r="CB7" i="59"/>
  <c r="BV7" i="59"/>
  <c r="CC7" i="59" s="1"/>
  <c r="BN7" i="59"/>
  <c r="BM7" i="59"/>
  <c r="BF7" i="59"/>
  <c r="AY7" i="59"/>
  <c r="AU7" i="59"/>
  <c r="AN7" i="59"/>
  <c r="AG7" i="59"/>
  <c r="AB7" i="59"/>
  <c r="X7" i="59"/>
  <c r="S7" i="59"/>
  <c r="O7" i="59"/>
  <c r="N7" i="59"/>
  <c r="I7" i="59"/>
  <c r="I4" i="59" s="1"/>
  <c r="I18" i="59" s="1"/>
  <c r="E7" i="59"/>
  <c r="J7" i="59" s="1"/>
  <c r="DS6" i="59"/>
  <c r="DL6" i="59"/>
  <c r="DE6" i="59"/>
  <c r="DA6" i="59"/>
  <c r="CZ6" i="59"/>
  <c r="CY6" i="59"/>
  <c r="CP6" i="59"/>
  <c r="CJ6" i="59"/>
  <c r="CS6" i="59" s="1"/>
  <c r="CI6" i="59"/>
  <c r="CB6" i="59"/>
  <c r="CC6" i="59" s="1"/>
  <c r="BV6" i="59"/>
  <c r="BM6" i="59"/>
  <c r="BO6" i="59" s="1"/>
  <c r="BF6" i="59"/>
  <c r="AY6" i="59"/>
  <c r="AU6" i="59"/>
  <c r="AZ6" i="59" s="1"/>
  <c r="AN6" i="59"/>
  <c r="AG6" i="59"/>
  <c r="AH6" i="59" s="1"/>
  <c r="AC6" i="59"/>
  <c r="AB6" i="59"/>
  <c r="X6" i="59"/>
  <c r="S6" i="59"/>
  <c r="N6" i="59"/>
  <c r="O6" i="59" s="1"/>
  <c r="I6" i="59"/>
  <c r="J6" i="59" s="1"/>
  <c r="E6" i="59"/>
  <c r="DS5" i="59"/>
  <c r="DL5" i="59"/>
  <c r="DE5" i="59"/>
  <c r="CY5" i="59"/>
  <c r="CR5" i="59"/>
  <c r="CP5" i="59"/>
  <c r="CI5" i="59"/>
  <c r="CB5" i="59"/>
  <c r="CB4" i="59" s="1"/>
  <c r="CB18" i="59" s="1"/>
  <c r="BV5" i="59"/>
  <c r="BO5" i="59"/>
  <c r="CQ5" i="59" s="1"/>
  <c r="BM5" i="59"/>
  <c r="BF5" i="59"/>
  <c r="AY5" i="59"/>
  <c r="AU5" i="59"/>
  <c r="AZ5" i="59" s="1"/>
  <c r="AN5" i="59"/>
  <c r="BN5" i="59" s="1"/>
  <c r="AG5" i="59"/>
  <c r="AB5" i="59"/>
  <c r="X5" i="59"/>
  <c r="S5" i="59"/>
  <c r="N5" i="59"/>
  <c r="I5" i="59"/>
  <c r="E5" i="59"/>
  <c r="J5" i="59" s="1"/>
  <c r="J4" i="59" s="1"/>
  <c r="DR4" i="59"/>
  <c r="DQ4" i="59"/>
  <c r="DP4" i="59"/>
  <c r="DP18" i="59" s="1"/>
  <c r="DK4" i="59"/>
  <c r="DK18" i="59" s="1"/>
  <c r="DJ4" i="59"/>
  <c r="DI4" i="59"/>
  <c r="DI18" i="59" s="1"/>
  <c r="DE4" i="59"/>
  <c r="DD4" i="59"/>
  <c r="DD18" i="59" s="1"/>
  <c r="DC4" i="59"/>
  <c r="DC18" i="59" s="1"/>
  <c r="DB4" i="59"/>
  <c r="CX4" i="59"/>
  <c r="CX18" i="59" s="1"/>
  <c r="CW4" i="59"/>
  <c r="CW18" i="59" s="1"/>
  <c r="CV4" i="59"/>
  <c r="CV18" i="59" s="1"/>
  <c r="CO4" i="59"/>
  <c r="CN4" i="59"/>
  <c r="CM4" i="59"/>
  <c r="CM18" i="59" s="1"/>
  <c r="CH4" i="59"/>
  <c r="CH18" i="59" s="1"/>
  <c r="CG4" i="59"/>
  <c r="CF4" i="59"/>
  <c r="CA4" i="59"/>
  <c r="CA18" i="59" s="1"/>
  <c r="BZ4" i="59"/>
  <c r="BZ18" i="59" s="1"/>
  <c r="BY4" i="59"/>
  <c r="BY18" i="59" s="1"/>
  <c r="BU4" i="59"/>
  <c r="BU18" i="59" s="1"/>
  <c r="BT4" i="59"/>
  <c r="BS4" i="59"/>
  <c r="BS18" i="59" s="1"/>
  <c r="BM4" i="59"/>
  <c r="BL4" i="59"/>
  <c r="BL18" i="59" s="1"/>
  <c r="BK4" i="59"/>
  <c r="BJ4" i="59"/>
  <c r="BE4" i="59"/>
  <c r="BD4" i="59"/>
  <c r="BC4" i="59"/>
  <c r="AY4" i="59"/>
  <c r="AY18" i="59" s="1"/>
  <c r="AX4" i="59"/>
  <c r="AX18" i="59" s="1"/>
  <c r="AW4" i="59"/>
  <c r="AW18" i="59" s="1"/>
  <c r="AV4" i="59"/>
  <c r="AV18" i="59" s="1"/>
  <c r="AT4" i="59"/>
  <c r="AT18" i="59" s="1"/>
  <c r="AS4" i="59"/>
  <c r="AS18" i="59" s="1"/>
  <c r="AR4" i="59"/>
  <c r="AR18" i="59" s="1"/>
  <c r="AM4" i="59"/>
  <c r="AM18" i="59" s="1"/>
  <c r="AL4" i="59"/>
  <c r="AL18" i="59" s="1"/>
  <c r="AK4" i="59"/>
  <c r="AK18" i="59" s="1"/>
  <c r="AF4" i="59"/>
  <c r="AF18" i="59" s="1"/>
  <c r="AE4" i="59"/>
  <c r="AE18" i="59" s="1"/>
  <c r="AD4" i="59"/>
  <c r="AD18" i="59" s="1"/>
  <c r="AA4" i="59"/>
  <c r="AA18" i="59" s="1"/>
  <c r="Z4" i="59"/>
  <c r="Z18" i="59" s="1"/>
  <c r="Y4" i="59"/>
  <c r="Y18" i="59" s="1"/>
  <c r="W4" i="59"/>
  <c r="W18" i="59" s="1"/>
  <c r="V4" i="59"/>
  <c r="V18" i="59" s="1"/>
  <c r="U4" i="59"/>
  <c r="U18" i="59" s="1"/>
  <c r="S4" i="59"/>
  <c r="R4" i="59"/>
  <c r="R18" i="59" s="1"/>
  <c r="Q4" i="59"/>
  <c r="Q18" i="59" s="1"/>
  <c r="P4" i="59"/>
  <c r="P18" i="59" s="1"/>
  <c r="M4" i="59"/>
  <c r="M18" i="59" s="1"/>
  <c r="L4" i="59"/>
  <c r="L18" i="59" s="1"/>
  <c r="K4" i="59"/>
  <c r="H4" i="59"/>
  <c r="H18" i="59" s="1"/>
  <c r="G4" i="59"/>
  <c r="G18" i="59" s="1"/>
  <c r="F4" i="59"/>
  <c r="F18" i="59" s="1"/>
  <c r="D4" i="59"/>
  <c r="D18" i="59" s="1"/>
  <c r="C4" i="59"/>
  <c r="C18" i="59" s="1"/>
  <c r="B4" i="59"/>
  <c r="B18" i="59" s="1"/>
  <c r="S18" i="59" l="1"/>
  <c r="T4" i="59"/>
  <c r="BB5" i="59"/>
  <c r="AZ4" i="59"/>
  <c r="CI4" i="59"/>
  <c r="CZ5" i="59"/>
  <c r="DF5" i="59"/>
  <c r="DA5" i="59"/>
  <c r="CY4" i="59"/>
  <c r="DU5" i="59"/>
  <c r="DT5" i="59"/>
  <c r="BB6" i="59"/>
  <c r="BA6" i="59"/>
  <c r="BX7" i="59"/>
  <c r="AZ7" i="59"/>
  <c r="BW7" i="59"/>
  <c r="CJ8" i="59"/>
  <c r="CE8" i="59"/>
  <c r="CD8" i="59"/>
  <c r="DV8" i="59"/>
  <c r="DO8" i="59"/>
  <c r="DN8" i="59"/>
  <c r="BR11" i="59"/>
  <c r="BQ11" i="59"/>
  <c r="BR12" i="59"/>
  <c r="BQ12" i="59"/>
  <c r="N4" i="59"/>
  <c r="O4" i="59" s="1"/>
  <c r="K18" i="59"/>
  <c r="DS4" i="59"/>
  <c r="O5" i="59"/>
  <c r="T5" i="59" s="1"/>
  <c r="T6" i="59"/>
  <c r="AI6" i="59"/>
  <c r="AO6" i="59"/>
  <c r="DU6" i="59"/>
  <c r="BR8" i="59"/>
  <c r="BA9" i="59"/>
  <c r="BB9" i="59"/>
  <c r="AJ13" i="59"/>
  <c r="AO13" i="59"/>
  <c r="AU4" i="59"/>
  <c r="AU18" i="59" s="1"/>
  <c r="BO4" i="59"/>
  <c r="BN4" i="59"/>
  <c r="BF4" i="59"/>
  <c r="BG5" i="59"/>
  <c r="BW5" i="59"/>
  <c r="AJ6" i="59"/>
  <c r="BG6" i="59"/>
  <c r="BP6" i="59" s="1"/>
  <c r="CU6" i="59" s="1"/>
  <c r="CD6" i="59"/>
  <c r="CE6" i="59"/>
  <c r="T7" i="59"/>
  <c r="CE7" i="59"/>
  <c r="BX9" i="59"/>
  <c r="BW9" i="59"/>
  <c r="DA9" i="59"/>
  <c r="CC9" i="59"/>
  <c r="BV4" i="59"/>
  <c r="AQ11" i="59"/>
  <c r="CS13" i="59"/>
  <c r="CL13" i="59"/>
  <c r="CK13" i="59"/>
  <c r="AC7" i="59"/>
  <c r="AB4" i="59"/>
  <c r="AB18" i="59" s="1"/>
  <c r="AC5" i="59"/>
  <c r="X4" i="59"/>
  <c r="X18" i="59" s="1"/>
  <c r="AC18" i="59" s="1"/>
  <c r="AI8" i="59"/>
  <c r="AO8" i="59"/>
  <c r="AJ8" i="59"/>
  <c r="BB8" i="59"/>
  <c r="DH8" i="59"/>
  <c r="DG8" i="59"/>
  <c r="AH9" i="59"/>
  <c r="AG4" i="59"/>
  <c r="BB12" i="59"/>
  <c r="AZ14" i="59"/>
  <c r="BA12" i="59"/>
  <c r="CD11" i="59"/>
  <c r="T12" i="59"/>
  <c r="CE12" i="59"/>
  <c r="BO13" i="59"/>
  <c r="CQ13" i="59" s="1"/>
  <c r="BQ21" i="59"/>
  <c r="AQ21" i="59"/>
  <c r="AP21" i="59"/>
  <c r="BH25" i="59"/>
  <c r="AN4" i="59"/>
  <c r="AN18" i="59" s="1"/>
  <c r="CQ7" i="59"/>
  <c r="DF7" i="59"/>
  <c r="T8" i="59"/>
  <c r="CZ9" i="59"/>
  <c r="BN10" i="59"/>
  <c r="BO11" i="59"/>
  <c r="BN11" i="59"/>
  <c r="CZ11" i="59"/>
  <c r="CD12" i="59"/>
  <c r="BQ13" i="59"/>
  <c r="BR13" i="59"/>
  <c r="DU13" i="59"/>
  <c r="DT13" i="59"/>
  <c r="AZ19" i="59"/>
  <c r="BW19" i="59"/>
  <c r="DN19" i="59"/>
  <c r="CL20" i="59"/>
  <c r="CK20" i="59"/>
  <c r="BN21" i="59"/>
  <c r="BO21" i="59"/>
  <c r="CQ21" i="59" s="1"/>
  <c r="CE23" i="59"/>
  <c r="DH23" i="59"/>
  <c r="O25" i="59"/>
  <c r="AI25" i="59" s="1"/>
  <c r="J25" i="59"/>
  <c r="BI25" i="59"/>
  <c r="DL4" i="59"/>
  <c r="AG18" i="59"/>
  <c r="BM18" i="59"/>
  <c r="CC5" i="59"/>
  <c r="CJ5" i="59" s="1"/>
  <c r="DE18" i="59"/>
  <c r="DM5" i="59"/>
  <c r="BN6" i="59"/>
  <c r="BW6" i="59"/>
  <c r="CR6" i="59"/>
  <c r="DT6" i="59" s="1"/>
  <c r="AH7" i="59"/>
  <c r="CJ7" i="59"/>
  <c r="CR7" i="59"/>
  <c r="DT7" i="59" s="1"/>
  <c r="CZ7" i="59"/>
  <c r="DU7" i="59"/>
  <c r="CQ9" i="59"/>
  <c r="CR10" i="59"/>
  <c r="DT10" i="59" s="1"/>
  <c r="CQ10" i="59"/>
  <c r="AI11" i="59"/>
  <c r="CJ11" i="59"/>
  <c r="CR11" i="59"/>
  <c r="DT11" i="59" s="1"/>
  <c r="BW12" i="59"/>
  <c r="BA13" i="59"/>
  <c r="BX13" i="59"/>
  <c r="BW13" i="59"/>
  <c r="BP19" i="59"/>
  <c r="DG19" i="59"/>
  <c r="AQ20" i="59"/>
  <c r="AP20" i="59"/>
  <c r="CZ20" i="59"/>
  <c r="CS20" i="59"/>
  <c r="DW20" i="59" s="1"/>
  <c r="BX20" i="59"/>
  <c r="BW20" i="59"/>
  <c r="DA20" i="59"/>
  <c r="CC20" i="59"/>
  <c r="CR20" i="59"/>
  <c r="DT20" i="59" s="1"/>
  <c r="CQ20" i="59"/>
  <c r="CT21" i="59"/>
  <c r="CU21" i="59"/>
  <c r="AC22" i="59"/>
  <c r="AO22" i="59"/>
  <c r="DT22" i="59"/>
  <c r="DU22" i="59"/>
  <c r="CT27" i="59"/>
  <c r="CU27" i="59"/>
  <c r="AJ12" i="59"/>
  <c r="CE13" i="59"/>
  <c r="CD13" i="59"/>
  <c r="DN20" i="59"/>
  <c r="DO20" i="59"/>
  <c r="BP22" i="59"/>
  <c r="AZ22" i="59"/>
  <c r="CD22" i="59"/>
  <c r="T24" i="59"/>
  <c r="J24" i="59"/>
  <c r="AJ25" i="59"/>
  <c r="AJ27" i="59"/>
  <c r="AI27" i="59"/>
  <c r="O10" i="59"/>
  <c r="AJ10" i="59" s="1"/>
  <c r="T11" i="59"/>
  <c r="AP11" i="59" s="1"/>
  <c r="BB11" i="59"/>
  <c r="CQ11" i="59"/>
  <c r="AI12" i="59"/>
  <c r="DA12" i="59"/>
  <c r="CZ12" i="59"/>
  <c r="O13" i="59"/>
  <c r="T13" i="59" s="1"/>
  <c r="BX19" i="59"/>
  <c r="BI21" i="59"/>
  <c r="AI21" i="59"/>
  <c r="BH21" i="59"/>
  <c r="BH22" i="59"/>
  <c r="BI22" i="59"/>
  <c r="AI22" i="59"/>
  <c r="CK26" i="59"/>
  <c r="CL26" i="59"/>
  <c r="DT26" i="59"/>
  <c r="DU26" i="59"/>
  <c r="E4" i="59"/>
  <c r="E18" i="59" s="1"/>
  <c r="J18" i="59" s="1"/>
  <c r="AH5" i="59"/>
  <c r="BX5" i="59"/>
  <c r="BV18" i="59"/>
  <c r="CP4" i="59"/>
  <c r="BX6" i="59"/>
  <c r="CQ6" i="59"/>
  <c r="DF6" i="59"/>
  <c r="DM6" i="59" s="1"/>
  <c r="BO7" i="59"/>
  <c r="DA8" i="59"/>
  <c r="O9" i="59"/>
  <c r="T9" i="59" s="1"/>
  <c r="BG9" i="59"/>
  <c r="BP9" i="59" s="1"/>
  <c r="DU9" i="59"/>
  <c r="DT9" i="59"/>
  <c r="AO10" i="59"/>
  <c r="BG10" i="59"/>
  <c r="BP10" i="59" s="1"/>
  <c r="DM10" i="59"/>
  <c r="DU10" i="59"/>
  <c r="AJ11" i="59"/>
  <c r="DF11" i="59"/>
  <c r="AO12" i="59"/>
  <c r="CJ12" i="59"/>
  <c r="DF12" i="59"/>
  <c r="DT12" i="59"/>
  <c r="CZ13" i="59"/>
  <c r="DM13" i="59"/>
  <c r="O19" i="59"/>
  <c r="J19" i="59"/>
  <c r="CU19" i="59"/>
  <c r="CT19" i="59"/>
  <c r="BI20" i="59"/>
  <c r="AJ20" i="59"/>
  <c r="BH20" i="59"/>
  <c r="AI20" i="59"/>
  <c r="BR21" i="59"/>
  <c r="DN21" i="59"/>
  <c r="T23" i="59"/>
  <c r="J23" i="59"/>
  <c r="O24" i="59"/>
  <c r="BI26" i="59"/>
  <c r="AJ26" i="59"/>
  <c r="BH26" i="59"/>
  <c r="AI26" i="59"/>
  <c r="AZ27" i="59"/>
  <c r="BX27" i="59"/>
  <c r="DF9" i="59"/>
  <c r="CC10" i="59"/>
  <c r="DF13" i="59"/>
  <c r="AO19" i="59"/>
  <c r="DV19" i="59"/>
  <c r="DA19" i="59"/>
  <c r="BW21" i="59"/>
  <c r="AZ21" i="59"/>
  <c r="O22" i="59"/>
  <c r="AJ22" i="59" s="1"/>
  <c r="CT22" i="59"/>
  <c r="CZ23" i="59"/>
  <c r="DV23" i="59"/>
  <c r="DW23" i="59" s="1"/>
  <c r="DM23" i="59"/>
  <c r="DA23" i="59"/>
  <c r="CQ24" i="59"/>
  <c r="T25" i="59"/>
  <c r="BN26" i="59"/>
  <c r="CR26" i="59"/>
  <c r="T27" i="59"/>
  <c r="J27" i="59"/>
  <c r="CD27" i="59"/>
  <c r="CE27" i="59"/>
  <c r="AH19" i="59"/>
  <c r="BO19" i="59"/>
  <c r="CQ19" i="59" s="1"/>
  <c r="BN19" i="59"/>
  <c r="CZ19" i="59"/>
  <c r="AC20" i="59"/>
  <c r="BB20" i="59" s="1"/>
  <c r="BP20" i="59"/>
  <c r="DU20" i="59"/>
  <c r="CC21" i="59"/>
  <c r="CL22" i="59"/>
  <c r="AH23" i="59"/>
  <c r="BP23" i="59"/>
  <c r="BX23" i="59"/>
  <c r="AZ23" i="59"/>
  <c r="CL23" i="59"/>
  <c r="AH24" i="59"/>
  <c r="BW24" i="59"/>
  <c r="AZ24" i="59"/>
  <c r="CR24" i="59"/>
  <c r="DT24" i="59" s="1"/>
  <c r="DX24" i="59"/>
  <c r="CU25" i="59"/>
  <c r="DM25" i="59"/>
  <c r="T26" i="59"/>
  <c r="AP26" i="59" s="1"/>
  <c r="J26" i="59"/>
  <c r="BO26" i="59"/>
  <c r="CQ26" i="59" s="1"/>
  <c r="DT27" i="59"/>
  <c r="DU27" i="59"/>
  <c r="DF20" i="59"/>
  <c r="BX21" i="59"/>
  <c r="DF21" i="59"/>
  <c r="DV21" i="59"/>
  <c r="T22" i="59"/>
  <c r="BW23" i="59"/>
  <c r="CR23" i="59"/>
  <c r="DT23" i="59" s="1"/>
  <c r="CS24" i="59"/>
  <c r="DW24" i="59" s="1"/>
  <c r="DF24" i="59"/>
  <c r="AO25" i="59"/>
  <c r="CT25" i="59"/>
  <c r="DT25" i="59"/>
  <c r="BP26" i="59"/>
  <c r="CC26" i="59"/>
  <c r="CC19" i="59"/>
  <c r="DV22" i="59"/>
  <c r="AC23" i="59"/>
  <c r="BN23" i="59"/>
  <c r="AC24" i="59"/>
  <c r="BN24" i="59"/>
  <c r="DU24" i="59"/>
  <c r="DV26" i="59"/>
  <c r="AC27" i="59"/>
  <c r="BW27" i="59"/>
  <c r="DM27" i="59"/>
  <c r="DF22" i="59"/>
  <c r="DM22" i="59"/>
  <c r="AO23" i="59"/>
  <c r="AO24" i="59"/>
  <c r="CC24" i="59"/>
  <c r="CJ24" i="59"/>
  <c r="DA25" i="59"/>
  <c r="DV25" i="59"/>
  <c r="AC26" i="59"/>
  <c r="BB26" i="59" s="1"/>
  <c r="DF26" i="59"/>
  <c r="DM26" i="59"/>
  <c r="AO27" i="59"/>
  <c r="DA27" i="59"/>
  <c r="DV27" i="59"/>
  <c r="DA22" i="59"/>
  <c r="BX24" i="59"/>
  <c r="AZ25" i="59"/>
  <c r="BO25" i="59"/>
  <c r="CQ25" i="59" s="1"/>
  <c r="DF25" i="59"/>
  <c r="DA26" i="59"/>
  <c r="BO27" i="59"/>
  <c r="CQ27" i="59" s="1"/>
  <c r="DF27" i="59"/>
  <c r="DC5" i="14"/>
  <c r="DC4" i="14"/>
  <c r="DO6" i="59" l="1"/>
  <c r="DV6" i="59"/>
  <c r="DN6" i="59"/>
  <c r="CS5" i="59"/>
  <c r="CL5" i="59"/>
  <c r="CK5" i="59"/>
  <c r="AQ23" i="59"/>
  <c r="AP23" i="59"/>
  <c r="BR26" i="59"/>
  <c r="BQ26" i="59"/>
  <c r="DG24" i="59"/>
  <c r="DH24" i="59"/>
  <c r="DG20" i="59"/>
  <c r="DH20" i="59"/>
  <c r="CT26" i="59"/>
  <c r="DN23" i="59"/>
  <c r="DO23" i="59"/>
  <c r="CD10" i="59"/>
  <c r="CE10" i="59"/>
  <c r="AQ26" i="59"/>
  <c r="DH10" i="59"/>
  <c r="AO7" i="59"/>
  <c r="AI7" i="59"/>
  <c r="AJ7" i="59"/>
  <c r="DN5" i="59"/>
  <c r="DO5" i="59"/>
  <c r="DV5" i="59"/>
  <c r="BF18" i="59"/>
  <c r="BG4" i="59"/>
  <c r="BG18" i="59" s="1"/>
  <c r="BA4" i="59"/>
  <c r="DH27" i="59"/>
  <c r="DG27" i="59"/>
  <c r="DX27" i="59"/>
  <c r="DW27" i="59"/>
  <c r="CL24" i="59"/>
  <c r="CK24" i="59"/>
  <c r="DW21" i="59"/>
  <c r="DX21" i="59"/>
  <c r="BR23" i="59"/>
  <c r="BQ23" i="59"/>
  <c r="DG9" i="59"/>
  <c r="DH9" i="59"/>
  <c r="BW18" i="59"/>
  <c r="BX18" i="59"/>
  <c r="DO24" i="59"/>
  <c r="BB22" i="59"/>
  <c r="BA22" i="59"/>
  <c r="CL6" i="59"/>
  <c r="DF18" i="59"/>
  <c r="DG5" i="59"/>
  <c r="DF4" i="59"/>
  <c r="DH5" i="59"/>
  <c r="AZ18" i="59"/>
  <c r="DH25" i="59"/>
  <c r="DG25" i="59"/>
  <c r="DO26" i="59"/>
  <c r="DN26" i="59"/>
  <c r="CE21" i="59"/>
  <c r="CD21" i="59"/>
  <c r="BH19" i="59"/>
  <c r="AI19" i="59"/>
  <c r="BI19" i="59"/>
  <c r="AJ19" i="59"/>
  <c r="DH12" i="59"/>
  <c r="DG12" i="59"/>
  <c r="BR9" i="59"/>
  <c r="DG6" i="59"/>
  <c r="DH6" i="59"/>
  <c r="CQ4" i="59"/>
  <c r="CR4" i="59"/>
  <c r="CJ10" i="59"/>
  <c r="DO10" i="59" s="1"/>
  <c r="CE9" i="59"/>
  <c r="CD9" i="59"/>
  <c r="CJ9" i="59"/>
  <c r="BR6" i="59"/>
  <c r="BQ6" i="59"/>
  <c r="BA20" i="59"/>
  <c r="DT4" i="59"/>
  <c r="DU4" i="59"/>
  <c r="DG10" i="59"/>
  <c r="CZ4" i="59"/>
  <c r="DA4" i="59"/>
  <c r="CY18" i="59"/>
  <c r="DH26" i="59"/>
  <c r="DG26" i="59"/>
  <c r="DO22" i="59"/>
  <c r="DN22" i="59"/>
  <c r="DX22" i="59"/>
  <c r="DW22" i="59"/>
  <c r="CU24" i="59"/>
  <c r="CT24" i="59"/>
  <c r="DO25" i="59"/>
  <c r="DN25" i="59"/>
  <c r="BI24" i="59"/>
  <c r="AJ24" i="59"/>
  <c r="BH24" i="59"/>
  <c r="AI24" i="59"/>
  <c r="DW19" i="59"/>
  <c r="DX19" i="59"/>
  <c r="DN13" i="59"/>
  <c r="DO13" i="59"/>
  <c r="DV13" i="59"/>
  <c r="CS12" i="59"/>
  <c r="CL12" i="59"/>
  <c r="CK12" i="59"/>
  <c r="AI10" i="59"/>
  <c r="DM9" i="59"/>
  <c r="CE20" i="59"/>
  <c r="CD20" i="59"/>
  <c r="CT20" i="59"/>
  <c r="CU20" i="59"/>
  <c r="CS11" i="59"/>
  <c r="CK11" i="59"/>
  <c r="CL11" i="59"/>
  <c r="DM4" i="59"/>
  <c r="AH18" i="59"/>
  <c r="CU13" i="59"/>
  <c r="CT13" i="59"/>
  <c r="T10" i="59"/>
  <c r="AQ10" i="59" s="1"/>
  <c r="BA7" i="59"/>
  <c r="BG7" i="59"/>
  <c r="BP7" i="59" s="1"/>
  <c r="CD7" i="59"/>
  <c r="BB7" i="59"/>
  <c r="BB25" i="59"/>
  <c r="BA25" i="59"/>
  <c r="CE25" i="59"/>
  <c r="CE24" i="59"/>
  <c r="CD24" i="59"/>
  <c r="DH22" i="59"/>
  <c r="DG22" i="59"/>
  <c r="DX26" i="59"/>
  <c r="DW26" i="59"/>
  <c r="CE19" i="59"/>
  <c r="CD19" i="59"/>
  <c r="DH21" i="59"/>
  <c r="DG21" i="59"/>
  <c r="BA26" i="59"/>
  <c r="BI23" i="59"/>
  <c r="AJ23" i="59"/>
  <c r="BH23" i="59"/>
  <c r="AI23" i="59"/>
  <c r="BA21" i="59"/>
  <c r="BB21" i="59"/>
  <c r="AP19" i="59"/>
  <c r="AQ19" i="59"/>
  <c r="AQ12" i="59"/>
  <c r="AP12" i="59"/>
  <c r="DV10" i="59"/>
  <c r="DN10" i="59"/>
  <c r="DN24" i="59"/>
  <c r="BR22" i="59"/>
  <c r="BQ22" i="59"/>
  <c r="DH19" i="59"/>
  <c r="CE5" i="59"/>
  <c r="CD5" i="59"/>
  <c r="CC4" i="59"/>
  <c r="BA19" i="59"/>
  <c r="BB19" i="59"/>
  <c r="DL18" i="59"/>
  <c r="AJ9" i="59"/>
  <c r="AI9" i="59"/>
  <c r="AO9" i="59"/>
  <c r="AC4" i="59"/>
  <c r="BB4" i="59" s="1"/>
  <c r="CK6" i="59"/>
  <c r="AQ13" i="59"/>
  <c r="AP13" i="59"/>
  <c r="AQ27" i="59"/>
  <c r="BR27" i="59"/>
  <c r="BQ27" i="59"/>
  <c r="AP27" i="59"/>
  <c r="DX25" i="59"/>
  <c r="DW25" i="59"/>
  <c r="BQ24" i="59"/>
  <c r="AQ24" i="59"/>
  <c r="AP24" i="59"/>
  <c r="BR24" i="59"/>
  <c r="DO27" i="59"/>
  <c r="DN27" i="59"/>
  <c r="CD25" i="59"/>
  <c r="CD26" i="59"/>
  <c r="CE26" i="59"/>
  <c r="AP25" i="59"/>
  <c r="AQ25" i="59"/>
  <c r="BR25" i="59"/>
  <c r="CU26" i="59"/>
  <c r="BQ25" i="59"/>
  <c r="BA24" i="59"/>
  <c r="BB24" i="59"/>
  <c r="BA23" i="59"/>
  <c r="BB23" i="59"/>
  <c r="BQ20" i="59"/>
  <c r="BR20" i="59"/>
  <c r="CU22" i="59"/>
  <c r="DG13" i="59"/>
  <c r="DH13" i="59"/>
  <c r="BA27" i="59"/>
  <c r="BG27" i="59"/>
  <c r="BB27" i="59"/>
  <c r="DH11" i="59"/>
  <c r="DG11" i="59"/>
  <c r="DM11" i="59"/>
  <c r="BR10" i="59"/>
  <c r="BQ10" i="59"/>
  <c r="CP18" i="59"/>
  <c r="AJ5" i="59"/>
  <c r="AH4" i="59"/>
  <c r="AO5" i="59"/>
  <c r="AI5" i="59"/>
  <c r="CT23" i="59"/>
  <c r="DX20" i="59"/>
  <c r="CE22" i="59"/>
  <c r="AP22" i="59"/>
  <c r="AQ22" i="59"/>
  <c r="BR19" i="59"/>
  <c r="BQ19" i="59"/>
  <c r="CS7" i="59"/>
  <c r="CK7" i="59"/>
  <c r="CL7" i="59"/>
  <c r="BN18" i="59"/>
  <c r="BO18" i="59"/>
  <c r="CD23" i="59"/>
  <c r="DH7" i="59"/>
  <c r="DM7" i="59"/>
  <c r="DG7" i="59"/>
  <c r="AP8" i="59"/>
  <c r="AQ8" i="59"/>
  <c r="BX4" i="59"/>
  <c r="BW4" i="59"/>
  <c r="BP5" i="59"/>
  <c r="AI13" i="59"/>
  <c r="BQ8" i="59"/>
  <c r="AP6" i="59"/>
  <c r="AQ6" i="59"/>
  <c r="N18" i="59"/>
  <c r="T18" i="59" s="1"/>
  <c r="DM12" i="59"/>
  <c r="CS8" i="59"/>
  <c r="DW8" i="59" s="1"/>
  <c r="CL8" i="59"/>
  <c r="CK8" i="59"/>
  <c r="DS18" i="59"/>
  <c r="CI18" i="59"/>
  <c r="BA5" i="59"/>
  <c r="CT6" i="59"/>
  <c r="CU7" i="52"/>
  <c r="CU8" i="52"/>
  <c r="CU10" i="52"/>
  <c r="CU11" i="52"/>
  <c r="CU13" i="52"/>
  <c r="CU14" i="52"/>
  <c r="CU16" i="52"/>
  <c r="CU17" i="52"/>
  <c r="CU18" i="52"/>
  <c r="CU19" i="52"/>
  <c r="CU20" i="52"/>
  <c r="CU22" i="52"/>
  <c r="CU23" i="52"/>
  <c r="CU24" i="52"/>
  <c r="CU25" i="52"/>
  <c r="CU26" i="52"/>
  <c r="CU28" i="52"/>
  <c r="CU29" i="52"/>
  <c r="CU30" i="52"/>
  <c r="CU31" i="52"/>
  <c r="CU33" i="52"/>
  <c r="CU34" i="52"/>
  <c r="CU35" i="52"/>
  <c r="CU36" i="52"/>
  <c r="CU5" i="52"/>
  <c r="CU4" i="52"/>
  <c r="DC4" i="51"/>
  <c r="BH18" i="59" l="1"/>
  <c r="BI18" i="59"/>
  <c r="DT18" i="59"/>
  <c r="DU18" i="59"/>
  <c r="CU7" i="59"/>
  <c r="CT7" i="59"/>
  <c r="CD4" i="59"/>
  <c r="CE4" i="59"/>
  <c r="CZ18" i="59"/>
  <c r="DA18" i="59"/>
  <c r="DX13" i="59"/>
  <c r="DW13" i="59"/>
  <c r="CS9" i="59"/>
  <c r="CL9" i="59"/>
  <c r="CK9" i="59"/>
  <c r="BQ5" i="59"/>
  <c r="BP4" i="59"/>
  <c r="BP18" i="59"/>
  <c r="BR5" i="59"/>
  <c r="AJ4" i="59"/>
  <c r="AI4" i="59"/>
  <c r="AQ9" i="59"/>
  <c r="AP9" i="59"/>
  <c r="CC18" i="59"/>
  <c r="DH18" i="59" s="1"/>
  <c r="BR7" i="59"/>
  <c r="BQ7" i="59"/>
  <c r="BQ9" i="59"/>
  <c r="DW5" i="59"/>
  <c r="DX5" i="59"/>
  <c r="DX6" i="59"/>
  <c r="DW6" i="59"/>
  <c r="DV12" i="59"/>
  <c r="DO12" i="59"/>
  <c r="DN12" i="59"/>
  <c r="CQ18" i="59"/>
  <c r="CR18" i="59"/>
  <c r="DN9" i="59"/>
  <c r="DO9" i="59"/>
  <c r="DV9" i="59"/>
  <c r="CT12" i="59"/>
  <c r="CU12" i="59"/>
  <c r="CK10" i="59"/>
  <c r="CS10" i="59"/>
  <c r="CL10" i="59"/>
  <c r="AP10" i="59"/>
  <c r="DM18" i="59"/>
  <c r="AQ7" i="59"/>
  <c r="AP7" i="59"/>
  <c r="CU5" i="59"/>
  <c r="CS4" i="59"/>
  <c r="CT5" i="59"/>
  <c r="DV7" i="59"/>
  <c r="DO7" i="59"/>
  <c r="DN7" i="59"/>
  <c r="AO14" i="59"/>
  <c r="AQ5" i="59"/>
  <c r="AO18" i="59"/>
  <c r="AP5" i="59"/>
  <c r="AO4" i="59"/>
  <c r="DX10" i="59"/>
  <c r="DW10" i="59"/>
  <c r="BB18" i="59"/>
  <c r="BA18" i="59"/>
  <c r="CT8" i="59"/>
  <c r="CU8" i="59"/>
  <c r="DV11" i="59"/>
  <c r="DO11" i="59"/>
  <c r="DN11" i="59"/>
  <c r="BH27" i="59"/>
  <c r="BI27" i="59"/>
  <c r="CK27" i="59"/>
  <c r="CL27" i="59"/>
  <c r="CJ4" i="59"/>
  <c r="CU11" i="59"/>
  <c r="CT11" i="59"/>
  <c r="DG4" i="59"/>
  <c r="DH4" i="59"/>
  <c r="DX8" i="59"/>
  <c r="O18" i="59"/>
  <c r="AJ18" i="59" s="1"/>
  <c r="CW5" i="14"/>
  <c r="CX5" i="14" s="1"/>
  <c r="CZ5" i="14"/>
  <c r="DA5" i="14"/>
  <c r="DD5" i="14"/>
  <c r="CW6" i="14"/>
  <c r="CX6" i="14"/>
  <c r="CZ6" i="14"/>
  <c r="DA6" i="14" s="1"/>
  <c r="DC6" i="14"/>
  <c r="DD6" i="14" s="1"/>
  <c r="CW7" i="14"/>
  <c r="CX7" i="14" s="1"/>
  <c r="CZ7" i="14"/>
  <c r="DA7" i="14"/>
  <c r="DC7" i="14"/>
  <c r="DD7" i="14" s="1"/>
  <c r="CW8" i="14"/>
  <c r="CX8" i="14" s="1"/>
  <c r="CZ8" i="14"/>
  <c r="DA8" i="14" s="1"/>
  <c r="DC8" i="14"/>
  <c r="DD8" i="14" s="1"/>
  <c r="CW9" i="14"/>
  <c r="CX9" i="14" s="1"/>
  <c r="CZ9" i="14"/>
  <c r="DA9" i="14"/>
  <c r="DC9" i="14"/>
  <c r="DD9" i="14" s="1"/>
  <c r="CW10" i="14"/>
  <c r="CX10" i="14" s="1"/>
  <c r="CZ10" i="14"/>
  <c r="DA10" i="14" s="1"/>
  <c r="DC10" i="14"/>
  <c r="DD10" i="14" s="1"/>
  <c r="CW11" i="14"/>
  <c r="CX11" i="14" s="1"/>
  <c r="CZ11" i="14"/>
  <c r="DA11" i="14"/>
  <c r="DC11" i="14"/>
  <c r="DD11" i="14" s="1"/>
  <c r="CW12" i="14"/>
  <c r="CX12" i="14" s="1"/>
  <c r="CZ12" i="14"/>
  <c r="DA12" i="14" s="1"/>
  <c r="DC12" i="14"/>
  <c r="DD12" i="14" s="1"/>
  <c r="CW13" i="14"/>
  <c r="CX13" i="14" s="1"/>
  <c r="CZ13" i="14"/>
  <c r="DA13" i="14"/>
  <c r="DC13" i="14"/>
  <c r="DD13" i="14" s="1"/>
  <c r="CW14" i="14"/>
  <c r="CX14" i="14"/>
  <c r="CZ14" i="14"/>
  <c r="DA14" i="14" s="1"/>
  <c r="DC14" i="14"/>
  <c r="DD14" i="14" s="1"/>
  <c r="CW15" i="14"/>
  <c r="CX15" i="14" s="1"/>
  <c r="CZ15" i="14"/>
  <c r="DA15" i="14" s="1"/>
  <c r="DC15" i="14"/>
  <c r="DD15" i="14" s="1"/>
  <c r="CW16" i="14"/>
  <c r="CX16" i="14" s="1"/>
  <c r="CZ16" i="14"/>
  <c r="DA16" i="14" s="1"/>
  <c r="DC16" i="14"/>
  <c r="DD16" i="14" s="1"/>
  <c r="CW17" i="14"/>
  <c r="CX17" i="14" s="1"/>
  <c r="CZ17" i="14"/>
  <c r="DA17" i="14" s="1"/>
  <c r="DC17" i="14"/>
  <c r="DD17" i="14" s="1"/>
  <c r="CW18" i="14"/>
  <c r="CX18" i="14" s="1"/>
  <c r="CZ18" i="14"/>
  <c r="DA18" i="14" s="1"/>
  <c r="DC18" i="14"/>
  <c r="DD18" i="14"/>
  <c r="CW19" i="14"/>
  <c r="CX19" i="14" s="1"/>
  <c r="CZ19" i="14"/>
  <c r="DA19" i="14" s="1"/>
  <c r="DC19" i="14"/>
  <c r="DD19" i="14" s="1"/>
  <c r="CW20" i="14"/>
  <c r="CX20" i="14" s="1"/>
  <c r="CZ20" i="14"/>
  <c r="DA20" i="14" s="1"/>
  <c r="DC20" i="14"/>
  <c r="DD20" i="14" s="1"/>
  <c r="DD4" i="14"/>
  <c r="CZ4" i="14"/>
  <c r="DA4" i="14" s="1"/>
  <c r="CW4" i="14"/>
  <c r="CX4" i="14" s="1"/>
  <c r="DV5" i="43"/>
  <c r="DW5" i="43" s="1"/>
  <c r="DY5" i="43"/>
  <c r="DZ5" i="43" s="1"/>
  <c r="EB5" i="43"/>
  <c r="EC5" i="43" s="1"/>
  <c r="DV6" i="43"/>
  <c r="DW6" i="43" s="1"/>
  <c r="DY6" i="43"/>
  <c r="DZ6" i="43" s="1"/>
  <c r="EB6" i="43"/>
  <c r="EC6" i="43" s="1"/>
  <c r="DV7" i="43"/>
  <c r="DW7" i="43" s="1"/>
  <c r="DY7" i="43"/>
  <c r="DZ7" i="43" s="1"/>
  <c r="EB7" i="43"/>
  <c r="EC7" i="43" s="1"/>
  <c r="DV8" i="43"/>
  <c r="DW8" i="43"/>
  <c r="DY8" i="43"/>
  <c r="DZ8" i="43"/>
  <c r="EB8" i="43"/>
  <c r="EC8" i="43" s="1"/>
  <c r="DV9" i="43"/>
  <c r="DW9" i="43" s="1"/>
  <c r="DY9" i="43"/>
  <c r="DZ9" i="43" s="1"/>
  <c r="EB9" i="43"/>
  <c r="EC9" i="43" s="1"/>
  <c r="DV10" i="43"/>
  <c r="DW10" i="43"/>
  <c r="DY10" i="43"/>
  <c r="DZ10" i="43" s="1"/>
  <c r="EB10" i="43"/>
  <c r="EC10" i="43" s="1"/>
  <c r="DV11" i="43"/>
  <c r="DW11" i="43" s="1"/>
  <c r="DY11" i="43"/>
  <c r="DZ11" i="43"/>
  <c r="EB11" i="43"/>
  <c r="EC11" i="43" s="1"/>
  <c r="DV12" i="43"/>
  <c r="DW12" i="43" s="1"/>
  <c r="DY12" i="43"/>
  <c r="DZ12" i="43" s="1"/>
  <c r="EB12" i="43"/>
  <c r="EC12" i="43" s="1"/>
  <c r="DV13" i="43"/>
  <c r="DW13" i="43" s="1"/>
  <c r="DY13" i="43"/>
  <c r="DZ13" i="43" s="1"/>
  <c r="EB13" i="43"/>
  <c r="EC13" i="43" s="1"/>
  <c r="DV14" i="43"/>
  <c r="DW14" i="43" s="1"/>
  <c r="DY14" i="43"/>
  <c r="DZ14" i="43" s="1"/>
  <c r="EB14" i="43"/>
  <c r="EC14" i="43" s="1"/>
  <c r="DV15" i="43"/>
  <c r="DW15" i="43" s="1"/>
  <c r="DY15" i="43"/>
  <c r="DZ15" i="43" s="1"/>
  <c r="EB15" i="43"/>
  <c r="EC15" i="43" s="1"/>
  <c r="DV16" i="43"/>
  <c r="DW16" i="43" s="1"/>
  <c r="DY16" i="43"/>
  <c r="DZ16" i="43"/>
  <c r="EB16" i="43"/>
  <c r="EC16" i="43" s="1"/>
  <c r="DV17" i="43"/>
  <c r="DW17" i="43" s="1"/>
  <c r="DY17" i="43"/>
  <c r="DZ17" i="43" s="1"/>
  <c r="EB17" i="43"/>
  <c r="EC17" i="43" s="1"/>
  <c r="DV18" i="43"/>
  <c r="DW18" i="43" s="1"/>
  <c r="DY18" i="43"/>
  <c r="DZ18" i="43" s="1"/>
  <c r="EB18" i="43"/>
  <c r="EC18" i="43" s="1"/>
  <c r="DV19" i="43"/>
  <c r="DW19" i="43" s="1"/>
  <c r="DY19" i="43"/>
  <c r="DZ19" i="43" s="1"/>
  <c r="EB19" i="43"/>
  <c r="EC19" i="43" s="1"/>
  <c r="DV20" i="43"/>
  <c r="DW20" i="43" s="1"/>
  <c r="DY20" i="43"/>
  <c r="DZ20" i="43" s="1"/>
  <c r="EB20" i="43"/>
  <c r="EC20" i="43" s="1"/>
  <c r="DV21" i="43"/>
  <c r="DW21" i="43" s="1"/>
  <c r="DY21" i="43"/>
  <c r="DZ21" i="43" s="1"/>
  <c r="EB21" i="43"/>
  <c r="EC21" i="43" s="1"/>
  <c r="DV22" i="43"/>
  <c r="DW22" i="43" s="1"/>
  <c r="DY22" i="43"/>
  <c r="DZ22" i="43" s="1"/>
  <c r="EB22" i="43"/>
  <c r="EC22" i="43" s="1"/>
  <c r="DV23" i="43"/>
  <c r="DW23" i="43" s="1"/>
  <c r="DY23" i="43"/>
  <c r="DZ23" i="43" s="1"/>
  <c r="EB23" i="43"/>
  <c r="EC23" i="43" s="1"/>
  <c r="DV24" i="43"/>
  <c r="DW24" i="43" s="1"/>
  <c r="DY24" i="43"/>
  <c r="DZ24" i="43"/>
  <c r="EB24" i="43"/>
  <c r="EC24" i="43" s="1"/>
  <c r="DV25" i="43"/>
  <c r="DW25" i="43" s="1"/>
  <c r="DY25" i="43"/>
  <c r="DZ25" i="43"/>
  <c r="EB25" i="43"/>
  <c r="EC25" i="43" s="1"/>
  <c r="DV26" i="43"/>
  <c r="DW26" i="43" s="1"/>
  <c r="DY26" i="43"/>
  <c r="DZ26" i="43" s="1"/>
  <c r="EB26" i="43"/>
  <c r="EC26" i="43"/>
  <c r="DV27" i="43"/>
  <c r="DW27" i="43" s="1"/>
  <c r="DY27" i="43"/>
  <c r="DZ27" i="43" s="1"/>
  <c r="EB27" i="43"/>
  <c r="EC27" i="43"/>
  <c r="DV28" i="43"/>
  <c r="DW28" i="43"/>
  <c r="DY28" i="43"/>
  <c r="DZ28" i="43" s="1"/>
  <c r="EB28" i="43"/>
  <c r="EC28" i="43" s="1"/>
  <c r="DV29" i="43"/>
  <c r="DW29" i="43"/>
  <c r="DY29" i="43"/>
  <c r="DZ29" i="43" s="1"/>
  <c r="EB29" i="43"/>
  <c r="EC29" i="43" s="1"/>
  <c r="DV30" i="43"/>
  <c r="DW30" i="43" s="1"/>
  <c r="DY30" i="43"/>
  <c r="DZ30" i="43" s="1"/>
  <c r="EB30" i="43"/>
  <c r="EC30" i="43" s="1"/>
  <c r="DV31" i="43"/>
  <c r="DW31" i="43" s="1"/>
  <c r="DY31" i="43"/>
  <c r="DZ31" i="43" s="1"/>
  <c r="EB31" i="43"/>
  <c r="EC31" i="43" s="1"/>
  <c r="DV32" i="43"/>
  <c r="DW32" i="43" s="1"/>
  <c r="DY32" i="43"/>
  <c r="DZ32" i="43" s="1"/>
  <c r="EB32" i="43"/>
  <c r="EC32" i="43" s="1"/>
  <c r="DV33" i="43"/>
  <c r="DW33" i="43" s="1"/>
  <c r="DY33" i="43"/>
  <c r="DZ33" i="43" s="1"/>
  <c r="EB33" i="43"/>
  <c r="EC33" i="43" s="1"/>
  <c r="DV34" i="43"/>
  <c r="DW34" i="43" s="1"/>
  <c r="DY34" i="43"/>
  <c r="DZ34" i="43" s="1"/>
  <c r="EB34" i="43"/>
  <c r="EC34" i="43" s="1"/>
  <c r="DV35" i="43"/>
  <c r="DW35" i="43"/>
  <c r="DY35" i="43"/>
  <c r="DZ35" i="43" s="1"/>
  <c r="EB35" i="43"/>
  <c r="EC35" i="43" s="1"/>
  <c r="DV36" i="43"/>
  <c r="DW36" i="43" s="1"/>
  <c r="DY36" i="43"/>
  <c r="DZ36" i="43" s="1"/>
  <c r="EB36" i="43"/>
  <c r="EC36" i="43" s="1"/>
  <c r="DV37" i="43"/>
  <c r="DW37" i="43"/>
  <c r="DY37" i="43"/>
  <c r="DZ37" i="43" s="1"/>
  <c r="EB37" i="43"/>
  <c r="EC37" i="43" s="1"/>
  <c r="DV38" i="43"/>
  <c r="DW38" i="43" s="1"/>
  <c r="DY38" i="43"/>
  <c r="DZ38" i="43"/>
  <c r="EB38" i="43"/>
  <c r="EC38" i="43" s="1"/>
  <c r="DV39" i="43"/>
  <c r="DW39" i="43" s="1"/>
  <c r="DY39" i="43"/>
  <c r="DZ39" i="43" s="1"/>
  <c r="EB39" i="43"/>
  <c r="EC39" i="43" s="1"/>
  <c r="DV40" i="43"/>
  <c r="DW40" i="43" s="1"/>
  <c r="DY40" i="43"/>
  <c r="DZ40" i="43" s="1"/>
  <c r="EB40" i="43"/>
  <c r="EC40" i="43" s="1"/>
  <c r="DV41" i="43"/>
  <c r="DW41" i="43" s="1"/>
  <c r="DY41" i="43"/>
  <c r="DZ41" i="43" s="1"/>
  <c r="EB41" i="43"/>
  <c r="EC41" i="43" s="1"/>
  <c r="DV42" i="43"/>
  <c r="DW42" i="43" s="1"/>
  <c r="DY42" i="43"/>
  <c r="DZ42" i="43"/>
  <c r="EB42" i="43"/>
  <c r="EC42" i="43" s="1"/>
  <c r="DV43" i="43"/>
  <c r="DW43" i="43" s="1"/>
  <c r="DY43" i="43"/>
  <c r="DZ43" i="43" s="1"/>
  <c r="EB43" i="43"/>
  <c r="EC43" i="43"/>
  <c r="DV44" i="43"/>
  <c r="DW44" i="43" s="1"/>
  <c r="DY44" i="43"/>
  <c r="DZ44" i="43" s="1"/>
  <c r="EB44" i="43"/>
  <c r="EC44" i="43" s="1"/>
  <c r="DV45" i="43"/>
  <c r="DW45" i="43" s="1"/>
  <c r="DY45" i="43"/>
  <c r="DZ45" i="43" s="1"/>
  <c r="EB45" i="43"/>
  <c r="EC45" i="43"/>
  <c r="DV46" i="43"/>
  <c r="DW46" i="43" s="1"/>
  <c r="DY46" i="43"/>
  <c r="DZ46" i="43" s="1"/>
  <c r="EB46" i="43"/>
  <c r="EC46" i="43" s="1"/>
  <c r="DV47" i="43"/>
  <c r="DW47" i="43" s="1"/>
  <c r="DY47" i="43"/>
  <c r="DZ47" i="43" s="1"/>
  <c r="EB47" i="43"/>
  <c r="EC47" i="43" s="1"/>
  <c r="DV48" i="43"/>
  <c r="DW48" i="43" s="1"/>
  <c r="DY48" i="43"/>
  <c r="DZ48" i="43" s="1"/>
  <c r="EB48" i="43"/>
  <c r="EC48" i="43" s="1"/>
  <c r="DV49" i="43"/>
  <c r="DW49" i="43" s="1"/>
  <c r="DY49" i="43"/>
  <c r="DZ49" i="43" s="1"/>
  <c r="EB49" i="43"/>
  <c r="EC49" i="43" s="1"/>
  <c r="DV50" i="43"/>
  <c r="DW50" i="43" s="1"/>
  <c r="DY50" i="43"/>
  <c r="DZ50" i="43" s="1"/>
  <c r="EB50" i="43"/>
  <c r="EC50" i="43" s="1"/>
  <c r="DV51" i="43"/>
  <c r="DW51" i="43"/>
  <c r="DY51" i="43"/>
  <c r="DZ51" i="43" s="1"/>
  <c r="EB51" i="43"/>
  <c r="EC51" i="43"/>
  <c r="DV52" i="43"/>
  <c r="DW52" i="43" s="1"/>
  <c r="DY52" i="43"/>
  <c r="DZ52" i="43" s="1"/>
  <c r="EB52" i="43"/>
  <c r="EC52" i="43" s="1"/>
  <c r="DV53" i="43"/>
  <c r="DW53" i="43"/>
  <c r="DY53" i="43"/>
  <c r="DZ53" i="43" s="1"/>
  <c r="EB53" i="43"/>
  <c r="EC53" i="43" s="1"/>
  <c r="DV54" i="43"/>
  <c r="DW54" i="43" s="1"/>
  <c r="DY54" i="43"/>
  <c r="DZ54" i="43"/>
  <c r="EB54" i="43"/>
  <c r="EC54" i="43" s="1"/>
  <c r="DV55" i="43"/>
  <c r="DW55" i="43" s="1"/>
  <c r="DY55" i="43"/>
  <c r="DZ55" i="43" s="1"/>
  <c r="EB55" i="43"/>
  <c r="EC55" i="43"/>
  <c r="DV56" i="43"/>
  <c r="DW56" i="43" s="1"/>
  <c r="DY56" i="43"/>
  <c r="DZ56" i="43"/>
  <c r="EB56" i="43"/>
  <c r="EC56" i="43" s="1"/>
  <c r="DV57" i="43"/>
  <c r="DW57" i="43" s="1"/>
  <c r="DY57" i="43"/>
  <c r="DZ57" i="43" s="1"/>
  <c r="EB57" i="43"/>
  <c r="EC57" i="43"/>
  <c r="DV58" i="43"/>
  <c r="DW58" i="43" s="1"/>
  <c r="DY58" i="43"/>
  <c r="DZ58" i="43"/>
  <c r="EB58" i="43"/>
  <c r="EC58" i="43" s="1"/>
  <c r="DV59" i="43"/>
  <c r="DW59" i="43" s="1"/>
  <c r="DY59" i="43"/>
  <c r="DZ59" i="43" s="1"/>
  <c r="EB59" i="43"/>
  <c r="EC59" i="43" s="1"/>
  <c r="DV60" i="43"/>
  <c r="DW60" i="43" s="1"/>
  <c r="DY60" i="43"/>
  <c r="DZ60" i="43" s="1"/>
  <c r="EB60" i="43"/>
  <c r="EC60" i="43" s="1"/>
  <c r="DV61" i="43"/>
  <c r="DW61" i="43"/>
  <c r="DY61" i="43"/>
  <c r="DZ61" i="43" s="1"/>
  <c r="EB61" i="43"/>
  <c r="EC61" i="43" s="1"/>
  <c r="DV62" i="43"/>
  <c r="DW62" i="43" s="1"/>
  <c r="DY62" i="43"/>
  <c r="DZ62" i="43" s="1"/>
  <c r="EB62" i="43"/>
  <c r="EC62" i="43" s="1"/>
  <c r="DV63" i="43"/>
  <c r="DW63" i="43" s="1"/>
  <c r="DY63" i="43"/>
  <c r="DZ63" i="43" s="1"/>
  <c r="EB63" i="43"/>
  <c r="EC63" i="43"/>
  <c r="DV64" i="43"/>
  <c r="DW64" i="43" s="1"/>
  <c r="DY64" i="43"/>
  <c r="DZ64" i="43" s="1"/>
  <c r="EB64" i="43"/>
  <c r="EC64" i="43" s="1"/>
  <c r="EC4" i="43"/>
  <c r="EB4" i="43"/>
  <c r="DY4" i="43"/>
  <c r="DZ4" i="43" s="1"/>
  <c r="DW4" i="43"/>
  <c r="DV4" i="43"/>
  <c r="DV5" i="42"/>
  <c r="DW5" i="42" s="1"/>
  <c r="DY5" i="42"/>
  <c r="DZ5" i="42" s="1"/>
  <c r="EB5" i="42"/>
  <c r="EC5" i="42" s="1"/>
  <c r="DV6" i="42"/>
  <c r="DW6" i="42" s="1"/>
  <c r="DY6" i="42"/>
  <c r="DZ6" i="42" s="1"/>
  <c r="EB6" i="42"/>
  <c r="EC6" i="42" s="1"/>
  <c r="DV7" i="42"/>
  <c r="DW7" i="42" s="1"/>
  <c r="DY7" i="42"/>
  <c r="DZ7" i="42" s="1"/>
  <c r="EB7" i="42"/>
  <c r="EC7" i="42" s="1"/>
  <c r="DV8" i="42"/>
  <c r="DW8" i="42" s="1"/>
  <c r="DY8" i="42"/>
  <c r="DZ8" i="42"/>
  <c r="EB8" i="42"/>
  <c r="EC8" i="42" s="1"/>
  <c r="DV9" i="42"/>
  <c r="DW9" i="42" s="1"/>
  <c r="DY9" i="42"/>
  <c r="DZ9" i="42" s="1"/>
  <c r="EB9" i="42"/>
  <c r="EC9" i="42" s="1"/>
  <c r="DV10" i="42"/>
  <c r="DW10" i="42" s="1"/>
  <c r="DY10" i="42"/>
  <c r="DZ10" i="42"/>
  <c r="EB10" i="42"/>
  <c r="EC10" i="42"/>
  <c r="DV11" i="42"/>
  <c r="DW11" i="42" s="1"/>
  <c r="DY11" i="42"/>
  <c r="DZ11" i="42" s="1"/>
  <c r="EB11" i="42"/>
  <c r="EC11" i="42"/>
  <c r="DV12" i="42"/>
  <c r="DW12" i="42" s="1"/>
  <c r="DY12" i="42"/>
  <c r="DZ12" i="42"/>
  <c r="EB12" i="42"/>
  <c r="EC12" i="42" s="1"/>
  <c r="DV13" i="42"/>
  <c r="DW13" i="42" s="1"/>
  <c r="DY13" i="42"/>
  <c r="DZ13" i="42" s="1"/>
  <c r="EB13" i="42"/>
  <c r="EC13" i="42" s="1"/>
  <c r="DV14" i="42"/>
  <c r="DW14" i="42" s="1"/>
  <c r="DY14" i="42"/>
  <c r="DZ14" i="42" s="1"/>
  <c r="EB14" i="42"/>
  <c r="EC14" i="42" s="1"/>
  <c r="DV15" i="42"/>
  <c r="DW15" i="42" s="1"/>
  <c r="DY15" i="42"/>
  <c r="DZ15" i="42" s="1"/>
  <c r="EB15" i="42"/>
  <c r="EC15" i="42" s="1"/>
  <c r="DV16" i="42"/>
  <c r="DW16" i="42" s="1"/>
  <c r="DY16" i="42"/>
  <c r="DZ16" i="42" s="1"/>
  <c r="EB16" i="42"/>
  <c r="EC16" i="42" s="1"/>
  <c r="DV17" i="42"/>
  <c r="DW17" i="42" s="1"/>
  <c r="DY17" i="42"/>
  <c r="DZ17" i="42" s="1"/>
  <c r="EB17" i="42"/>
  <c r="EC17" i="42" s="1"/>
  <c r="DV18" i="42"/>
  <c r="DW18" i="42" s="1"/>
  <c r="DY18" i="42"/>
  <c r="DZ18" i="42" s="1"/>
  <c r="EB18" i="42"/>
  <c r="EC18" i="42" s="1"/>
  <c r="DV19" i="42"/>
  <c r="DW19" i="42" s="1"/>
  <c r="DY19" i="42"/>
  <c r="DZ19" i="42" s="1"/>
  <c r="EB19" i="42"/>
  <c r="EC19" i="42" s="1"/>
  <c r="DV20" i="42"/>
  <c r="DW20" i="42" s="1"/>
  <c r="DY20" i="42"/>
  <c r="DZ20" i="42" s="1"/>
  <c r="EB20" i="42"/>
  <c r="EC20" i="42"/>
  <c r="DV21" i="42"/>
  <c r="DW21" i="42" s="1"/>
  <c r="DY21" i="42"/>
  <c r="DZ21" i="42" s="1"/>
  <c r="EB21" i="42"/>
  <c r="EC21" i="42"/>
  <c r="DV22" i="42"/>
  <c r="DW22" i="42" s="1"/>
  <c r="DY22" i="42"/>
  <c r="DZ22" i="42" s="1"/>
  <c r="EB22" i="42"/>
  <c r="EC22" i="42"/>
  <c r="DV23" i="42"/>
  <c r="DW23" i="42" s="1"/>
  <c r="DY23" i="42"/>
  <c r="DZ23" i="42" s="1"/>
  <c r="EB23" i="42"/>
  <c r="EC23" i="42"/>
  <c r="DV24" i="42"/>
  <c r="DW24" i="42" s="1"/>
  <c r="DY24" i="42"/>
  <c r="DZ24" i="42" s="1"/>
  <c r="EB24" i="42"/>
  <c r="EC24" i="42" s="1"/>
  <c r="DV25" i="42"/>
  <c r="DW25" i="42" s="1"/>
  <c r="DY25" i="42"/>
  <c r="DZ25" i="42" s="1"/>
  <c r="EB25" i="42"/>
  <c r="EC25" i="42" s="1"/>
  <c r="DV26" i="42"/>
  <c r="DW26" i="42" s="1"/>
  <c r="DY26" i="42"/>
  <c r="DZ26" i="42"/>
  <c r="EB26" i="42"/>
  <c r="EC26" i="42" s="1"/>
  <c r="DV27" i="42"/>
  <c r="DW27" i="42" s="1"/>
  <c r="DY27" i="42"/>
  <c r="DZ27" i="42" s="1"/>
  <c r="EB27" i="42"/>
  <c r="EC27" i="42" s="1"/>
  <c r="DV28" i="42"/>
  <c r="DW28" i="42" s="1"/>
  <c r="DY28" i="42"/>
  <c r="DZ28" i="42" s="1"/>
  <c r="EB28" i="42"/>
  <c r="EC28" i="42"/>
  <c r="DV29" i="42"/>
  <c r="DW29" i="42" s="1"/>
  <c r="DY29" i="42"/>
  <c r="DZ29" i="42" s="1"/>
  <c r="EB29" i="42"/>
  <c r="EC29" i="42"/>
  <c r="DV30" i="42"/>
  <c r="DW30" i="42" s="1"/>
  <c r="DY30" i="42"/>
  <c r="DZ30" i="42" s="1"/>
  <c r="EB30" i="42"/>
  <c r="EC30" i="42"/>
  <c r="DV31" i="42"/>
  <c r="DW31" i="42" s="1"/>
  <c r="DY31" i="42"/>
  <c r="DZ31" i="42" s="1"/>
  <c r="EB31" i="42"/>
  <c r="EC31" i="42"/>
  <c r="DV32" i="42"/>
  <c r="DW32" i="42" s="1"/>
  <c r="DY32" i="42"/>
  <c r="DZ32" i="42" s="1"/>
  <c r="EB32" i="42"/>
  <c r="EC32" i="42" s="1"/>
  <c r="DV33" i="42"/>
  <c r="DW33" i="42" s="1"/>
  <c r="DY33" i="42"/>
  <c r="DZ33" i="42" s="1"/>
  <c r="EB33" i="42"/>
  <c r="EC33" i="42" s="1"/>
  <c r="DV34" i="42"/>
  <c r="DW34" i="42" s="1"/>
  <c r="DY34" i="42"/>
  <c r="DZ34" i="42"/>
  <c r="EB34" i="42"/>
  <c r="EC34" i="42" s="1"/>
  <c r="DV35" i="42"/>
  <c r="DW35" i="42" s="1"/>
  <c r="DY35" i="42"/>
  <c r="DZ35" i="42" s="1"/>
  <c r="EB35" i="42"/>
  <c r="EC35" i="42" s="1"/>
  <c r="DV36" i="42"/>
  <c r="DW36" i="42" s="1"/>
  <c r="DY36" i="42"/>
  <c r="DZ36" i="42" s="1"/>
  <c r="EB36" i="42"/>
  <c r="EC36" i="42" s="1"/>
  <c r="DV37" i="42"/>
  <c r="DW37" i="42" s="1"/>
  <c r="DY37" i="42"/>
  <c r="DZ37" i="42" s="1"/>
  <c r="EB37" i="42"/>
  <c r="EC37" i="42" s="1"/>
  <c r="DV38" i="42"/>
  <c r="DW38" i="42" s="1"/>
  <c r="DY38" i="42"/>
  <c r="DZ38" i="42" s="1"/>
  <c r="EB38" i="42"/>
  <c r="EC38" i="42"/>
  <c r="DV39" i="42"/>
  <c r="DW39" i="42" s="1"/>
  <c r="DY39" i="42"/>
  <c r="DZ39" i="42" s="1"/>
  <c r="EB39" i="42"/>
  <c r="EC39" i="42"/>
  <c r="DV40" i="42"/>
  <c r="DW40" i="42" s="1"/>
  <c r="DY40" i="42"/>
  <c r="DZ40" i="42" s="1"/>
  <c r="EB40" i="42"/>
  <c r="EC40" i="42"/>
  <c r="DV41" i="42"/>
  <c r="DW41" i="42" s="1"/>
  <c r="DY41" i="42"/>
  <c r="DZ41" i="42" s="1"/>
  <c r="EB41" i="42"/>
  <c r="EC41" i="42" s="1"/>
  <c r="DV42" i="42"/>
  <c r="DW42" i="42"/>
  <c r="DY42" i="42"/>
  <c r="DZ42" i="42" s="1"/>
  <c r="EB42" i="42"/>
  <c r="EC42" i="42"/>
  <c r="DV43" i="42"/>
  <c r="DW43" i="42" s="1"/>
  <c r="DY43" i="42"/>
  <c r="DZ43" i="42"/>
  <c r="EB43" i="42"/>
  <c r="EC43" i="42" s="1"/>
  <c r="DV44" i="42"/>
  <c r="DW44" i="42" s="1"/>
  <c r="DY44" i="42"/>
  <c r="DZ44" i="42" s="1"/>
  <c r="EB44" i="42"/>
  <c r="EC44" i="42"/>
  <c r="DV45" i="42"/>
  <c r="DW45" i="42" s="1"/>
  <c r="DY45" i="42"/>
  <c r="DZ45" i="42"/>
  <c r="EB45" i="42"/>
  <c r="EC45" i="42" s="1"/>
  <c r="DV46" i="42"/>
  <c r="DW46" i="42" s="1"/>
  <c r="DY46" i="42"/>
  <c r="DZ46" i="42" s="1"/>
  <c r="EB46" i="42"/>
  <c r="EC46" i="42"/>
  <c r="DV47" i="42"/>
  <c r="DW47" i="42" s="1"/>
  <c r="DY47" i="42"/>
  <c r="DZ47" i="42" s="1"/>
  <c r="EB47" i="42"/>
  <c r="EC47" i="42" s="1"/>
  <c r="DV48" i="42"/>
  <c r="DW48" i="42" s="1"/>
  <c r="DY48" i="42"/>
  <c r="DZ48" i="42" s="1"/>
  <c r="EB48" i="42"/>
  <c r="EC48" i="42"/>
  <c r="DV49" i="42"/>
  <c r="DW49" i="42" s="1"/>
  <c r="DY49" i="42"/>
  <c r="DZ49" i="42" s="1"/>
  <c r="EB49" i="42"/>
  <c r="EC49" i="42" s="1"/>
  <c r="DV50" i="42"/>
  <c r="DW50" i="42"/>
  <c r="DY50" i="42"/>
  <c r="DZ50" i="42" s="1"/>
  <c r="EB50" i="42"/>
  <c r="EC50" i="42"/>
  <c r="DV51" i="42"/>
  <c r="DW51" i="42" s="1"/>
  <c r="DY51" i="42"/>
  <c r="DZ51" i="42" s="1"/>
  <c r="EB51" i="42"/>
  <c r="EC51" i="42" s="1"/>
  <c r="DV52" i="42"/>
  <c r="DW52" i="42" s="1"/>
  <c r="DY52" i="42"/>
  <c r="DZ52" i="42" s="1"/>
  <c r="EB52" i="42"/>
  <c r="EC52" i="42" s="1"/>
  <c r="DV53" i="42"/>
  <c r="DW53" i="42" s="1"/>
  <c r="DY53" i="42"/>
  <c r="DZ53" i="42" s="1"/>
  <c r="EB53" i="42"/>
  <c r="EC53" i="42" s="1"/>
  <c r="DV54" i="42"/>
  <c r="DW54" i="42"/>
  <c r="DY54" i="42"/>
  <c r="DZ54" i="42" s="1"/>
  <c r="EB54" i="42"/>
  <c r="EC54" i="42" s="1"/>
  <c r="DV55" i="42"/>
  <c r="DW55" i="42" s="1"/>
  <c r="DY55" i="42"/>
  <c r="DZ55" i="42" s="1"/>
  <c r="EB55" i="42"/>
  <c r="EC55" i="42" s="1"/>
  <c r="DV56" i="42"/>
  <c r="DW56" i="42" s="1"/>
  <c r="DY56" i="42"/>
  <c r="DZ56" i="42" s="1"/>
  <c r="EB56" i="42"/>
  <c r="EC56" i="42" s="1"/>
  <c r="DV57" i="42"/>
  <c r="DW57" i="42" s="1"/>
  <c r="DY57" i="42"/>
  <c r="DZ57" i="42" s="1"/>
  <c r="EB57" i="42"/>
  <c r="EC57" i="42" s="1"/>
  <c r="DV58" i="42"/>
  <c r="DW58" i="42"/>
  <c r="DY58" i="42"/>
  <c r="DZ58" i="42" s="1"/>
  <c r="EB58" i="42"/>
  <c r="EC58" i="42" s="1"/>
  <c r="DV59" i="42"/>
  <c r="DW59" i="42" s="1"/>
  <c r="DY59" i="42"/>
  <c r="DZ59" i="42"/>
  <c r="EB59" i="42"/>
  <c r="EC59" i="42" s="1"/>
  <c r="DV60" i="42"/>
  <c r="DW60" i="42" s="1"/>
  <c r="DY60" i="42"/>
  <c r="DZ60" i="42" s="1"/>
  <c r="EB60" i="42"/>
  <c r="EC60" i="42" s="1"/>
  <c r="DV61" i="42"/>
  <c r="DW61" i="42" s="1"/>
  <c r="DY61" i="42"/>
  <c r="DZ61" i="42" s="1"/>
  <c r="EB61" i="42"/>
  <c r="EC61" i="42" s="1"/>
  <c r="DV62" i="42"/>
  <c r="DW62" i="42"/>
  <c r="DY62" i="42"/>
  <c r="DZ62" i="42" s="1"/>
  <c r="EB62" i="42"/>
  <c r="EC62" i="42" s="1"/>
  <c r="DV63" i="42"/>
  <c r="DW63" i="42" s="1"/>
  <c r="DY63" i="42"/>
  <c r="DZ63" i="42" s="1"/>
  <c r="EB63" i="42"/>
  <c r="EC63" i="42" s="1"/>
  <c r="DV64" i="42"/>
  <c r="DW64" i="42" s="1"/>
  <c r="DY64" i="42"/>
  <c r="DZ64" i="42" s="1"/>
  <c r="EB64" i="42"/>
  <c r="EC64" i="42" s="1"/>
  <c r="DV65" i="42"/>
  <c r="DW65" i="42" s="1"/>
  <c r="DY65" i="42"/>
  <c r="DZ65" i="42" s="1"/>
  <c r="EB65" i="42"/>
  <c r="EC65" i="42" s="1"/>
  <c r="EB4" i="42"/>
  <c r="EC4" i="42" s="1"/>
  <c r="DY4" i="42"/>
  <c r="DZ4" i="42" s="1"/>
  <c r="DV4" i="42"/>
  <c r="DW4" i="42" s="1"/>
  <c r="DQ5" i="45"/>
  <c r="DR5" i="45" s="1"/>
  <c r="DT5" i="45"/>
  <c r="DU5" i="45" s="1"/>
  <c r="DW5" i="45"/>
  <c r="DX5" i="45" s="1"/>
  <c r="DQ6" i="45"/>
  <c r="DR6" i="45" s="1"/>
  <c r="DT6" i="45"/>
  <c r="DU6" i="45" s="1"/>
  <c r="DW6" i="45"/>
  <c r="DX6" i="45"/>
  <c r="DQ7" i="45"/>
  <c r="DR7" i="45" s="1"/>
  <c r="DT7" i="45"/>
  <c r="DU7" i="45" s="1"/>
  <c r="DW7" i="45"/>
  <c r="DX7" i="45" s="1"/>
  <c r="DQ8" i="45"/>
  <c r="DR8" i="45" s="1"/>
  <c r="DT8" i="45"/>
  <c r="DU8" i="45" s="1"/>
  <c r="DW8" i="45"/>
  <c r="DX8" i="45" s="1"/>
  <c r="DQ9" i="45"/>
  <c r="DR9" i="45" s="1"/>
  <c r="DT9" i="45"/>
  <c r="DU9" i="45" s="1"/>
  <c r="DW9" i="45"/>
  <c r="DX9" i="45" s="1"/>
  <c r="DQ10" i="45"/>
  <c r="DR10" i="45" s="1"/>
  <c r="DT10" i="45"/>
  <c r="DU10" i="45" s="1"/>
  <c r="DW10" i="45"/>
  <c r="DX10" i="45"/>
  <c r="DQ11" i="45"/>
  <c r="DR11" i="45" s="1"/>
  <c r="DT11" i="45"/>
  <c r="DU11" i="45" s="1"/>
  <c r="DW11" i="45"/>
  <c r="DX11" i="45" s="1"/>
  <c r="DQ12" i="45"/>
  <c r="DR12" i="45"/>
  <c r="DT12" i="45"/>
  <c r="DU12" i="45" s="1"/>
  <c r="DW12" i="45"/>
  <c r="DX12" i="45"/>
  <c r="DQ13" i="45"/>
  <c r="DR13" i="45" s="1"/>
  <c r="DT13" i="45"/>
  <c r="DU13" i="45" s="1"/>
  <c r="DW13" i="45"/>
  <c r="DX13" i="45" s="1"/>
  <c r="DQ14" i="45"/>
  <c r="DR14" i="45" s="1"/>
  <c r="DT14" i="45"/>
  <c r="DU14" i="45" s="1"/>
  <c r="DW14" i="45"/>
  <c r="DX14" i="45" s="1"/>
  <c r="DQ15" i="45"/>
  <c r="DR15" i="45" s="1"/>
  <c r="DT15" i="45"/>
  <c r="DU15" i="45" s="1"/>
  <c r="DW15" i="45"/>
  <c r="DX15" i="45" s="1"/>
  <c r="DQ16" i="45"/>
  <c r="DR16" i="45" s="1"/>
  <c r="DT16" i="45"/>
  <c r="DU16" i="45" s="1"/>
  <c r="DW16" i="45"/>
  <c r="DX16" i="45" s="1"/>
  <c r="DQ17" i="45"/>
  <c r="DR17" i="45" s="1"/>
  <c r="DT17" i="45"/>
  <c r="DU17" i="45" s="1"/>
  <c r="DW17" i="45"/>
  <c r="DX17" i="45" s="1"/>
  <c r="DQ18" i="45"/>
  <c r="DR18" i="45" s="1"/>
  <c r="DT18" i="45"/>
  <c r="DU18" i="45" s="1"/>
  <c r="DW18" i="45"/>
  <c r="DX18" i="45" s="1"/>
  <c r="DQ19" i="45"/>
  <c r="DR19" i="45" s="1"/>
  <c r="DT19" i="45"/>
  <c r="DU19" i="45" s="1"/>
  <c r="DW19" i="45"/>
  <c r="DX19" i="45" s="1"/>
  <c r="DQ20" i="45"/>
  <c r="DR20" i="45"/>
  <c r="DT20" i="45"/>
  <c r="DU20" i="45" s="1"/>
  <c r="DW20" i="45"/>
  <c r="DX20" i="45" s="1"/>
  <c r="DQ21" i="45"/>
  <c r="DR21" i="45" s="1"/>
  <c r="DT21" i="45"/>
  <c r="DU21" i="45"/>
  <c r="DW21" i="45"/>
  <c r="DX21" i="45" s="1"/>
  <c r="DQ22" i="45"/>
  <c r="DR22" i="45" s="1"/>
  <c r="DT22" i="45"/>
  <c r="DU22" i="45" s="1"/>
  <c r="DW22" i="45"/>
  <c r="DX22" i="45" s="1"/>
  <c r="DQ23" i="45"/>
  <c r="DR23" i="45" s="1"/>
  <c r="DT23" i="45"/>
  <c r="DU23" i="45"/>
  <c r="DW23" i="45"/>
  <c r="DX23" i="45" s="1"/>
  <c r="DQ24" i="45"/>
  <c r="DR24" i="45" s="1"/>
  <c r="DT24" i="45"/>
  <c r="DU24" i="45" s="1"/>
  <c r="DW24" i="45"/>
  <c r="DX24" i="45" s="1"/>
  <c r="DQ25" i="45"/>
  <c r="DR25" i="45" s="1"/>
  <c r="DT25" i="45"/>
  <c r="DU25" i="45"/>
  <c r="DW25" i="45"/>
  <c r="DX25" i="45" s="1"/>
  <c r="DQ26" i="45"/>
  <c r="DR26" i="45" s="1"/>
  <c r="DT26" i="45"/>
  <c r="DU26" i="45" s="1"/>
  <c r="DW26" i="45"/>
  <c r="DX26" i="45" s="1"/>
  <c r="DQ27" i="45"/>
  <c r="DR27" i="45" s="1"/>
  <c r="DT27" i="45"/>
  <c r="DU27" i="45"/>
  <c r="DW27" i="45"/>
  <c r="DX27" i="45" s="1"/>
  <c r="DQ28" i="45"/>
  <c r="DR28" i="45"/>
  <c r="DT28" i="45"/>
  <c r="DU28" i="45" s="1"/>
  <c r="DW28" i="45"/>
  <c r="DX28" i="45" s="1"/>
  <c r="DQ29" i="45"/>
  <c r="DR29" i="45" s="1"/>
  <c r="DT29" i="45"/>
  <c r="DU29" i="45" s="1"/>
  <c r="DW29" i="45"/>
  <c r="DX29" i="45" s="1"/>
  <c r="DQ30" i="45"/>
  <c r="DR30" i="45" s="1"/>
  <c r="DT30" i="45"/>
  <c r="DU30" i="45" s="1"/>
  <c r="DW30" i="45"/>
  <c r="DX30" i="45" s="1"/>
  <c r="DQ31" i="45"/>
  <c r="DR31" i="45" s="1"/>
  <c r="DT31" i="45"/>
  <c r="DU31" i="45" s="1"/>
  <c r="DW31" i="45"/>
  <c r="DX31" i="45" s="1"/>
  <c r="DQ32" i="45"/>
  <c r="DR32" i="45" s="1"/>
  <c r="DT32" i="45"/>
  <c r="DU32" i="45" s="1"/>
  <c r="DW32" i="45"/>
  <c r="DX32" i="45"/>
  <c r="DQ33" i="45"/>
  <c r="DR33" i="45" s="1"/>
  <c r="DT33" i="45"/>
  <c r="DU33" i="45" s="1"/>
  <c r="DW33" i="45"/>
  <c r="DX33" i="45" s="1"/>
  <c r="DQ34" i="45"/>
  <c r="DR34" i="45" s="1"/>
  <c r="DT34" i="45"/>
  <c r="DU34" i="45" s="1"/>
  <c r="DW34" i="45"/>
  <c r="DX34" i="45"/>
  <c r="DQ35" i="45"/>
  <c r="DR35" i="45" s="1"/>
  <c r="DT35" i="45"/>
  <c r="DU35" i="45" s="1"/>
  <c r="DW35" i="45"/>
  <c r="DX35" i="45" s="1"/>
  <c r="DQ36" i="45"/>
  <c r="DR36" i="45"/>
  <c r="DT36" i="45"/>
  <c r="DU36" i="45" s="1"/>
  <c r="DW36" i="45"/>
  <c r="DX36" i="45" s="1"/>
  <c r="DQ37" i="45"/>
  <c r="DR37" i="45" s="1"/>
  <c r="DT37" i="45"/>
  <c r="DU37" i="45" s="1"/>
  <c r="DW37" i="45"/>
  <c r="DX37" i="45" s="1"/>
  <c r="DQ38" i="45"/>
  <c r="DR38" i="45" s="1"/>
  <c r="DT38" i="45"/>
  <c r="DU38" i="45" s="1"/>
  <c r="DW38" i="45"/>
  <c r="DX38" i="45" s="1"/>
  <c r="DQ39" i="45"/>
  <c r="DR39" i="45" s="1"/>
  <c r="DT39" i="45"/>
  <c r="DU39" i="45" s="1"/>
  <c r="DW39" i="45"/>
  <c r="DX39" i="45" s="1"/>
  <c r="DQ40" i="45"/>
  <c r="DR40" i="45" s="1"/>
  <c r="DT40" i="45"/>
  <c r="DU40" i="45" s="1"/>
  <c r="DW40" i="45"/>
  <c r="DX40" i="45" s="1"/>
  <c r="DQ41" i="45"/>
  <c r="DR41" i="45" s="1"/>
  <c r="DT41" i="45"/>
  <c r="DU41" i="45" s="1"/>
  <c r="DW41" i="45"/>
  <c r="DX41" i="45" s="1"/>
  <c r="DQ42" i="45"/>
  <c r="DR42" i="45" s="1"/>
  <c r="DT42" i="45"/>
  <c r="DU42" i="45" s="1"/>
  <c r="DW42" i="45"/>
  <c r="DX42" i="45"/>
  <c r="DQ43" i="45"/>
  <c r="DR43" i="45" s="1"/>
  <c r="DT43" i="45"/>
  <c r="DU43" i="45" s="1"/>
  <c r="DW43" i="45"/>
  <c r="DX43" i="45" s="1"/>
  <c r="DQ44" i="45"/>
  <c r="DR44" i="45"/>
  <c r="DT44" i="45"/>
  <c r="DU44" i="45" s="1"/>
  <c r="DW44" i="45"/>
  <c r="DX44" i="45"/>
  <c r="DQ45" i="45"/>
  <c r="DR45" i="45" s="1"/>
  <c r="DT45" i="45"/>
  <c r="DU45" i="45" s="1"/>
  <c r="DW45" i="45"/>
  <c r="DX45" i="45" s="1"/>
  <c r="DQ46" i="45"/>
  <c r="DR46" i="45" s="1"/>
  <c r="DT46" i="45"/>
  <c r="DU46" i="45" s="1"/>
  <c r="DW46" i="45"/>
  <c r="DX46" i="45"/>
  <c r="DQ47" i="45"/>
  <c r="DR47" i="45" s="1"/>
  <c r="DT47" i="45"/>
  <c r="DU47" i="45" s="1"/>
  <c r="DW47" i="45"/>
  <c r="DX47" i="45" s="1"/>
  <c r="DQ48" i="45"/>
  <c r="DR48" i="45" s="1"/>
  <c r="DT48" i="45"/>
  <c r="DU48" i="45" s="1"/>
  <c r="DW48" i="45"/>
  <c r="DX48" i="45" s="1"/>
  <c r="DQ49" i="45"/>
  <c r="DR49" i="45" s="1"/>
  <c r="DT49" i="45"/>
  <c r="DU49" i="45" s="1"/>
  <c r="DW49" i="45"/>
  <c r="DX49" i="45" s="1"/>
  <c r="DQ50" i="45"/>
  <c r="DR50" i="45" s="1"/>
  <c r="DT50" i="45"/>
  <c r="DU50" i="45" s="1"/>
  <c r="DW50" i="45"/>
  <c r="DX50" i="45" s="1"/>
  <c r="DQ51" i="45"/>
  <c r="DR51" i="45" s="1"/>
  <c r="DT51" i="45"/>
  <c r="DU51" i="45" s="1"/>
  <c r="DW51" i="45"/>
  <c r="DX51" i="45" s="1"/>
  <c r="DQ52" i="45"/>
  <c r="DR52" i="45"/>
  <c r="DT52" i="45"/>
  <c r="DU52" i="45" s="1"/>
  <c r="DW52" i="45"/>
  <c r="DX52" i="45" s="1"/>
  <c r="DQ53" i="45"/>
  <c r="DR53" i="45" s="1"/>
  <c r="DT53" i="45"/>
  <c r="DU53" i="45"/>
  <c r="DW53" i="45"/>
  <c r="DX53" i="45" s="1"/>
  <c r="DQ54" i="45"/>
  <c r="DR54" i="45" s="1"/>
  <c r="DT54" i="45"/>
  <c r="DU54" i="45" s="1"/>
  <c r="DW54" i="45"/>
  <c r="DX54" i="45" s="1"/>
  <c r="DQ55" i="45"/>
  <c r="DR55" i="45" s="1"/>
  <c r="DT55" i="45"/>
  <c r="DU55" i="45"/>
  <c r="DW55" i="45"/>
  <c r="DX55" i="45" s="1"/>
  <c r="DQ56" i="45"/>
  <c r="DR56" i="45" s="1"/>
  <c r="DT56" i="45"/>
  <c r="DU56" i="45" s="1"/>
  <c r="DW56" i="45"/>
  <c r="DX56" i="45" s="1"/>
  <c r="DQ57" i="45"/>
  <c r="DR57" i="45" s="1"/>
  <c r="DT57" i="45"/>
  <c r="DU57" i="45"/>
  <c r="DW57" i="45"/>
  <c r="DX57" i="45" s="1"/>
  <c r="DQ58" i="45"/>
  <c r="DR58" i="45" s="1"/>
  <c r="DT58" i="45"/>
  <c r="DU58" i="45" s="1"/>
  <c r="DW58" i="45"/>
  <c r="DX58" i="45" s="1"/>
  <c r="DQ59" i="45"/>
  <c r="DR59" i="45" s="1"/>
  <c r="DT59" i="45"/>
  <c r="DU59" i="45"/>
  <c r="DW59" i="45"/>
  <c r="DX59" i="45" s="1"/>
  <c r="DQ60" i="45"/>
  <c r="DR60" i="45"/>
  <c r="DT60" i="45"/>
  <c r="DU60" i="45" s="1"/>
  <c r="DW60" i="45"/>
  <c r="DX60" i="45" s="1"/>
  <c r="DQ61" i="45"/>
  <c r="DR61" i="45" s="1"/>
  <c r="DT61" i="45"/>
  <c r="DU61" i="45" s="1"/>
  <c r="DW61" i="45"/>
  <c r="DX61" i="45" s="1"/>
  <c r="DQ62" i="45"/>
  <c r="DR62" i="45" s="1"/>
  <c r="DT62" i="45"/>
  <c r="DU62" i="45" s="1"/>
  <c r="DW62" i="45"/>
  <c r="DX62" i="45" s="1"/>
  <c r="DQ63" i="45"/>
  <c r="DR63" i="45" s="1"/>
  <c r="DT63" i="45"/>
  <c r="DU63" i="45" s="1"/>
  <c r="DW63" i="45"/>
  <c r="DX63" i="45" s="1"/>
  <c r="DQ64" i="45"/>
  <c r="DR64" i="45" s="1"/>
  <c r="DT64" i="45"/>
  <c r="DU64" i="45" s="1"/>
  <c r="DW64" i="45"/>
  <c r="DX64" i="45" s="1"/>
  <c r="DQ65" i="45"/>
  <c r="DR65" i="45" s="1"/>
  <c r="DT65" i="45"/>
  <c r="DU65" i="45" s="1"/>
  <c r="DW65" i="45"/>
  <c r="DX65" i="45" s="1"/>
  <c r="DQ66" i="45"/>
  <c r="DR66" i="45" s="1"/>
  <c r="DT66" i="45"/>
  <c r="DU66" i="45" s="1"/>
  <c r="DW66" i="45"/>
  <c r="DX66" i="45" s="1"/>
  <c r="DQ67" i="45"/>
  <c r="DR67" i="45" s="1"/>
  <c r="DT67" i="45"/>
  <c r="DU67" i="45" s="1"/>
  <c r="DW67" i="45"/>
  <c r="DX67" i="45" s="1"/>
  <c r="DQ68" i="45"/>
  <c r="DR68" i="45" s="1"/>
  <c r="DT68" i="45"/>
  <c r="DU68" i="45" s="1"/>
  <c r="DW68" i="45"/>
  <c r="DX68" i="45" s="1"/>
  <c r="DQ69" i="45"/>
  <c r="DR69" i="45" s="1"/>
  <c r="DT69" i="45"/>
  <c r="DU69" i="45" s="1"/>
  <c r="DW69" i="45"/>
  <c r="DX69" i="45" s="1"/>
  <c r="DQ70" i="45"/>
  <c r="DR70" i="45" s="1"/>
  <c r="DT70" i="45"/>
  <c r="DU70" i="45" s="1"/>
  <c r="DW70" i="45"/>
  <c r="DX70" i="45" s="1"/>
  <c r="DQ71" i="45"/>
  <c r="DR71" i="45" s="1"/>
  <c r="DT71" i="45"/>
  <c r="DU71" i="45" s="1"/>
  <c r="DW71" i="45"/>
  <c r="DX71" i="45" s="1"/>
  <c r="DQ72" i="45"/>
  <c r="DR72" i="45" s="1"/>
  <c r="DT72" i="45"/>
  <c r="DU72" i="45" s="1"/>
  <c r="DW72" i="45"/>
  <c r="DX72" i="45" s="1"/>
  <c r="DQ73" i="45"/>
  <c r="DR73" i="45" s="1"/>
  <c r="DT73" i="45"/>
  <c r="DU73" i="45" s="1"/>
  <c r="DW73" i="45"/>
  <c r="DX73" i="45" s="1"/>
  <c r="DQ74" i="45"/>
  <c r="DR74" i="45" s="1"/>
  <c r="DT74" i="45"/>
  <c r="DU74" i="45" s="1"/>
  <c r="DW74" i="45"/>
  <c r="DX74" i="45" s="1"/>
  <c r="DQ75" i="45"/>
  <c r="DR75" i="45" s="1"/>
  <c r="DT75" i="45"/>
  <c r="DU75" i="45" s="1"/>
  <c r="DW75" i="45"/>
  <c r="DX75" i="45" s="1"/>
  <c r="DQ76" i="45"/>
  <c r="DR76" i="45" s="1"/>
  <c r="DT76" i="45"/>
  <c r="DU76" i="45" s="1"/>
  <c r="DW76" i="45"/>
  <c r="DX76" i="45" s="1"/>
  <c r="DQ77" i="45"/>
  <c r="DR77" i="45" s="1"/>
  <c r="DT77" i="45"/>
  <c r="DU77" i="45" s="1"/>
  <c r="DW77" i="45"/>
  <c r="DX77" i="45" s="1"/>
  <c r="DQ78" i="45"/>
  <c r="DR78" i="45" s="1"/>
  <c r="DT78" i="45"/>
  <c r="DU78" i="45" s="1"/>
  <c r="DW78" i="45"/>
  <c r="DX78" i="45" s="1"/>
  <c r="DQ79" i="45"/>
  <c r="DR79" i="45" s="1"/>
  <c r="DT79" i="45"/>
  <c r="DU79" i="45" s="1"/>
  <c r="DW79" i="45"/>
  <c r="DX79" i="45" s="1"/>
  <c r="DQ80" i="45"/>
  <c r="DR80" i="45" s="1"/>
  <c r="DT80" i="45"/>
  <c r="DU80" i="45" s="1"/>
  <c r="DW80" i="45"/>
  <c r="DX80" i="45" s="1"/>
  <c r="DQ81" i="45"/>
  <c r="DR81" i="45" s="1"/>
  <c r="DT81" i="45"/>
  <c r="DU81" i="45" s="1"/>
  <c r="DW81" i="45"/>
  <c r="DX81" i="45" s="1"/>
  <c r="DQ82" i="45"/>
  <c r="DR82" i="45" s="1"/>
  <c r="DT82" i="45"/>
  <c r="DU82" i="45" s="1"/>
  <c r="DW82" i="45"/>
  <c r="DX82" i="45" s="1"/>
  <c r="DQ83" i="45"/>
  <c r="DR83" i="45" s="1"/>
  <c r="DT83" i="45"/>
  <c r="DU83" i="45" s="1"/>
  <c r="DW83" i="45"/>
  <c r="DX83" i="45" s="1"/>
  <c r="DQ84" i="45"/>
  <c r="DR84" i="45" s="1"/>
  <c r="DT84" i="45"/>
  <c r="DU84" i="45" s="1"/>
  <c r="DW84" i="45"/>
  <c r="DX84" i="45" s="1"/>
  <c r="DW4" i="45"/>
  <c r="DX4" i="45" s="1"/>
  <c r="DT4" i="45"/>
  <c r="DU4" i="45" s="1"/>
  <c r="DQ4" i="45"/>
  <c r="DR4" i="45" s="1"/>
  <c r="DQ5" i="41"/>
  <c r="DR5" i="41" s="1"/>
  <c r="DT5" i="41"/>
  <c r="DU5" i="41" s="1"/>
  <c r="DW5" i="41"/>
  <c r="DX5" i="41" s="1"/>
  <c r="DQ6" i="41"/>
  <c r="DR6" i="41" s="1"/>
  <c r="DT6" i="41"/>
  <c r="DU6" i="41" s="1"/>
  <c r="DW6" i="41"/>
  <c r="DX6" i="41" s="1"/>
  <c r="DQ7" i="41"/>
  <c r="DR7" i="41" s="1"/>
  <c r="DT7" i="41"/>
  <c r="DU7" i="41" s="1"/>
  <c r="DW7" i="41"/>
  <c r="DX7" i="41" s="1"/>
  <c r="DQ8" i="41"/>
  <c r="DR8" i="41"/>
  <c r="DT8" i="41"/>
  <c r="DU8" i="41" s="1"/>
  <c r="DW8" i="41"/>
  <c r="DX8" i="41" s="1"/>
  <c r="DQ9" i="41"/>
  <c r="DR9" i="41" s="1"/>
  <c r="DT9" i="41"/>
  <c r="DU9" i="41" s="1"/>
  <c r="DW9" i="41"/>
  <c r="DX9" i="41" s="1"/>
  <c r="DQ10" i="41"/>
  <c r="DR10" i="41" s="1"/>
  <c r="DT10" i="41"/>
  <c r="DU10" i="41" s="1"/>
  <c r="DW10" i="41"/>
  <c r="DX10" i="41" s="1"/>
  <c r="DQ11" i="41"/>
  <c r="DR11" i="41" s="1"/>
  <c r="DT11" i="41"/>
  <c r="DU11" i="41"/>
  <c r="DW11" i="41"/>
  <c r="DX11" i="41" s="1"/>
  <c r="DQ12" i="41"/>
  <c r="DR12" i="41"/>
  <c r="DT12" i="41"/>
  <c r="DU12" i="41" s="1"/>
  <c r="DW12" i="41"/>
  <c r="DX12" i="41"/>
  <c r="DQ13" i="41"/>
  <c r="DR13" i="41" s="1"/>
  <c r="DT13" i="41"/>
  <c r="DU13" i="41" s="1"/>
  <c r="DW13" i="41"/>
  <c r="DX13" i="41" s="1"/>
  <c r="DQ14" i="41"/>
  <c r="DR14" i="41" s="1"/>
  <c r="DT14" i="41"/>
  <c r="DU14" i="41" s="1"/>
  <c r="DW14" i="41"/>
  <c r="DX14" i="41" s="1"/>
  <c r="DQ15" i="41"/>
  <c r="DR15" i="41" s="1"/>
  <c r="DT15" i="41"/>
  <c r="DU15" i="41" s="1"/>
  <c r="DW15" i="41"/>
  <c r="DX15" i="41" s="1"/>
  <c r="DQ16" i="41"/>
  <c r="DR16" i="41" s="1"/>
  <c r="DT16" i="41"/>
  <c r="DU16" i="41" s="1"/>
  <c r="DW16" i="41"/>
  <c r="DX16" i="41" s="1"/>
  <c r="DQ17" i="41"/>
  <c r="DR17" i="41" s="1"/>
  <c r="DT17" i="41"/>
  <c r="DU17" i="41" s="1"/>
  <c r="DW17" i="41"/>
  <c r="DX17" i="41" s="1"/>
  <c r="DQ18" i="41"/>
  <c r="DR18" i="41" s="1"/>
  <c r="DT18" i="41"/>
  <c r="DU18" i="41" s="1"/>
  <c r="DW18" i="41"/>
  <c r="DX18" i="41" s="1"/>
  <c r="DQ19" i="41"/>
  <c r="DR19" i="41" s="1"/>
  <c r="DT19" i="41"/>
  <c r="DU19" i="41" s="1"/>
  <c r="DW19" i="41"/>
  <c r="DX19" i="41" s="1"/>
  <c r="DQ20" i="41"/>
  <c r="DR20" i="41" s="1"/>
  <c r="DT20" i="41"/>
  <c r="DU20" i="41" s="1"/>
  <c r="DW20" i="41"/>
  <c r="DX20" i="41" s="1"/>
  <c r="DQ21" i="41"/>
  <c r="DR21" i="41" s="1"/>
  <c r="DT21" i="41"/>
  <c r="DU21" i="41" s="1"/>
  <c r="DW21" i="41"/>
  <c r="DX21" i="41" s="1"/>
  <c r="DQ22" i="41"/>
  <c r="DR22" i="41" s="1"/>
  <c r="DT22" i="41"/>
  <c r="DU22" i="41" s="1"/>
  <c r="DW22" i="41"/>
  <c r="DX22" i="41" s="1"/>
  <c r="DQ23" i="41"/>
  <c r="DR23" i="41" s="1"/>
  <c r="DT23" i="41"/>
  <c r="DU23" i="41" s="1"/>
  <c r="DW23" i="41"/>
  <c r="DX23" i="41" s="1"/>
  <c r="DQ24" i="41"/>
  <c r="DR24" i="41"/>
  <c r="DT24" i="41"/>
  <c r="DU24" i="41" s="1"/>
  <c r="DW24" i="41"/>
  <c r="DX24" i="41" s="1"/>
  <c r="DQ25" i="41"/>
  <c r="DR25" i="41" s="1"/>
  <c r="DT25" i="41"/>
  <c r="DU25" i="41" s="1"/>
  <c r="DW25" i="41"/>
  <c r="DX25" i="41" s="1"/>
  <c r="DQ26" i="41"/>
  <c r="DR26" i="41" s="1"/>
  <c r="DT26" i="41"/>
  <c r="DU26" i="41" s="1"/>
  <c r="DW26" i="41"/>
  <c r="DX26" i="41"/>
  <c r="DQ27" i="41"/>
  <c r="DR27" i="41" s="1"/>
  <c r="DT27" i="41"/>
  <c r="DU27" i="41" s="1"/>
  <c r="DW27" i="41"/>
  <c r="DX27" i="41" s="1"/>
  <c r="DQ28" i="41"/>
  <c r="DR28" i="41" s="1"/>
  <c r="DT28" i="41"/>
  <c r="DU28" i="41" s="1"/>
  <c r="DW28" i="41"/>
  <c r="DX28" i="41" s="1"/>
  <c r="DQ29" i="41"/>
  <c r="DR29" i="41" s="1"/>
  <c r="DT29" i="41"/>
  <c r="DU29" i="41" s="1"/>
  <c r="DW29" i="41"/>
  <c r="DX29" i="41" s="1"/>
  <c r="DQ30" i="41"/>
  <c r="DR30" i="41" s="1"/>
  <c r="DT30" i="41"/>
  <c r="DU30" i="41" s="1"/>
  <c r="DW30" i="41"/>
  <c r="DX30" i="41"/>
  <c r="DQ31" i="41"/>
  <c r="DR31" i="41" s="1"/>
  <c r="DT31" i="41"/>
  <c r="DU31" i="41" s="1"/>
  <c r="DW31" i="41"/>
  <c r="DX31" i="41" s="1"/>
  <c r="DQ32" i="41"/>
  <c r="DR32" i="41" s="1"/>
  <c r="DT32" i="41"/>
  <c r="DU32" i="41" s="1"/>
  <c r="DW32" i="41"/>
  <c r="DX32" i="41" s="1"/>
  <c r="DQ33" i="41"/>
  <c r="DR33" i="41" s="1"/>
  <c r="DT33" i="41"/>
  <c r="DU33" i="41"/>
  <c r="DW33" i="41"/>
  <c r="DX33" i="41" s="1"/>
  <c r="DQ34" i="41"/>
  <c r="DR34" i="41" s="1"/>
  <c r="DT34" i="41"/>
  <c r="DU34" i="41" s="1"/>
  <c r="DW34" i="41"/>
  <c r="DX34" i="41" s="1"/>
  <c r="DQ35" i="41"/>
  <c r="DR35" i="41" s="1"/>
  <c r="DT35" i="41"/>
  <c r="DU35" i="41"/>
  <c r="DW35" i="41"/>
  <c r="DX35" i="41" s="1"/>
  <c r="DQ36" i="41"/>
  <c r="DR36" i="41" s="1"/>
  <c r="DT36" i="41"/>
  <c r="DU36" i="41" s="1"/>
  <c r="DW36" i="41"/>
  <c r="DX36" i="41" s="1"/>
  <c r="DQ37" i="41"/>
  <c r="DR37" i="41" s="1"/>
  <c r="DT37" i="41"/>
  <c r="DU37" i="41"/>
  <c r="DW37" i="41"/>
  <c r="DX37" i="41" s="1"/>
  <c r="DQ38" i="41"/>
  <c r="DR38" i="41" s="1"/>
  <c r="DT38" i="41"/>
  <c r="DU38" i="41" s="1"/>
  <c r="DW38" i="41"/>
  <c r="DX38" i="41" s="1"/>
  <c r="DQ39" i="41"/>
  <c r="DR39" i="41" s="1"/>
  <c r="DT39" i="41"/>
  <c r="DU39" i="41" s="1"/>
  <c r="DW39" i="41"/>
  <c r="DX39" i="41" s="1"/>
  <c r="DQ40" i="41"/>
  <c r="DR40" i="41"/>
  <c r="DT40" i="41"/>
  <c r="DU40" i="41" s="1"/>
  <c r="DW40" i="41"/>
  <c r="DX40" i="41" s="1"/>
  <c r="DQ41" i="41"/>
  <c r="DR41" i="41" s="1"/>
  <c r="DT41" i="41"/>
  <c r="DU41" i="41" s="1"/>
  <c r="DW41" i="41"/>
  <c r="DX41" i="41" s="1"/>
  <c r="DQ42" i="41"/>
  <c r="DR42" i="41" s="1"/>
  <c r="DT42" i="41"/>
  <c r="DU42" i="41" s="1"/>
  <c r="DW42" i="41"/>
  <c r="DX42" i="41" s="1"/>
  <c r="DQ43" i="41"/>
  <c r="DR43" i="41" s="1"/>
  <c r="DT43" i="41"/>
  <c r="DU43" i="41" s="1"/>
  <c r="DW43" i="41"/>
  <c r="DX43" i="41" s="1"/>
  <c r="DQ44" i="41"/>
  <c r="DR44" i="41" s="1"/>
  <c r="DT44" i="41"/>
  <c r="DU44" i="41" s="1"/>
  <c r="DW44" i="41"/>
  <c r="DX44" i="41"/>
  <c r="DQ45" i="41"/>
  <c r="DR45" i="41" s="1"/>
  <c r="DT45" i="41"/>
  <c r="DU45" i="41" s="1"/>
  <c r="DW45" i="41"/>
  <c r="DX45" i="41" s="1"/>
  <c r="DQ46" i="41"/>
  <c r="DR46" i="41" s="1"/>
  <c r="DT46" i="41"/>
  <c r="DU46" i="41" s="1"/>
  <c r="DW46" i="41"/>
  <c r="DX46" i="41" s="1"/>
  <c r="DQ47" i="41"/>
  <c r="DR47" i="41" s="1"/>
  <c r="DT47" i="41"/>
  <c r="DU47" i="41" s="1"/>
  <c r="DW47" i="41"/>
  <c r="DX47" i="41" s="1"/>
  <c r="DQ48" i="41"/>
  <c r="DR48" i="41" s="1"/>
  <c r="DT48" i="41"/>
  <c r="DU48" i="41" s="1"/>
  <c r="DW48" i="41"/>
  <c r="DX48" i="41" s="1"/>
  <c r="DQ49" i="41"/>
  <c r="DR49" i="41" s="1"/>
  <c r="DT49" i="41"/>
  <c r="DU49" i="41" s="1"/>
  <c r="DW49" i="41"/>
  <c r="DX49" i="41" s="1"/>
  <c r="DQ50" i="41"/>
  <c r="DR50" i="41" s="1"/>
  <c r="DT50" i="41"/>
  <c r="DU50" i="41" s="1"/>
  <c r="DW50" i="41"/>
  <c r="DX50" i="41"/>
  <c r="DQ51" i="41"/>
  <c r="DR51" i="41" s="1"/>
  <c r="DT51" i="41"/>
  <c r="DU51" i="41" s="1"/>
  <c r="DW51" i="41"/>
  <c r="DX51" i="41" s="1"/>
  <c r="DQ52" i="41"/>
  <c r="DR52" i="41" s="1"/>
  <c r="DT52" i="41"/>
  <c r="DU52" i="41" s="1"/>
  <c r="DW52" i="41"/>
  <c r="DX52" i="41" s="1"/>
  <c r="DQ53" i="41"/>
  <c r="DR53" i="41" s="1"/>
  <c r="DT53" i="41"/>
  <c r="DU53" i="41" s="1"/>
  <c r="DW53" i="41"/>
  <c r="DX53" i="41" s="1"/>
  <c r="DQ54" i="41"/>
  <c r="DR54" i="41" s="1"/>
  <c r="DT54" i="41"/>
  <c r="DU54" i="41" s="1"/>
  <c r="DW54" i="41"/>
  <c r="DX54" i="41"/>
  <c r="DQ55" i="41"/>
  <c r="DR55" i="41" s="1"/>
  <c r="DT55" i="41"/>
  <c r="DU55" i="41" s="1"/>
  <c r="DW55" i="41"/>
  <c r="DX55" i="41" s="1"/>
  <c r="DQ56" i="41"/>
  <c r="DR56" i="41"/>
  <c r="DT56" i="41"/>
  <c r="DU56" i="41" s="1"/>
  <c r="DW56" i="41"/>
  <c r="DX56" i="41"/>
  <c r="DQ57" i="41"/>
  <c r="DR57" i="41" s="1"/>
  <c r="DT57" i="41"/>
  <c r="DU57" i="41"/>
  <c r="DW57" i="41"/>
  <c r="DX57" i="41" s="1"/>
  <c r="DQ58" i="41"/>
  <c r="DR58" i="41" s="1"/>
  <c r="DT58" i="41"/>
  <c r="DU58" i="41" s="1"/>
  <c r="DW58" i="41"/>
  <c r="DX58" i="41"/>
  <c r="DQ59" i="41"/>
  <c r="DR59" i="41" s="1"/>
  <c r="DT59" i="41"/>
  <c r="DU59" i="41"/>
  <c r="DW59" i="41"/>
  <c r="DX59" i="41" s="1"/>
  <c r="DQ60" i="41"/>
  <c r="DR60" i="41" s="1"/>
  <c r="DT60" i="41"/>
  <c r="DU60" i="41" s="1"/>
  <c r="DW60" i="41"/>
  <c r="DX60" i="41"/>
  <c r="DQ61" i="41"/>
  <c r="DR61" i="41" s="1"/>
  <c r="DT61" i="41"/>
  <c r="DU61" i="41"/>
  <c r="DW61" i="41"/>
  <c r="DX61" i="41" s="1"/>
  <c r="DQ62" i="41"/>
  <c r="DR62" i="41" s="1"/>
  <c r="DT62" i="41"/>
  <c r="DU62" i="41" s="1"/>
  <c r="DW62" i="41"/>
  <c r="DX62" i="41"/>
  <c r="DQ63" i="41"/>
  <c r="DR63" i="41" s="1"/>
  <c r="DT63" i="41"/>
  <c r="DU63" i="41"/>
  <c r="DW63" i="41"/>
  <c r="DX63" i="41" s="1"/>
  <c r="DQ64" i="41"/>
  <c r="DR64" i="41" s="1"/>
  <c r="DT64" i="41"/>
  <c r="DU64" i="41" s="1"/>
  <c r="DW64" i="41"/>
  <c r="DX64" i="41" s="1"/>
  <c r="DQ65" i="41"/>
  <c r="DR65" i="41" s="1"/>
  <c r="DT65" i="41"/>
  <c r="DU65" i="41"/>
  <c r="DW65" i="41"/>
  <c r="DX65" i="41" s="1"/>
  <c r="DQ66" i="41"/>
  <c r="DR66" i="41" s="1"/>
  <c r="DT66" i="41"/>
  <c r="DU66" i="41" s="1"/>
  <c r="DW66" i="41"/>
  <c r="DX66" i="41" s="1"/>
  <c r="DQ67" i="41"/>
  <c r="DR67" i="41" s="1"/>
  <c r="DT67" i="41"/>
  <c r="DU67" i="41" s="1"/>
  <c r="DW67" i="41"/>
  <c r="DX67" i="41" s="1"/>
  <c r="DQ68" i="41"/>
  <c r="DR68" i="41" s="1"/>
  <c r="DT68" i="41"/>
  <c r="DU68" i="41" s="1"/>
  <c r="DW68" i="41"/>
  <c r="DX68" i="41" s="1"/>
  <c r="DQ69" i="41"/>
  <c r="DR69" i="41" s="1"/>
  <c r="DT69" i="41"/>
  <c r="DU69" i="41"/>
  <c r="DW69" i="41"/>
  <c r="DX69" i="41" s="1"/>
  <c r="DQ70" i="41"/>
  <c r="DR70" i="41" s="1"/>
  <c r="DT70" i="41"/>
  <c r="DU70" i="41" s="1"/>
  <c r="DW70" i="41"/>
  <c r="DX70" i="41" s="1"/>
  <c r="DQ71" i="41"/>
  <c r="DR71" i="41" s="1"/>
  <c r="DT71" i="41"/>
  <c r="DU71" i="41"/>
  <c r="DW71" i="41"/>
  <c r="DX71" i="41" s="1"/>
  <c r="DQ72" i="41"/>
  <c r="DR72" i="41" s="1"/>
  <c r="DT72" i="41"/>
  <c r="DU72" i="41" s="1"/>
  <c r="DW72" i="41"/>
  <c r="DX72" i="41" s="1"/>
  <c r="DQ73" i="41"/>
  <c r="DR73" i="41" s="1"/>
  <c r="DT73" i="41"/>
  <c r="DU73" i="41"/>
  <c r="DW73" i="41"/>
  <c r="DX73" i="41" s="1"/>
  <c r="DQ74" i="41"/>
  <c r="DR74" i="41" s="1"/>
  <c r="DT74" i="41"/>
  <c r="DU74" i="41" s="1"/>
  <c r="DW74" i="41"/>
  <c r="DX74" i="41" s="1"/>
  <c r="DQ75" i="41"/>
  <c r="DR75" i="41" s="1"/>
  <c r="DT75" i="41"/>
  <c r="DU75" i="41" s="1"/>
  <c r="DW75" i="41"/>
  <c r="DX75" i="41" s="1"/>
  <c r="DQ76" i="41"/>
  <c r="DR76" i="41" s="1"/>
  <c r="DT76" i="41"/>
  <c r="DU76" i="41" s="1"/>
  <c r="DW76" i="41"/>
  <c r="DX76" i="41" s="1"/>
  <c r="DQ77" i="41"/>
  <c r="DR77" i="41" s="1"/>
  <c r="DT77" i="41"/>
  <c r="DU77" i="41" s="1"/>
  <c r="DW77" i="41"/>
  <c r="DX77" i="41" s="1"/>
  <c r="DQ78" i="41"/>
  <c r="DR78" i="41" s="1"/>
  <c r="DT78" i="41"/>
  <c r="DU78" i="41" s="1"/>
  <c r="DW78" i="41"/>
  <c r="DX78" i="41" s="1"/>
  <c r="DQ79" i="41"/>
  <c r="DR79" i="41" s="1"/>
  <c r="DT79" i="41"/>
  <c r="DU79" i="41" s="1"/>
  <c r="DW79" i="41"/>
  <c r="DX79" i="41" s="1"/>
  <c r="DQ80" i="41"/>
  <c r="DR80" i="41" s="1"/>
  <c r="DT80" i="41"/>
  <c r="DU80" i="41" s="1"/>
  <c r="DW80" i="41"/>
  <c r="DX80" i="41" s="1"/>
  <c r="DQ81" i="41"/>
  <c r="DR81" i="41" s="1"/>
  <c r="DT81" i="41"/>
  <c r="DU81" i="41" s="1"/>
  <c r="DW81" i="41"/>
  <c r="DX81" i="41" s="1"/>
  <c r="DQ82" i="41"/>
  <c r="DR82" i="41" s="1"/>
  <c r="DT82" i="41"/>
  <c r="DU82" i="41" s="1"/>
  <c r="DW82" i="41"/>
  <c r="DX82" i="41" s="1"/>
  <c r="DQ83" i="41"/>
  <c r="DR83" i="41" s="1"/>
  <c r="DT83" i="41"/>
  <c r="DU83" i="41" s="1"/>
  <c r="DW83" i="41"/>
  <c r="DX83" i="41" s="1"/>
  <c r="DQ84" i="41"/>
  <c r="DR84" i="41" s="1"/>
  <c r="DT84" i="41"/>
  <c r="DU84" i="41" s="1"/>
  <c r="DW84" i="41"/>
  <c r="DX84" i="41" s="1"/>
  <c r="DW4" i="41"/>
  <c r="DX4" i="41" s="1"/>
  <c r="DT4" i="41"/>
  <c r="DU4" i="41" s="1"/>
  <c r="DQ4" i="41"/>
  <c r="DR4" i="41" s="1"/>
  <c r="DQ5" i="46"/>
  <c r="DR5" i="46" s="1"/>
  <c r="DT5" i="46"/>
  <c r="DU5" i="46" s="1"/>
  <c r="DW5" i="46"/>
  <c r="DX5" i="46" s="1"/>
  <c r="DQ6" i="46"/>
  <c r="DR6" i="46" s="1"/>
  <c r="DT6" i="46"/>
  <c r="DU6" i="46" s="1"/>
  <c r="DW6" i="46"/>
  <c r="DX6" i="46" s="1"/>
  <c r="DQ7" i="46"/>
  <c r="DR7" i="46" s="1"/>
  <c r="DT7" i="46"/>
  <c r="DU7" i="46" s="1"/>
  <c r="DW7" i="46"/>
  <c r="DX7" i="46" s="1"/>
  <c r="DQ8" i="46"/>
  <c r="DR8" i="46" s="1"/>
  <c r="DT8" i="46"/>
  <c r="DU8" i="46" s="1"/>
  <c r="DW8" i="46"/>
  <c r="DX8" i="46" s="1"/>
  <c r="DQ9" i="46"/>
  <c r="DR9" i="46" s="1"/>
  <c r="DT9" i="46"/>
  <c r="DU9" i="46" s="1"/>
  <c r="DW9" i="46"/>
  <c r="DX9" i="46" s="1"/>
  <c r="DQ10" i="46"/>
  <c r="DR10" i="46" s="1"/>
  <c r="DT10" i="46"/>
  <c r="DU10" i="46" s="1"/>
  <c r="DW10" i="46"/>
  <c r="DX10" i="46" s="1"/>
  <c r="DQ11" i="46"/>
  <c r="DR11" i="46" s="1"/>
  <c r="DT11" i="46"/>
  <c r="DU11" i="46" s="1"/>
  <c r="DW11" i="46"/>
  <c r="DX11" i="46" s="1"/>
  <c r="DQ12" i="46"/>
  <c r="DR12" i="46" s="1"/>
  <c r="DT12" i="46"/>
  <c r="DU12" i="46" s="1"/>
  <c r="DW12" i="46"/>
  <c r="DX12" i="46" s="1"/>
  <c r="DQ13" i="46"/>
  <c r="DR13" i="46" s="1"/>
  <c r="DT13" i="46"/>
  <c r="DU13" i="46" s="1"/>
  <c r="DW13" i="46"/>
  <c r="DX13" i="46" s="1"/>
  <c r="DQ14" i="46"/>
  <c r="DR14" i="46" s="1"/>
  <c r="DT14" i="46"/>
  <c r="DU14" i="46" s="1"/>
  <c r="DW14" i="46"/>
  <c r="DX14" i="46" s="1"/>
  <c r="DQ15" i="46"/>
  <c r="DR15" i="46" s="1"/>
  <c r="DT15" i="46"/>
  <c r="DU15" i="46"/>
  <c r="DW15" i="46"/>
  <c r="DX15" i="46" s="1"/>
  <c r="DQ16" i="46"/>
  <c r="DR16" i="46" s="1"/>
  <c r="DT16" i="46"/>
  <c r="DU16" i="46" s="1"/>
  <c r="DW16" i="46"/>
  <c r="DX16" i="46" s="1"/>
  <c r="DQ17" i="46"/>
  <c r="DR17" i="46" s="1"/>
  <c r="DT17" i="46"/>
  <c r="DU17" i="46" s="1"/>
  <c r="DW17" i="46"/>
  <c r="DX17" i="46" s="1"/>
  <c r="DQ18" i="46"/>
  <c r="DR18" i="46" s="1"/>
  <c r="DT18" i="46"/>
  <c r="DU18" i="46" s="1"/>
  <c r="DW18" i="46"/>
  <c r="DX18" i="46" s="1"/>
  <c r="DQ19" i="46"/>
  <c r="DR19" i="46" s="1"/>
  <c r="DT19" i="46"/>
  <c r="DU19" i="46" s="1"/>
  <c r="DW19" i="46"/>
  <c r="DX19" i="46" s="1"/>
  <c r="DQ20" i="46"/>
  <c r="DR20" i="46"/>
  <c r="DT20" i="46"/>
  <c r="DU20" i="46" s="1"/>
  <c r="DW20" i="46"/>
  <c r="DX20" i="46" s="1"/>
  <c r="DQ21" i="46"/>
  <c r="DR21" i="46" s="1"/>
  <c r="DT21" i="46"/>
  <c r="DU21" i="46" s="1"/>
  <c r="DW21" i="46"/>
  <c r="DX21" i="46" s="1"/>
  <c r="DQ22" i="46"/>
  <c r="DR22" i="46" s="1"/>
  <c r="DT22" i="46"/>
  <c r="DU22" i="46" s="1"/>
  <c r="DW22" i="46"/>
  <c r="DX22" i="46"/>
  <c r="DQ23" i="46"/>
  <c r="DR23" i="46" s="1"/>
  <c r="DT23" i="46"/>
  <c r="DU23" i="46" s="1"/>
  <c r="DW23" i="46"/>
  <c r="DX23" i="46" s="1"/>
  <c r="DQ24" i="46"/>
  <c r="DR24" i="46" s="1"/>
  <c r="DT24" i="46"/>
  <c r="DU24" i="46" s="1"/>
  <c r="DW24" i="46"/>
  <c r="DX24" i="46" s="1"/>
  <c r="DQ25" i="46"/>
  <c r="DR25" i="46" s="1"/>
  <c r="DT25" i="46"/>
  <c r="DU25" i="46" s="1"/>
  <c r="DW25" i="46"/>
  <c r="DX25" i="46" s="1"/>
  <c r="DQ26" i="46"/>
  <c r="DR26" i="46" s="1"/>
  <c r="DT26" i="46"/>
  <c r="DU26" i="46" s="1"/>
  <c r="DW26" i="46"/>
  <c r="DX26" i="46" s="1"/>
  <c r="DQ27" i="46"/>
  <c r="DR27" i="46" s="1"/>
  <c r="DT27" i="46"/>
  <c r="DU27" i="46" s="1"/>
  <c r="DW27" i="46"/>
  <c r="DX27" i="46" s="1"/>
  <c r="DQ28" i="46"/>
  <c r="DR28" i="46"/>
  <c r="DT28" i="46"/>
  <c r="DU28" i="46" s="1"/>
  <c r="DW28" i="46"/>
  <c r="DX28" i="46" s="1"/>
  <c r="DQ29" i="46"/>
  <c r="DR29" i="46" s="1"/>
  <c r="DT29" i="46"/>
  <c r="DU29" i="46" s="1"/>
  <c r="DW29" i="46"/>
  <c r="DX29" i="46" s="1"/>
  <c r="DQ30" i="46"/>
  <c r="DR30" i="46" s="1"/>
  <c r="DT30" i="46"/>
  <c r="DU30" i="46" s="1"/>
  <c r="DW30" i="46"/>
  <c r="DX30" i="46" s="1"/>
  <c r="DQ31" i="46"/>
  <c r="DR31" i="46" s="1"/>
  <c r="DT31" i="46"/>
  <c r="DU31" i="46" s="1"/>
  <c r="DW31" i="46"/>
  <c r="DX31" i="46" s="1"/>
  <c r="DQ32" i="46"/>
  <c r="DR32" i="46" s="1"/>
  <c r="DT32" i="46"/>
  <c r="DU32" i="46" s="1"/>
  <c r="DW32" i="46"/>
  <c r="DX32" i="46"/>
  <c r="DQ33" i="46"/>
  <c r="DR33" i="46" s="1"/>
  <c r="DT33" i="46"/>
  <c r="DU33" i="46" s="1"/>
  <c r="DW33" i="46"/>
  <c r="DX33" i="46" s="1"/>
  <c r="DQ34" i="46"/>
  <c r="DR34" i="46" s="1"/>
  <c r="DT34" i="46"/>
  <c r="DU34" i="46" s="1"/>
  <c r="DW34" i="46"/>
  <c r="DX34" i="46" s="1"/>
  <c r="DQ35" i="46"/>
  <c r="DR35" i="46" s="1"/>
  <c r="DT35" i="46"/>
  <c r="DU35" i="46" s="1"/>
  <c r="DW35" i="46"/>
  <c r="DX35" i="46" s="1"/>
  <c r="DQ36" i="46"/>
  <c r="DR36" i="46" s="1"/>
  <c r="DT36" i="46"/>
  <c r="DU36" i="46" s="1"/>
  <c r="DW36" i="46"/>
  <c r="DX36" i="46" s="1"/>
  <c r="DQ37" i="46"/>
  <c r="DR37" i="46" s="1"/>
  <c r="DT37" i="46"/>
  <c r="DU37" i="46" s="1"/>
  <c r="DW37" i="46"/>
  <c r="DX37" i="46" s="1"/>
  <c r="DQ38" i="46"/>
  <c r="DR38" i="46" s="1"/>
  <c r="DT38" i="46"/>
  <c r="DU38" i="46" s="1"/>
  <c r="DW38" i="46"/>
  <c r="DX38" i="46" s="1"/>
  <c r="DQ39" i="46"/>
  <c r="DR39" i="46" s="1"/>
  <c r="DT39" i="46"/>
  <c r="DU39" i="46" s="1"/>
  <c r="DW39" i="46"/>
  <c r="DX39" i="46" s="1"/>
  <c r="DQ40" i="46"/>
  <c r="DR40" i="46" s="1"/>
  <c r="DT40" i="46"/>
  <c r="DU40" i="46" s="1"/>
  <c r="DW40" i="46"/>
  <c r="DX40" i="46"/>
  <c r="DQ41" i="46"/>
  <c r="DR41" i="46" s="1"/>
  <c r="DT41" i="46"/>
  <c r="DU41" i="46" s="1"/>
  <c r="DW41" i="46"/>
  <c r="DX41" i="46" s="1"/>
  <c r="DQ42" i="46"/>
  <c r="DR42" i="46" s="1"/>
  <c r="DT42" i="46"/>
  <c r="DU42" i="46" s="1"/>
  <c r="DW42" i="46"/>
  <c r="DX42" i="46" s="1"/>
  <c r="DQ43" i="46"/>
  <c r="DR43" i="46" s="1"/>
  <c r="DT43" i="46"/>
  <c r="DU43" i="46" s="1"/>
  <c r="DW43" i="46"/>
  <c r="DX43" i="46" s="1"/>
  <c r="DQ44" i="46"/>
  <c r="DR44" i="46" s="1"/>
  <c r="DT44" i="46"/>
  <c r="DU44" i="46" s="1"/>
  <c r="DW44" i="46"/>
  <c r="DX44" i="46"/>
  <c r="DQ45" i="46"/>
  <c r="DR45" i="46" s="1"/>
  <c r="DT45" i="46"/>
  <c r="DU45" i="46" s="1"/>
  <c r="DW45" i="46"/>
  <c r="DX45" i="46" s="1"/>
  <c r="DQ46" i="46"/>
  <c r="DR46" i="46" s="1"/>
  <c r="DT46" i="46"/>
  <c r="DU46" i="46" s="1"/>
  <c r="DW46" i="46"/>
  <c r="DX46" i="46" s="1"/>
  <c r="DQ47" i="46"/>
  <c r="DR47" i="46" s="1"/>
  <c r="DT47" i="46"/>
  <c r="DU47" i="46" s="1"/>
  <c r="DW47" i="46"/>
  <c r="DX47" i="46" s="1"/>
  <c r="DQ48" i="46"/>
  <c r="DR48" i="46" s="1"/>
  <c r="DT48" i="46"/>
  <c r="DU48" i="46" s="1"/>
  <c r="DW48" i="46"/>
  <c r="DX48" i="46"/>
  <c r="DQ49" i="46"/>
  <c r="DR49" i="46" s="1"/>
  <c r="DT49" i="46"/>
  <c r="DU49" i="46" s="1"/>
  <c r="DW49" i="46"/>
  <c r="DX49" i="46" s="1"/>
  <c r="DQ50" i="46"/>
  <c r="DR50" i="46" s="1"/>
  <c r="DT50" i="46"/>
  <c r="DU50" i="46" s="1"/>
  <c r="DW50" i="46"/>
  <c r="DX50" i="46" s="1"/>
  <c r="DQ51" i="46"/>
  <c r="DR51" i="46" s="1"/>
  <c r="DT51" i="46"/>
  <c r="DU51" i="46" s="1"/>
  <c r="DW51" i="46"/>
  <c r="DX51" i="46" s="1"/>
  <c r="DQ52" i="46"/>
  <c r="DR52" i="46" s="1"/>
  <c r="DT52" i="46"/>
  <c r="DU52" i="46" s="1"/>
  <c r="DW52" i="46"/>
  <c r="DX52" i="46" s="1"/>
  <c r="DQ53" i="46"/>
  <c r="DR53" i="46" s="1"/>
  <c r="DT53" i="46"/>
  <c r="DU53" i="46" s="1"/>
  <c r="DW53" i="46"/>
  <c r="DX53" i="46" s="1"/>
  <c r="DQ54" i="46"/>
  <c r="DR54" i="46" s="1"/>
  <c r="DT54" i="46"/>
  <c r="DU54" i="46" s="1"/>
  <c r="DW54" i="46"/>
  <c r="DX54" i="46" s="1"/>
  <c r="DQ55" i="46"/>
  <c r="DR55" i="46" s="1"/>
  <c r="DT55" i="46"/>
  <c r="DU55" i="46" s="1"/>
  <c r="DW55" i="46"/>
  <c r="DX55" i="46" s="1"/>
  <c r="DQ56" i="46"/>
  <c r="DR56" i="46" s="1"/>
  <c r="DT56" i="46"/>
  <c r="DU56" i="46" s="1"/>
  <c r="DW56" i="46"/>
  <c r="DX56" i="46"/>
  <c r="DQ57" i="46"/>
  <c r="DR57" i="46" s="1"/>
  <c r="DT57" i="46"/>
  <c r="DU57" i="46" s="1"/>
  <c r="DW57" i="46"/>
  <c r="DX57" i="46" s="1"/>
  <c r="DQ58" i="46"/>
  <c r="DR58" i="46" s="1"/>
  <c r="DT58" i="46"/>
  <c r="DU58" i="46" s="1"/>
  <c r="DW58" i="46"/>
  <c r="DX58" i="46" s="1"/>
  <c r="DQ59" i="46"/>
  <c r="DR59" i="46" s="1"/>
  <c r="DT59" i="46"/>
  <c r="DU59" i="46" s="1"/>
  <c r="DW59" i="46"/>
  <c r="DX59" i="46" s="1"/>
  <c r="DQ60" i="46"/>
  <c r="DR60" i="46" s="1"/>
  <c r="DT60" i="46"/>
  <c r="DU60" i="46" s="1"/>
  <c r="DW60" i="46"/>
  <c r="DX60" i="46" s="1"/>
  <c r="DQ61" i="46"/>
  <c r="DR61" i="46" s="1"/>
  <c r="DT61" i="46"/>
  <c r="DU61" i="46" s="1"/>
  <c r="DW61" i="46"/>
  <c r="DX61" i="46" s="1"/>
  <c r="DQ62" i="46"/>
  <c r="DR62" i="46" s="1"/>
  <c r="DT62" i="46"/>
  <c r="DU62" i="46" s="1"/>
  <c r="DW62" i="46"/>
  <c r="DX62" i="46" s="1"/>
  <c r="DQ63" i="46"/>
  <c r="DR63" i="46" s="1"/>
  <c r="DT63" i="46"/>
  <c r="DU63" i="46" s="1"/>
  <c r="DW63" i="46"/>
  <c r="DX63" i="46" s="1"/>
  <c r="DQ64" i="46"/>
  <c r="DR64" i="46" s="1"/>
  <c r="DT64" i="46"/>
  <c r="DU64" i="46" s="1"/>
  <c r="DW64" i="46"/>
  <c r="DX64" i="46"/>
  <c r="DQ65" i="46"/>
  <c r="DR65" i="46" s="1"/>
  <c r="DT65" i="46"/>
  <c r="DU65" i="46" s="1"/>
  <c r="DW65" i="46"/>
  <c r="DX65" i="46" s="1"/>
  <c r="DQ66" i="46"/>
  <c r="DR66" i="46" s="1"/>
  <c r="DT66" i="46"/>
  <c r="DU66" i="46" s="1"/>
  <c r="DW66" i="46"/>
  <c r="DX66" i="46" s="1"/>
  <c r="DQ67" i="46"/>
  <c r="DR67" i="46" s="1"/>
  <c r="DT67" i="46"/>
  <c r="DU67" i="46" s="1"/>
  <c r="DW67" i="46"/>
  <c r="DX67" i="46" s="1"/>
  <c r="DQ68" i="46"/>
  <c r="DR68" i="46" s="1"/>
  <c r="DT68" i="46"/>
  <c r="DU68" i="46" s="1"/>
  <c r="DW68" i="46"/>
  <c r="DX68" i="46"/>
  <c r="DQ69" i="46"/>
  <c r="DR69" i="46" s="1"/>
  <c r="DT69" i="46"/>
  <c r="DU69" i="46" s="1"/>
  <c r="DW69" i="46"/>
  <c r="DX69" i="46" s="1"/>
  <c r="DQ70" i="46"/>
  <c r="DR70" i="46" s="1"/>
  <c r="DT70" i="46"/>
  <c r="DU70" i="46" s="1"/>
  <c r="DW70" i="46"/>
  <c r="DX70" i="46" s="1"/>
  <c r="DQ71" i="46"/>
  <c r="DR71" i="46" s="1"/>
  <c r="DT71" i="46"/>
  <c r="DU71" i="46" s="1"/>
  <c r="DW71" i="46"/>
  <c r="DX71" i="46" s="1"/>
  <c r="DQ72" i="46"/>
  <c r="DR72" i="46" s="1"/>
  <c r="DT72" i="46"/>
  <c r="DU72" i="46" s="1"/>
  <c r="DW72" i="46"/>
  <c r="DX72" i="46" s="1"/>
  <c r="DQ73" i="46"/>
  <c r="DR73" i="46" s="1"/>
  <c r="DT73" i="46"/>
  <c r="DU73" i="46" s="1"/>
  <c r="DW73" i="46"/>
  <c r="DX73" i="46" s="1"/>
  <c r="DQ74" i="46"/>
  <c r="DR74" i="46" s="1"/>
  <c r="DT74" i="46"/>
  <c r="DU74" i="46" s="1"/>
  <c r="DW74" i="46"/>
  <c r="DX74" i="46" s="1"/>
  <c r="DQ75" i="46"/>
  <c r="DR75" i="46" s="1"/>
  <c r="DT75" i="46"/>
  <c r="DU75" i="46" s="1"/>
  <c r="DW75" i="46"/>
  <c r="DX75" i="46" s="1"/>
  <c r="DQ76" i="46"/>
  <c r="DR76" i="46" s="1"/>
  <c r="DT76" i="46"/>
  <c r="DU76" i="46" s="1"/>
  <c r="DW76" i="46"/>
  <c r="DX76" i="46" s="1"/>
  <c r="DQ77" i="46"/>
  <c r="DR77" i="46" s="1"/>
  <c r="DT77" i="46"/>
  <c r="DU77" i="46" s="1"/>
  <c r="DW77" i="46"/>
  <c r="DX77" i="46" s="1"/>
  <c r="DQ78" i="46"/>
  <c r="DR78" i="46" s="1"/>
  <c r="DT78" i="46"/>
  <c r="DU78" i="46" s="1"/>
  <c r="DW78" i="46"/>
  <c r="DX78" i="46" s="1"/>
  <c r="DQ79" i="46"/>
  <c r="DR79" i="46" s="1"/>
  <c r="DT79" i="46"/>
  <c r="DU79" i="46" s="1"/>
  <c r="DW79" i="46"/>
  <c r="DX79" i="46" s="1"/>
  <c r="DQ80" i="46"/>
  <c r="DR80" i="46" s="1"/>
  <c r="DT80" i="46"/>
  <c r="DU80" i="46" s="1"/>
  <c r="DW80" i="46"/>
  <c r="DX80" i="46" s="1"/>
  <c r="DQ81" i="46"/>
  <c r="DR81" i="46" s="1"/>
  <c r="DT81" i="46"/>
  <c r="DU81" i="46" s="1"/>
  <c r="DW81" i="46"/>
  <c r="DX81" i="46" s="1"/>
  <c r="DQ82" i="46"/>
  <c r="DR82" i="46" s="1"/>
  <c r="DT82" i="46"/>
  <c r="DU82" i="46" s="1"/>
  <c r="DW82" i="46"/>
  <c r="DX82" i="46" s="1"/>
  <c r="DQ83" i="46"/>
  <c r="DR83" i="46" s="1"/>
  <c r="DT83" i="46"/>
  <c r="DU83" i="46" s="1"/>
  <c r="DW83" i="46"/>
  <c r="DX83" i="46" s="1"/>
  <c r="DQ84" i="46"/>
  <c r="DR84" i="46" s="1"/>
  <c r="DT84" i="46"/>
  <c r="DU84" i="46" s="1"/>
  <c r="DW84" i="46"/>
  <c r="DX84" i="46" s="1"/>
  <c r="DW4" i="46"/>
  <c r="DX4" i="46" s="1"/>
  <c r="DT4" i="46"/>
  <c r="DU4" i="46" s="1"/>
  <c r="DQ4" i="46"/>
  <c r="DR4" i="46" s="1"/>
  <c r="CY5" i="36"/>
  <c r="DA5" i="36"/>
  <c r="DC5" i="36"/>
  <c r="CY6" i="36"/>
  <c r="DA6" i="36"/>
  <c r="DC6" i="36"/>
  <c r="CY7" i="36"/>
  <c r="DA7" i="36"/>
  <c r="DC7" i="36"/>
  <c r="CY8" i="36"/>
  <c r="DA8" i="36"/>
  <c r="DC8" i="36"/>
  <c r="CY9" i="36"/>
  <c r="DA9" i="36"/>
  <c r="DC9" i="36"/>
  <c r="CY10" i="36"/>
  <c r="DA10" i="36"/>
  <c r="DC10" i="36"/>
  <c r="CY11" i="36"/>
  <c r="DA11" i="36"/>
  <c r="DC11" i="36"/>
  <c r="CY12" i="36"/>
  <c r="DA12" i="36"/>
  <c r="DC12" i="36"/>
  <c r="CY13" i="36"/>
  <c r="DA13" i="36"/>
  <c r="DC13" i="36"/>
  <c r="CY14" i="36"/>
  <c r="DA14" i="36"/>
  <c r="DC14" i="36"/>
  <c r="CY15" i="36"/>
  <c r="DA15" i="36"/>
  <c r="DC15" i="36"/>
  <c r="CY16" i="36"/>
  <c r="DA16" i="36"/>
  <c r="DC16" i="36"/>
  <c r="CY17" i="36"/>
  <c r="DA17" i="36"/>
  <c r="DC17" i="36"/>
  <c r="CY18" i="36"/>
  <c r="DA18" i="36"/>
  <c r="DC18" i="36"/>
  <c r="CY19" i="36"/>
  <c r="DA19" i="36"/>
  <c r="DC19" i="36"/>
  <c r="CY20" i="36"/>
  <c r="DA20" i="36"/>
  <c r="DC20" i="36"/>
  <c r="CY21" i="36"/>
  <c r="DA21" i="36"/>
  <c r="DC21" i="36"/>
  <c r="CY22" i="36"/>
  <c r="DA22" i="36"/>
  <c r="DC22" i="36"/>
  <c r="CY23" i="36"/>
  <c r="DA23" i="36"/>
  <c r="DC23" i="36"/>
  <c r="CY24" i="36"/>
  <c r="DA24" i="36"/>
  <c r="DC24" i="36"/>
  <c r="CY25" i="36"/>
  <c r="DA25" i="36"/>
  <c r="DC25" i="36"/>
  <c r="CY26" i="36"/>
  <c r="DA26" i="36"/>
  <c r="DC26" i="36"/>
  <c r="CY27" i="36"/>
  <c r="DA27" i="36"/>
  <c r="DC27" i="36"/>
  <c r="CY28" i="36"/>
  <c r="DA28" i="36"/>
  <c r="DC28" i="36"/>
  <c r="CY29" i="36"/>
  <c r="DA29" i="36"/>
  <c r="DC29" i="36"/>
  <c r="CY30" i="36"/>
  <c r="DA30" i="36"/>
  <c r="DC30" i="36"/>
  <c r="CY31" i="36"/>
  <c r="DA31" i="36"/>
  <c r="DC31" i="36"/>
  <c r="CY32" i="36"/>
  <c r="DA32" i="36"/>
  <c r="DC32" i="36"/>
  <c r="CY33" i="36"/>
  <c r="DA33" i="36"/>
  <c r="DC33" i="36"/>
  <c r="CY34" i="36"/>
  <c r="DA34" i="36"/>
  <c r="DC34" i="36"/>
  <c r="CY35" i="36"/>
  <c r="DA35" i="36"/>
  <c r="DC35" i="36"/>
  <c r="CY36" i="36"/>
  <c r="DA36" i="36"/>
  <c r="DC36" i="36"/>
  <c r="CY37" i="36"/>
  <c r="DA37" i="36"/>
  <c r="DC37" i="36"/>
  <c r="CY38" i="36"/>
  <c r="DA38" i="36"/>
  <c r="DC38" i="36"/>
  <c r="CY39" i="36"/>
  <c r="DA39" i="36"/>
  <c r="DC39" i="36"/>
  <c r="CY40" i="36"/>
  <c r="DA40" i="36"/>
  <c r="DC40" i="36"/>
  <c r="CY41" i="36"/>
  <c r="DA41" i="36"/>
  <c r="DC41" i="36"/>
  <c r="CY42" i="36"/>
  <c r="DA42" i="36"/>
  <c r="DC42" i="36"/>
  <c r="CY43" i="36"/>
  <c r="DA43" i="36"/>
  <c r="DC43" i="36"/>
  <c r="CY44" i="36"/>
  <c r="DA44" i="36"/>
  <c r="DC44" i="36"/>
  <c r="CY45" i="36"/>
  <c r="DA45" i="36"/>
  <c r="DC45" i="36"/>
  <c r="CY46" i="36"/>
  <c r="DA46" i="36"/>
  <c r="DC46" i="36"/>
  <c r="CY47" i="36"/>
  <c r="DA47" i="36"/>
  <c r="DC47" i="36"/>
  <c r="CY48" i="36"/>
  <c r="DA48" i="36"/>
  <c r="DC48" i="36"/>
  <c r="CY49" i="36"/>
  <c r="DA49" i="36"/>
  <c r="DC49" i="36"/>
  <c r="CY50" i="36"/>
  <c r="DA50" i="36"/>
  <c r="DC50" i="36"/>
  <c r="CY51" i="36"/>
  <c r="DA51" i="36"/>
  <c r="DC51" i="36"/>
  <c r="CY52" i="36"/>
  <c r="DA52" i="36"/>
  <c r="DC52" i="36"/>
  <c r="CY53" i="36"/>
  <c r="DA53" i="36"/>
  <c r="DC53" i="36"/>
  <c r="CY54" i="36"/>
  <c r="DA54" i="36"/>
  <c r="DC54" i="36"/>
  <c r="CY55" i="36"/>
  <c r="DA55" i="36"/>
  <c r="DC55" i="36"/>
  <c r="CY56" i="36"/>
  <c r="DA56" i="36"/>
  <c r="DC56" i="36"/>
  <c r="CY57" i="36"/>
  <c r="DA57" i="36"/>
  <c r="DC57" i="36"/>
  <c r="CY58" i="36"/>
  <c r="DA58" i="36"/>
  <c r="DC58" i="36"/>
  <c r="CY59" i="36"/>
  <c r="DA59" i="36"/>
  <c r="DC59" i="36"/>
  <c r="CY60" i="36"/>
  <c r="DA60" i="36"/>
  <c r="DC60" i="36"/>
  <c r="CY61" i="36"/>
  <c r="DA61" i="36"/>
  <c r="DC61" i="36"/>
  <c r="CY62" i="36"/>
  <c r="DA62" i="36"/>
  <c r="DC62" i="36"/>
  <c r="CY63" i="36"/>
  <c r="DA63" i="36"/>
  <c r="DC63" i="36"/>
  <c r="CY64" i="36"/>
  <c r="DA64" i="36"/>
  <c r="DC64" i="36"/>
  <c r="CY65" i="36"/>
  <c r="DA65" i="36"/>
  <c r="DC65" i="36"/>
  <c r="CY66" i="36"/>
  <c r="DA66" i="36"/>
  <c r="DC66" i="36"/>
  <c r="CY67" i="36"/>
  <c r="DA67" i="36"/>
  <c r="DC67" i="36"/>
  <c r="CY68" i="36"/>
  <c r="DA68" i="36"/>
  <c r="DC68" i="36"/>
  <c r="CY69" i="36"/>
  <c r="DA69" i="36"/>
  <c r="DC69" i="36"/>
  <c r="CY70" i="36"/>
  <c r="DA70" i="36"/>
  <c r="DC70" i="36"/>
  <c r="CY71" i="36"/>
  <c r="DA71" i="36"/>
  <c r="DC71" i="36"/>
  <c r="DC4" i="36"/>
  <c r="DA4" i="36"/>
  <c r="CY4" i="36"/>
  <c r="DA5" i="51"/>
  <c r="DC5" i="51"/>
  <c r="DA6" i="51"/>
  <c r="DC6" i="51"/>
  <c r="DA7" i="51"/>
  <c r="DC7" i="51"/>
  <c r="DA8" i="51"/>
  <c r="DC8" i="51"/>
  <c r="DA9" i="51"/>
  <c r="DC9" i="51"/>
  <c r="DA10" i="51"/>
  <c r="DC10" i="51"/>
  <c r="DA11" i="51"/>
  <c r="DC11" i="51"/>
  <c r="DA12" i="51"/>
  <c r="DC12" i="51"/>
  <c r="DA13" i="51"/>
  <c r="DC13" i="51"/>
  <c r="DA14" i="51"/>
  <c r="DC14" i="51"/>
  <c r="DA15" i="51"/>
  <c r="DC15" i="51"/>
  <c r="DA16" i="51"/>
  <c r="DC16" i="51"/>
  <c r="DA17" i="51"/>
  <c r="DC17" i="51"/>
  <c r="DA18" i="51"/>
  <c r="DC18" i="51"/>
  <c r="DA19" i="51"/>
  <c r="DC19" i="51"/>
  <c r="DA20" i="51"/>
  <c r="DC20" i="51"/>
  <c r="DA21" i="51"/>
  <c r="DC21" i="51"/>
  <c r="DA22" i="51"/>
  <c r="DC22" i="51"/>
  <c r="DA23" i="51"/>
  <c r="DC23" i="51"/>
  <c r="DA24" i="51"/>
  <c r="DC24" i="51"/>
  <c r="DA25" i="51"/>
  <c r="DC25" i="51"/>
  <c r="DA26" i="51"/>
  <c r="DC26" i="51"/>
  <c r="DA27" i="51"/>
  <c r="DC27" i="51"/>
  <c r="DA28" i="51"/>
  <c r="DC28" i="51"/>
  <c r="DA29" i="51"/>
  <c r="DC29" i="51"/>
  <c r="DA30" i="51"/>
  <c r="DC30" i="51"/>
  <c r="DA31" i="51"/>
  <c r="DC31" i="51"/>
  <c r="DA32" i="51"/>
  <c r="DC32" i="51"/>
  <c r="DA33" i="51"/>
  <c r="DC33" i="51"/>
  <c r="DA34" i="51"/>
  <c r="DC34" i="51"/>
  <c r="DA35" i="51"/>
  <c r="DC35" i="51"/>
  <c r="DA36" i="51"/>
  <c r="DC36" i="51"/>
  <c r="DA37" i="51"/>
  <c r="DC37" i="51"/>
  <c r="DA38" i="51"/>
  <c r="DC38" i="51"/>
  <c r="DA39" i="51"/>
  <c r="DC39" i="51"/>
  <c r="DA40" i="51"/>
  <c r="DC40" i="51"/>
  <c r="DA41" i="51"/>
  <c r="DC41" i="51"/>
  <c r="DA42" i="51"/>
  <c r="DC42" i="51"/>
  <c r="DA43" i="51"/>
  <c r="DC43" i="51"/>
  <c r="DA44" i="51"/>
  <c r="DC44" i="51"/>
  <c r="DA45" i="51"/>
  <c r="DC45" i="51"/>
  <c r="DA46" i="51"/>
  <c r="DC46" i="51"/>
  <c r="DA47" i="51"/>
  <c r="DC47" i="51"/>
  <c r="DA48" i="51"/>
  <c r="DC48" i="51"/>
  <c r="DA49" i="51"/>
  <c r="DC49" i="51"/>
  <c r="DA50" i="51"/>
  <c r="DC50" i="51"/>
  <c r="DA51" i="51"/>
  <c r="DC51" i="51"/>
  <c r="DA52" i="51"/>
  <c r="DC52" i="51"/>
  <c r="DA53" i="51"/>
  <c r="DC53" i="51"/>
  <c r="DA54" i="51"/>
  <c r="DC54" i="51"/>
  <c r="DA55" i="51"/>
  <c r="DC55" i="51"/>
  <c r="DA56" i="51"/>
  <c r="DC56" i="51"/>
  <c r="DA57" i="51"/>
  <c r="DC57" i="51"/>
  <c r="DA58" i="51"/>
  <c r="DC58" i="51"/>
  <c r="DA59" i="51"/>
  <c r="DC59" i="51"/>
  <c r="DA60" i="51"/>
  <c r="DC60" i="51"/>
  <c r="DA61" i="51"/>
  <c r="DC61" i="51"/>
  <c r="DA62" i="51"/>
  <c r="DC62" i="51"/>
  <c r="DA63" i="51"/>
  <c r="DC63" i="51"/>
  <c r="DA64" i="51"/>
  <c r="DC64" i="51"/>
  <c r="DA4" i="51"/>
  <c r="CY4" i="51"/>
  <c r="CY64" i="51"/>
  <c r="CY63" i="51"/>
  <c r="CY62" i="51"/>
  <c r="CY61" i="51"/>
  <c r="CY60" i="51"/>
  <c r="CY59" i="51"/>
  <c r="CY58" i="51"/>
  <c r="CY57" i="51"/>
  <c r="CY56" i="51"/>
  <c r="CY55" i="51"/>
  <c r="CY54" i="51"/>
  <c r="CY53" i="51"/>
  <c r="CY52" i="51"/>
  <c r="CY51" i="51"/>
  <c r="CY50" i="51"/>
  <c r="CY49" i="51"/>
  <c r="CY48" i="51"/>
  <c r="CY47" i="51"/>
  <c r="CY46" i="51"/>
  <c r="CY45" i="51"/>
  <c r="CY44" i="51"/>
  <c r="CY43" i="51"/>
  <c r="CY42" i="51"/>
  <c r="CY41" i="51"/>
  <c r="CY40" i="51"/>
  <c r="CY39" i="51"/>
  <c r="CY38" i="51"/>
  <c r="CY37" i="51"/>
  <c r="CY36" i="51"/>
  <c r="CY35" i="51"/>
  <c r="CY34" i="51"/>
  <c r="CY33" i="51"/>
  <c r="CY32" i="51"/>
  <c r="CY31" i="51"/>
  <c r="CY30" i="51"/>
  <c r="CY29" i="51"/>
  <c r="CY28" i="51"/>
  <c r="CY27" i="51"/>
  <c r="CY26" i="51"/>
  <c r="CY25" i="51"/>
  <c r="CY24" i="51"/>
  <c r="CY23" i="51"/>
  <c r="CY22" i="51"/>
  <c r="CY21" i="51"/>
  <c r="CY20" i="51"/>
  <c r="CY19" i="51"/>
  <c r="CY18" i="51"/>
  <c r="CY17" i="51"/>
  <c r="CY16" i="51"/>
  <c r="CY15" i="51"/>
  <c r="CY14" i="51"/>
  <c r="CY13" i="51"/>
  <c r="CY12" i="51"/>
  <c r="CY11" i="51"/>
  <c r="CY10" i="51"/>
  <c r="CY9" i="51"/>
  <c r="CY8" i="51"/>
  <c r="CY7" i="51"/>
  <c r="CY6" i="51"/>
  <c r="CY5" i="51"/>
  <c r="DT5" i="1"/>
  <c r="DU5" i="1" s="1"/>
  <c r="DW5" i="1"/>
  <c r="DX5" i="1" s="1"/>
  <c r="DZ5" i="1"/>
  <c r="EA5" i="1" s="1"/>
  <c r="DT6" i="1"/>
  <c r="DU6" i="1" s="1"/>
  <c r="DW6" i="1"/>
  <c r="DX6" i="1" s="1"/>
  <c r="DZ6" i="1"/>
  <c r="EA6" i="1" s="1"/>
  <c r="DT7" i="1"/>
  <c r="DU7" i="1" s="1"/>
  <c r="DW7" i="1"/>
  <c r="DX7" i="1" s="1"/>
  <c r="DZ7" i="1"/>
  <c r="EA7" i="1" s="1"/>
  <c r="DT8" i="1"/>
  <c r="DU8" i="1" s="1"/>
  <c r="DW8" i="1"/>
  <c r="DX8" i="1" s="1"/>
  <c r="DZ8" i="1"/>
  <c r="EA8" i="1"/>
  <c r="DT9" i="1"/>
  <c r="DU9" i="1" s="1"/>
  <c r="DW9" i="1"/>
  <c r="DX9" i="1" s="1"/>
  <c r="DZ9" i="1"/>
  <c r="EA9" i="1" s="1"/>
  <c r="DT10" i="1"/>
  <c r="DU10" i="1" s="1"/>
  <c r="DW10" i="1"/>
  <c r="DX10" i="1" s="1"/>
  <c r="DZ10" i="1"/>
  <c r="EA10" i="1" s="1"/>
  <c r="DT11" i="1"/>
  <c r="DU11" i="1" s="1"/>
  <c r="DW11" i="1"/>
  <c r="DX11" i="1" s="1"/>
  <c r="DZ11" i="1"/>
  <c r="EA11" i="1" s="1"/>
  <c r="DT12" i="1"/>
  <c r="DU12" i="1" s="1"/>
  <c r="DW12" i="1"/>
  <c r="DX12" i="1" s="1"/>
  <c r="DZ12" i="1"/>
  <c r="EA12" i="1"/>
  <c r="DT13" i="1"/>
  <c r="DU13" i="1" s="1"/>
  <c r="DW13" i="1"/>
  <c r="DX13" i="1" s="1"/>
  <c r="DZ13" i="1"/>
  <c r="EA13" i="1" s="1"/>
  <c r="DT14" i="1"/>
  <c r="DU14" i="1" s="1"/>
  <c r="DW14" i="1"/>
  <c r="DX14" i="1" s="1"/>
  <c r="DZ14" i="1"/>
  <c r="EA14" i="1" s="1"/>
  <c r="DT15" i="1"/>
  <c r="DU15" i="1" s="1"/>
  <c r="DW15" i="1"/>
  <c r="DX15" i="1" s="1"/>
  <c r="DZ15" i="1"/>
  <c r="EA15" i="1" s="1"/>
  <c r="DT16" i="1"/>
  <c r="DU16" i="1" s="1"/>
  <c r="DW16" i="1"/>
  <c r="DX16" i="1" s="1"/>
  <c r="DZ16" i="1"/>
  <c r="EA16" i="1"/>
  <c r="DT17" i="1"/>
  <c r="DU17" i="1" s="1"/>
  <c r="DW17" i="1"/>
  <c r="DX17" i="1" s="1"/>
  <c r="DZ17" i="1"/>
  <c r="EA17" i="1" s="1"/>
  <c r="DT18" i="1"/>
  <c r="DU18" i="1" s="1"/>
  <c r="DW18" i="1"/>
  <c r="DX18" i="1" s="1"/>
  <c r="DZ18" i="1"/>
  <c r="EA18" i="1" s="1"/>
  <c r="DT19" i="1"/>
  <c r="DU19" i="1" s="1"/>
  <c r="DW19" i="1"/>
  <c r="DX19" i="1" s="1"/>
  <c r="DZ19" i="1"/>
  <c r="EA19" i="1" s="1"/>
  <c r="DT20" i="1"/>
  <c r="DU20" i="1" s="1"/>
  <c r="DW20" i="1"/>
  <c r="DX20" i="1" s="1"/>
  <c r="DZ20" i="1"/>
  <c r="EA20" i="1" s="1"/>
  <c r="DT21" i="1"/>
  <c r="DU21" i="1" s="1"/>
  <c r="DW21" i="1"/>
  <c r="DX21" i="1" s="1"/>
  <c r="DZ21" i="1"/>
  <c r="EA21" i="1" s="1"/>
  <c r="DT22" i="1"/>
  <c r="DU22" i="1" s="1"/>
  <c r="DW22" i="1"/>
  <c r="DX22" i="1" s="1"/>
  <c r="DZ22" i="1"/>
  <c r="EA22" i="1" s="1"/>
  <c r="DT23" i="1"/>
  <c r="DU23" i="1" s="1"/>
  <c r="DW23" i="1"/>
  <c r="DX23" i="1" s="1"/>
  <c r="DZ23" i="1"/>
  <c r="EA23" i="1" s="1"/>
  <c r="DT24" i="1"/>
  <c r="DU24" i="1" s="1"/>
  <c r="DW24" i="1"/>
  <c r="DX24" i="1" s="1"/>
  <c r="DZ24" i="1"/>
  <c r="EA24" i="1" s="1"/>
  <c r="DT25" i="1"/>
  <c r="DU25" i="1" s="1"/>
  <c r="DW25" i="1"/>
  <c r="DX25" i="1" s="1"/>
  <c r="DZ25" i="1"/>
  <c r="EA25" i="1" s="1"/>
  <c r="DT26" i="1"/>
  <c r="DU26" i="1" s="1"/>
  <c r="DW26" i="1"/>
  <c r="DX26" i="1" s="1"/>
  <c r="DZ26" i="1"/>
  <c r="EA26" i="1"/>
  <c r="DT27" i="1"/>
  <c r="DU27" i="1" s="1"/>
  <c r="DW27" i="1"/>
  <c r="DX27" i="1"/>
  <c r="DZ27" i="1"/>
  <c r="EA27" i="1" s="1"/>
  <c r="DT28" i="1"/>
  <c r="DU28" i="1" s="1"/>
  <c r="DW28" i="1"/>
  <c r="DX28" i="1" s="1"/>
  <c r="DZ28" i="1"/>
  <c r="EA28" i="1"/>
  <c r="DT29" i="1"/>
  <c r="DU29" i="1" s="1"/>
  <c r="DW29" i="1"/>
  <c r="DX29" i="1"/>
  <c r="DZ29" i="1"/>
  <c r="EA29" i="1" s="1"/>
  <c r="DT30" i="1"/>
  <c r="DU30" i="1" s="1"/>
  <c r="DW30" i="1"/>
  <c r="DX30" i="1" s="1"/>
  <c r="DZ30" i="1"/>
  <c r="EA30" i="1"/>
  <c r="DT31" i="1"/>
  <c r="DU31" i="1" s="1"/>
  <c r="DW31" i="1"/>
  <c r="DX31" i="1"/>
  <c r="DZ31" i="1"/>
  <c r="EA31" i="1" s="1"/>
  <c r="DT32" i="1"/>
  <c r="DU32" i="1" s="1"/>
  <c r="DW32" i="1"/>
  <c r="DX32" i="1" s="1"/>
  <c r="DZ32" i="1"/>
  <c r="EA32" i="1"/>
  <c r="DT33" i="1"/>
  <c r="DU33" i="1" s="1"/>
  <c r="DW33" i="1"/>
  <c r="DX33" i="1"/>
  <c r="DZ33" i="1"/>
  <c r="EA33" i="1" s="1"/>
  <c r="DT34" i="1"/>
  <c r="DU34" i="1" s="1"/>
  <c r="DW34" i="1"/>
  <c r="DX34" i="1" s="1"/>
  <c r="DZ34" i="1"/>
  <c r="EA34" i="1"/>
  <c r="DT35" i="1"/>
  <c r="DU35" i="1" s="1"/>
  <c r="DW35" i="1"/>
  <c r="DX35" i="1"/>
  <c r="DZ35" i="1"/>
  <c r="EA35" i="1" s="1"/>
  <c r="DT36" i="1"/>
  <c r="DU36" i="1" s="1"/>
  <c r="DW36" i="1"/>
  <c r="DX36" i="1" s="1"/>
  <c r="DZ36" i="1"/>
  <c r="EA36" i="1"/>
  <c r="DT37" i="1"/>
  <c r="DU37" i="1" s="1"/>
  <c r="DW37" i="1"/>
  <c r="DX37" i="1"/>
  <c r="DZ37" i="1"/>
  <c r="EA37" i="1" s="1"/>
  <c r="DT38" i="1"/>
  <c r="DU38" i="1" s="1"/>
  <c r="DW38" i="1"/>
  <c r="DX38" i="1" s="1"/>
  <c r="DZ38" i="1"/>
  <c r="EA38" i="1"/>
  <c r="DT39" i="1"/>
  <c r="DU39" i="1" s="1"/>
  <c r="DW39" i="1"/>
  <c r="DX39" i="1"/>
  <c r="DZ39" i="1"/>
  <c r="EA39" i="1" s="1"/>
  <c r="DT40" i="1"/>
  <c r="DU40" i="1" s="1"/>
  <c r="DW40" i="1"/>
  <c r="DX40" i="1" s="1"/>
  <c r="DZ40" i="1"/>
  <c r="EA40" i="1"/>
  <c r="DT41" i="1"/>
  <c r="DU41" i="1" s="1"/>
  <c r="DW41" i="1"/>
  <c r="DX41" i="1"/>
  <c r="DZ41" i="1"/>
  <c r="EA41" i="1" s="1"/>
  <c r="DT42" i="1"/>
  <c r="DU42" i="1" s="1"/>
  <c r="DW42" i="1"/>
  <c r="DX42" i="1" s="1"/>
  <c r="DZ42" i="1"/>
  <c r="EA42" i="1" s="1"/>
  <c r="DT43" i="1"/>
  <c r="DU43" i="1" s="1"/>
  <c r="DW43" i="1"/>
  <c r="DX43" i="1" s="1"/>
  <c r="DZ43" i="1"/>
  <c r="EA43" i="1" s="1"/>
  <c r="DT44" i="1"/>
  <c r="DU44" i="1" s="1"/>
  <c r="DW44" i="1"/>
  <c r="DX44" i="1" s="1"/>
  <c r="DZ44" i="1"/>
  <c r="EA44" i="1"/>
  <c r="DT45" i="1"/>
  <c r="DU45" i="1" s="1"/>
  <c r="DW45" i="1"/>
  <c r="DX45" i="1" s="1"/>
  <c r="DZ45" i="1"/>
  <c r="EA45" i="1" s="1"/>
  <c r="DT46" i="1"/>
  <c r="DU46" i="1" s="1"/>
  <c r="DW46" i="1"/>
  <c r="DX46" i="1" s="1"/>
  <c r="DZ46" i="1"/>
  <c r="EA46" i="1" s="1"/>
  <c r="DT47" i="1"/>
  <c r="DU47" i="1" s="1"/>
  <c r="DW47" i="1"/>
  <c r="DX47" i="1"/>
  <c r="DZ47" i="1"/>
  <c r="EA47" i="1" s="1"/>
  <c r="DT48" i="1"/>
  <c r="DU48" i="1" s="1"/>
  <c r="DW48" i="1"/>
  <c r="DX48" i="1" s="1"/>
  <c r="DZ48" i="1"/>
  <c r="EA48" i="1" s="1"/>
  <c r="DT49" i="1"/>
  <c r="DU49" i="1" s="1"/>
  <c r="DW49" i="1"/>
  <c r="DX49" i="1" s="1"/>
  <c r="DZ49" i="1"/>
  <c r="EA49" i="1" s="1"/>
  <c r="DT50" i="1"/>
  <c r="DU50" i="1" s="1"/>
  <c r="DW50" i="1"/>
  <c r="DX50" i="1" s="1"/>
  <c r="DZ50" i="1"/>
  <c r="EA50" i="1" s="1"/>
  <c r="DT51" i="1"/>
  <c r="DU51" i="1" s="1"/>
  <c r="DW51" i="1"/>
  <c r="DX51" i="1" s="1"/>
  <c r="DZ51" i="1"/>
  <c r="EA51" i="1" s="1"/>
  <c r="DT52" i="1"/>
  <c r="DU52" i="1" s="1"/>
  <c r="DW52" i="1"/>
  <c r="DX52" i="1" s="1"/>
  <c r="DZ52" i="1"/>
  <c r="EA52" i="1"/>
  <c r="DT53" i="1"/>
  <c r="DU53" i="1" s="1"/>
  <c r="DW53" i="1"/>
  <c r="DX53" i="1" s="1"/>
  <c r="DZ53" i="1"/>
  <c r="EA53" i="1" s="1"/>
  <c r="DT54" i="1"/>
  <c r="DU54" i="1" s="1"/>
  <c r="DW54" i="1"/>
  <c r="DX54" i="1" s="1"/>
  <c r="DZ54" i="1"/>
  <c r="EA54" i="1" s="1"/>
  <c r="DT55" i="1"/>
  <c r="DU55" i="1" s="1"/>
  <c r="DW55" i="1"/>
  <c r="DX55" i="1" s="1"/>
  <c r="DZ55" i="1"/>
  <c r="EA55" i="1" s="1"/>
  <c r="DT56" i="1"/>
  <c r="DU56" i="1" s="1"/>
  <c r="DW56" i="1"/>
  <c r="DX56" i="1" s="1"/>
  <c r="DZ56" i="1"/>
  <c r="EA56" i="1" s="1"/>
  <c r="DT57" i="1"/>
  <c r="DU57" i="1" s="1"/>
  <c r="DW57" i="1"/>
  <c r="DX57" i="1" s="1"/>
  <c r="DZ57" i="1"/>
  <c r="EA57" i="1" s="1"/>
  <c r="DT58" i="1"/>
  <c r="DU58" i="1" s="1"/>
  <c r="DW58" i="1"/>
  <c r="DX58" i="1" s="1"/>
  <c r="DZ58" i="1"/>
  <c r="EA58" i="1" s="1"/>
  <c r="DT59" i="1"/>
  <c r="DU59" i="1" s="1"/>
  <c r="DW59" i="1"/>
  <c r="DX59" i="1" s="1"/>
  <c r="DZ59" i="1"/>
  <c r="EA59" i="1" s="1"/>
  <c r="DT60" i="1"/>
  <c r="DU60" i="1" s="1"/>
  <c r="DW60" i="1"/>
  <c r="DX60" i="1" s="1"/>
  <c r="DZ60" i="1"/>
  <c r="EA60" i="1" s="1"/>
  <c r="DT61" i="1"/>
  <c r="DU61" i="1" s="1"/>
  <c r="DW61" i="1"/>
  <c r="DX61" i="1" s="1"/>
  <c r="DZ61" i="1"/>
  <c r="EA61" i="1" s="1"/>
  <c r="DT62" i="1"/>
  <c r="DU62" i="1" s="1"/>
  <c r="DW62" i="1"/>
  <c r="DX62" i="1" s="1"/>
  <c r="DZ62" i="1"/>
  <c r="EA62" i="1" s="1"/>
  <c r="DT63" i="1"/>
  <c r="DU63" i="1" s="1"/>
  <c r="DW63" i="1"/>
  <c r="DX63" i="1" s="1"/>
  <c r="DZ63" i="1"/>
  <c r="EA63" i="1" s="1"/>
  <c r="DT64" i="1"/>
  <c r="DU64" i="1" s="1"/>
  <c r="DW64" i="1"/>
  <c r="DX64" i="1" s="1"/>
  <c r="DZ64" i="1"/>
  <c r="EA64" i="1" s="1"/>
  <c r="DT65" i="1"/>
  <c r="DU65" i="1" s="1"/>
  <c r="DW65" i="1"/>
  <c r="DX65" i="1" s="1"/>
  <c r="DZ65" i="1"/>
  <c r="EA65" i="1" s="1"/>
  <c r="DT66" i="1"/>
  <c r="DU66" i="1" s="1"/>
  <c r="DW66" i="1"/>
  <c r="DX66" i="1" s="1"/>
  <c r="DZ66" i="1"/>
  <c r="EA66" i="1" s="1"/>
  <c r="DT67" i="1"/>
  <c r="DU67" i="1" s="1"/>
  <c r="DW67" i="1"/>
  <c r="DX67" i="1" s="1"/>
  <c r="DZ67" i="1"/>
  <c r="EA67" i="1" s="1"/>
  <c r="DT68" i="1"/>
  <c r="DU68" i="1" s="1"/>
  <c r="DW68" i="1"/>
  <c r="DX68" i="1" s="1"/>
  <c r="DZ68" i="1"/>
  <c r="EA68" i="1" s="1"/>
  <c r="DT69" i="1"/>
  <c r="DU69" i="1" s="1"/>
  <c r="DW69" i="1"/>
  <c r="DX69" i="1" s="1"/>
  <c r="DZ69" i="1"/>
  <c r="EA69" i="1" s="1"/>
  <c r="DZ4" i="1"/>
  <c r="EA4" i="1" s="1"/>
  <c r="DW4" i="1"/>
  <c r="DX4" i="1" s="1"/>
  <c r="DT4" i="1"/>
  <c r="DU4" i="1" s="1"/>
  <c r="DX5" i="22"/>
  <c r="DY5" i="22" s="1"/>
  <c r="EA5" i="22"/>
  <c r="EB5" i="22" s="1"/>
  <c r="ED5" i="22"/>
  <c r="EE5" i="22" s="1"/>
  <c r="DX6" i="22"/>
  <c r="DY6" i="22" s="1"/>
  <c r="EA6" i="22"/>
  <c r="EB6" i="22" s="1"/>
  <c r="ED6" i="22"/>
  <c r="EE6" i="22"/>
  <c r="DX7" i="22"/>
  <c r="DY7" i="22" s="1"/>
  <c r="EA7" i="22"/>
  <c r="EB7" i="22" s="1"/>
  <c r="ED7" i="22"/>
  <c r="EE7" i="22" s="1"/>
  <c r="DX8" i="22"/>
  <c r="DY8" i="22" s="1"/>
  <c r="EA8" i="22"/>
  <c r="EB8" i="22" s="1"/>
  <c r="ED8" i="22"/>
  <c r="EE8" i="22"/>
  <c r="DX9" i="22"/>
  <c r="DY9" i="22" s="1"/>
  <c r="EA9" i="22"/>
  <c r="EB9" i="22"/>
  <c r="ED9" i="22"/>
  <c r="EE9" i="22" s="1"/>
  <c r="DX10" i="22"/>
  <c r="DY10" i="22" s="1"/>
  <c r="EA10" i="22"/>
  <c r="EB10" i="22" s="1"/>
  <c r="ED10" i="22"/>
  <c r="EE10" i="22" s="1"/>
  <c r="DX11" i="22"/>
  <c r="DY11" i="22" s="1"/>
  <c r="EA11" i="22"/>
  <c r="EB11" i="22" s="1"/>
  <c r="ED11" i="22"/>
  <c r="EE11" i="22" s="1"/>
  <c r="DX12" i="22"/>
  <c r="DY12" i="22" s="1"/>
  <c r="EA12" i="22"/>
  <c r="EB12" i="22" s="1"/>
  <c r="ED12" i="22"/>
  <c r="EE12" i="22"/>
  <c r="DX13" i="22"/>
  <c r="DY13" i="22" s="1"/>
  <c r="EA13" i="22"/>
  <c r="EB13" i="22" s="1"/>
  <c r="ED13" i="22"/>
  <c r="EE13" i="22" s="1"/>
  <c r="DX14" i="22"/>
  <c r="DY14" i="22"/>
  <c r="EA14" i="22"/>
  <c r="EB14" i="22" s="1"/>
  <c r="ED14" i="22"/>
  <c r="EE14" i="22"/>
  <c r="DX15" i="22"/>
  <c r="DY15" i="22" s="1"/>
  <c r="EA15" i="22"/>
  <c r="EB15" i="22" s="1"/>
  <c r="ED15" i="22"/>
  <c r="EE15" i="22" s="1"/>
  <c r="DX16" i="22"/>
  <c r="DY16" i="22" s="1"/>
  <c r="EA16" i="22"/>
  <c r="EB16" i="22" s="1"/>
  <c r="ED16" i="22"/>
  <c r="EE16" i="22" s="1"/>
  <c r="DX17" i="22"/>
  <c r="DY17" i="22" s="1"/>
  <c r="EA17" i="22"/>
  <c r="EB17" i="22" s="1"/>
  <c r="ED17" i="22"/>
  <c r="EE17" i="22" s="1"/>
  <c r="DX18" i="22"/>
  <c r="DY18" i="22" s="1"/>
  <c r="EA18" i="22"/>
  <c r="EB18" i="22" s="1"/>
  <c r="ED18" i="22"/>
  <c r="EE18" i="22" s="1"/>
  <c r="DX19" i="22"/>
  <c r="DY19" i="22" s="1"/>
  <c r="EA19" i="22"/>
  <c r="EB19" i="22" s="1"/>
  <c r="ED19" i="22"/>
  <c r="EE19" i="22" s="1"/>
  <c r="DX20" i="22"/>
  <c r="DY20" i="22" s="1"/>
  <c r="EA20" i="22"/>
  <c r="EB20" i="22" s="1"/>
  <c r="ED20" i="22"/>
  <c r="EE20" i="22" s="1"/>
  <c r="DX21" i="22"/>
  <c r="DY21" i="22" s="1"/>
  <c r="EA21" i="22"/>
  <c r="EB21" i="22" s="1"/>
  <c r="ED21" i="22"/>
  <c r="EE21" i="22" s="1"/>
  <c r="DX22" i="22"/>
  <c r="DY22" i="22"/>
  <c r="EA22" i="22"/>
  <c r="EB22" i="22" s="1"/>
  <c r="ED22" i="22"/>
  <c r="EE22" i="22" s="1"/>
  <c r="DX23" i="22"/>
  <c r="DY23" i="22" s="1"/>
  <c r="EA23" i="22"/>
  <c r="EB23" i="22" s="1"/>
  <c r="ED23" i="22"/>
  <c r="EE23" i="22" s="1"/>
  <c r="DX24" i="22"/>
  <c r="DY24" i="22" s="1"/>
  <c r="EA24" i="22"/>
  <c r="EB24" i="22" s="1"/>
  <c r="ED24" i="22"/>
  <c r="EE24" i="22" s="1"/>
  <c r="DX25" i="22"/>
  <c r="DY25" i="22" s="1"/>
  <c r="EA25" i="22"/>
  <c r="EB25" i="22"/>
  <c r="ED25" i="22"/>
  <c r="EE25" i="22" s="1"/>
  <c r="DX26" i="22"/>
  <c r="DY26" i="22" s="1"/>
  <c r="EA26" i="22"/>
  <c r="EB26" i="22" s="1"/>
  <c r="ED26" i="22"/>
  <c r="EE26" i="22" s="1"/>
  <c r="DX27" i="22"/>
  <c r="DY27" i="22" s="1"/>
  <c r="EA27" i="22"/>
  <c r="EB27" i="22" s="1"/>
  <c r="ED27" i="22"/>
  <c r="EE27" i="22" s="1"/>
  <c r="DX28" i="22"/>
  <c r="DY28" i="22" s="1"/>
  <c r="EA28" i="22"/>
  <c r="EB28" i="22" s="1"/>
  <c r="ED28" i="22"/>
  <c r="EE28" i="22" s="1"/>
  <c r="DX29" i="22"/>
  <c r="DY29" i="22" s="1"/>
  <c r="EA29" i="22"/>
  <c r="EB29" i="22" s="1"/>
  <c r="ED29" i="22"/>
  <c r="EE29" i="22" s="1"/>
  <c r="DX30" i="22"/>
  <c r="DY30" i="22"/>
  <c r="EA30" i="22"/>
  <c r="EB30" i="22" s="1"/>
  <c r="ED30" i="22"/>
  <c r="EE30" i="22" s="1"/>
  <c r="DX31" i="22"/>
  <c r="DY31" i="22" s="1"/>
  <c r="EA31" i="22"/>
  <c r="EB31" i="22" s="1"/>
  <c r="ED31" i="22"/>
  <c r="EE31" i="22" s="1"/>
  <c r="DX32" i="22"/>
  <c r="DY32" i="22" s="1"/>
  <c r="EA32" i="22"/>
  <c r="EB32" i="22" s="1"/>
  <c r="ED32" i="22"/>
  <c r="EE32" i="22" s="1"/>
  <c r="DX33" i="22"/>
  <c r="DY33" i="22" s="1"/>
  <c r="EA33" i="22"/>
  <c r="EB33" i="22" s="1"/>
  <c r="ED33" i="22"/>
  <c r="EE33" i="22" s="1"/>
  <c r="DX34" i="22"/>
  <c r="DY34" i="22"/>
  <c r="EA34" i="22"/>
  <c r="EB34" i="22" s="1"/>
  <c r="ED34" i="22"/>
  <c r="EE34" i="22" s="1"/>
  <c r="DX35" i="22"/>
  <c r="DY35" i="22" s="1"/>
  <c r="EA35" i="22"/>
  <c r="EB35" i="22" s="1"/>
  <c r="ED35" i="22"/>
  <c r="EE35" i="22" s="1"/>
  <c r="DX36" i="22"/>
  <c r="DY36" i="22" s="1"/>
  <c r="EA36" i="22"/>
  <c r="EB36" i="22" s="1"/>
  <c r="ED36" i="22"/>
  <c r="EE36" i="22"/>
  <c r="DX37" i="22"/>
  <c r="DY37" i="22" s="1"/>
  <c r="EA37" i="22"/>
  <c r="EB37" i="22" s="1"/>
  <c r="ED37" i="22"/>
  <c r="EE37" i="22" s="1"/>
  <c r="DX38" i="22"/>
  <c r="DY38" i="22"/>
  <c r="EA38" i="22"/>
  <c r="EB38" i="22" s="1"/>
  <c r="ED38" i="22"/>
  <c r="EE38" i="22" s="1"/>
  <c r="DX39" i="22"/>
  <c r="DY39" i="22" s="1"/>
  <c r="EA39" i="22"/>
  <c r="EB39" i="22"/>
  <c r="ED39" i="22"/>
  <c r="EE39" i="22" s="1"/>
  <c r="DX40" i="22"/>
  <c r="DY40" i="22" s="1"/>
  <c r="EA40" i="22"/>
  <c r="EB40" i="22" s="1"/>
  <c r="ED40" i="22"/>
  <c r="EE40" i="22"/>
  <c r="DX41" i="22"/>
  <c r="DY41" i="22" s="1"/>
  <c r="EA41" i="22"/>
  <c r="EB41" i="22"/>
  <c r="ED41" i="22"/>
  <c r="EE41" i="22" s="1"/>
  <c r="DX42" i="22"/>
  <c r="DY42" i="22"/>
  <c r="EA42" i="22"/>
  <c r="EB42" i="22" s="1"/>
  <c r="ED42" i="22"/>
  <c r="EE42" i="22" s="1"/>
  <c r="DX43" i="22"/>
  <c r="DY43" i="22" s="1"/>
  <c r="EA43" i="22"/>
  <c r="EB43" i="22" s="1"/>
  <c r="ED43" i="22"/>
  <c r="EE43" i="22" s="1"/>
  <c r="DX44" i="22"/>
  <c r="DY44" i="22" s="1"/>
  <c r="EA44" i="22"/>
  <c r="EB44" i="22" s="1"/>
  <c r="ED44" i="22"/>
  <c r="EE44" i="22"/>
  <c r="DX45" i="22"/>
  <c r="DY45" i="22" s="1"/>
  <c r="EA45" i="22"/>
  <c r="EB45" i="22" s="1"/>
  <c r="ED45" i="22"/>
  <c r="EE45" i="22" s="1"/>
  <c r="DX46" i="22"/>
  <c r="DY46" i="22" s="1"/>
  <c r="EA46" i="22"/>
  <c r="EB46" i="22" s="1"/>
  <c r="ED46" i="22"/>
  <c r="EE46" i="22" s="1"/>
  <c r="DX47" i="22"/>
  <c r="DY47" i="22" s="1"/>
  <c r="EA47" i="22"/>
  <c r="EB47" i="22" s="1"/>
  <c r="ED47" i="22"/>
  <c r="EE47" i="22" s="1"/>
  <c r="DX48" i="22"/>
  <c r="DY48" i="22" s="1"/>
  <c r="EA48" i="22"/>
  <c r="EB48" i="22" s="1"/>
  <c r="ED48" i="22"/>
  <c r="EE48" i="22" s="1"/>
  <c r="DX49" i="22"/>
  <c r="DY49" i="22" s="1"/>
  <c r="EA49" i="22"/>
  <c r="EB49" i="22" s="1"/>
  <c r="ED49" i="22"/>
  <c r="EE49" i="22" s="1"/>
  <c r="DX50" i="22"/>
  <c r="DY50" i="22"/>
  <c r="EA50" i="22"/>
  <c r="EB50" i="22" s="1"/>
  <c r="ED50" i="22"/>
  <c r="EE50" i="22" s="1"/>
  <c r="DX51" i="22"/>
  <c r="DY51" i="22" s="1"/>
  <c r="EA51" i="22"/>
  <c r="EB51" i="22" s="1"/>
  <c r="ED51" i="22"/>
  <c r="EE51" i="22" s="1"/>
  <c r="DX52" i="22"/>
  <c r="DY52" i="22" s="1"/>
  <c r="EA52" i="22"/>
  <c r="EB52" i="22" s="1"/>
  <c r="ED52" i="22"/>
  <c r="EE52" i="22" s="1"/>
  <c r="DX53" i="22"/>
  <c r="DY53" i="22" s="1"/>
  <c r="EA53" i="22"/>
  <c r="EB53" i="22" s="1"/>
  <c r="ED53" i="22"/>
  <c r="EE53" i="22" s="1"/>
  <c r="DX54" i="22"/>
  <c r="DY54" i="22" s="1"/>
  <c r="EA54" i="22"/>
  <c r="EB54" i="22" s="1"/>
  <c r="ED54" i="22"/>
  <c r="EE54" i="22" s="1"/>
  <c r="DX55" i="22"/>
  <c r="DY55" i="22" s="1"/>
  <c r="EA55" i="22"/>
  <c r="EB55" i="22" s="1"/>
  <c r="ED55" i="22"/>
  <c r="EE55" i="22" s="1"/>
  <c r="DX56" i="22"/>
  <c r="DY56" i="22" s="1"/>
  <c r="EA56" i="22"/>
  <c r="EB56" i="22" s="1"/>
  <c r="ED56" i="22"/>
  <c r="EE56" i="22" s="1"/>
  <c r="DX57" i="22"/>
  <c r="DY57" i="22" s="1"/>
  <c r="EA57" i="22"/>
  <c r="EB57" i="22" s="1"/>
  <c r="ED57" i="22"/>
  <c r="EE57" i="22" s="1"/>
  <c r="DX58" i="22"/>
  <c r="DY58" i="22"/>
  <c r="EA58" i="22"/>
  <c r="EB58" i="22" s="1"/>
  <c r="ED58" i="22"/>
  <c r="EE58" i="22" s="1"/>
  <c r="DX59" i="22"/>
  <c r="DY59" i="22" s="1"/>
  <c r="EA59" i="22"/>
  <c r="EB59" i="22" s="1"/>
  <c r="ED59" i="22"/>
  <c r="EE59" i="22" s="1"/>
  <c r="DX60" i="22"/>
  <c r="DY60" i="22" s="1"/>
  <c r="EA60" i="22"/>
  <c r="EB60" i="22" s="1"/>
  <c r="ED60" i="22"/>
  <c r="EE60" i="22" s="1"/>
  <c r="DX61" i="22"/>
  <c r="DY61" i="22" s="1"/>
  <c r="EA61" i="22"/>
  <c r="EB61" i="22" s="1"/>
  <c r="ED61" i="22"/>
  <c r="EE61" i="22" s="1"/>
  <c r="DX62" i="22"/>
  <c r="DY62" i="22" s="1"/>
  <c r="EA62" i="22"/>
  <c r="EB62" i="22" s="1"/>
  <c r="ED62" i="22"/>
  <c r="EE62" i="22" s="1"/>
  <c r="DX63" i="22"/>
  <c r="DY63" i="22" s="1"/>
  <c r="EA63" i="22"/>
  <c r="EB63" i="22" s="1"/>
  <c r="ED63" i="22"/>
  <c r="EE63" i="22" s="1"/>
  <c r="DX64" i="22"/>
  <c r="DY64" i="22" s="1"/>
  <c r="EA64" i="22"/>
  <c r="EB64" i="22" s="1"/>
  <c r="ED64" i="22"/>
  <c r="EE64" i="22" s="1"/>
  <c r="DX65" i="22"/>
  <c r="DY65" i="22" s="1"/>
  <c r="EA65" i="22"/>
  <c r="EB65" i="22" s="1"/>
  <c r="ED65" i="22"/>
  <c r="EE65" i="22" s="1"/>
  <c r="ED4" i="22"/>
  <c r="EE4" i="22" s="1"/>
  <c r="EA4" i="22"/>
  <c r="EB4" i="22" s="1"/>
  <c r="DY4" i="22"/>
  <c r="DX4" i="22"/>
  <c r="DX5" i="47"/>
  <c r="DY5" i="47" s="1"/>
  <c r="EA5" i="47"/>
  <c r="EB5" i="47" s="1"/>
  <c r="ED5" i="47"/>
  <c r="EE5" i="47" s="1"/>
  <c r="DX6" i="47"/>
  <c r="DY6" i="47" s="1"/>
  <c r="EA6" i="47"/>
  <c r="EB6" i="47" s="1"/>
  <c r="ED6" i="47"/>
  <c r="EE6" i="47" s="1"/>
  <c r="DX7" i="47"/>
  <c r="DY7" i="47" s="1"/>
  <c r="EA7" i="47"/>
  <c r="EB7" i="47" s="1"/>
  <c r="ED7" i="47"/>
  <c r="EE7" i="47" s="1"/>
  <c r="DX8" i="47"/>
  <c r="DY8" i="47" s="1"/>
  <c r="EA8" i="47"/>
  <c r="EB8" i="47" s="1"/>
  <c r="ED8" i="47"/>
  <c r="EE8" i="47" s="1"/>
  <c r="DX9" i="47"/>
  <c r="DY9" i="47"/>
  <c r="EA9" i="47"/>
  <c r="EB9" i="47"/>
  <c r="ED9" i="47"/>
  <c r="EE9" i="47" s="1"/>
  <c r="DX10" i="47"/>
  <c r="DY10" i="47" s="1"/>
  <c r="EA10" i="47"/>
  <c r="EB10" i="47" s="1"/>
  <c r="ED10" i="47"/>
  <c r="EE10" i="47" s="1"/>
  <c r="DX11" i="47"/>
  <c r="DY11" i="47"/>
  <c r="EA11" i="47"/>
  <c r="EB11" i="47" s="1"/>
  <c r="ED11" i="47"/>
  <c r="EE11" i="47" s="1"/>
  <c r="DX12" i="47"/>
  <c r="DY12" i="47" s="1"/>
  <c r="EA12" i="47"/>
  <c r="EB12" i="47" s="1"/>
  <c r="ED12" i="47"/>
  <c r="EE12" i="47" s="1"/>
  <c r="DX13" i="47"/>
  <c r="DY13" i="47" s="1"/>
  <c r="EA13" i="47"/>
  <c r="EB13" i="47" s="1"/>
  <c r="ED13" i="47"/>
  <c r="EE13" i="47" s="1"/>
  <c r="DX14" i="47"/>
  <c r="DY14" i="47" s="1"/>
  <c r="EA14" i="47"/>
  <c r="EB14" i="47" s="1"/>
  <c r="ED14" i="47"/>
  <c r="EE14" i="47" s="1"/>
  <c r="DX15" i="47"/>
  <c r="DY15" i="47" s="1"/>
  <c r="EA15" i="47"/>
  <c r="EB15" i="47" s="1"/>
  <c r="ED15" i="47"/>
  <c r="EE15" i="47" s="1"/>
  <c r="DX16" i="47"/>
  <c r="DY16" i="47" s="1"/>
  <c r="EA16" i="47"/>
  <c r="EB16" i="47" s="1"/>
  <c r="ED16" i="47"/>
  <c r="EE16" i="47" s="1"/>
  <c r="DX17" i="47"/>
  <c r="DY17" i="47"/>
  <c r="EA17" i="47"/>
  <c r="EB17" i="47"/>
  <c r="ED17" i="47"/>
  <c r="EE17" i="47" s="1"/>
  <c r="DX18" i="47"/>
  <c r="DY18" i="47" s="1"/>
  <c r="EA18" i="47"/>
  <c r="EB18" i="47" s="1"/>
  <c r="ED18" i="47"/>
  <c r="EE18" i="47" s="1"/>
  <c r="DX19" i="47"/>
  <c r="DY19" i="47"/>
  <c r="EA19" i="47"/>
  <c r="EB19" i="47" s="1"/>
  <c r="ED19" i="47"/>
  <c r="EE19" i="47" s="1"/>
  <c r="DX20" i="47"/>
  <c r="DY20" i="47" s="1"/>
  <c r="EA20" i="47"/>
  <c r="EB20" i="47" s="1"/>
  <c r="ED20" i="47"/>
  <c r="EE20" i="47" s="1"/>
  <c r="DX21" i="47"/>
  <c r="DY21" i="47" s="1"/>
  <c r="EA21" i="47"/>
  <c r="EB21" i="47" s="1"/>
  <c r="ED21" i="47"/>
  <c r="EE21" i="47"/>
  <c r="DX22" i="47"/>
  <c r="DY22" i="47" s="1"/>
  <c r="EA22" i="47"/>
  <c r="EB22" i="47" s="1"/>
  <c r="ED22" i="47"/>
  <c r="EE22" i="47"/>
  <c r="DX23" i="47"/>
  <c r="DY23" i="47" s="1"/>
  <c r="EA23" i="47"/>
  <c r="EB23" i="47" s="1"/>
  <c r="ED23" i="47"/>
  <c r="EE23" i="47" s="1"/>
  <c r="DX24" i="47"/>
  <c r="DY24" i="47" s="1"/>
  <c r="EA24" i="47"/>
  <c r="EB24" i="47" s="1"/>
  <c r="ED24" i="47"/>
  <c r="EE24" i="47" s="1"/>
  <c r="DX25" i="47"/>
  <c r="DY25" i="47" s="1"/>
  <c r="EA25" i="47"/>
  <c r="EB25" i="47" s="1"/>
  <c r="ED25" i="47"/>
  <c r="EE25" i="47" s="1"/>
  <c r="DX27" i="47"/>
  <c r="DY27" i="47" s="1"/>
  <c r="EA27" i="47"/>
  <c r="EB27" i="47"/>
  <c r="ED27" i="47"/>
  <c r="EE27" i="47" s="1"/>
  <c r="DX28" i="47"/>
  <c r="DY28" i="47" s="1"/>
  <c r="EA28" i="47"/>
  <c r="EB28" i="47" s="1"/>
  <c r="ED28" i="47"/>
  <c r="EE28" i="47"/>
  <c r="DX29" i="47"/>
  <c r="DY29" i="47" s="1"/>
  <c r="EA29" i="47"/>
  <c r="EB29" i="47" s="1"/>
  <c r="ED29" i="47"/>
  <c r="EE29" i="47" s="1"/>
  <c r="DX30" i="47"/>
  <c r="DY30" i="47" s="1"/>
  <c r="EA30" i="47"/>
  <c r="EB30" i="47" s="1"/>
  <c r="ED30" i="47"/>
  <c r="EE30" i="47" s="1"/>
  <c r="DX31" i="47"/>
  <c r="DY31" i="47" s="1"/>
  <c r="EA31" i="47"/>
  <c r="EB31" i="47" s="1"/>
  <c r="ED31" i="47"/>
  <c r="EE31" i="47" s="1"/>
  <c r="DX32" i="47"/>
  <c r="DY32" i="47" s="1"/>
  <c r="EA32" i="47"/>
  <c r="EB32" i="47" s="1"/>
  <c r="ED32" i="47"/>
  <c r="EE32" i="47" s="1"/>
  <c r="DX33" i="47"/>
  <c r="DY33" i="47" s="1"/>
  <c r="EA33" i="47"/>
  <c r="EB33" i="47" s="1"/>
  <c r="ED33" i="47"/>
  <c r="EE33" i="47" s="1"/>
  <c r="DX34" i="47"/>
  <c r="DY34" i="47" s="1"/>
  <c r="EA34" i="47"/>
  <c r="EB34" i="47" s="1"/>
  <c r="ED34" i="47"/>
  <c r="EE34" i="47" s="1"/>
  <c r="DX35" i="47"/>
  <c r="DY35" i="47" s="1"/>
  <c r="EA35" i="47"/>
  <c r="EB35" i="47" s="1"/>
  <c r="ED35" i="47"/>
  <c r="EE35" i="47" s="1"/>
  <c r="DX36" i="47"/>
  <c r="DY36" i="47" s="1"/>
  <c r="EA36" i="47"/>
  <c r="EB36" i="47" s="1"/>
  <c r="ED36" i="47"/>
  <c r="EE36" i="47" s="1"/>
  <c r="DX37" i="47"/>
  <c r="DY37" i="47" s="1"/>
  <c r="EA37" i="47"/>
  <c r="EB37" i="47" s="1"/>
  <c r="ED37" i="47"/>
  <c r="EE37" i="47" s="1"/>
  <c r="DX38" i="47"/>
  <c r="DY38" i="47" s="1"/>
  <c r="EA38" i="47"/>
  <c r="EB38" i="47" s="1"/>
  <c r="ED38" i="47"/>
  <c r="EE38" i="47" s="1"/>
  <c r="DX39" i="47"/>
  <c r="DY39" i="47" s="1"/>
  <c r="EA39" i="47"/>
  <c r="EB39" i="47" s="1"/>
  <c r="ED39" i="47"/>
  <c r="EE39" i="47" s="1"/>
  <c r="DX40" i="47"/>
  <c r="DY40" i="47"/>
  <c r="EA40" i="47"/>
  <c r="EB40" i="47" s="1"/>
  <c r="ED40" i="47"/>
  <c r="EE40" i="47" s="1"/>
  <c r="DX41" i="47"/>
  <c r="DY41" i="47" s="1"/>
  <c r="EA41" i="47"/>
  <c r="EB41" i="47"/>
  <c r="ED41" i="47"/>
  <c r="EE41" i="47" s="1"/>
  <c r="DX42" i="47"/>
  <c r="DY42" i="47" s="1"/>
  <c r="EA42" i="47"/>
  <c r="EB42" i="47" s="1"/>
  <c r="ED42" i="47"/>
  <c r="EE42" i="47" s="1"/>
  <c r="DX43" i="47"/>
  <c r="DY43" i="47" s="1"/>
  <c r="EA43" i="47"/>
  <c r="EB43" i="47" s="1"/>
  <c r="ED43" i="47"/>
  <c r="EE43" i="47" s="1"/>
  <c r="DX44" i="47"/>
  <c r="DY44" i="47" s="1"/>
  <c r="EA44" i="47"/>
  <c r="EB44" i="47" s="1"/>
  <c r="ED44" i="47"/>
  <c r="EE44" i="47" s="1"/>
  <c r="DX45" i="47"/>
  <c r="DY45" i="47" s="1"/>
  <c r="EA45" i="47"/>
  <c r="EB45" i="47" s="1"/>
  <c r="ED45" i="47"/>
  <c r="EE45" i="47" s="1"/>
  <c r="DX46" i="47"/>
  <c r="DY46" i="47" s="1"/>
  <c r="EA46" i="47"/>
  <c r="EB46" i="47" s="1"/>
  <c r="ED46" i="47"/>
  <c r="EE46" i="47" s="1"/>
  <c r="DX47" i="47"/>
  <c r="DY47" i="47" s="1"/>
  <c r="EA47" i="47"/>
  <c r="EB47" i="47" s="1"/>
  <c r="ED47" i="47"/>
  <c r="EE47" i="47" s="1"/>
  <c r="DX48" i="47"/>
  <c r="DY48" i="47" s="1"/>
  <c r="EA48" i="47"/>
  <c r="EB48" i="47" s="1"/>
  <c r="ED48" i="47"/>
  <c r="EE48" i="47" s="1"/>
  <c r="DX49" i="47"/>
  <c r="DY49" i="47" s="1"/>
  <c r="EA49" i="47"/>
  <c r="EB49" i="47" s="1"/>
  <c r="ED49" i="47"/>
  <c r="EE49" i="47" s="1"/>
  <c r="DX50" i="47"/>
  <c r="DY50" i="47" s="1"/>
  <c r="EA50" i="47"/>
  <c r="EB50" i="47" s="1"/>
  <c r="ED50" i="47"/>
  <c r="EE50" i="47" s="1"/>
  <c r="DX51" i="47"/>
  <c r="DY51" i="47" s="1"/>
  <c r="EA51" i="47"/>
  <c r="EB51" i="47" s="1"/>
  <c r="ED51" i="47"/>
  <c r="EE51" i="47" s="1"/>
  <c r="DX52" i="47"/>
  <c r="DY52" i="47" s="1"/>
  <c r="EA52" i="47"/>
  <c r="EB52" i="47" s="1"/>
  <c r="ED52" i="47"/>
  <c r="EE52" i="47"/>
  <c r="DX53" i="47"/>
  <c r="DY53" i="47" s="1"/>
  <c r="EA53" i="47"/>
  <c r="EB53" i="47" s="1"/>
  <c r="ED53" i="47"/>
  <c r="EE53" i="47" s="1"/>
  <c r="DX54" i="47"/>
  <c r="DY54" i="47" s="1"/>
  <c r="EA54" i="47"/>
  <c r="EB54" i="47" s="1"/>
  <c r="ED54" i="47"/>
  <c r="EE54" i="47"/>
  <c r="DX55" i="47"/>
  <c r="DY55" i="47" s="1"/>
  <c r="EA55" i="47"/>
  <c r="EB55" i="47"/>
  <c r="ED55" i="47"/>
  <c r="EE55" i="47" s="1"/>
  <c r="DX56" i="47"/>
  <c r="DY56" i="47" s="1"/>
  <c r="EA56" i="47"/>
  <c r="EB56" i="47" s="1"/>
  <c r="ED56" i="47"/>
  <c r="EE56" i="47" s="1"/>
  <c r="DX57" i="47"/>
  <c r="DY57" i="47" s="1"/>
  <c r="EA57" i="47"/>
  <c r="EB57" i="47" s="1"/>
  <c r="ED57" i="47"/>
  <c r="EE57" i="47" s="1"/>
  <c r="DX58" i="47"/>
  <c r="DY58" i="47" s="1"/>
  <c r="EA58" i="47"/>
  <c r="EB58" i="47" s="1"/>
  <c r="ED58" i="47"/>
  <c r="EE58" i="47" s="1"/>
  <c r="DX59" i="47"/>
  <c r="DY59" i="47" s="1"/>
  <c r="EA59" i="47"/>
  <c r="EB59" i="47" s="1"/>
  <c r="ED59" i="47"/>
  <c r="EE59" i="47" s="1"/>
  <c r="DX60" i="47"/>
  <c r="DY60" i="47" s="1"/>
  <c r="EA60" i="47"/>
  <c r="EB60" i="47" s="1"/>
  <c r="ED60" i="47"/>
  <c r="EE60" i="47" s="1"/>
  <c r="DX61" i="47"/>
  <c r="DY61" i="47" s="1"/>
  <c r="EA61" i="47"/>
  <c r="EB61" i="47" s="1"/>
  <c r="ED61" i="47"/>
  <c r="EE61" i="47" s="1"/>
  <c r="DX62" i="47"/>
  <c r="DY62" i="47"/>
  <c r="EA62" i="47"/>
  <c r="EB62" i="47" s="1"/>
  <c r="ED62" i="47"/>
  <c r="EE62" i="47" s="1"/>
  <c r="DX63" i="47"/>
  <c r="DY63" i="47" s="1"/>
  <c r="EA63" i="47"/>
  <c r="EB63" i="47" s="1"/>
  <c r="ED63" i="47"/>
  <c r="EE63" i="47" s="1"/>
  <c r="DX64" i="47"/>
  <c r="DY64" i="47"/>
  <c r="EA64" i="47"/>
  <c r="EB64" i="47" s="1"/>
  <c r="ED64" i="47"/>
  <c r="EE64" i="47" s="1"/>
  <c r="DX65" i="47"/>
  <c r="DY65" i="47" s="1"/>
  <c r="EA65" i="47"/>
  <c r="EB65" i="47" s="1"/>
  <c r="ED65" i="47"/>
  <c r="EE65" i="47" s="1"/>
  <c r="ED4" i="47"/>
  <c r="EE4" i="47" s="1"/>
  <c r="EA4" i="47"/>
  <c r="EB4" i="47" s="1"/>
  <c r="DX4" i="47"/>
  <c r="DY4" i="47" s="1"/>
  <c r="CL4" i="59" l="1"/>
  <c r="CK4" i="59"/>
  <c r="CJ18" i="59"/>
  <c r="AP18" i="59"/>
  <c r="AQ18" i="59"/>
  <c r="CT4" i="59"/>
  <c r="CU4" i="59"/>
  <c r="AI18" i="59"/>
  <c r="AP4" i="59"/>
  <c r="AQ4" i="59"/>
  <c r="DX12" i="59"/>
  <c r="DW12" i="59"/>
  <c r="BR18" i="59"/>
  <c r="BQ18" i="59"/>
  <c r="DO4" i="59"/>
  <c r="DO18" i="59"/>
  <c r="CE18" i="59"/>
  <c r="CD18" i="59"/>
  <c r="DW7" i="59"/>
  <c r="DX7" i="59"/>
  <c r="DG18" i="59"/>
  <c r="CT9" i="59"/>
  <c r="CU9" i="59"/>
  <c r="DW11" i="59"/>
  <c r="DX11" i="59"/>
  <c r="CS18" i="59"/>
  <c r="CT18" i="59" s="1"/>
  <c r="CU10" i="59"/>
  <c r="CT10" i="59"/>
  <c r="DX9" i="59"/>
  <c r="DW9" i="59"/>
  <c r="DV4" i="59"/>
  <c r="BR4" i="59"/>
  <c r="BQ4" i="59"/>
  <c r="DN4" i="59"/>
  <c r="CN5" i="14"/>
  <c r="CO5" i="14" s="1"/>
  <c r="CN6" i="14"/>
  <c r="CO6" i="14" s="1"/>
  <c r="CN7" i="14"/>
  <c r="CN8" i="14"/>
  <c r="CN9" i="14"/>
  <c r="CO9" i="14" s="1"/>
  <c r="CN10" i="14"/>
  <c r="CO10" i="14" s="1"/>
  <c r="CN11" i="14"/>
  <c r="CN12" i="14"/>
  <c r="CN13" i="14"/>
  <c r="CO13" i="14" s="1"/>
  <c r="CN14" i="14"/>
  <c r="CO14" i="14" s="1"/>
  <c r="CN15" i="14"/>
  <c r="CN16" i="14"/>
  <c r="CO16" i="14" s="1"/>
  <c r="CN17" i="14"/>
  <c r="CO17" i="14" s="1"/>
  <c r="CN18" i="14"/>
  <c r="CN19" i="14"/>
  <c r="CO19" i="14" s="1"/>
  <c r="CN20" i="14"/>
  <c r="CO20" i="14"/>
  <c r="CO18" i="14"/>
  <c r="CO15" i="14"/>
  <c r="CO12" i="14"/>
  <c r="CO11" i="14"/>
  <c r="CO8" i="14"/>
  <c r="CO7" i="14"/>
  <c r="CN4" i="14"/>
  <c r="CO4" i="14" s="1"/>
  <c r="CK20" i="14"/>
  <c r="CL20" i="14" s="1"/>
  <c r="CK19" i="14"/>
  <c r="CL19" i="14" s="1"/>
  <c r="CK18" i="14"/>
  <c r="CL18" i="14" s="1"/>
  <c r="CK17" i="14"/>
  <c r="CL17" i="14" s="1"/>
  <c r="CK16" i="14"/>
  <c r="CL16" i="14" s="1"/>
  <c r="CK15" i="14"/>
  <c r="CL15" i="14" s="1"/>
  <c r="CK14" i="14"/>
  <c r="CL14" i="14" s="1"/>
  <c r="CK13" i="14"/>
  <c r="CL13" i="14" s="1"/>
  <c r="CK12" i="14"/>
  <c r="CL12" i="14" s="1"/>
  <c r="CK11" i="14"/>
  <c r="CL11" i="14" s="1"/>
  <c r="CK10" i="14"/>
  <c r="CL10" i="14" s="1"/>
  <c r="CK9" i="14"/>
  <c r="CL9" i="14" s="1"/>
  <c r="CK8" i="14"/>
  <c r="CL8" i="14" s="1"/>
  <c r="CK7" i="14"/>
  <c r="CL7" i="14" s="1"/>
  <c r="CK6" i="14"/>
  <c r="CL6" i="14" s="1"/>
  <c r="CK5" i="14"/>
  <c r="CL5" i="14" s="1"/>
  <c r="CL4" i="14"/>
  <c r="CK4" i="14"/>
  <c r="CI20" i="14"/>
  <c r="CI19" i="14"/>
  <c r="CI18" i="14"/>
  <c r="CI17" i="14"/>
  <c r="CI16" i="14"/>
  <c r="CI15" i="14"/>
  <c r="CI14" i="14"/>
  <c r="CI13" i="14"/>
  <c r="CI12" i="14"/>
  <c r="CI11" i="14"/>
  <c r="CI10" i="14"/>
  <c r="CI9" i="14"/>
  <c r="CI8" i="14"/>
  <c r="CI7" i="14"/>
  <c r="CI6" i="14"/>
  <c r="CI5" i="14"/>
  <c r="CI4" i="14"/>
  <c r="CH20" i="14"/>
  <c r="CH19" i="14"/>
  <c r="CH18" i="14"/>
  <c r="CH17" i="14"/>
  <c r="CH16" i="14"/>
  <c r="CH15" i="14"/>
  <c r="CH14" i="14"/>
  <c r="CH13" i="14"/>
  <c r="CH12" i="14"/>
  <c r="CH11" i="14"/>
  <c r="CH10" i="14"/>
  <c r="CH9" i="14"/>
  <c r="CH8" i="14"/>
  <c r="CH7" i="14"/>
  <c r="CH6" i="14"/>
  <c r="CH5" i="14"/>
  <c r="CH4" i="14"/>
  <c r="CM20" i="14"/>
  <c r="CM19" i="14"/>
  <c r="CM18" i="14"/>
  <c r="CM17" i="14"/>
  <c r="CM16" i="14"/>
  <c r="CM15" i="14"/>
  <c r="CM14" i="14"/>
  <c r="CM13" i="14"/>
  <c r="CM12" i="14"/>
  <c r="CM11" i="14"/>
  <c r="CM10" i="14"/>
  <c r="CM9" i="14"/>
  <c r="CM8" i="14"/>
  <c r="CM7" i="14"/>
  <c r="CM6" i="14"/>
  <c r="CM5" i="14"/>
  <c r="CM4" i="14"/>
  <c r="DW4" i="59" l="1"/>
  <c r="DX4" i="59"/>
  <c r="DV18" i="59"/>
  <c r="DW18" i="59" s="1"/>
  <c r="CL18" i="59"/>
  <c r="CK18" i="59"/>
  <c r="DN18" i="59"/>
  <c r="CT5" i="14"/>
  <c r="CU5" i="14" s="1"/>
  <c r="CT6" i="14"/>
  <c r="CU6" i="14" s="1"/>
  <c r="CT7" i="14"/>
  <c r="CU7" i="14" s="1"/>
  <c r="CT8" i="14"/>
  <c r="CU8" i="14" s="1"/>
  <c r="CT9" i="14"/>
  <c r="CU9" i="14" s="1"/>
  <c r="CT10" i="14"/>
  <c r="CU10" i="14" s="1"/>
  <c r="CT11" i="14"/>
  <c r="CU11" i="14" s="1"/>
  <c r="CT12" i="14"/>
  <c r="CU12" i="14" s="1"/>
  <c r="CT13" i="14"/>
  <c r="CU13" i="14" s="1"/>
  <c r="CT14" i="14"/>
  <c r="CU14" i="14" s="1"/>
  <c r="CT15" i="14"/>
  <c r="CU15" i="14" s="1"/>
  <c r="CT16" i="14"/>
  <c r="CU16" i="14" s="1"/>
  <c r="CT17" i="14"/>
  <c r="CU17" i="14" s="1"/>
  <c r="CT18" i="14"/>
  <c r="CU18" i="14" s="1"/>
  <c r="CT19" i="14"/>
  <c r="CU19" i="14" s="1"/>
  <c r="CT20" i="14"/>
  <c r="CU20" i="14" s="1"/>
  <c r="CT4" i="14"/>
  <c r="CU4" i="14" s="1"/>
  <c r="DS5" i="43"/>
  <c r="DT5" i="43" s="1"/>
  <c r="DS6" i="43"/>
  <c r="DT6" i="43" s="1"/>
  <c r="DS7" i="43"/>
  <c r="DT7" i="43" s="1"/>
  <c r="DS8" i="43"/>
  <c r="DT8" i="43" s="1"/>
  <c r="DS9" i="43"/>
  <c r="DT9" i="43" s="1"/>
  <c r="DS10" i="43"/>
  <c r="DT10" i="43" s="1"/>
  <c r="DS11" i="43"/>
  <c r="DT11" i="43" s="1"/>
  <c r="DS12" i="43"/>
  <c r="DT12" i="43" s="1"/>
  <c r="DS13" i="43"/>
  <c r="DT13" i="43" s="1"/>
  <c r="DS14" i="43"/>
  <c r="DT14" i="43"/>
  <c r="DS15" i="43"/>
  <c r="DT15" i="43" s="1"/>
  <c r="DS16" i="43"/>
  <c r="DT16" i="43" s="1"/>
  <c r="DS17" i="43"/>
  <c r="DT17" i="43" s="1"/>
  <c r="DS18" i="43"/>
  <c r="DT18" i="43" s="1"/>
  <c r="DS19" i="43"/>
  <c r="DT19" i="43" s="1"/>
  <c r="DS20" i="43"/>
  <c r="DT20" i="43"/>
  <c r="DS21" i="43"/>
  <c r="DT21" i="43" s="1"/>
  <c r="DS22" i="43"/>
  <c r="DT22" i="43" s="1"/>
  <c r="DS23" i="43"/>
  <c r="DT23" i="43" s="1"/>
  <c r="DS24" i="43"/>
  <c r="DT24" i="43" s="1"/>
  <c r="DS25" i="43"/>
  <c r="DT25" i="43" s="1"/>
  <c r="DS26" i="43"/>
  <c r="DT26" i="43" s="1"/>
  <c r="DS27" i="43"/>
  <c r="DT27" i="43" s="1"/>
  <c r="DS28" i="43"/>
  <c r="DT28" i="43"/>
  <c r="DS29" i="43"/>
  <c r="DT29" i="43" s="1"/>
  <c r="DS30" i="43"/>
  <c r="DT30" i="43" s="1"/>
  <c r="DS31" i="43"/>
  <c r="DT31" i="43" s="1"/>
  <c r="DS32" i="43"/>
  <c r="DT32" i="43" s="1"/>
  <c r="DS33" i="43"/>
  <c r="DT33" i="43" s="1"/>
  <c r="DS34" i="43"/>
  <c r="DT34" i="43" s="1"/>
  <c r="DS35" i="43"/>
  <c r="DT35" i="43" s="1"/>
  <c r="DS36" i="43"/>
  <c r="DT36" i="43" s="1"/>
  <c r="DS37" i="43"/>
  <c r="DT37" i="43" s="1"/>
  <c r="DS38" i="43"/>
  <c r="DT38" i="43"/>
  <c r="DS39" i="43"/>
  <c r="DT39" i="43" s="1"/>
  <c r="DS40" i="43"/>
  <c r="DT40" i="43" s="1"/>
  <c r="DS41" i="43"/>
  <c r="DT41" i="43" s="1"/>
  <c r="DS42" i="43"/>
  <c r="DT42" i="43" s="1"/>
  <c r="DS43" i="43"/>
  <c r="DT43" i="43" s="1"/>
  <c r="DS44" i="43"/>
  <c r="DT44" i="43" s="1"/>
  <c r="DS45" i="43"/>
  <c r="DT45" i="43" s="1"/>
  <c r="DS46" i="43"/>
  <c r="DT46" i="43" s="1"/>
  <c r="DS47" i="43"/>
  <c r="DT47" i="43" s="1"/>
  <c r="DS48" i="43"/>
  <c r="DT48" i="43" s="1"/>
  <c r="DS49" i="43"/>
  <c r="DT49" i="43" s="1"/>
  <c r="DS50" i="43"/>
  <c r="DT50" i="43" s="1"/>
  <c r="DS51" i="43"/>
  <c r="DT51" i="43" s="1"/>
  <c r="DS52" i="43"/>
  <c r="DT52" i="43" s="1"/>
  <c r="DS53" i="43"/>
  <c r="DT53" i="43" s="1"/>
  <c r="DS54" i="43"/>
  <c r="DT54" i="43"/>
  <c r="DS55" i="43"/>
  <c r="DT55" i="43" s="1"/>
  <c r="DS56" i="43"/>
  <c r="DT56" i="43" s="1"/>
  <c r="DS57" i="43"/>
  <c r="DT57" i="43" s="1"/>
  <c r="DS58" i="43"/>
  <c r="DT58" i="43" s="1"/>
  <c r="DS59" i="43"/>
  <c r="DT59" i="43" s="1"/>
  <c r="DS60" i="43"/>
  <c r="DT60" i="43" s="1"/>
  <c r="DS61" i="43"/>
  <c r="DT61" i="43" s="1"/>
  <c r="DS62" i="43"/>
  <c r="DT62" i="43" s="1"/>
  <c r="DS63" i="43"/>
  <c r="DT63" i="43" s="1"/>
  <c r="DS64" i="43"/>
  <c r="DT64" i="43" s="1"/>
  <c r="DS4" i="43"/>
  <c r="DT4" i="43" s="1"/>
  <c r="DS5" i="42"/>
  <c r="DT5" i="42" s="1"/>
  <c r="DS6" i="42"/>
  <c r="DT6" i="42" s="1"/>
  <c r="DS7" i="42"/>
  <c r="DT7" i="42" s="1"/>
  <c r="DS8" i="42"/>
  <c r="DT8" i="42" s="1"/>
  <c r="DS9" i="42"/>
  <c r="DT9" i="42" s="1"/>
  <c r="DS10" i="42"/>
  <c r="DT10" i="42" s="1"/>
  <c r="DS11" i="42"/>
  <c r="DT11" i="42" s="1"/>
  <c r="DS12" i="42"/>
  <c r="DT12" i="42"/>
  <c r="DS13" i="42"/>
  <c r="DT13" i="42" s="1"/>
  <c r="DS14" i="42"/>
  <c r="DT14" i="42" s="1"/>
  <c r="DS15" i="42"/>
  <c r="DT15" i="42" s="1"/>
  <c r="DS16" i="42"/>
  <c r="DT16" i="42" s="1"/>
  <c r="DS17" i="42"/>
  <c r="DT17" i="42" s="1"/>
  <c r="DS18" i="42"/>
  <c r="DT18" i="42" s="1"/>
  <c r="DS19" i="42"/>
  <c r="DT19" i="42" s="1"/>
  <c r="DS20" i="42"/>
  <c r="DT20" i="42"/>
  <c r="DS21" i="42"/>
  <c r="DT21" i="42" s="1"/>
  <c r="DS22" i="42"/>
  <c r="DT22" i="42" s="1"/>
  <c r="DS23" i="42"/>
  <c r="DT23" i="42" s="1"/>
  <c r="DS24" i="42"/>
  <c r="DT24" i="42" s="1"/>
  <c r="DS25" i="42"/>
  <c r="DT25" i="42" s="1"/>
  <c r="DS26" i="42"/>
  <c r="DT26" i="42" s="1"/>
  <c r="DS27" i="42"/>
  <c r="DT27" i="42" s="1"/>
  <c r="DS28" i="42"/>
  <c r="DT28" i="42"/>
  <c r="DS29" i="42"/>
  <c r="DT29" i="42" s="1"/>
  <c r="DS30" i="42"/>
  <c r="DT30" i="42" s="1"/>
  <c r="DS31" i="42"/>
  <c r="DT31" i="42" s="1"/>
  <c r="DS32" i="42"/>
  <c r="DT32" i="42" s="1"/>
  <c r="DS33" i="42"/>
  <c r="DT33" i="42" s="1"/>
  <c r="DS34" i="42"/>
  <c r="DT34" i="42" s="1"/>
  <c r="DS35" i="42"/>
  <c r="DT35" i="42" s="1"/>
  <c r="DS36" i="42"/>
  <c r="DT36" i="42"/>
  <c r="DS37" i="42"/>
  <c r="DT37" i="42" s="1"/>
  <c r="DS38" i="42"/>
  <c r="DT38" i="42"/>
  <c r="DS39" i="42"/>
  <c r="DT39" i="42" s="1"/>
  <c r="DS40" i="42"/>
  <c r="DT40" i="42"/>
  <c r="DS41" i="42"/>
  <c r="DT41" i="42" s="1"/>
  <c r="DS42" i="42"/>
  <c r="DT42" i="42" s="1"/>
  <c r="DS43" i="42"/>
  <c r="DT43" i="42" s="1"/>
  <c r="DS44" i="42"/>
  <c r="DT44" i="42"/>
  <c r="DS45" i="42"/>
  <c r="DT45" i="42" s="1"/>
  <c r="DS46" i="42"/>
  <c r="DT46" i="42"/>
  <c r="DS47" i="42"/>
  <c r="DT47" i="42" s="1"/>
  <c r="DS48" i="42"/>
  <c r="DT48" i="42" s="1"/>
  <c r="DS49" i="42"/>
  <c r="DT49" i="42" s="1"/>
  <c r="DS50" i="42"/>
  <c r="DT50" i="42" s="1"/>
  <c r="DS51" i="42"/>
  <c r="DT51" i="42" s="1"/>
  <c r="DS52" i="42"/>
  <c r="DT52" i="42"/>
  <c r="DS53" i="42"/>
  <c r="DT53" i="42" s="1"/>
  <c r="DS54" i="42"/>
  <c r="DT54" i="42"/>
  <c r="DS55" i="42"/>
  <c r="DT55" i="42" s="1"/>
  <c r="DS56" i="42"/>
  <c r="DT56" i="42" s="1"/>
  <c r="DS57" i="42"/>
  <c r="DT57" i="42" s="1"/>
  <c r="DS58" i="42"/>
  <c r="DT58" i="42" s="1"/>
  <c r="DS59" i="42"/>
  <c r="DT59" i="42" s="1"/>
  <c r="DS60" i="42"/>
  <c r="DT60" i="42"/>
  <c r="DS61" i="42"/>
  <c r="DT61" i="42" s="1"/>
  <c r="DS62" i="42"/>
  <c r="DT62" i="42"/>
  <c r="DS63" i="42"/>
  <c r="DT63" i="42" s="1"/>
  <c r="DS64" i="42"/>
  <c r="DT64" i="42" s="1"/>
  <c r="DS65" i="42"/>
  <c r="DT65" i="42" s="1"/>
  <c r="DS4" i="42"/>
  <c r="DT4" i="42" s="1"/>
  <c r="DN5" i="45"/>
  <c r="DO5" i="45" s="1"/>
  <c r="DN6" i="45"/>
  <c r="DO6" i="45" s="1"/>
  <c r="DN7" i="45"/>
  <c r="DO7" i="45" s="1"/>
  <c r="DN8" i="45"/>
  <c r="DO8" i="45" s="1"/>
  <c r="DN9" i="45"/>
  <c r="DO9" i="45" s="1"/>
  <c r="DN10" i="45"/>
  <c r="DO10" i="45" s="1"/>
  <c r="DN11" i="45"/>
  <c r="DO11" i="45" s="1"/>
  <c r="DN12" i="45"/>
  <c r="DO12" i="45" s="1"/>
  <c r="DN13" i="45"/>
  <c r="DO13" i="45" s="1"/>
  <c r="DN14" i="45"/>
  <c r="DO14" i="45" s="1"/>
  <c r="DN15" i="45"/>
  <c r="DO15" i="45" s="1"/>
  <c r="DN16" i="45"/>
  <c r="DO16" i="45" s="1"/>
  <c r="DN17" i="45"/>
  <c r="DO17" i="45" s="1"/>
  <c r="DN18" i="45"/>
  <c r="DO18" i="45" s="1"/>
  <c r="DN19" i="45"/>
  <c r="DO19" i="45" s="1"/>
  <c r="DN20" i="45"/>
  <c r="DO20" i="45"/>
  <c r="DN21" i="45"/>
  <c r="DO21" i="45" s="1"/>
  <c r="DN22" i="45"/>
  <c r="DO22" i="45" s="1"/>
  <c r="DN23" i="45"/>
  <c r="DO23" i="45" s="1"/>
  <c r="DN24" i="45"/>
  <c r="DO24" i="45" s="1"/>
  <c r="DN25" i="45"/>
  <c r="DO25" i="45" s="1"/>
  <c r="DN26" i="45"/>
  <c r="DO26" i="45" s="1"/>
  <c r="DN27" i="45"/>
  <c r="DO27" i="45" s="1"/>
  <c r="DN28" i="45"/>
  <c r="DO28" i="45" s="1"/>
  <c r="DN29" i="45"/>
  <c r="DO29" i="45" s="1"/>
  <c r="DN30" i="45"/>
  <c r="DO30" i="45"/>
  <c r="DN31" i="45"/>
  <c r="DO31" i="45" s="1"/>
  <c r="DN32" i="45"/>
  <c r="DO32" i="45" s="1"/>
  <c r="DN33" i="45"/>
  <c r="DO33" i="45" s="1"/>
  <c r="DN34" i="45"/>
  <c r="DO34" i="45" s="1"/>
  <c r="DN35" i="45"/>
  <c r="DO35" i="45" s="1"/>
  <c r="DN36" i="45"/>
  <c r="DO36" i="45" s="1"/>
  <c r="DN37" i="45"/>
  <c r="DO37" i="45" s="1"/>
  <c r="DN38" i="45"/>
  <c r="DO38" i="45" s="1"/>
  <c r="DN39" i="45"/>
  <c r="DO39" i="45" s="1"/>
  <c r="DN40" i="45"/>
  <c r="DO40" i="45"/>
  <c r="DN41" i="45"/>
  <c r="DO41" i="45" s="1"/>
  <c r="DN42" i="45"/>
  <c r="DO42" i="45" s="1"/>
  <c r="DN43" i="45"/>
  <c r="DO43" i="45" s="1"/>
  <c r="DN44" i="45"/>
  <c r="DO44" i="45" s="1"/>
  <c r="DN45" i="45"/>
  <c r="DO45" i="45" s="1"/>
  <c r="DN46" i="45"/>
  <c r="DO46" i="45" s="1"/>
  <c r="DN47" i="45"/>
  <c r="DO47" i="45" s="1"/>
  <c r="DN48" i="45"/>
  <c r="DO48" i="45" s="1"/>
  <c r="DN49" i="45"/>
  <c r="DO49" i="45" s="1"/>
  <c r="DN50" i="45"/>
  <c r="DO50" i="45" s="1"/>
  <c r="DN51" i="45"/>
  <c r="DO51" i="45" s="1"/>
  <c r="DN52" i="45"/>
  <c r="DO52" i="45" s="1"/>
  <c r="DN53" i="45"/>
  <c r="DO53" i="45" s="1"/>
  <c r="DN54" i="45"/>
  <c r="DO54" i="45" s="1"/>
  <c r="DN55" i="45"/>
  <c r="DO55" i="45" s="1"/>
  <c r="DN56" i="45"/>
  <c r="DO56" i="45" s="1"/>
  <c r="DN57" i="45"/>
  <c r="DO57" i="45" s="1"/>
  <c r="DN58" i="45"/>
  <c r="DO58" i="45" s="1"/>
  <c r="DN59" i="45"/>
  <c r="DO59" i="45" s="1"/>
  <c r="DN60" i="45"/>
  <c r="DO60" i="45" s="1"/>
  <c r="DN61" i="45"/>
  <c r="DO61" i="45" s="1"/>
  <c r="DN62" i="45"/>
  <c r="DO62" i="45" s="1"/>
  <c r="DN63" i="45"/>
  <c r="DO63" i="45" s="1"/>
  <c r="DN64" i="45"/>
  <c r="DO64" i="45" s="1"/>
  <c r="DN65" i="45"/>
  <c r="DO65" i="45" s="1"/>
  <c r="DN66" i="45"/>
  <c r="DO66" i="45" s="1"/>
  <c r="DN67" i="45"/>
  <c r="DO67" i="45" s="1"/>
  <c r="DN68" i="45"/>
  <c r="DO68" i="45"/>
  <c r="DN69" i="45"/>
  <c r="DO69" i="45" s="1"/>
  <c r="DN70" i="45"/>
  <c r="DO70" i="45" s="1"/>
  <c r="DN71" i="45"/>
  <c r="DO71" i="45" s="1"/>
  <c r="DN72" i="45"/>
  <c r="DO72" i="45" s="1"/>
  <c r="DN73" i="45"/>
  <c r="DO73" i="45" s="1"/>
  <c r="DN74" i="45"/>
  <c r="DO74" i="45" s="1"/>
  <c r="DN75" i="45"/>
  <c r="DO75" i="45" s="1"/>
  <c r="DN76" i="45"/>
  <c r="DO76" i="45" s="1"/>
  <c r="DN77" i="45"/>
  <c r="DO77" i="45" s="1"/>
  <c r="DN78" i="45"/>
  <c r="DO78" i="45" s="1"/>
  <c r="DN79" i="45"/>
  <c r="DO79" i="45" s="1"/>
  <c r="DN80" i="45"/>
  <c r="DO80" i="45" s="1"/>
  <c r="DN81" i="45"/>
  <c r="DO81" i="45" s="1"/>
  <c r="DN82" i="45"/>
  <c r="DO82" i="45"/>
  <c r="DN83" i="45"/>
  <c r="DO83" i="45" s="1"/>
  <c r="DN84" i="45"/>
  <c r="DO84" i="45"/>
  <c r="DN4" i="45"/>
  <c r="DO4" i="45" s="1"/>
  <c r="DN5" i="41"/>
  <c r="DO5" i="41" s="1"/>
  <c r="DN6" i="41"/>
  <c r="DO6" i="41" s="1"/>
  <c r="DN7" i="41"/>
  <c r="DO7" i="41" s="1"/>
  <c r="DN8" i="41"/>
  <c r="DO8" i="41" s="1"/>
  <c r="DN9" i="41"/>
  <c r="DO9" i="41" s="1"/>
  <c r="DN10" i="41"/>
  <c r="DO10" i="41" s="1"/>
  <c r="DN11" i="41"/>
  <c r="DO11" i="41" s="1"/>
  <c r="DN12" i="41"/>
  <c r="DO12" i="41"/>
  <c r="DN13" i="41"/>
  <c r="DO13" i="41" s="1"/>
  <c r="DN14" i="41"/>
  <c r="DO14" i="41" s="1"/>
  <c r="DN15" i="41"/>
  <c r="DO15" i="41" s="1"/>
  <c r="DN16" i="41"/>
  <c r="DO16" i="41" s="1"/>
  <c r="DN17" i="41"/>
  <c r="DO17" i="41" s="1"/>
  <c r="DN18" i="41"/>
  <c r="DO18" i="41" s="1"/>
  <c r="DN19" i="41"/>
  <c r="DO19" i="41" s="1"/>
  <c r="DN20" i="41"/>
  <c r="DO20" i="41" s="1"/>
  <c r="DN21" i="41"/>
  <c r="DO21" i="41" s="1"/>
  <c r="DN22" i="41"/>
  <c r="DO22" i="41" s="1"/>
  <c r="DN23" i="41"/>
  <c r="DO23" i="41" s="1"/>
  <c r="DN24" i="41"/>
  <c r="DO24" i="41" s="1"/>
  <c r="DN25" i="41"/>
  <c r="DO25" i="41" s="1"/>
  <c r="DN26" i="41"/>
  <c r="DO26" i="41" s="1"/>
  <c r="DN27" i="41"/>
  <c r="DO27" i="41" s="1"/>
  <c r="DN28" i="41"/>
  <c r="DO28" i="41" s="1"/>
  <c r="DN29" i="41"/>
  <c r="DO29" i="41" s="1"/>
  <c r="DN30" i="41"/>
  <c r="DO30" i="41" s="1"/>
  <c r="DN31" i="41"/>
  <c r="DO31" i="41" s="1"/>
  <c r="DN32" i="41"/>
  <c r="DO32" i="41" s="1"/>
  <c r="DN33" i="41"/>
  <c r="DO33" i="41" s="1"/>
  <c r="DN34" i="41"/>
  <c r="DO34" i="41" s="1"/>
  <c r="DN35" i="41"/>
  <c r="DO35" i="41" s="1"/>
  <c r="DN36" i="41"/>
  <c r="DO36" i="41" s="1"/>
  <c r="DN37" i="41"/>
  <c r="DO37" i="41" s="1"/>
  <c r="DN38" i="41"/>
  <c r="DO38" i="41" s="1"/>
  <c r="DN39" i="41"/>
  <c r="DO39" i="41" s="1"/>
  <c r="DN40" i="41"/>
  <c r="DO40" i="41" s="1"/>
  <c r="DN41" i="41"/>
  <c r="DO41" i="41" s="1"/>
  <c r="DN42" i="41"/>
  <c r="DO42" i="41" s="1"/>
  <c r="DN43" i="41"/>
  <c r="DO43" i="41" s="1"/>
  <c r="DN44" i="41"/>
  <c r="DO44" i="41" s="1"/>
  <c r="DN45" i="41"/>
  <c r="DO45" i="41" s="1"/>
  <c r="DN46" i="41"/>
  <c r="DO46" i="41" s="1"/>
  <c r="DN47" i="41"/>
  <c r="DO47" i="41" s="1"/>
  <c r="DN48" i="41"/>
  <c r="DO48" i="41" s="1"/>
  <c r="DN49" i="41"/>
  <c r="DO49" i="41" s="1"/>
  <c r="DN50" i="41"/>
  <c r="DO50" i="41" s="1"/>
  <c r="DN51" i="41"/>
  <c r="DO51" i="41" s="1"/>
  <c r="DN52" i="41"/>
  <c r="DO52" i="41"/>
  <c r="DN53" i="41"/>
  <c r="DO53" i="41" s="1"/>
  <c r="DN54" i="41"/>
  <c r="DO54" i="41" s="1"/>
  <c r="DN55" i="41"/>
  <c r="DO55" i="41" s="1"/>
  <c r="DN56" i="41"/>
  <c r="DO56" i="41" s="1"/>
  <c r="DN57" i="41"/>
  <c r="DO57" i="41" s="1"/>
  <c r="DN58" i="41"/>
  <c r="DO58" i="41" s="1"/>
  <c r="DN59" i="41"/>
  <c r="DO59" i="41" s="1"/>
  <c r="DN60" i="41"/>
  <c r="DO60" i="41" s="1"/>
  <c r="DN61" i="41"/>
  <c r="DO61" i="41" s="1"/>
  <c r="DN62" i="41"/>
  <c r="DO62" i="41" s="1"/>
  <c r="DN63" i="41"/>
  <c r="DO63" i="41" s="1"/>
  <c r="DN64" i="41"/>
  <c r="DO64" i="41" s="1"/>
  <c r="DN65" i="41"/>
  <c r="DO65" i="41" s="1"/>
  <c r="DN66" i="41"/>
  <c r="DO66" i="41" s="1"/>
  <c r="DN67" i="41"/>
  <c r="DO67" i="41" s="1"/>
  <c r="DN68" i="41"/>
  <c r="DO68" i="41" s="1"/>
  <c r="DN69" i="41"/>
  <c r="DO69" i="41" s="1"/>
  <c r="DN70" i="41"/>
  <c r="DO70" i="41" s="1"/>
  <c r="DN71" i="41"/>
  <c r="DO71" i="41" s="1"/>
  <c r="DN72" i="41"/>
  <c r="DO72" i="41" s="1"/>
  <c r="DN73" i="41"/>
  <c r="DO73" i="41" s="1"/>
  <c r="DN74" i="41"/>
  <c r="DO74" i="41" s="1"/>
  <c r="DN75" i="41"/>
  <c r="DO75" i="41" s="1"/>
  <c r="DN76" i="41"/>
  <c r="DO76" i="41"/>
  <c r="DN77" i="41"/>
  <c r="DO77" i="41" s="1"/>
  <c r="DN78" i="41"/>
  <c r="DO78" i="41" s="1"/>
  <c r="DN79" i="41"/>
  <c r="DO79" i="41" s="1"/>
  <c r="DN80" i="41"/>
  <c r="DO80" i="41" s="1"/>
  <c r="DN81" i="41"/>
  <c r="DO81" i="41" s="1"/>
  <c r="DN82" i="41"/>
  <c r="DO82" i="41" s="1"/>
  <c r="DN83" i="41"/>
  <c r="DO83" i="41" s="1"/>
  <c r="DN84" i="41"/>
  <c r="DO84" i="41"/>
  <c r="DN4" i="41"/>
  <c r="DO4" i="41" s="1"/>
  <c r="DN5" i="46"/>
  <c r="DO5" i="46" s="1"/>
  <c r="DN6" i="46"/>
  <c r="DO6" i="46" s="1"/>
  <c r="DN7" i="46"/>
  <c r="DO7" i="46" s="1"/>
  <c r="DN8" i="46"/>
  <c r="DO8" i="46" s="1"/>
  <c r="DN9" i="46"/>
  <c r="DO9" i="46" s="1"/>
  <c r="DN10" i="46"/>
  <c r="DO10" i="46" s="1"/>
  <c r="DN11" i="46"/>
  <c r="DO11" i="46" s="1"/>
  <c r="DN12" i="46"/>
  <c r="DO12" i="46" s="1"/>
  <c r="DN13" i="46"/>
  <c r="DO13" i="46" s="1"/>
  <c r="DN14" i="46"/>
  <c r="DO14" i="46" s="1"/>
  <c r="DN15" i="46"/>
  <c r="DO15" i="46" s="1"/>
  <c r="DN16" i="46"/>
  <c r="DO16" i="46" s="1"/>
  <c r="DN17" i="46"/>
  <c r="DO17" i="46" s="1"/>
  <c r="DN18" i="46"/>
  <c r="DO18" i="46" s="1"/>
  <c r="DN19" i="46"/>
  <c r="DO19" i="46" s="1"/>
  <c r="DN20" i="46"/>
  <c r="DO20" i="46" s="1"/>
  <c r="DN21" i="46"/>
  <c r="DO21" i="46" s="1"/>
  <c r="DN22" i="46"/>
  <c r="DO22" i="46" s="1"/>
  <c r="DN23" i="46"/>
  <c r="DO23" i="46" s="1"/>
  <c r="DN24" i="46"/>
  <c r="DO24" i="46" s="1"/>
  <c r="DN25" i="46"/>
  <c r="DO25" i="46" s="1"/>
  <c r="DN26" i="46"/>
  <c r="DO26" i="46" s="1"/>
  <c r="DN27" i="46"/>
  <c r="DO27" i="46" s="1"/>
  <c r="DN28" i="46"/>
  <c r="DO28" i="46" s="1"/>
  <c r="DN29" i="46"/>
  <c r="DO29" i="46" s="1"/>
  <c r="DN30" i="46"/>
  <c r="DO30" i="46" s="1"/>
  <c r="DN31" i="46"/>
  <c r="DO31" i="46" s="1"/>
  <c r="DN32" i="46"/>
  <c r="DO32" i="46" s="1"/>
  <c r="DN33" i="46"/>
  <c r="DO33" i="46" s="1"/>
  <c r="DN34" i="46"/>
  <c r="DO34" i="46" s="1"/>
  <c r="DN35" i="46"/>
  <c r="DO35" i="46" s="1"/>
  <c r="DN36" i="46"/>
  <c r="DO36" i="46" s="1"/>
  <c r="DN37" i="46"/>
  <c r="DO37" i="46" s="1"/>
  <c r="DN38" i="46"/>
  <c r="DO38" i="46" s="1"/>
  <c r="DN39" i="46"/>
  <c r="DO39" i="46" s="1"/>
  <c r="DN40" i="46"/>
  <c r="DO40" i="46" s="1"/>
  <c r="DN41" i="46"/>
  <c r="DO41" i="46" s="1"/>
  <c r="DN42" i="46"/>
  <c r="DO42" i="46" s="1"/>
  <c r="DN43" i="46"/>
  <c r="DO43" i="46" s="1"/>
  <c r="DN44" i="46"/>
  <c r="DO44" i="46" s="1"/>
  <c r="DN45" i="46"/>
  <c r="DO45" i="46" s="1"/>
  <c r="DN46" i="46"/>
  <c r="DO46" i="46" s="1"/>
  <c r="DN47" i="46"/>
  <c r="DO47" i="46" s="1"/>
  <c r="DN48" i="46"/>
  <c r="DO48" i="46" s="1"/>
  <c r="DN49" i="46"/>
  <c r="DO49" i="46" s="1"/>
  <c r="DN50" i="46"/>
  <c r="DO50" i="46" s="1"/>
  <c r="DN51" i="46"/>
  <c r="DO51" i="46" s="1"/>
  <c r="DN52" i="46"/>
  <c r="DO52" i="46" s="1"/>
  <c r="DN53" i="46"/>
  <c r="DO53" i="46" s="1"/>
  <c r="DN54" i="46"/>
  <c r="DO54" i="46" s="1"/>
  <c r="DN55" i="46"/>
  <c r="DO55" i="46" s="1"/>
  <c r="DN56" i="46"/>
  <c r="DO56" i="46" s="1"/>
  <c r="DN57" i="46"/>
  <c r="DO57" i="46" s="1"/>
  <c r="DN58" i="46"/>
  <c r="DO58" i="46" s="1"/>
  <c r="DN59" i="46"/>
  <c r="DO59" i="46" s="1"/>
  <c r="DN60" i="46"/>
  <c r="DO60" i="46" s="1"/>
  <c r="DN61" i="46"/>
  <c r="DO61" i="46" s="1"/>
  <c r="DN62" i="46"/>
  <c r="DO62" i="46" s="1"/>
  <c r="DN63" i="46"/>
  <c r="DO63" i="46" s="1"/>
  <c r="DN64" i="46"/>
  <c r="DO64" i="46" s="1"/>
  <c r="DN65" i="46"/>
  <c r="DO65" i="46" s="1"/>
  <c r="DN66" i="46"/>
  <c r="DO66" i="46" s="1"/>
  <c r="DN67" i="46"/>
  <c r="DO67" i="46" s="1"/>
  <c r="DN68" i="46"/>
  <c r="DO68" i="46" s="1"/>
  <c r="DN69" i="46"/>
  <c r="DO69" i="46" s="1"/>
  <c r="DN70" i="46"/>
  <c r="DO70" i="46" s="1"/>
  <c r="DN71" i="46"/>
  <c r="DO71" i="46" s="1"/>
  <c r="DN72" i="46"/>
  <c r="DO72" i="46" s="1"/>
  <c r="DN73" i="46"/>
  <c r="DO73" i="46" s="1"/>
  <c r="DN74" i="46"/>
  <c r="DO74" i="46" s="1"/>
  <c r="DN75" i="46"/>
  <c r="DO75" i="46" s="1"/>
  <c r="DN76" i="46"/>
  <c r="DO76" i="46" s="1"/>
  <c r="DN77" i="46"/>
  <c r="DO77" i="46" s="1"/>
  <c r="DN78" i="46"/>
  <c r="DO78" i="46" s="1"/>
  <c r="DN79" i="46"/>
  <c r="DO79" i="46" s="1"/>
  <c r="DN80" i="46"/>
  <c r="DO80" i="46" s="1"/>
  <c r="DN81" i="46"/>
  <c r="DO81" i="46" s="1"/>
  <c r="DN82" i="46"/>
  <c r="DO82" i="46" s="1"/>
  <c r="DN83" i="46"/>
  <c r="DO83" i="46" s="1"/>
  <c r="DN84" i="46"/>
  <c r="DO84" i="46" s="1"/>
  <c r="DN4" i="46"/>
  <c r="DO4" i="46" s="1"/>
  <c r="CW71" i="36"/>
  <c r="CW70" i="36"/>
  <c r="CW69" i="36"/>
  <c r="CW68" i="36"/>
  <c r="CW67" i="36"/>
  <c r="CW66" i="36"/>
  <c r="CW65" i="36"/>
  <c r="CW64" i="36"/>
  <c r="CW63" i="36"/>
  <c r="CW62" i="36"/>
  <c r="CW61" i="36"/>
  <c r="CW60" i="36"/>
  <c r="CW59" i="36"/>
  <c r="CW58" i="36"/>
  <c r="CW57" i="36"/>
  <c r="CW56" i="36"/>
  <c r="CW55" i="36"/>
  <c r="CW54" i="36"/>
  <c r="CW53" i="36"/>
  <c r="CW52" i="36"/>
  <c r="CW51" i="36"/>
  <c r="CW50" i="36"/>
  <c r="CW49" i="36"/>
  <c r="CW48" i="36"/>
  <c r="CW47" i="36"/>
  <c r="CW46" i="36"/>
  <c r="CW45" i="36"/>
  <c r="CW44" i="36"/>
  <c r="CW43" i="36"/>
  <c r="CW42" i="36"/>
  <c r="CW41" i="36"/>
  <c r="CW40" i="36"/>
  <c r="CW39" i="36"/>
  <c r="CW38" i="36"/>
  <c r="CW37" i="36"/>
  <c r="CW36" i="36"/>
  <c r="CW35" i="36"/>
  <c r="CW34" i="36"/>
  <c r="CW33" i="36"/>
  <c r="CW32" i="36"/>
  <c r="CW31" i="36"/>
  <c r="CW30" i="36"/>
  <c r="CW29" i="36"/>
  <c r="CW28" i="36"/>
  <c r="CW27" i="36"/>
  <c r="CW26" i="36"/>
  <c r="CW25" i="36"/>
  <c r="CW24" i="36"/>
  <c r="CW23" i="36"/>
  <c r="CW22" i="36"/>
  <c r="CW21" i="36"/>
  <c r="CW20" i="36"/>
  <c r="CW19" i="36"/>
  <c r="CW18" i="36"/>
  <c r="CW17" i="36"/>
  <c r="CW16" i="36"/>
  <c r="CW15" i="36"/>
  <c r="CW14" i="36"/>
  <c r="CW13" i="36"/>
  <c r="CW12" i="36"/>
  <c r="CW11" i="36"/>
  <c r="CW10" i="36"/>
  <c r="CW9" i="36"/>
  <c r="CW8" i="36"/>
  <c r="CW7" i="36"/>
  <c r="CW6" i="36"/>
  <c r="CW5" i="36"/>
  <c r="CW4" i="36"/>
  <c r="CW64" i="51"/>
  <c r="CW63" i="51"/>
  <c r="CW62" i="51"/>
  <c r="CW61" i="51"/>
  <c r="CW60" i="51"/>
  <c r="CW59" i="51"/>
  <c r="CW58" i="51"/>
  <c r="CW57" i="51"/>
  <c r="CW56" i="51"/>
  <c r="CW55" i="51"/>
  <c r="CW54" i="51"/>
  <c r="CW53" i="51"/>
  <c r="CW52" i="51"/>
  <c r="CW51" i="51"/>
  <c r="CW50" i="51"/>
  <c r="CW49" i="51"/>
  <c r="CW48" i="51"/>
  <c r="CW47" i="51"/>
  <c r="CW46" i="51"/>
  <c r="CW45" i="51"/>
  <c r="CW44" i="51"/>
  <c r="CW43" i="51"/>
  <c r="CW42" i="51"/>
  <c r="CW41" i="51"/>
  <c r="CW40" i="51"/>
  <c r="CW39" i="51"/>
  <c r="CW38" i="51"/>
  <c r="CW37" i="51"/>
  <c r="CW36" i="51"/>
  <c r="CW35" i="51"/>
  <c r="CW34" i="51"/>
  <c r="CW33" i="51"/>
  <c r="CW32" i="51"/>
  <c r="CW31" i="51"/>
  <c r="CW30" i="51"/>
  <c r="CW29" i="51"/>
  <c r="CW28" i="51"/>
  <c r="CW27" i="51"/>
  <c r="CW26" i="51"/>
  <c r="CW25" i="51"/>
  <c r="CW24" i="51"/>
  <c r="CW23" i="51"/>
  <c r="CW22" i="51"/>
  <c r="CW21" i="51"/>
  <c r="CW20" i="51"/>
  <c r="CW19" i="51"/>
  <c r="CW18" i="51"/>
  <c r="CW17" i="51"/>
  <c r="CW16" i="51"/>
  <c r="CW15" i="51"/>
  <c r="CW14" i="51"/>
  <c r="CW13" i="51"/>
  <c r="CW12" i="51"/>
  <c r="CW11" i="51"/>
  <c r="CW10" i="51"/>
  <c r="CW9" i="51"/>
  <c r="CW8" i="51"/>
  <c r="CW7" i="51"/>
  <c r="CW6" i="51"/>
  <c r="CW5" i="51"/>
  <c r="CW4" i="51"/>
  <c r="DQ69" i="1"/>
  <c r="DR69" i="1" s="1"/>
  <c r="DQ68" i="1"/>
  <c r="DR68" i="1" s="1"/>
  <c r="DQ67" i="1"/>
  <c r="DR67" i="1" s="1"/>
  <c r="DQ66" i="1"/>
  <c r="DR66" i="1" s="1"/>
  <c r="DQ65" i="1"/>
  <c r="DR65" i="1" s="1"/>
  <c r="DQ64" i="1"/>
  <c r="DR64" i="1" s="1"/>
  <c r="DQ63" i="1"/>
  <c r="DR63" i="1" s="1"/>
  <c r="DQ62" i="1"/>
  <c r="DR62" i="1" s="1"/>
  <c r="DQ61" i="1"/>
  <c r="DR61" i="1" s="1"/>
  <c r="DQ60" i="1"/>
  <c r="DR60" i="1" s="1"/>
  <c r="DQ59" i="1"/>
  <c r="DR59" i="1" s="1"/>
  <c r="DQ58" i="1"/>
  <c r="DR58" i="1" s="1"/>
  <c r="DQ57" i="1"/>
  <c r="DR57" i="1" s="1"/>
  <c r="DQ56" i="1"/>
  <c r="DR56" i="1" s="1"/>
  <c r="DQ55" i="1"/>
  <c r="DR55" i="1" s="1"/>
  <c r="DQ54" i="1"/>
  <c r="DR54" i="1" s="1"/>
  <c r="DQ53" i="1"/>
  <c r="DR53" i="1" s="1"/>
  <c r="DQ52" i="1"/>
  <c r="DR52" i="1" s="1"/>
  <c r="DQ51" i="1"/>
  <c r="DR51" i="1" s="1"/>
  <c r="DQ50" i="1"/>
  <c r="DR50" i="1" s="1"/>
  <c r="DQ49" i="1"/>
  <c r="DR49" i="1" s="1"/>
  <c r="DQ48" i="1"/>
  <c r="DR48" i="1" s="1"/>
  <c r="DQ47" i="1"/>
  <c r="DR47" i="1" s="1"/>
  <c r="DQ46" i="1"/>
  <c r="DR46" i="1" s="1"/>
  <c r="DQ45" i="1"/>
  <c r="DR45" i="1" s="1"/>
  <c r="DQ44" i="1"/>
  <c r="DR44" i="1" s="1"/>
  <c r="DQ43" i="1"/>
  <c r="DR43" i="1" s="1"/>
  <c r="DQ42" i="1"/>
  <c r="DR42" i="1" s="1"/>
  <c r="DQ41" i="1"/>
  <c r="DR41" i="1" s="1"/>
  <c r="DQ40" i="1"/>
  <c r="DR40" i="1" s="1"/>
  <c r="DQ39" i="1"/>
  <c r="DR39" i="1" s="1"/>
  <c r="DQ38" i="1"/>
  <c r="DR38" i="1" s="1"/>
  <c r="DQ37" i="1"/>
  <c r="DR37" i="1" s="1"/>
  <c r="DQ36" i="1"/>
  <c r="DR36" i="1" s="1"/>
  <c r="DQ35" i="1"/>
  <c r="DR35" i="1" s="1"/>
  <c r="DQ34" i="1"/>
  <c r="DR34" i="1" s="1"/>
  <c r="DQ33" i="1"/>
  <c r="DR33" i="1" s="1"/>
  <c r="DQ32" i="1"/>
  <c r="DR32" i="1" s="1"/>
  <c r="DQ31" i="1"/>
  <c r="DR31" i="1" s="1"/>
  <c r="DQ30" i="1"/>
  <c r="DR30" i="1" s="1"/>
  <c r="DQ29" i="1"/>
  <c r="DR29" i="1" s="1"/>
  <c r="DQ28" i="1"/>
  <c r="DR28" i="1" s="1"/>
  <c r="DQ27" i="1"/>
  <c r="DR27" i="1" s="1"/>
  <c r="DQ26" i="1"/>
  <c r="DR26" i="1" s="1"/>
  <c r="DQ25" i="1"/>
  <c r="DR25" i="1" s="1"/>
  <c r="DQ24" i="1"/>
  <c r="DR24" i="1" s="1"/>
  <c r="DQ23" i="1"/>
  <c r="DR23" i="1" s="1"/>
  <c r="DQ22" i="1"/>
  <c r="DR22" i="1" s="1"/>
  <c r="DQ21" i="1"/>
  <c r="DR21" i="1" s="1"/>
  <c r="DQ20" i="1"/>
  <c r="DR20" i="1" s="1"/>
  <c r="DQ19" i="1"/>
  <c r="DR19" i="1" s="1"/>
  <c r="DQ18" i="1"/>
  <c r="DR18" i="1" s="1"/>
  <c r="DQ17" i="1"/>
  <c r="DR17" i="1" s="1"/>
  <c r="DQ16" i="1"/>
  <c r="DR16" i="1" s="1"/>
  <c r="DQ15" i="1"/>
  <c r="DR15" i="1" s="1"/>
  <c r="DQ14" i="1"/>
  <c r="DR14" i="1" s="1"/>
  <c r="DQ13" i="1"/>
  <c r="DR13" i="1" s="1"/>
  <c r="DQ12" i="1"/>
  <c r="DR12" i="1" s="1"/>
  <c r="DQ11" i="1"/>
  <c r="DR11" i="1" s="1"/>
  <c r="DQ10" i="1"/>
  <c r="DR10" i="1" s="1"/>
  <c r="DQ9" i="1"/>
  <c r="DR9" i="1" s="1"/>
  <c r="DQ8" i="1"/>
  <c r="DR8" i="1" s="1"/>
  <c r="DQ7" i="1"/>
  <c r="DR7" i="1" s="1"/>
  <c r="DQ6" i="1"/>
  <c r="DR6" i="1" s="1"/>
  <c r="DQ5" i="1"/>
  <c r="DR5" i="1" s="1"/>
  <c r="DQ4" i="1"/>
  <c r="DR4" i="1" s="1"/>
  <c r="DU65" i="22"/>
  <c r="DV65" i="22" s="1"/>
  <c r="DU64" i="22"/>
  <c r="DV64" i="22" s="1"/>
  <c r="DU63" i="22"/>
  <c r="DV63" i="22" s="1"/>
  <c r="DU62" i="22"/>
  <c r="DV62" i="22" s="1"/>
  <c r="DU61" i="22"/>
  <c r="DV61" i="22" s="1"/>
  <c r="DU60" i="22"/>
  <c r="DV60" i="22" s="1"/>
  <c r="DU59" i="22"/>
  <c r="DV59" i="22" s="1"/>
  <c r="DU58" i="22"/>
  <c r="DV58" i="22" s="1"/>
  <c r="DU57" i="22"/>
  <c r="DV57" i="22" s="1"/>
  <c r="DU56" i="22"/>
  <c r="DV56" i="22" s="1"/>
  <c r="DU55" i="22"/>
  <c r="DV55" i="22" s="1"/>
  <c r="DU54" i="22"/>
  <c r="DV54" i="22" s="1"/>
  <c r="DU53" i="22"/>
  <c r="DV53" i="22" s="1"/>
  <c r="DU52" i="22"/>
  <c r="DV52" i="22" s="1"/>
  <c r="DU51" i="22"/>
  <c r="DV51" i="22" s="1"/>
  <c r="DU50" i="22"/>
  <c r="DV50" i="22" s="1"/>
  <c r="DU49" i="22"/>
  <c r="DV49" i="22" s="1"/>
  <c r="DU48" i="22"/>
  <c r="DV48" i="22" s="1"/>
  <c r="DU47" i="22"/>
  <c r="DV47" i="22" s="1"/>
  <c r="DU46" i="22"/>
  <c r="DV46" i="22" s="1"/>
  <c r="DU45" i="22"/>
  <c r="DV45" i="22" s="1"/>
  <c r="DU44" i="22"/>
  <c r="DV44" i="22" s="1"/>
  <c r="DU43" i="22"/>
  <c r="DV43" i="22" s="1"/>
  <c r="DU42" i="22"/>
  <c r="DV42" i="22" s="1"/>
  <c r="DU41" i="22"/>
  <c r="DV41" i="22" s="1"/>
  <c r="DU40" i="22"/>
  <c r="DV40" i="22" s="1"/>
  <c r="DU39" i="22"/>
  <c r="DV39" i="22" s="1"/>
  <c r="DU38" i="22"/>
  <c r="DV38" i="22" s="1"/>
  <c r="DU37" i="22"/>
  <c r="DV37" i="22" s="1"/>
  <c r="DU36" i="22"/>
  <c r="DV36" i="22" s="1"/>
  <c r="DU35" i="22"/>
  <c r="DV35" i="22" s="1"/>
  <c r="DU34" i="22"/>
  <c r="DV34" i="22" s="1"/>
  <c r="DU33" i="22"/>
  <c r="DV33" i="22" s="1"/>
  <c r="DU32" i="22"/>
  <c r="DV32" i="22" s="1"/>
  <c r="DU31" i="22"/>
  <c r="DV31" i="22" s="1"/>
  <c r="DU30" i="22"/>
  <c r="DV30" i="22" s="1"/>
  <c r="DU29" i="22"/>
  <c r="DV29" i="22" s="1"/>
  <c r="DU28" i="22"/>
  <c r="DV28" i="22" s="1"/>
  <c r="DU27" i="22"/>
  <c r="DV27" i="22" s="1"/>
  <c r="DU26" i="22"/>
  <c r="DV26" i="22" s="1"/>
  <c r="DU25" i="22"/>
  <c r="DV25" i="22" s="1"/>
  <c r="DU24" i="22"/>
  <c r="DV24" i="22" s="1"/>
  <c r="DU23" i="22"/>
  <c r="DV23" i="22" s="1"/>
  <c r="DU22" i="22"/>
  <c r="DV22" i="22" s="1"/>
  <c r="DU21" i="22"/>
  <c r="DV21" i="22" s="1"/>
  <c r="DU20" i="22"/>
  <c r="DV20" i="22" s="1"/>
  <c r="DU19" i="22"/>
  <c r="DV19" i="22" s="1"/>
  <c r="DU18" i="22"/>
  <c r="DV18" i="22" s="1"/>
  <c r="DU17" i="22"/>
  <c r="DV17" i="22" s="1"/>
  <c r="DU16" i="22"/>
  <c r="DV16" i="22" s="1"/>
  <c r="DU15" i="22"/>
  <c r="DV15" i="22" s="1"/>
  <c r="DU14" i="22"/>
  <c r="DV14" i="22" s="1"/>
  <c r="DU13" i="22"/>
  <c r="DV13" i="22" s="1"/>
  <c r="DU12" i="22"/>
  <c r="DV12" i="22" s="1"/>
  <c r="DU11" i="22"/>
  <c r="DV11" i="22" s="1"/>
  <c r="DU10" i="22"/>
  <c r="DV10" i="22" s="1"/>
  <c r="DU9" i="22"/>
  <c r="DV9" i="22" s="1"/>
  <c r="DU8" i="22"/>
  <c r="DV8" i="22" s="1"/>
  <c r="DU7" i="22"/>
  <c r="DV7" i="22" s="1"/>
  <c r="DU6" i="22"/>
  <c r="DV6" i="22" s="1"/>
  <c r="DU5" i="22"/>
  <c r="DV5" i="22" s="1"/>
  <c r="DU4" i="22"/>
  <c r="DV4" i="22" s="1"/>
  <c r="DU65" i="47"/>
  <c r="DV65" i="47" s="1"/>
  <c r="DU64" i="47"/>
  <c r="DV64" i="47" s="1"/>
  <c r="DU63" i="47"/>
  <c r="DV63" i="47" s="1"/>
  <c r="DU62" i="47"/>
  <c r="DV62" i="47" s="1"/>
  <c r="DU61" i="47"/>
  <c r="DV61" i="47" s="1"/>
  <c r="DU60" i="47"/>
  <c r="DV60" i="47" s="1"/>
  <c r="DU59" i="47"/>
  <c r="DV59" i="47" s="1"/>
  <c r="DU58" i="47"/>
  <c r="DV58" i="47" s="1"/>
  <c r="DU57" i="47"/>
  <c r="DV57" i="47" s="1"/>
  <c r="DU56" i="47"/>
  <c r="DV56" i="47" s="1"/>
  <c r="DU55" i="47"/>
  <c r="DV55" i="47" s="1"/>
  <c r="DU54" i="47"/>
  <c r="DV54" i="47" s="1"/>
  <c r="DU53" i="47"/>
  <c r="DV53" i="47" s="1"/>
  <c r="DU52" i="47"/>
  <c r="DV52" i="47" s="1"/>
  <c r="DU51" i="47"/>
  <c r="DV51" i="47" s="1"/>
  <c r="DU50" i="47"/>
  <c r="DV50" i="47" s="1"/>
  <c r="DU49" i="47"/>
  <c r="DV49" i="47" s="1"/>
  <c r="DU48" i="47"/>
  <c r="DV48" i="47" s="1"/>
  <c r="DU47" i="47"/>
  <c r="DV47" i="47" s="1"/>
  <c r="DU46" i="47"/>
  <c r="DV46" i="47" s="1"/>
  <c r="DU45" i="47"/>
  <c r="DV45" i="47" s="1"/>
  <c r="DU44" i="47"/>
  <c r="DV44" i="47" s="1"/>
  <c r="DU43" i="47"/>
  <c r="DV43" i="47" s="1"/>
  <c r="DU42" i="47"/>
  <c r="DV42" i="47" s="1"/>
  <c r="DU41" i="47"/>
  <c r="DV41" i="47" s="1"/>
  <c r="DU40" i="47"/>
  <c r="DV40" i="47" s="1"/>
  <c r="DU39" i="47"/>
  <c r="DV39" i="47" s="1"/>
  <c r="DU38" i="47"/>
  <c r="DV38" i="47" s="1"/>
  <c r="DU37" i="47"/>
  <c r="DV37" i="47" s="1"/>
  <c r="DU36" i="47"/>
  <c r="DV36" i="47" s="1"/>
  <c r="DU35" i="47"/>
  <c r="DV35" i="47" s="1"/>
  <c r="DU34" i="47"/>
  <c r="DV34" i="47" s="1"/>
  <c r="DU33" i="47"/>
  <c r="DV33" i="47" s="1"/>
  <c r="DU32" i="47"/>
  <c r="DV32" i="47" s="1"/>
  <c r="DU31" i="47"/>
  <c r="DV31" i="47" s="1"/>
  <c r="DU30" i="47"/>
  <c r="DV30" i="47" s="1"/>
  <c r="DU29" i="47"/>
  <c r="DV29" i="47" s="1"/>
  <c r="DU28" i="47"/>
  <c r="DV28" i="47" s="1"/>
  <c r="DU27" i="47"/>
  <c r="DV27" i="47" s="1"/>
  <c r="DU25" i="47"/>
  <c r="DV25" i="47" s="1"/>
  <c r="DU24" i="47"/>
  <c r="DV24" i="47" s="1"/>
  <c r="DU23" i="47"/>
  <c r="DV23" i="47" s="1"/>
  <c r="DU22" i="47"/>
  <c r="DV22" i="47" s="1"/>
  <c r="DU21" i="47"/>
  <c r="DV21" i="47" s="1"/>
  <c r="DU20" i="47"/>
  <c r="DV20" i="47" s="1"/>
  <c r="DU19" i="47"/>
  <c r="DV19" i="47" s="1"/>
  <c r="DU18" i="47"/>
  <c r="DV18" i="47" s="1"/>
  <c r="DU17" i="47"/>
  <c r="DV17" i="47" s="1"/>
  <c r="DU16" i="47"/>
  <c r="DV16" i="47" s="1"/>
  <c r="DU15" i="47"/>
  <c r="DV15" i="47" s="1"/>
  <c r="DU14" i="47"/>
  <c r="DV14" i="47" s="1"/>
  <c r="DU13" i="47"/>
  <c r="DV13" i="47" s="1"/>
  <c r="DU12" i="47"/>
  <c r="DV12" i="47" s="1"/>
  <c r="DU11" i="47"/>
  <c r="DV11" i="47" s="1"/>
  <c r="DU10" i="47"/>
  <c r="DV10" i="47" s="1"/>
  <c r="DU9" i="47"/>
  <c r="DV9" i="47" s="1"/>
  <c r="DU8" i="47"/>
  <c r="DV8" i="47" s="1"/>
  <c r="DU7" i="47"/>
  <c r="DV7" i="47" s="1"/>
  <c r="DU6" i="47"/>
  <c r="DV6" i="47" s="1"/>
  <c r="DU5" i="47"/>
  <c r="DV5" i="47" s="1"/>
  <c r="DU4" i="47"/>
  <c r="DV4" i="47" s="1"/>
  <c r="E10" i="58" l="1"/>
  <c r="C10" i="58"/>
  <c r="B10" i="58"/>
  <c r="E9" i="58"/>
  <c r="C9" i="58"/>
  <c r="B9" i="58"/>
  <c r="E8" i="58"/>
  <c r="C8" i="58"/>
  <c r="B8" i="58"/>
  <c r="E7" i="58"/>
  <c r="C7" i="58"/>
  <c r="B7" i="58"/>
  <c r="N20" i="56"/>
  <c r="N19" i="56"/>
  <c r="N18" i="56"/>
  <c r="N17" i="56"/>
  <c r="N16" i="56"/>
  <c r="N15" i="56"/>
  <c r="N14" i="56"/>
  <c r="N13" i="56"/>
  <c r="M10" i="56"/>
  <c r="N10" i="56" s="1"/>
  <c r="L10" i="56"/>
  <c r="K10" i="56"/>
  <c r="N9" i="56"/>
  <c r="N8" i="56"/>
  <c r="N7" i="56"/>
  <c r="N6" i="56"/>
  <c r="N5" i="56"/>
  <c r="AB26" i="55"/>
  <c r="AA26" i="55"/>
  <c r="Z26" i="55"/>
  <c r="Y26" i="55"/>
  <c r="X26" i="55"/>
  <c r="W26" i="55"/>
  <c r="AB25" i="55"/>
  <c r="AA25" i="55"/>
  <c r="Z25" i="55"/>
  <c r="Y25" i="55"/>
  <c r="X25" i="55"/>
  <c r="W25" i="55"/>
  <c r="AB24" i="55"/>
  <c r="AA24" i="55"/>
  <c r="Z24" i="55"/>
  <c r="Y24" i="55"/>
  <c r="X24" i="55"/>
  <c r="W24" i="55"/>
  <c r="AB23" i="55"/>
  <c r="AA23" i="55"/>
  <c r="Z23" i="55"/>
  <c r="Y23" i="55"/>
  <c r="X23" i="55"/>
  <c r="W23" i="55"/>
  <c r="AB22" i="55"/>
  <c r="AA22" i="55"/>
  <c r="Z22" i="55"/>
  <c r="Y22" i="55"/>
  <c r="X22" i="55"/>
  <c r="W22" i="55"/>
  <c r="AB21" i="55"/>
  <c r="AA21" i="55"/>
  <c r="Z21" i="55"/>
  <c r="Y21" i="55"/>
  <c r="X21" i="55"/>
  <c r="W21" i="55"/>
  <c r="AB20" i="55"/>
  <c r="AA20" i="55"/>
  <c r="Z20" i="55"/>
  <c r="Y20" i="55"/>
  <c r="X20" i="55"/>
  <c r="W20" i="55"/>
  <c r="AB19" i="55"/>
  <c r="AA19" i="55"/>
  <c r="Z19" i="55"/>
  <c r="Y19" i="55"/>
  <c r="X19" i="55"/>
  <c r="W19" i="55"/>
  <c r="AB18" i="55"/>
  <c r="AA18" i="55"/>
  <c r="Z18" i="55"/>
  <c r="Y18" i="55"/>
  <c r="X18" i="55"/>
  <c r="W18" i="55"/>
  <c r="AB17" i="55"/>
  <c r="AA17" i="55"/>
  <c r="Z17" i="55"/>
  <c r="Y17" i="55"/>
  <c r="X17" i="55"/>
  <c r="W17" i="55"/>
  <c r="AB16" i="55"/>
  <c r="AA16" i="55"/>
  <c r="Z16" i="55"/>
  <c r="Y16" i="55"/>
  <c r="X16" i="55"/>
  <c r="W16" i="55"/>
  <c r="AB15" i="55"/>
  <c r="AA15" i="55"/>
  <c r="Z15" i="55"/>
  <c r="Y15" i="55"/>
  <c r="X15" i="55"/>
  <c r="W15" i="55"/>
  <c r="AB14" i="55"/>
  <c r="AA14" i="55"/>
  <c r="Z14" i="55"/>
  <c r="Y14" i="55"/>
  <c r="X14" i="55"/>
  <c r="W14" i="55"/>
  <c r="AB13" i="55"/>
  <c r="AA13" i="55"/>
  <c r="Z13" i="55"/>
  <c r="Y13" i="55"/>
  <c r="X13" i="55"/>
  <c r="W13" i="55"/>
  <c r="AB12" i="55"/>
  <c r="AA12" i="55"/>
  <c r="Z12" i="55"/>
  <c r="Y12" i="55"/>
  <c r="X12" i="55"/>
  <c r="W12" i="55"/>
  <c r="AB11" i="55"/>
  <c r="AA11" i="55"/>
  <c r="Z11" i="55"/>
  <c r="Y11" i="55"/>
  <c r="X11" i="55"/>
  <c r="W11" i="55"/>
  <c r="AB10" i="55"/>
  <c r="AA10" i="55"/>
  <c r="Z10" i="55"/>
  <c r="Y10" i="55"/>
  <c r="X10" i="55"/>
  <c r="W10" i="55"/>
  <c r="AB9" i="55"/>
  <c r="AA9" i="55"/>
  <c r="Z9" i="55"/>
  <c r="Y9" i="55"/>
  <c r="X9" i="55"/>
  <c r="W9" i="55"/>
  <c r="AB8" i="55"/>
  <c r="AA8" i="55"/>
  <c r="Z8" i="55"/>
  <c r="Y8" i="55"/>
  <c r="X8" i="55"/>
  <c r="W8" i="55"/>
  <c r="AB7" i="55"/>
  <c r="AA7" i="55"/>
  <c r="Z7" i="55"/>
  <c r="Y7" i="55"/>
  <c r="X7" i="55"/>
  <c r="W7" i="55"/>
  <c r="AB6" i="55"/>
  <c r="AA6" i="55"/>
  <c r="Z6" i="55"/>
  <c r="Y6" i="55"/>
  <c r="X6" i="55"/>
  <c r="W6" i="55"/>
  <c r="AC5" i="55"/>
  <c r="N35" i="54"/>
  <c r="M35" i="54"/>
  <c r="L35" i="54"/>
  <c r="N33" i="54"/>
  <c r="M33" i="54"/>
  <c r="L33" i="54"/>
  <c r="N32" i="54"/>
  <c r="M32" i="54"/>
  <c r="L32" i="54"/>
  <c r="N29" i="54"/>
  <c r="M29" i="54"/>
  <c r="L29" i="54"/>
  <c r="M28" i="54"/>
  <c r="L28" i="54"/>
  <c r="N27" i="54"/>
  <c r="M27" i="54"/>
  <c r="L27" i="54"/>
  <c r="N26" i="54"/>
  <c r="M26" i="54"/>
  <c r="L26" i="54"/>
  <c r="N23" i="54"/>
  <c r="M23" i="54"/>
  <c r="L23" i="54"/>
  <c r="N22" i="54"/>
  <c r="M22" i="54"/>
  <c r="L22" i="54"/>
  <c r="N21" i="54"/>
  <c r="M21" i="54"/>
  <c r="L21" i="54"/>
  <c r="N20" i="54"/>
  <c r="M20" i="54"/>
  <c r="L20" i="54"/>
  <c r="N19" i="54"/>
  <c r="M19" i="54"/>
  <c r="L19" i="54"/>
  <c r="N18" i="54"/>
  <c r="M18" i="54"/>
  <c r="L18" i="54"/>
  <c r="N17" i="54"/>
  <c r="M17" i="54"/>
  <c r="L17" i="54"/>
  <c r="N16" i="54"/>
  <c r="M16" i="54"/>
  <c r="L16" i="54"/>
  <c r="N14" i="54"/>
  <c r="M14" i="54"/>
  <c r="L14" i="54"/>
  <c r="N13" i="54"/>
  <c r="M13" i="54"/>
  <c r="L13" i="54"/>
  <c r="N8" i="54"/>
  <c r="M8" i="54"/>
  <c r="L8" i="54"/>
  <c r="N7" i="54"/>
  <c r="M7" i="54"/>
  <c r="L7" i="54"/>
  <c r="N6" i="54"/>
  <c r="M6" i="54"/>
  <c r="L6" i="54"/>
  <c r="N5" i="54"/>
  <c r="M5" i="54"/>
  <c r="L5" i="54"/>
  <c r="CP36" i="52"/>
  <c r="CK36" i="52"/>
  <c r="CJ36" i="52"/>
  <c r="CE36" i="52"/>
  <c r="CD36" i="52"/>
  <c r="CP35" i="52"/>
  <c r="CK35" i="52"/>
  <c r="CJ35" i="52"/>
  <c r="CE35" i="52"/>
  <c r="CD35" i="52"/>
  <c r="CP34" i="52"/>
  <c r="CK34" i="52"/>
  <c r="CJ34" i="52"/>
  <c r="CE34" i="52"/>
  <c r="CD34" i="52"/>
  <c r="CO33" i="52"/>
  <c r="CP33" i="52" s="1"/>
  <c r="CI33" i="52"/>
  <c r="CK33" i="52" s="1"/>
  <c r="CE33" i="52"/>
  <c r="CC33" i="52"/>
  <c r="CD33" i="52" s="1"/>
  <c r="CP31" i="52"/>
  <c r="CK31" i="52"/>
  <c r="CJ31" i="52"/>
  <c r="CC31" i="52"/>
  <c r="CD31" i="52" s="1"/>
  <c r="CP30" i="52"/>
  <c r="CK30" i="52"/>
  <c r="CJ30" i="52"/>
  <c r="CD30" i="52"/>
  <c r="CC30" i="52"/>
  <c r="CE30" i="52" s="1"/>
  <c r="CP29" i="52"/>
  <c r="CK29" i="52"/>
  <c r="CJ29" i="52"/>
  <c r="CC29" i="52"/>
  <c r="CD29" i="52" s="1"/>
  <c r="CO28" i="52"/>
  <c r="CP28" i="52" s="1"/>
  <c r="CK28" i="52"/>
  <c r="CJ28" i="52"/>
  <c r="CI28" i="52"/>
  <c r="CP26" i="52"/>
  <c r="CP25" i="52"/>
  <c r="CK25" i="52"/>
  <c r="CJ25" i="52"/>
  <c r="CE25" i="52"/>
  <c r="CD25" i="52"/>
  <c r="CP24" i="52"/>
  <c r="CK24" i="52"/>
  <c r="CJ24" i="52"/>
  <c r="CE24" i="52"/>
  <c r="CD24" i="52"/>
  <c r="CP23" i="52"/>
  <c r="CK23" i="52"/>
  <c r="CJ23" i="52"/>
  <c r="CE23" i="52"/>
  <c r="CD23" i="52"/>
  <c r="CP22" i="52"/>
  <c r="CI22" i="52"/>
  <c r="CJ22" i="52" s="1"/>
  <c r="CC22" i="52"/>
  <c r="CE22" i="52" s="1"/>
  <c r="CO20" i="52"/>
  <c r="CO16" i="52" s="1"/>
  <c r="CP16" i="52" s="1"/>
  <c r="CO19" i="52"/>
  <c r="CP19" i="52" s="1"/>
  <c r="CK19" i="52"/>
  <c r="CJ19" i="52"/>
  <c r="CC19" i="52"/>
  <c r="CE19" i="52" s="1"/>
  <c r="CP18" i="52"/>
  <c r="CO18" i="52"/>
  <c r="CK18" i="52"/>
  <c r="CJ18" i="52"/>
  <c r="CC18" i="52"/>
  <c r="CE18" i="52" s="1"/>
  <c r="CO17" i="52"/>
  <c r="CP17" i="52" s="1"/>
  <c r="CK17" i="52"/>
  <c r="CJ17" i="52"/>
  <c r="CC17" i="52"/>
  <c r="CC16" i="52" s="1"/>
  <c r="CI16" i="52"/>
  <c r="CK16" i="52" s="1"/>
  <c r="CP14" i="52"/>
  <c r="CK14" i="52"/>
  <c r="CJ14" i="52"/>
  <c r="CE14" i="52"/>
  <c r="CD14" i="52"/>
  <c r="CO13" i="52"/>
  <c r="CP13" i="52" s="1"/>
  <c r="CI13" i="52"/>
  <c r="CK13" i="52" s="1"/>
  <c r="CC13" i="52"/>
  <c r="CE13" i="52" s="1"/>
  <c r="CP11" i="52"/>
  <c r="CK11" i="52"/>
  <c r="CJ11" i="52"/>
  <c r="CC11" i="52"/>
  <c r="CE11" i="52" s="1"/>
  <c r="CO10" i="52"/>
  <c r="CP10" i="52" s="1"/>
  <c r="CI10" i="52"/>
  <c r="CK10" i="52" s="1"/>
  <c r="CP8" i="52"/>
  <c r="CK8" i="52"/>
  <c r="CJ8" i="52"/>
  <c r="CE8" i="52"/>
  <c r="CD8" i="52"/>
  <c r="CO7" i="52"/>
  <c r="CP7" i="52" s="1"/>
  <c r="CI7" i="52"/>
  <c r="CK7" i="52" s="1"/>
  <c r="CD7" i="52"/>
  <c r="CC7" i="52"/>
  <c r="CE7" i="52" s="1"/>
  <c r="CO5" i="52"/>
  <c r="CP5" i="52" s="1"/>
  <c r="CI5" i="52"/>
  <c r="CK5" i="52" s="1"/>
  <c r="CE5" i="52"/>
  <c r="CC5" i="52"/>
  <c r="CD5" i="52" s="1"/>
  <c r="CO4" i="52"/>
  <c r="CP4" i="52" s="1"/>
  <c r="CI4" i="52"/>
  <c r="CK4" i="52" s="1"/>
  <c r="CD4" i="52"/>
  <c r="CC4" i="52"/>
  <c r="CE4" i="52" s="1"/>
  <c r="CE16" i="52" l="1"/>
  <c r="CD16" i="52"/>
  <c r="CC10" i="52"/>
  <c r="CJ10" i="52"/>
  <c r="CD11" i="52"/>
  <c r="CD17" i="52"/>
  <c r="CP20" i="52"/>
  <c r="CC28" i="52"/>
  <c r="CD28" i="52" s="1"/>
  <c r="CE17" i="52"/>
  <c r="CJ13" i="52"/>
  <c r="CD19" i="52"/>
  <c r="CJ4" i="52"/>
  <c r="CJ5" i="52"/>
  <c r="CJ7" i="52"/>
  <c r="CD13" i="52"/>
  <c r="CJ16" i="52"/>
  <c r="CD18" i="52"/>
  <c r="CD22" i="52"/>
  <c r="CK22" i="52"/>
  <c r="CE28" i="52"/>
  <c r="CE29" i="52"/>
  <c r="CE31" i="52"/>
  <c r="CJ33" i="52"/>
  <c r="CE10" i="52" l="1"/>
  <c r="CD10" i="52"/>
  <c r="CU4" i="51" l="1"/>
  <c r="CQ5" i="14" l="1"/>
  <c r="CR5" i="14" s="1"/>
  <c r="CQ6" i="14"/>
  <c r="CR6" i="14" s="1"/>
  <c r="CQ7" i="14"/>
  <c r="CR7" i="14" s="1"/>
  <c r="CQ8" i="14"/>
  <c r="CR8" i="14" s="1"/>
  <c r="CQ9" i="14"/>
  <c r="CR9" i="14" s="1"/>
  <c r="CQ10" i="14"/>
  <c r="CR10" i="14" s="1"/>
  <c r="CQ11" i="14"/>
  <c r="CR11" i="14" s="1"/>
  <c r="CQ12" i="14"/>
  <c r="CR12" i="14" s="1"/>
  <c r="CQ13" i="14"/>
  <c r="CR13" i="14" s="1"/>
  <c r="CQ14" i="14"/>
  <c r="CR14" i="14" s="1"/>
  <c r="CQ15" i="14"/>
  <c r="CR15" i="14" s="1"/>
  <c r="CQ16" i="14"/>
  <c r="CR16" i="14" s="1"/>
  <c r="CQ17" i="14"/>
  <c r="CR17" i="14" s="1"/>
  <c r="CQ18" i="14"/>
  <c r="CR18" i="14" s="1"/>
  <c r="CQ19" i="14"/>
  <c r="CR19" i="14" s="1"/>
  <c r="CQ20" i="14"/>
  <c r="CR20" i="14" s="1"/>
  <c r="CQ4" i="14"/>
  <c r="CR4" i="14" s="1"/>
  <c r="DP5" i="43"/>
  <c r="DQ5" i="43" s="1"/>
  <c r="DP6" i="43"/>
  <c r="DQ6" i="43" s="1"/>
  <c r="DP7" i="43"/>
  <c r="DQ7" i="43" s="1"/>
  <c r="DP8" i="43"/>
  <c r="DQ8" i="43" s="1"/>
  <c r="DP9" i="43"/>
  <c r="DQ9" i="43" s="1"/>
  <c r="DP10" i="43"/>
  <c r="DQ10" i="43" s="1"/>
  <c r="DP11" i="43"/>
  <c r="DQ11" i="43" s="1"/>
  <c r="DP12" i="43"/>
  <c r="DQ12" i="43" s="1"/>
  <c r="DP13" i="43"/>
  <c r="DQ13" i="43" s="1"/>
  <c r="DP14" i="43"/>
  <c r="DQ14" i="43" s="1"/>
  <c r="DP15" i="43"/>
  <c r="DQ15" i="43" s="1"/>
  <c r="DP16" i="43"/>
  <c r="DQ16" i="43" s="1"/>
  <c r="DP17" i="43"/>
  <c r="DQ17" i="43" s="1"/>
  <c r="DP18" i="43"/>
  <c r="DQ18" i="43" s="1"/>
  <c r="DP19" i="43"/>
  <c r="DQ19" i="43" s="1"/>
  <c r="DP20" i="43"/>
  <c r="DQ20" i="43" s="1"/>
  <c r="DP21" i="43"/>
  <c r="DQ21" i="43" s="1"/>
  <c r="DP22" i="43"/>
  <c r="DQ22" i="43" s="1"/>
  <c r="DP23" i="43"/>
  <c r="DQ23" i="43" s="1"/>
  <c r="DP24" i="43"/>
  <c r="DQ24" i="43" s="1"/>
  <c r="DP25" i="43"/>
  <c r="DQ25" i="43" s="1"/>
  <c r="DP26" i="43"/>
  <c r="DQ26" i="43" s="1"/>
  <c r="DP27" i="43"/>
  <c r="DQ27" i="43" s="1"/>
  <c r="DP28" i="43"/>
  <c r="DQ28" i="43" s="1"/>
  <c r="DP29" i="43"/>
  <c r="DQ29" i="43" s="1"/>
  <c r="DP30" i="43"/>
  <c r="DQ30" i="43" s="1"/>
  <c r="DP31" i="43"/>
  <c r="DQ31" i="43" s="1"/>
  <c r="DP32" i="43"/>
  <c r="DQ32" i="43" s="1"/>
  <c r="DP33" i="43"/>
  <c r="DQ33" i="43" s="1"/>
  <c r="DP34" i="43"/>
  <c r="DQ34" i="43" s="1"/>
  <c r="DP35" i="43"/>
  <c r="DQ35" i="43" s="1"/>
  <c r="DP36" i="43"/>
  <c r="DQ36" i="43"/>
  <c r="DP37" i="43"/>
  <c r="DQ37" i="43" s="1"/>
  <c r="DP38" i="43"/>
  <c r="DQ38" i="43" s="1"/>
  <c r="DP39" i="43"/>
  <c r="DQ39" i="43" s="1"/>
  <c r="DP40" i="43"/>
  <c r="DQ40" i="43" s="1"/>
  <c r="DP41" i="43"/>
  <c r="DQ41" i="43" s="1"/>
  <c r="DP42" i="43"/>
  <c r="DQ42" i="43" s="1"/>
  <c r="DP43" i="43"/>
  <c r="DQ43" i="43" s="1"/>
  <c r="DP44" i="43"/>
  <c r="DQ44" i="43" s="1"/>
  <c r="DP45" i="43"/>
  <c r="DQ45" i="43" s="1"/>
  <c r="DP46" i="43"/>
  <c r="DQ46" i="43" s="1"/>
  <c r="DP47" i="43"/>
  <c r="DQ47" i="43" s="1"/>
  <c r="DP48" i="43"/>
  <c r="DQ48" i="43" s="1"/>
  <c r="DP49" i="43"/>
  <c r="DQ49" i="43" s="1"/>
  <c r="DP50" i="43"/>
  <c r="DQ50" i="43" s="1"/>
  <c r="DP51" i="43"/>
  <c r="DQ51" i="43" s="1"/>
  <c r="DP52" i="43"/>
  <c r="DQ52" i="43"/>
  <c r="DP53" i="43"/>
  <c r="DQ53" i="43" s="1"/>
  <c r="DP54" i="43"/>
  <c r="DQ54" i="43" s="1"/>
  <c r="DP55" i="43"/>
  <c r="DQ55" i="43" s="1"/>
  <c r="DP56" i="43"/>
  <c r="DQ56" i="43" s="1"/>
  <c r="DP57" i="43"/>
  <c r="DQ57" i="43" s="1"/>
  <c r="DP58" i="43"/>
  <c r="DQ58" i="43" s="1"/>
  <c r="DP59" i="43"/>
  <c r="DQ59" i="43" s="1"/>
  <c r="DP60" i="43"/>
  <c r="DQ60" i="43" s="1"/>
  <c r="DP61" i="43"/>
  <c r="DQ61" i="43" s="1"/>
  <c r="DP62" i="43"/>
  <c r="DQ62" i="43" s="1"/>
  <c r="DP63" i="43"/>
  <c r="DQ63" i="43" s="1"/>
  <c r="DP64" i="43"/>
  <c r="DQ64" i="43" s="1"/>
  <c r="DP4" i="43"/>
  <c r="DQ4" i="43" s="1"/>
  <c r="DP5" i="42"/>
  <c r="DQ5" i="42" s="1"/>
  <c r="DP6" i="42"/>
  <c r="DQ6" i="42" s="1"/>
  <c r="DP7" i="42"/>
  <c r="DQ7" i="42" s="1"/>
  <c r="DP8" i="42"/>
  <c r="DQ8" i="42" s="1"/>
  <c r="DP9" i="42"/>
  <c r="DQ9" i="42" s="1"/>
  <c r="DP10" i="42"/>
  <c r="DQ10" i="42" s="1"/>
  <c r="DP11" i="42"/>
  <c r="DQ11" i="42" s="1"/>
  <c r="DP12" i="42"/>
  <c r="DQ12" i="42"/>
  <c r="DP13" i="42"/>
  <c r="DQ13" i="42" s="1"/>
  <c r="DP14" i="42"/>
  <c r="DQ14" i="42" s="1"/>
  <c r="DP15" i="42"/>
  <c r="DQ15" i="42" s="1"/>
  <c r="DP16" i="42"/>
  <c r="DQ16" i="42" s="1"/>
  <c r="DP17" i="42"/>
  <c r="DQ17" i="42" s="1"/>
  <c r="DP18" i="42"/>
  <c r="DQ18" i="42" s="1"/>
  <c r="DP19" i="42"/>
  <c r="DQ19" i="42" s="1"/>
  <c r="DP20" i="42"/>
  <c r="DQ20" i="42" s="1"/>
  <c r="DP21" i="42"/>
  <c r="DQ21" i="42" s="1"/>
  <c r="DP22" i="42"/>
  <c r="DQ22" i="42" s="1"/>
  <c r="DP23" i="42"/>
  <c r="DQ23" i="42" s="1"/>
  <c r="DP24" i="42"/>
  <c r="DQ24" i="42" s="1"/>
  <c r="DP25" i="42"/>
  <c r="DQ25" i="42" s="1"/>
  <c r="DP26" i="42"/>
  <c r="DQ26" i="42" s="1"/>
  <c r="DP27" i="42"/>
  <c r="DQ27" i="42" s="1"/>
  <c r="DP28" i="42"/>
  <c r="DQ28" i="42" s="1"/>
  <c r="DP29" i="42"/>
  <c r="DQ29" i="42" s="1"/>
  <c r="DP30" i="42"/>
  <c r="DQ30" i="42" s="1"/>
  <c r="DP31" i="42"/>
  <c r="DQ31" i="42" s="1"/>
  <c r="DP32" i="42"/>
  <c r="DQ32" i="42" s="1"/>
  <c r="DP33" i="42"/>
  <c r="DQ33" i="42" s="1"/>
  <c r="DP34" i="42"/>
  <c r="DQ34" i="42" s="1"/>
  <c r="DP35" i="42"/>
  <c r="DQ35" i="42" s="1"/>
  <c r="DP36" i="42"/>
  <c r="DQ36" i="42"/>
  <c r="DP37" i="42"/>
  <c r="DQ37" i="42" s="1"/>
  <c r="DP38" i="42"/>
  <c r="DQ38" i="42" s="1"/>
  <c r="DP39" i="42"/>
  <c r="DQ39" i="42" s="1"/>
  <c r="DP40" i="42"/>
  <c r="DQ40" i="42" s="1"/>
  <c r="DP41" i="42"/>
  <c r="DQ41" i="42" s="1"/>
  <c r="DP42" i="42"/>
  <c r="DQ42" i="42" s="1"/>
  <c r="DP43" i="42"/>
  <c r="DQ43" i="42" s="1"/>
  <c r="DP44" i="42"/>
  <c r="DQ44" i="42" s="1"/>
  <c r="DP45" i="42"/>
  <c r="DQ45" i="42" s="1"/>
  <c r="DP46" i="42"/>
  <c r="DQ46" i="42" s="1"/>
  <c r="DP47" i="42"/>
  <c r="DQ47" i="42" s="1"/>
  <c r="DP48" i="42"/>
  <c r="DQ48" i="42" s="1"/>
  <c r="DP49" i="42"/>
  <c r="DQ49" i="42" s="1"/>
  <c r="DP50" i="42"/>
  <c r="DQ50" i="42" s="1"/>
  <c r="DP51" i="42"/>
  <c r="DQ51" i="42" s="1"/>
  <c r="DP52" i="42"/>
  <c r="DQ52" i="42" s="1"/>
  <c r="DP53" i="42"/>
  <c r="DQ53" i="42" s="1"/>
  <c r="DP54" i="42"/>
  <c r="DQ54" i="42" s="1"/>
  <c r="DP55" i="42"/>
  <c r="DQ55" i="42" s="1"/>
  <c r="DP56" i="42"/>
  <c r="DQ56" i="42" s="1"/>
  <c r="DP57" i="42"/>
  <c r="DQ57" i="42" s="1"/>
  <c r="DP58" i="42"/>
  <c r="DQ58" i="42" s="1"/>
  <c r="DP59" i="42"/>
  <c r="DQ59" i="42" s="1"/>
  <c r="DP60" i="42"/>
  <c r="DQ60" i="42" s="1"/>
  <c r="DP61" i="42"/>
  <c r="DQ61" i="42" s="1"/>
  <c r="DP62" i="42"/>
  <c r="DQ62" i="42" s="1"/>
  <c r="DP63" i="42"/>
  <c r="DQ63" i="42" s="1"/>
  <c r="DP64" i="42"/>
  <c r="DQ64" i="42"/>
  <c r="DP65" i="42"/>
  <c r="DQ65" i="42" s="1"/>
  <c r="DP4" i="42"/>
  <c r="DQ4" i="42" s="1"/>
  <c r="DK5" i="45"/>
  <c r="DL5" i="45" s="1"/>
  <c r="DK6" i="45"/>
  <c r="DL6" i="45" s="1"/>
  <c r="DK7" i="45"/>
  <c r="DL7" i="45" s="1"/>
  <c r="DK8" i="45"/>
  <c r="DL8" i="45" s="1"/>
  <c r="DK9" i="45"/>
  <c r="DL9" i="45" s="1"/>
  <c r="DK10" i="45"/>
  <c r="DL10" i="45"/>
  <c r="DK11" i="45"/>
  <c r="DL11" i="45" s="1"/>
  <c r="DK12" i="45"/>
  <c r="DL12" i="45" s="1"/>
  <c r="DK13" i="45"/>
  <c r="DL13" i="45" s="1"/>
  <c r="DK14" i="45"/>
  <c r="DL14" i="45"/>
  <c r="DK15" i="45"/>
  <c r="DL15" i="45" s="1"/>
  <c r="DK16" i="45"/>
  <c r="DL16" i="45"/>
  <c r="DK17" i="45"/>
  <c r="DL17" i="45" s="1"/>
  <c r="DK18" i="45"/>
  <c r="DL18" i="45" s="1"/>
  <c r="DK19" i="45"/>
  <c r="DL19" i="45" s="1"/>
  <c r="DK20" i="45"/>
  <c r="DL20" i="45" s="1"/>
  <c r="DK21" i="45"/>
  <c r="DL21" i="45" s="1"/>
  <c r="DK22" i="45"/>
  <c r="DL22" i="45" s="1"/>
  <c r="DK23" i="45"/>
  <c r="DL23" i="45" s="1"/>
  <c r="DK24" i="45"/>
  <c r="DL24" i="45" s="1"/>
  <c r="DK25" i="45"/>
  <c r="DL25" i="45" s="1"/>
  <c r="DK26" i="45"/>
  <c r="DL26" i="45" s="1"/>
  <c r="DK27" i="45"/>
  <c r="DL27" i="45" s="1"/>
  <c r="DK28" i="45"/>
  <c r="DL28" i="45" s="1"/>
  <c r="DK29" i="45"/>
  <c r="DL29" i="45" s="1"/>
  <c r="DK30" i="45"/>
  <c r="DL30" i="45"/>
  <c r="DK31" i="45"/>
  <c r="DL31" i="45" s="1"/>
  <c r="DK32" i="45"/>
  <c r="DL32" i="45" s="1"/>
  <c r="DK33" i="45"/>
  <c r="DL33" i="45" s="1"/>
  <c r="DK34" i="45"/>
  <c r="DL34" i="45" s="1"/>
  <c r="DK35" i="45"/>
  <c r="DL35" i="45" s="1"/>
  <c r="DK36" i="45"/>
  <c r="DL36" i="45" s="1"/>
  <c r="DK37" i="45"/>
  <c r="DL37" i="45" s="1"/>
  <c r="DK38" i="45"/>
  <c r="DL38" i="45" s="1"/>
  <c r="DK39" i="45"/>
  <c r="DL39" i="45" s="1"/>
  <c r="DK40" i="45"/>
  <c r="DL40" i="45"/>
  <c r="DK41" i="45"/>
  <c r="DL41" i="45" s="1"/>
  <c r="DK42" i="45"/>
  <c r="DL42" i="45" s="1"/>
  <c r="DK43" i="45"/>
  <c r="DL43" i="45" s="1"/>
  <c r="DK44" i="45"/>
  <c r="DL44" i="45" s="1"/>
  <c r="DK45" i="45"/>
  <c r="DL45" i="45" s="1"/>
  <c r="DK46" i="45"/>
  <c r="DL46" i="45" s="1"/>
  <c r="DK47" i="45"/>
  <c r="DL47" i="45" s="1"/>
  <c r="DK48" i="45"/>
  <c r="DL48" i="45"/>
  <c r="DK49" i="45"/>
  <c r="DL49" i="45" s="1"/>
  <c r="DK50" i="45"/>
  <c r="DL50" i="45"/>
  <c r="DK51" i="45"/>
  <c r="DL51" i="45" s="1"/>
  <c r="DK52" i="45"/>
  <c r="DL52" i="45" s="1"/>
  <c r="DK53" i="45"/>
  <c r="DL53" i="45" s="1"/>
  <c r="DK54" i="45"/>
  <c r="DL54" i="45" s="1"/>
  <c r="DK55" i="45"/>
  <c r="DL55" i="45" s="1"/>
  <c r="DK56" i="45"/>
  <c r="DL56" i="45" s="1"/>
  <c r="DK57" i="45"/>
  <c r="DL57" i="45" s="1"/>
  <c r="DK58" i="45"/>
  <c r="DL58" i="45" s="1"/>
  <c r="DK59" i="45"/>
  <c r="DL59" i="45" s="1"/>
  <c r="DK60" i="45"/>
  <c r="DL60" i="45" s="1"/>
  <c r="DK61" i="45"/>
  <c r="DL61" i="45" s="1"/>
  <c r="DK62" i="45"/>
  <c r="DL62" i="45" s="1"/>
  <c r="DK63" i="45"/>
  <c r="DL63" i="45" s="1"/>
  <c r="DK64" i="45"/>
  <c r="DL64" i="45"/>
  <c r="DK65" i="45"/>
  <c r="DL65" i="45" s="1"/>
  <c r="DK66" i="45"/>
  <c r="DL66" i="45"/>
  <c r="DK67" i="45"/>
  <c r="DL67" i="45" s="1"/>
  <c r="DK68" i="45"/>
  <c r="DL68" i="45" s="1"/>
  <c r="DK69" i="45"/>
  <c r="DL69" i="45" s="1"/>
  <c r="DK70" i="45"/>
  <c r="DL70" i="45" s="1"/>
  <c r="DK71" i="45"/>
  <c r="DL71" i="45" s="1"/>
  <c r="DK72" i="45"/>
  <c r="DL72" i="45" s="1"/>
  <c r="DK73" i="45"/>
  <c r="DL73" i="45" s="1"/>
  <c r="DK74" i="45"/>
  <c r="DL74" i="45" s="1"/>
  <c r="DK75" i="45"/>
  <c r="DL75" i="45" s="1"/>
  <c r="DK76" i="45"/>
  <c r="DL76" i="45" s="1"/>
  <c r="DK77" i="45"/>
  <c r="DL77" i="45" s="1"/>
  <c r="DK78" i="45"/>
  <c r="DL78" i="45" s="1"/>
  <c r="DK79" i="45"/>
  <c r="DL79" i="45" s="1"/>
  <c r="DK80" i="45"/>
  <c r="DL80" i="45"/>
  <c r="DK81" i="45"/>
  <c r="DL81" i="45" s="1"/>
  <c r="DK82" i="45"/>
  <c r="DL82" i="45"/>
  <c r="DK83" i="45"/>
  <c r="DL83" i="45" s="1"/>
  <c r="DK84" i="45"/>
  <c r="DL84" i="45"/>
  <c r="DK4" i="45"/>
  <c r="DL4" i="45" s="1"/>
  <c r="DK5" i="41"/>
  <c r="DL5" i="41" s="1"/>
  <c r="DK6" i="41"/>
  <c r="DL6" i="41" s="1"/>
  <c r="DK7" i="41"/>
  <c r="DL7" i="41" s="1"/>
  <c r="DK8" i="41"/>
  <c r="DL8" i="41"/>
  <c r="DK9" i="41"/>
  <c r="DL9" i="41" s="1"/>
  <c r="DK10" i="41"/>
  <c r="DL10" i="41" s="1"/>
  <c r="DK11" i="41"/>
  <c r="DL11" i="41" s="1"/>
  <c r="DK12" i="41"/>
  <c r="DL12" i="41" s="1"/>
  <c r="DK13" i="41"/>
  <c r="DL13" i="41" s="1"/>
  <c r="DK14" i="41"/>
  <c r="DL14" i="41" s="1"/>
  <c r="DK15" i="41"/>
  <c r="DL15" i="41" s="1"/>
  <c r="DK16" i="41"/>
  <c r="DL16" i="41" s="1"/>
  <c r="DK17" i="41"/>
  <c r="DL17" i="41" s="1"/>
  <c r="DK18" i="41"/>
  <c r="DL18" i="41" s="1"/>
  <c r="DK19" i="41"/>
  <c r="DL19" i="41" s="1"/>
  <c r="DK20" i="41"/>
  <c r="DL20" i="41" s="1"/>
  <c r="DK21" i="41"/>
  <c r="DL21" i="41" s="1"/>
  <c r="DK22" i="41"/>
  <c r="DL22" i="41" s="1"/>
  <c r="DK23" i="41"/>
  <c r="DL23" i="41" s="1"/>
  <c r="DK24" i="41"/>
  <c r="DL24" i="41"/>
  <c r="DK25" i="41"/>
  <c r="DL25" i="41" s="1"/>
  <c r="DK26" i="41"/>
  <c r="DL26" i="41" s="1"/>
  <c r="DK27" i="41"/>
  <c r="DL27" i="41" s="1"/>
  <c r="DK28" i="41"/>
  <c r="DL28" i="41" s="1"/>
  <c r="DK29" i="41"/>
  <c r="DL29" i="41" s="1"/>
  <c r="DK30" i="41"/>
  <c r="DL30" i="41" s="1"/>
  <c r="DK31" i="41"/>
  <c r="DL31" i="41" s="1"/>
  <c r="DK32" i="41"/>
  <c r="DL32" i="41"/>
  <c r="DK33" i="41"/>
  <c r="DL33" i="41" s="1"/>
  <c r="DK34" i="41"/>
  <c r="DL34" i="41" s="1"/>
  <c r="DK35" i="41"/>
  <c r="DL35" i="41" s="1"/>
  <c r="DK36" i="41"/>
  <c r="DL36" i="41" s="1"/>
  <c r="DK37" i="41"/>
  <c r="DL37" i="41" s="1"/>
  <c r="DK38" i="41"/>
  <c r="DL38" i="41" s="1"/>
  <c r="DK39" i="41"/>
  <c r="DL39" i="41" s="1"/>
  <c r="DK40" i="41"/>
  <c r="DL40" i="41"/>
  <c r="DK41" i="41"/>
  <c r="DL41" i="41" s="1"/>
  <c r="DK42" i="41"/>
  <c r="DL42" i="41" s="1"/>
  <c r="DK43" i="41"/>
  <c r="DL43" i="41" s="1"/>
  <c r="DK44" i="41"/>
  <c r="DL44" i="41" s="1"/>
  <c r="DK45" i="41"/>
  <c r="DL45" i="41" s="1"/>
  <c r="DK46" i="41"/>
  <c r="DL46" i="41" s="1"/>
  <c r="DK47" i="41"/>
  <c r="DL47" i="41" s="1"/>
  <c r="DK48" i="41"/>
  <c r="DL48" i="41" s="1"/>
  <c r="DK49" i="41"/>
  <c r="DL49" i="41" s="1"/>
  <c r="DK50" i="41"/>
  <c r="DL50" i="41" s="1"/>
  <c r="DK51" i="41"/>
  <c r="DL51" i="41" s="1"/>
  <c r="DK52" i="41"/>
  <c r="DL52" i="41"/>
  <c r="DK53" i="41"/>
  <c r="DL53" i="41" s="1"/>
  <c r="DK54" i="41"/>
  <c r="DL54" i="41" s="1"/>
  <c r="DK55" i="41"/>
  <c r="DL55" i="41" s="1"/>
  <c r="DK56" i="41"/>
  <c r="DL56" i="41"/>
  <c r="DK57" i="41"/>
  <c r="DL57" i="41" s="1"/>
  <c r="DK58" i="41"/>
  <c r="DL58" i="41" s="1"/>
  <c r="DK59" i="41"/>
  <c r="DL59" i="41" s="1"/>
  <c r="DK60" i="41"/>
  <c r="DL60" i="41" s="1"/>
  <c r="DK61" i="41"/>
  <c r="DL61" i="41" s="1"/>
  <c r="DK62" i="41"/>
  <c r="DL62" i="41" s="1"/>
  <c r="DK63" i="41"/>
  <c r="DL63" i="41" s="1"/>
  <c r="DK64" i="41"/>
  <c r="DL64" i="41" s="1"/>
  <c r="DK65" i="41"/>
  <c r="DL65" i="41" s="1"/>
  <c r="DK66" i="41"/>
  <c r="DL66" i="41" s="1"/>
  <c r="DK67" i="41"/>
  <c r="DL67" i="41" s="1"/>
  <c r="DK68" i="41"/>
  <c r="DL68" i="41" s="1"/>
  <c r="DK69" i="41"/>
  <c r="DL69" i="41" s="1"/>
  <c r="DK70" i="41"/>
  <c r="DL70" i="41" s="1"/>
  <c r="DK71" i="41"/>
  <c r="DL71" i="41" s="1"/>
  <c r="DK72" i="41"/>
  <c r="DL72" i="41"/>
  <c r="DK73" i="41"/>
  <c r="DL73" i="41" s="1"/>
  <c r="DK74" i="41"/>
  <c r="DL74" i="41" s="1"/>
  <c r="DK75" i="41"/>
  <c r="DL75" i="41" s="1"/>
  <c r="DK76" i="41"/>
  <c r="DL76" i="41" s="1"/>
  <c r="DK77" i="41"/>
  <c r="DL77" i="41" s="1"/>
  <c r="DK78" i="41"/>
  <c r="DL78" i="41" s="1"/>
  <c r="DK79" i="41"/>
  <c r="DL79" i="41" s="1"/>
  <c r="DK80" i="41"/>
  <c r="DL80" i="41"/>
  <c r="DK81" i="41"/>
  <c r="DL81" i="41" s="1"/>
  <c r="DK82" i="41"/>
  <c r="DL82" i="41" s="1"/>
  <c r="DK83" i="41"/>
  <c r="DL83" i="41" s="1"/>
  <c r="DK84" i="41"/>
  <c r="DL84" i="41" s="1"/>
  <c r="DK4" i="41"/>
  <c r="DL4" i="41" s="1"/>
  <c r="DK5" i="46"/>
  <c r="DL5" i="46" s="1"/>
  <c r="DK6" i="46"/>
  <c r="DL6" i="46" s="1"/>
  <c r="DK7" i="46"/>
  <c r="DL7" i="46" s="1"/>
  <c r="DK8" i="46"/>
  <c r="DL8" i="46" s="1"/>
  <c r="DK9" i="46"/>
  <c r="DL9" i="46" s="1"/>
  <c r="DK10" i="46"/>
  <c r="DL10" i="46"/>
  <c r="DK11" i="46"/>
  <c r="DL11" i="46" s="1"/>
  <c r="DK12" i="46"/>
  <c r="DL12" i="46" s="1"/>
  <c r="DK13" i="46"/>
  <c r="DL13" i="46" s="1"/>
  <c r="DK14" i="46"/>
  <c r="DL14" i="46"/>
  <c r="DK15" i="46"/>
  <c r="DL15" i="46" s="1"/>
  <c r="DK16" i="46"/>
  <c r="DL16" i="46" s="1"/>
  <c r="DK17" i="46"/>
  <c r="DL17" i="46" s="1"/>
  <c r="DK18" i="46"/>
  <c r="DL18" i="46" s="1"/>
  <c r="DK19" i="46"/>
  <c r="DL19" i="46" s="1"/>
  <c r="DK20" i="46"/>
  <c r="DL20" i="46" s="1"/>
  <c r="DK21" i="46"/>
  <c r="DL21" i="46" s="1"/>
  <c r="DK22" i="46"/>
  <c r="DL22" i="46" s="1"/>
  <c r="DK23" i="46"/>
  <c r="DL23" i="46" s="1"/>
  <c r="DK24" i="46"/>
  <c r="DL24" i="46" s="1"/>
  <c r="DK25" i="46"/>
  <c r="DL25" i="46" s="1"/>
  <c r="DK26" i="46"/>
  <c r="DL26" i="46"/>
  <c r="DK27" i="46"/>
  <c r="DL27" i="46" s="1"/>
  <c r="DK28" i="46"/>
  <c r="DL28" i="46" s="1"/>
  <c r="DK29" i="46"/>
  <c r="DL29" i="46" s="1"/>
  <c r="DK30" i="46"/>
  <c r="DL30" i="46"/>
  <c r="DK31" i="46"/>
  <c r="DL31" i="46" s="1"/>
  <c r="DK32" i="46"/>
  <c r="DL32" i="46" s="1"/>
  <c r="DK33" i="46"/>
  <c r="DL33" i="46" s="1"/>
  <c r="DK34" i="46"/>
  <c r="DL34" i="46" s="1"/>
  <c r="DK35" i="46"/>
  <c r="DL35" i="46" s="1"/>
  <c r="DK36" i="46"/>
  <c r="DL36" i="46" s="1"/>
  <c r="DK37" i="46"/>
  <c r="DL37" i="46" s="1"/>
  <c r="DK38" i="46"/>
  <c r="DL38" i="46" s="1"/>
  <c r="DK39" i="46"/>
  <c r="DL39" i="46" s="1"/>
  <c r="DK40" i="46"/>
  <c r="DL40" i="46" s="1"/>
  <c r="DK41" i="46"/>
  <c r="DL41" i="46" s="1"/>
  <c r="DK42" i="46"/>
  <c r="DL42" i="46" s="1"/>
  <c r="DK43" i="46"/>
  <c r="DL43" i="46" s="1"/>
  <c r="DK44" i="46"/>
  <c r="DL44" i="46" s="1"/>
  <c r="DK45" i="46"/>
  <c r="DL45" i="46" s="1"/>
  <c r="DK46" i="46"/>
  <c r="DL46" i="46" s="1"/>
  <c r="DK47" i="46"/>
  <c r="DL47" i="46" s="1"/>
  <c r="DK48" i="46"/>
  <c r="DL48" i="46" s="1"/>
  <c r="DK49" i="46"/>
  <c r="DL49" i="46" s="1"/>
  <c r="DK50" i="46"/>
  <c r="DL50" i="46"/>
  <c r="DK51" i="46"/>
  <c r="DL51" i="46" s="1"/>
  <c r="DK52" i="46"/>
  <c r="DL52" i="46" s="1"/>
  <c r="DK53" i="46"/>
  <c r="DL53" i="46" s="1"/>
  <c r="DK54" i="46"/>
  <c r="DL54" i="46" s="1"/>
  <c r="DK55" i="46"/>
  <c r="DL55" i="46" s="1"/>
  <c r="DK56" i="46"/>
  <c r="DL56" i="46" s="1"/>
  <c r="DK57" i="46"/>
  <c r="DL57" i="46" s="1"/>
  <c r="DK58" i="46"/>
  <c r="DL58" i="46"/>
  <c r="DK59" i="46"/>
  <c r="DL59" i="46" s="1"/>
  <c r="DK60" i="46"/>
  <c r="DL60" i="46" s="1"/>
  <c r="DK61" i="46"/>
  <c r="DL61" i="46" s="1"/>
  <c r="DK62" i="46"/>
  <c r="DL62" i="46" s="1"/>
  <c r="DK63" i="46"/>
  <c r="DL63" i="46" s="1"/>
  <c r="DK64" i="46"/>
  <c r="DL64" i="46" s="1"/>
  <c r="DK65" i="46"/>
  <c r="DL65" i="46" s="1"/>
  <c r="DK66" i="46"/>
  <c r="DL66" i="46"/>
  <c r="DK67" i="46"/>
  <c r="DL67" i="46" s="1"/>
  <c r="DK68" i="46"/>
  <c r="DL68" i="46" s="1"/>
  <c r="DK69" i="46"/>
  <c r="DL69" i="46" s="1"/>
  <c r="DK70" i="46"/>
  <c r="DL70" i="46"/>
  <c r="DK71" i="46"/>
  <c r="DL71" i="46" s="1"/>
  <c r="DK72" i="46"/>
  <c r="DL72" i="46" s="1"/>
  <c r="DK73" i="46"/>
  <c r="DL73" i="46" s="1"/>
  <c r="DK74" i="46"/>
  <c r="DL74" i="46"/>
  <c r="DK75" i="46"/>
  <c r="DL75" i="46" s="1"/>
  <c r="DK76" i="46"/>
  <c r="DL76" i="46" s="1"/>
  <c r="DK77" i="46"/>
  <c r="DL77" i="46" s="1"/>
  <c r="DK78" i="46"/>
  <c r="DL78" i="46" s="1"/>
  <c r="DK79" i="46"/>
  <c r="DL79" i="46" s="1"/>
  <c r="DK80" i="46"/>
  <c r="DL80" i="46" s="1"/>
  <c r="DK81" i="46"/>
  <c r="DL81" i="46" s="1"/>
  <c r="DK82" i="46"/>
  <c r="DL82" i="46" s="1"/>
  <c r="DK83" i="46"/>
  <c r="DL83" i="46" s="1"/>
  <c r="DK84" i="46"/>
  <c r="DL84" i="46" s="1"/>
  <c r="DL4" i="46"/>
  <c r="DK4" i="46"/>
  <c r="CU5" i="36"/>
  <c r="CU6" i="36"/>
  <c r="CU7" i="36"/>
  <c r="CU8" i="36"/>
  <c r="CU9" i="36"/>
  <c r="CU10" i="36"/>
  <c r="CU11" i="36"/>
  <c r="CU12" i="36"/>
  <c r="CU13" i="36"/>
  <c r="CU14" i="36"/>
  <c r="CU15" i="36"/>
  <c r="CU16" i="36"/>
  <c r="CU17" i="36"/>
  <c r="CU18" i="36"/>
  <c r="CU19" i="36"/>
  <c r="CU20" i="36"/>
  <c r="CU21" i="36"/>
  <c r="CU22" i="36"/>
  <c r="CU23" i="36"/>
  <c r="CU24" i="36"/>
  <c r="CU25" i="36"/>
  <c r="CU26" i="36"/>
  <c r="CU27" i="36"/>
  <c r="CU28" i="36"/>
  <c r="CU29" i="36"/>
  <c r="CU30" i="36"/>
  <c r="CU31" i="36"/>
  <c r="CU32" i="36"/>
  <c r="CU33" i="36"/>
  <c r="CU34" i="36"/>
  <c r="CU35" i="36"/>
  <c r="CU36" i="36"/>
  <c r="CU37" i="36"/>
  <c r="CU38" i="36"/>
  <c r="CU39" i="36"/>
  <c r="CU40" i="36"/>
  <c r="CU41" i="36"/>
  <c r="CU42" i="36"/>
  <c r="CU43" i="36"/>
  <c r="CU44" i="36"/>
  <c r="CU45" i="36"/>
  <c r="CU46" i="36"/>
  <c r="CU47" i="36"/>
  <c r="CU48" i="36"/>
  <c r="CU49" i="36"/>
  <c r="CU50" i="36"/>
  <c r="CU51" i="36"/>
  <c r="CU52" i="36"/>
  <c r="CU53" i="36"/>
  <c r="CU54" i="36"/>
  <c r="CU55" i="36"/>
  <c r="CU56" i="36"/>
  <c r="CU57" i="36"/>
  <c r="CU58" i="36"/>
  <c r="CU59" i="36"/>
  <c r="CU60" i="36"/>
  <c r="CU61" i="36"/>
  <c r="CU62" i="36"/>
  <c r="CU63" i="36"/>
  <c r="CU64" i="36"/>
  <c r="CU65" i="36"/>
  <c r="CU66" i="36"/>
  <c r="CU67" i="36"/>
  <c r="CU68" i="36"/>
  <c r="CU69" i="36"/>
  <c r="CU70" i="36"/>
  <c r="CU71" i="36"/>
  <c r="CU4" i="36"/>
  <c r="CU64" i="51"/>
  <c r="CU63" i="51"/>
  <c r="CU62" i="51"/>
  <c r="CU61" i="51"/>
  <c r="CU60" i="51"/>
  <c r="CU59" i="51"/>
  <c r="CU58" i="51"/>
  <c r="CU57" i="51"/>
  <c r="CU56" i="51"/>
  <c r="CU55" i="51"/>
  <c r="CU54" i="51"/>
  <c r="CU53" i="51"/>
  <c r="CU52" i="51"/>
  <c r="CU51" i="51"/>
  <c r="CU50" i="51"/>
  <c r="CU49" i="51"/>
  <c r="CU48" i="51"/>
  <c r="CU47" i="51"/>
  <c r="CU46" i="51"/>
  <c r="CU45" i="51"/>
  <c r="CU44" i="51"/>
  <c r="CU43" i="51"/>
  <c r="CU42" i="51"/>
  <c r="CU41" i="51"/>
  <c r="CU40" i="51"/>
  <c r="CU39" i="51"/>
  <c r="CU38" i="51"/>
  <c r="CU37" i="51"/>
  <c r="CU36" i="51"/>
  <c r="CU35" i="51"/>
  <c r="CU34" i="51"/>
  <c r="CU33" i="51"/>
  <c r="CU32" i="51"/>
  <c r="CU31" i="51"/>
  <c r="CU30" i="51"/>
  <c r="CU29" i="51"/>
  <c r="CU28" i="51"/>
  <c r="CU27" i="51"/>
  <c r="CU26" i="51"/>
  <c r="CU25" i="51"/>
  <c r="CU24" i="51"/>
  <c r="CU23" i="51"/>
  <c r="CU22" i="51"/>
  <c r="CU21" i="51"/>
  <c r="CU20" i="51"/>
  <c r="CU19" i="51"/>
  <c r="CU18" i="51"/>
  <c r="CU17" i="51"/>
  <c r="CU16" i="51"/>
  <c r="CU15" i="51"/>
  <c r="CU14" i="51"/>
  <c r="CU13" i="51"/>
  <c r="CU12" i="51"/>
  <c r="CU11" i="51"/>
  <c r="CU10" i="51"/>
  <c r="CU9" i="51"/>
  <c r="CU8" i="51"/>
  <c r="CU7" i="51"/>
  <c r="CU6" i="51"/>
  <c r="CU5" i="51"/>
  <c r="DN69" i="1"/>
  <c r="DO69" i="1" s="1"/>
  <c r="DN68" i="1"/>
  <c r="DO68" i="1" s="1"/>
  <c r="DO67" i="1"/>
  <c r="DN67" i="1"/>
  <c r="DN66" i="1"/>
  <c r="DO66" i="1" s="1"/>
  <c r="DN65" i="1"/>
  <c r="DO65" i="1" s="1"/>
  <c r="DN64" i="1"/>
  <c r="DO64" i="1" s="1"/>
  <c r="DN63" i="1"/>
  <c r="DO63" i="1" s="1"/>
  <c r="DN62" i="1"/>
  <c r="DO62" i="1" s="1"/>
  <c r="DN61" i="1"/>
  <c r="DO61" i="1" s="1"/>
  <c r="DN60" i="1"/>
  <c r="DO60" i="1" s="1"/>
  <c r="DN59" i="1"/>
  <c r="DO59" i="1" s="1"/>
  <c r="DN58" i="1"/>
  <c r="DO58" i="1" s="1"/>
  <c r="DN57" i="1"/>
  <c r="DO57" i="1" s="1"/>
  <c r="DN56" i="1"/>
  <c r="DO56" i="1" s="1"/>
  <c r="DN55" i="1"/>
  <c r="DO55" i="1" s="1"/>
  <c r="DN54" i="1"/>
  <c r="DO54" i="1" s="1"/>
  <c r="DN53" i="1"/>
  <c r="DO53" i="1" s="1"/>
  <c r="DN52" i="1"/>
  <c r="DO52" i="1" s="1"/>
  <c r="DN51" i="1"/>
  <c r="DO51" i="1" s="1"/>
  <c r="DN50" i="1"/>
  <c r="DO50" i="1" s="1"/>
  <c r="DN49" i="1"/>
  <c r="DO49" i="1" s="1"/>
  <c r="DN48" i="1"/>
  <c r="DO48" i="1" s="1"/>
  <c r="DN47" i="1"/>
  <c r="DO47" i="1" s="1"/>
  <c r="DN46" i="1"/>
  <c r="DO46" i="1" s="1"/>
  <c r="DN45" i="1"/>
  <c r="DO45" i="1" s="1"/>
  <c r="DN44" i="1"/>
  <c r="DO44" i="1" s="1"/>
  <c r="DN43" i="1"/>
  <c r="DO43" i="1" s="1"/>
  <c r="DN42" i="1"/>
  <c r="DO42" i="1" s="1"/>
  <c r="DN41" i="1"/>
  <c r="DO41" i="1" s="1"/>
  <c r="DN40" i="1"/>
  <c r="DO40" i="1" s="1"/>
  <c r="DN39" i="1"/>
  <c r="DO39" i="1" s="1"/>
  <c r="DN38" i="1"/>
  <c r="DO38" i="1" s="1"/>
  <c r="DN37" i="1"/>
  <c r="DO37" i="1" s="1"/>
  <c r="DN36" i="1"/>
  <c r="DO36" i="1" s="1"/>
  <c r="DO35" i="1"/>
  <c r="DN35" i="1"/>
  <c r="DN34" i="1"/>
  <c r="DO34" i="1" s="1"/>
  <c r="DN33" i="1"/>
  <c r="DO33" i="1" s="1"/>
  <c r="DN32" i="1"/>
  <c r="DO32" i="1" s="1"/>
  <c r="DN31" i="1"/>
  <c r="DO31" i="1" s="1"/>
  <c r="DN30" i="1"/>
  <c r="DO30" i="1" s="1"/>
  <c r="DO29" i="1"/>
  <c r="DN29" i="1"/>
  <c r="DN28" i="1"/>
  <c r="DO28" i="1" s="1"/>
  <c r="DN27" i="1"/>
  <c r="DO27" i="1" s="1"/>
  <c r="DN26" i="1"/>
  <c r="DO26" i="1" s="1"/>
  <c r="DN25" i="1"/>
  <c r="DO25" i="1" s="1"/>
  <c r="DN24" i="1"/>
  <c r="DO24" i="1" s="1"/>
  <c r="DN23" i="1"/>
  <c r="DO23" i="1" s="1"/>
  <c r="DN22" i="1"/>
  <c r="DO22" i="1" s="1"/>
  <c r="DN21" i="1"/>
  <c r="DO21" i="1" s="1"/>
  <c r="DN20" i="1"/>
  <c r="DO20" i="1" s="1"/>
  <c r="DN19" i="1"/>
  <c r="DO19" i="1" s="1"/>
  <c r="DN18" i="1"/>
  <c r="DO18" i="1" s="1"/>
  <c r="DN17" i="1"/>
  <c r="DO17" i="1" s="1"/>
  <c r="DN16" i="1"/>
  <c r="DO16" i="1" s="1"/>
  <c r="DN15" i="1"/>
  <c r="DO15" i="1" s="1"/>
  <c r="DN14" i="1"/>
  <c r="DO14" i="1" s="1"/>
  <c r="DN13" i="1"/>
  <c r="DO13" i="1" s="1"/>
  <c r="DN12" i="1"/>
  <c r="DO12" i="1" s="1"/>
  <c r="DN11" i="1"/>
  <c r="DO11" i="1" s="1"/>
  <c r="DN10" i="1"/>
  <c r="DO10" i="1" s="1"/>
  <c r="DN9" i="1"/>
  <c r="DO9" i="1" s="1"/>
  <c r="DN8" i="1"/>
  <c r="DO8" i="1" s="1"/>
  <c r="DN7" i="1"/>
  <c r="DO7" i="1" s="1"/>
  <c r="DN6" i="1"/>
  <c r="DO6" i="1" s="1"/>
  <c r="DN5" i="1"/>
  <c r="DO5" i="1" s="1"/>
  <c r="DN4" i="1"/>
  <c r="DO4" i="1" s="1"/>
  <c r="DR65" i="22"/>
  <c r="DS65" i="22" s="1"/>
  <c r="DR64" i="22"/>
  <c r="DS64" i="22" s="1"/>
  <c r="DR63" i="22"/>
  <c r="DS63" i="22" s="1"/>
  <c r="DR62" i="22"/>
  <c r="DS62" i="22" s="1"/>
  <c r="DR61" i="22"/>
  <c r="DS61" i="22" s="1"/>
  <c r="DR60" i="22"/>
  <c r="DS60" i="22" s="1"/>
  <c r="DR59" i="22"/>
  <c r="DS59" i="22" s="1"/>
  <c r="DR58" i="22"/>
  <c r="DS58" i="22" s="1"/>
  <c r="DR57" i="22"/>
  <c r="DS57" i="22" s="1"/>
  <c r="DR56" i="22"/>
  <c r="DS56" i="22" s="1"/>
  <c r="DR55" i="22"/>
  <c r="DS55" i="22" s="1"/>
  <c r="DR54" i="22"/>
  <c r="DS54" i="22" s="1"/>
  <c r="DR53" i="22"/>
  <c r="DS53" i="22" s="1"/>
  <c r="DR52" i="22"/>
  <c r="DS52" i="22" s="1"/>
  <c r="DR51" i="22"/>
  <c r="DS51" i="22" s="1"/>
  <c r="DR50" i="22"/>
  <c r="DS50" i="22" s="1"/>
  <c r="DR49" i="22"/>
  <c r="DS49" i="22" s="1"/>
  <c r="DR48" i="22"/>
  <c r="DS48" i="22" s="1"/>
  <c r="DR47" i="22"/>
  <c r="DS47" i="22" s="1"/>
  <c r="DR46" i="22"/>
  <c r="DS46" i="22" s="1"/>
  <c r="DR45" i="22"/>
  <c r="DS45" i="22" s="1"/>
  <c r="DR44" i="22"/>
  <c r="DS44" i="22" s="1"/>
  <c r="DR43" i="22"/>
  <c r="DS43" i="22" s="1"/>
  <c r="DR42" i="22"/>
  <c r="DS42" i="22" s="1"/>
  <c r="DR41" i="22"/>
  <c r="DS41" i="22" s="1"/>
  <c r="DR40" i="22"/>
  <c r="DS40" i="22" s="1"/>
  <c r="DR39" i="22"/>
  <c r="DS39" i="22" s="1"/>
  <c r="DR38" i="22"/>
  <c r="DS38" i="22" s="1"/>
  <c r="DR37" i="22"/>
  <c r="DS37" i="22" s="1"/>
  <c r="DR36" i="22"/>
  <c r="DS36" i="22" s="1"/>
  <c r="DR35" i="22"/>
  <c r="DS35" i="22" s="1"/>
  <c r="DR34" i="22"/>
  <c r="DS34" i="22" s="1"/>
  <c r="DR33" i="22"/>
  <c r="DS33" i="22" s="1"/>
  <c r="DR32" i="22"/>
  <c r="DS32" i="22" s="1"/>
  <c r="DR31" i="22"/>
  <c r="DS31" i="22" s="1"/>
  <c r="DR30" i="22"/>
  <c r="DS30" i="22" s="1"/>
  <c r="DR29" i="22"/>
  <c r="DS29" i="22" s="1"/>
  <c r="DR28" i="22"/>
  <c r="DS28" i="22" s="1"/>
  <c r="DR27" i="22"/>
  <c r="DS27" i="22" s="1"/>
  <c r="DR26" i="22"/>
  <c r="DS26" i="22" s="1"/>
  <c r="DR25" i="22"/>
  <c r="DS25" i="22" s="1"/>
  <c r="DR24" i="22"/>
  <c r="DS24" i="22" s="1"/>
  <c r="DR23" i="22"/>
  <c r="DS23" i="22" s="1"/>
  <c r="DR22" i="22"/>
  <c r="DS22" i="22" s="1"/>
  <c r="DR21" i="22"/>
  <c r="DS21" i="22" s="1"/>
  <c r="DR20" i="22"/>
  <c r="DS20" i="22" s="1"/>
  <c r="DR19" i="22"/>
  <c r="DS19" i="22" s="1"/>
  <c r="DR18" i="22"/>
  <c r="DS18" i="22" s="1"/>
  <c r="DR17" i="22"/>
  <c r="DS17" i="22" s="1"/>
  <c r="DR16" i="22"/>
  <c r="DS16" i="22" s="1"/>
  <c r="DR15" i="22"/>
  <c r="DS15" i="22" s="1"/>
  <c r="DR14" i="22"/>
  <c r="DS14" i="22" s="1"/>
  <c r="DR13" i="22"/>
  <c r="DS13" i="22" s="1"/>
  <c r="DR12" i="22"/>
  <c r="DS12" i="22" s="1"/>
  <c r="DR11" i="22"/>
  <c r="DS11" i="22" s="1"/>
  <c r="DR10" i="22"/>
  <c r="DS10" i="22" s="1"/>
  <c r="DR9" i="22"/>
  <c r="DS9" i="22" s="1"/>
  <c r="DR8" i="22"/>
  <c r="DS8" i="22" s="1"/>
  <c r="DR7" i="22"/>
  <c r="DS7" i="22" s="1"/>
  <c r="DR6" i="22"/>
  <c r="DS6" i="22" s="1"/>
  <c r="DR5" i="22"/>
  <c r="DS5" i="22" s="1"/>
  <c r="DR4" i="22"/>
  <c r="DS4" i="22" s="1"/>
  <c r="DR5" i="47"/>
  <c r="DS5" i="47" s="1"/>
  <c r="DR6" i="47"/>
  <c r="DS6" i="47" s="1"/>
  <c r="DR7" i="47"/>
  <c r="DS7" i="47" s="1"/>
  <c r="DR8" i="47"/>
  <c r="DS8" i="47" s="1"/>
  <c r="DR9" i="47"/>
  <c r="DS9" i="47" s="1"/>
  <c r="DR10" i="47"/>
  <c r="DS10" i="47" s="1"/>
  <c r="DR11" i="47"/>
  <c r="DS11" i="47" s="1"/>
  <c r="DR12" i="47"/>
  <c r="DS12" i="47" s="1"/>
  <c r="DR13" i="47"/>
  <c r="DS13" i="47" s="1"/>
  <c r="DR14" i="47"/>
  <c r="DS14" i="47" s="1"/>
  <c r="DR15" i="47"/>
  <c r="DS15" i="47" s="1"/>
  <c r="DR16" i="47"/>
  <c r="DS16" i="47"/>
  <c r="DR17" i="47"/>
  <c r="DS17" i="47" s="1"/>
  <c r="DR18" i="47"/>
  <c r="DS18" i="47" s="1"/>
  <c r="DR19" i="47"/>
  <c r="DS19" i="47" s="1"/>
  <c r="DR20" i="47"/>
  <c r="DS20" i="47" s="1"/>
  <c r="DR21" i="47"/>
  <c r="DS21" i="47" s="1"/>
  <c r="DR22" i="47"/>
  <c r="DS22" i="47" s="1"/>
  <c r="DR23" i="47"/>
  <c r="DS23" i="47" s="1"/>
  <c r="DR24" i="47"/>
  <c r="DS24" i="47" s="1"/>
  <c r="DR25" i="47"/>
  <c r="DS25" i="47" s="1"/>
  <c r="DR27" i="47"/>
  <c r="DS27" i="47" s="1"/>
  <c r="DR28" i="47"/>
  <c r="DS28" i="47" s="1"/>
  <c r="DR29" i="47"/>
  <c r="DS29" i="47" s="1"/>
  <c r="DR30" i="47"/>
  <c r="DS30" i="47" s="1"/>
  <c r="DR31" i="47"/>
  <c r="DS31" i="47" s="1"/>
  <c r="DR32" i="47"/>
  <c r="DS32" i="47"/>
  <c r="DR33" i="47"/>
  <c r="DS33" i="47" s="1"/>
  <c r="DR34" i="47"/>
  <c r="DS34" i="47" s="1"/>
  <c r="DR35" i="47"/>
  <c r="DS35" i="47" s="1"/>
  <c r="DR36" i="47"/>
  <c r="DS36" i="47"/>
  <c r="DR37" i="47"/>
  <c r="DS37" i="47" s="1"/>
  <c r="DR38" i="47"/>
  <c r="DS38" i="47" s="1"/>
  <c r="DR39" i="47"/>
  <c r="DS39" i="47" s="1"/>
  <c r="DR40" i="47"/>
  <c r="DS40" i="47" s="1"/>
  <c r="DR41" i="47"/>
  <c r="DS41" i="47" s="1"/>
  <c r="DR42" i="47"/>
  <c r="DS42" i="47" s="1"/>
  <c r="DR43" i="47"/>
  <c r="DS43" i="47" s="1"/>
  <c r="DR44" i="47"/>
  <c r="DS44" i="47" s="1"/>
  <c r="DR45" i="47"/>
  <c r="DS45" i="47" s="1"/>
  <c r="DR46" i="47"/>
  <c r="DS46" i="47" s="1"/>
  <c r="DR47" i="47"/>
  <c r="DS47" i="47" s="1"/>
  <c r="DR48" i="47"/>
  <c r="DS48" i="47"/>
  <c r="DR49" i="47"/>
  <c r="DS49" i="47" s="1"/>
  <c r="DR50" i="47"/>
  <c r="DS50" i="47" s="1"/>
  <c r="DR51" i="47"/>
  <c r="DS51" i="47" s="1"/>
  <c r="DR52" i="47"/>
  <c r="DS52" i="47" s="1"/>
  <c r="DR53" i="47"/>
  <c r="DS53" i="47" s="1"/>
  <c r="DR54" i="47"/>
  <c r="DS54" i="47" s="1"/>
  <c r="DR55" i="47"/>
  <c r="DS55" i="47" s="1"/>
  <c r="DR56" i="47"/>
  <c r="DS56" i="47" s="1"/>
  <c r="DR57" i="47"/>
  <c r="DS57" i="47" s="1"/>
  <c r="DR58" i="47"/>
  <c r="DS58" i="47" s="1"/>
  <c r="DR59" i="47"/>
  <c r="DS59" i="47" s="1"/>
  <c r="DR60" i="47"/>
  <c r="DS60" i="47" s="1"/>
  <c r="DR61" i="47"/>
  <c r="DS61" i="47" s="1"/>
  <c r="DR62" i="47"/>
  <c r="DS62" i="47" s="1"/>
  <c r="DR63" i="47"/>
  <c r="DS63" i="47" s="1"/>
  <c r="DR64" i="47"/>
  <c r="DS64" i="47" s="1"/>
  <c r="DR65" i="47"/>
  <c r="DS65" i="47" s="1"/>
  <c r="DR4" i="47"/>
  <c r="DS4" i="47" s="1"/>
  <c r="CS5" i="36" l="1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24" i="36"/>
  <c r="CS25" i="36"/>
  <c r="CS26" i="36"/>
  <c r="CS27" i="36"/>
  <c r="CS28" i="36"/>
  <c r="CS29" i="36"/>
  <c r="CS30" i="36"/>
  <c r="CS31" i="36"/>
  <c r="CS32" i="36"/>
  <c r="CS33" i="36"/>
  <c r="CS34" i="36"/>
  <c r="CS35" i="36"/>
  <c r="CS36" i="36"/>
  <c r="CS37" i="36"/>
  <c r="CS38" i="36"/>
  <c r="CS39" i="36"/>
  <c r="CS40" i="36"/>
  <c r="CS41" i="36"/>
  <c r="CS42" i="36"/>
  <c r="CS43" i="36"/>
  <c r="CS44" i="36"/>
  <c r="CS45" i="36"/>
  <c r="CS46" i="36"/>
  <c r="CS47" i="36"/>
  <c r="CS48" i="36"/>
  <c r="CS49" i="36"/>
  <c r="CS50" i="36"/>
  <c r="CS51" i="36"/>
  <c r="CS52" i="36"/>
  <c r="CS53" i="36"/>
  <c r="CS54" i="36"/>
  <c r="CS55" i="36"/>
  <c r="CS56" i="36"/>
  <c r="CS57" i="36"/>
  <c r="CS58" i="36"/>
  <c r="CS59" i="36"/>
  <c r="CS60" i="36"/>
  <c r="CS61" i="36"/>
  <c r="CS62" i="36"/>
  <c r="CS63" i="36"/>
  <c r="CS64" i="36"/>
  <c r="CS65" i="36"/>
  <c r="CS66" i="36"/>
  <c r="CS67" i="36"/>
  <c r="CS68" i="36"/>
  <c r="CS69" i="36"/>
  <c r="CS70" i="36"/>
  <c r="CS71" i="36"/>
  <c r="CS4" i="36"/>
  <c r="CS5" i="51"/>
  <c r="CS6" i="51"/>
  <c r="CS7" i="51"/>
  <c r="CS8" i="51"/>
  <c r="CS9" i="51"/>
  <c r="CS10" i="51"/>
  <c r="CS11" i="51"/>
  <c r="CS12" i="51"/>
  <c r="CS13" i="51"/>
  <c r="CS14" i="51"/>
  <c r="CS15" i="51"/>
  <c r="CS16" i="51"/>
  <c r="CS17" i="51"/>
  <c r="CS18" i="51"/>
  <c r="CS19" i="51"/>
  <c r="CS20" i="51"/>
  <c r="CS21" i="51"/>
  <c r="CS22" i="51"/>
  <c r="CS23" i="51"/>
  <c r="CS24" i="51"/>
  <c r="CS25" i="51"/>
  <c r="CS26" i="51"/>
  <c r="CS27" i="51"/>
  <c r="CS28" i="51"/>
  <c r="CS29" i="51"/>
  <c r="CS30" i="51"/>
  <c r="CS31" i="51"/>
  <c r="CS32" i="51"/>
  <c r="CS33" i="51"/>
  <c r="CS34" i="51"/>
  <c r="CS35" i="51"/>
  <c r="CS36" i="51"/>
  <c r="CS37" i="51"/>
  <c r="CS38" i="51"/>
  <c r="CS39" i="51"/>
  <c r="CS40" i="51"/>
  <c r="CS41" i="51"/>
  <c r="CS42" i="51"/>
  <c r="CS43" i="51"/>
  <c r="CS44" i="51"/>
  <c r="CS45" i="51"/>
  <c r="CS46" i="51"/>
  <c r="CS47" i="51"/>
  <c r="CS48" i="51"/>
  <c r="CS49" i="51"/>
  <c r="CS50" i="51"/>
  <c r="CS51" i="51"/>
  <c r="CS52" i="51"/>
  <c r="CS53" i="51"/>
  <c r="CS54" i="51"/>
  <c r="CS55" i="51"/>
  <c r="CS56" i="51"/>
  <c r="CS57" i="51"/>
  <c r="CS58" i="51"/>
  <c r="CS59" i="51"/>
  <c r="CS60" i="51"/>
  <c r="CS61" i="51"/>
  <c r="CS62" i="51"/>
  <c r="CS63" i="51"/>
  <c r="CS64" i="51"/>
  <c r="CS4" i="51"/>
  <c r="DM5" i="43" l="1"/>
  <c r="DN5" i="43" s="1"/>
  <c r="DM6" i="43"/>
  <c r="DN6" i="43" s="1"/>
  <c r="DM7" i="43"/>
  <c r="DN7" i="43" s="1"/>
  <c r="DM8" i="43"/>
  <c r="DN8" i="43" s="1"/>
  <c r="DM9" i="43"/>
  <c r="DN9" i="43" s="1"/>
  <c r="DM10" i="43"/>
  <c r="DN10" i="43" s="1"/>
  <c r="DM11" i="43"/>
  <c r="DN11" i="43" s="1"/>
  <c r="DM12" i="43"/>
  <c r="DN12" i="43"/>
  <c r="DM13" i="43"/>
  <c r="DN13" i="43" s="1"/>
  <c r="DM14" i="43"/>
  <c r="DN14" i="43" s="1"/>
  <c r="DM15" i="43"/>
  <c r="DN15" i="43" s="1"/>
  <c r="DM16" i="43"/>
  <c r="DN16" i="43" s="1"/>
  <c r="DM17" i="43"/>
  <c r="DN17" i="43" s="1"/>
  <c r="DM18" i="43"/>
  <c r="DN18" i="43" s="1"/>
  <c r="DM19" i="43"/>
  <c r="DN19" i="43" s="1"/>
  <c r="DM20" i="43"/>
  <c r="DN20" i="43" s="1"/>
  <c r="DM21" i="43"/>
  <c r="DN21" i="43" s="1"/>
  <c r="DM22" i="43"/>
  <c r="DN22" i="43" s="1"/>
  <c r="DM23" i="43"/>
  <c r="DN23" i="43" s="1"/>
  <c r="DM24" i="43"/>
  <c r="DN24" i="43" s="1"/>
  <c r="DM25" i="43"/>
  <c r="DN25" i="43" s="1"/>
  <c r="DM26" i="43"/>
  <c r="DN26" i="43" s="1"/>
  <c r="DM27" i="43"/>
  <c r="DN27" i="43" s="1"/>
  <c r="DM28" i="43"/>
  <c r="DN28" i="43"/>
  <c r="DM29" i="43"/>
  <c r="DN29" i="43" s="1"/>
  <c r="DM30" i="43"/>
  <c r="DN30" i="43" s="1"/>
  <c r="DM31" i="43"/>
  <c r="DN31" i="43" s="1"/>
  <c r="DM32" i="43"/>
  <c r="DN32" i="43" s="1"/>
  <c r="DM33" i="43"/>
  <c r="DN33" i="43" s="1"/>
  <c r="DM34" i="43"/>
  <c r="DN34" i="43" s="1"/>
  <c r="DM35" i="43"/>
  <c r="DN35" i="43" s="1"/>
  <c r="DM36" i="43"/>
  <c r="DN36" i="43" s="1"/>
  <c r="DM37" i="43"/>
  <c r="DN37" i="43" s="1"/>
  <c r="DM38" i="43"/>
  <c r="DN38" i="43" s="1"/>
  <c r="DM39" i="43"/>
  <c r="DN39" i="43" s="1"/>
  <c r="DM40" i="43"/>
  <c r="DN40" i="43" s="1"/>
  <c r="DM41" i="43"/>
  <c r="DN41" i="43" s="1"/>
  <c r="DM42" i="43"/>
  <c r="DN42" i="43" s="1"/>
  <c r="DM43" i="43"/>
  <c r="DN43" i="43" s="1"/>
  <c r="DM44" i="43"/>
  <c r="DN44" i="43" s="1"/>
  <c r="DM45" i="43"/>
  <c r="DN45" i="43" s="1"/>
  <c r="DM46" i="43"/>
  <c r="DN46" i="43" s="1"/>
  <c r="DM47" i="43"/>
  <c r="DN47" i="43" s="1"/>
  <c r="DM48" i="43"/>
  <c r="DN48" i="43" s="1"/>
  <c r="DM49" i="43"/>
  <c r="DN49" i="43" s="1"/>
  <c r="DM50" i="43"/>
  <c r="DN50" i="43" s="1"/>
  <c r="DM51" i="43"/>
  <c r="DN51" i="43" s="1"/>
  <c r="DM52" i="43"/>
  <c r="DN52" i="43" s="1"/>
  <c r="DM53" i="43"/>
  <c r="DN53" i="43" s="1"/>
  <c r="DM54" i="43"/>
  <c r="DN54" i="43" s="1"/>
  <c r="DM55" i="43"/>
  <c r="DN55" i="43" s="1"/>
  <c r="DM56" i="43"/>
  <c r="DN56" i="43" s="1"/>
  <c r="DM57" i="43"/>
  <c r="DN57" i="43" s="1"/>
  <c r="DM58" i="43"/>
  <c r="DN58" i="43" s="1"/>
  <c r="DM59" i="43"/>
  <c r="DN59" i="43" s="1"/>
  <c r="DM60" i="43"/>
  <c r="DN60" i="43"/>
  <c r="DM61" i="43"/>
  <c r="DN61" i="43" s="1"/>
  <c r="DM62" i="43"/>
  <c r="DN62" i="43" s="1"/>
  <c r="DM63" i="43"/>
  <c r="DN63" i="43" s="1"/>
  <c r="DM64" i="43"/>
  <c r="DN64" i="43" s="1"/>
  <c r="DJ64" i="43"/>
  <c r="DK64" i="43" s="1"/>
  <c r="DJ63" i="43"/>
  <c r="DK63" i="43" s="1"/>
  <c r="DJ62" i="43"/>
  <c r="DK62" i="43" s="1"/>
  <c r="DJ61" i="43"/>
  <c r="DK61" i="43" s="1"/>
  <c r="DJ60" i="43"/>
  <c r="DK60" i="43" s="1"/>
  <c r="DJ59" i="43"/>
  <c r="DK59" i="43" s="1"/>
  <c r="DJ58" i="43"/>
  <c r="DK58" i="43" s="1"/>
  <c r="DJ57" i="43"/>
  <c r="DK57" i="43" s="1"/>
  <c r="DJ56" i="43"/>
  <c r="DK56" i="43" s="1"/>
  <c r="DJ55" i="43"/>
  <c r="DK55" i="43" s="1"/>
  <c r="DJ54" i="43"/>
  <c r="DK54" i="43" s="1"/>
  <c r="DJ53" i="43"/>
  <c r="DK53" i="43" s="1"/>
  <c r="DJ52" i="43"/>
  <c r="DK52" i="43" s="1"/>
  <c r="DJ51" i="43"/>
  <c r="DK51" i="43" s="1"/>
  <c r="DJ50" i="43"/>
  <c r="DK50" i="43" s="1"/>
  <c r="DJ49" i="43"/>
  <c r="DK49" i="43" s="1"/>
  <c r="DJ48" i="43"/>
  <c r="DK48" i="43" s="1"/>
  <c r="DJ47" i="43"/>
  <c r="DK47" i="43" s="1"/>
  <c r="DJ46" i="43"/>
  <c r="DK46" i="43" s="1"/>
  <c r="DJ45" i="43"/>
  <c r="DK45" i="43" s="1"/>
  <c r="DJ44" i="43"/>
  <c r="DK44" i="43" s="1"/>
  <c r="DJ43" i="43"/>
  <c r="DK43" i="43" s="1"/>
  <c r="DJ42" i="43"/>
  <c r="DK42" i="43" s="1"/>
  <c r="DJ41" i="43"/>
  <c r="DK41" i="43" s="1"/>
  <c r="DJ40" i="43"/>
  <c r="DK40" i="43" s="1"/>
  <c r="DJ39" i="43"/>
  <c r="DK39" i="43" s="1"/>
  <c r="DJ38" i="43"/>
  <c r="DK38" i="43" s="1"/>
  <c r="DJ37" i="43"/>
  <c r="DK37" i="43" s="1"/>
  <c r="DJ36" i="43"/>
  <c r="DK36" i="43" s="1"/>
  <c r="DJ35" i="43"/>
  <c r="DK35" i="43" s="1"/>
  <c r="DJ34" i="43"/>
  <c r="DK34" i="43" s="1"/>
  <c r="DJ33" i="43"/>
  <c r="DK33" i="43" s="1"/>
  <c r="DJ32" i="43"/>
  <c r="DK32" i="43" s="1"/>
  <c r="DJ31" i="43"/>
  <c r="DK31" i="43" s="1"/>
  <c r="DJ30" i="43"/>
  <c r="DK30" i="43" s="1"/>
  <c r="DJ29" i="43"/>
  <c r="DK29" i="43" s="1"/>
  <c r="DJ28" i="43"/>
  <c r="DK28" i="43" s="1"/>
  <c r="DJ27" i="43"/>
  <c r="DK27" i="43" s="1"/>
  <c r="DJ26" i="43"/>
  <c r="DK26" i="43" s="1"/>
  <c r="DJ25" i="43"/>
  <c r="DK25" i="43" s="1"/>
  <c r="DJ24" i="43"/>
  <c r="DK24" i="43" s="1"/>
  <c r="DJ23" i="43"/>
  <c r="DK23" i="43" s="1"/>
  <c r="DJ22" i="43"/>
  <c r="DK22" i="43" s="1"/>
  <c r="DJ21" i="43"/>
  <c r="DK21" i="43" s="1"/>
  <c r="DJ20" i="43"/>
  <c r="DK20" i="43" s="1"/>
  <c r="DJ19" i="43"/>
  <c r="DK19" i="43" s="1"/>
  <c r="DJ18" i="43"/>
  <c r="DK18" i="43" s="1"/>
  <c r="DJ17" i="43"/>
  <c r="DK17" i="43" s="1"/>
  <c r="DJ16" i="43"/>
  <c r="DK16" i="43" s="1"/>
  <c r="DJ15" i="43"/>
  <c r="DK15" i="43" s="1"/>
  <c r="DJ14" i="43"/>
  <c r="DK14" i="43" s="1"/>
  <c r="DJ13" i="43"/>
  <c r="DK13" i="43" s="1"/>
  <c r="DJ12" i="43"/>
  <c r="DK12" i="43" s="1"/>
  <c r="DJ11" i="43"/>
  <c r="DK11" i="43" s="1"/>
  <c r="DJ10" i="43"/>
  <c r="DK10" i="43" s="1"/>
  <c r="DJ9" i="43"/>
  <c r="DK9" i="43" s="1"/>
  <c r="DJ8" i="43"/>
  <c r="DK8" i="43" s="1"/>
  <c r="DJ7" i="43"/>
  <c r="DK7" i="43" s="1"/>
  <c r="DJ6" i="43"/>
  <c r="DK6" i="43" s="1"/>
  <c r="DJ5" i="43"/>
  <c r="DK5" i="43" s="1"/>
  <c r="DJ4" i="43"/>
  <c r="DK4" i="43" s="1"/>
  <c r="DM5" i="42"/>
  <c r="DN5" i="42" s="1"/>
  <c r="DM6" i="42"/>
  <c r="DN6" i="42" s="1"/>
  <c r="DM7" i="42"/>
  <c r="DN7" i="42" s="1"/>
  <c r="DM8" i="42"/>
  <c r="DN8" i="42" s="1"/>
  <c r="DM9" i="42"/>
  <c r="DN9" i="42" s="1"/>
  <c r="DM10" i="42"/>
  <c r="DN10" i="42" s="1"/>
  <c r="DM11" i="42"/>
  <c r="DN11" i="42" s="1"/>
  <c r="DM12" i="42"/>
  <c r="DN12" i="42"/>
  <c r="DM13" i="42"/>
  <c r="DN13" i="42" s="1"/>
  <c r="DM14" i="42"/>
  <c r="DN14" i="42" s="1"/>
  <c r="DM15" i="42"/>
  <c r="DN15" i="42" s="1"/>
  <c r="DM16" i="42"/>
  <c r="DN16" i="42" s="1"/>
  <c r="DM17" i="42"/>
  <c r="DN17" i="42" s="1"/>
  <c r="DM18" i="42"/>
  <c r="DN18" i="42" s="1"/>
  <c r="DM19" i="42"/>
  <c r="DN19" i="42" s="1"/>
  <c r="DM20" i="42"/>
  <c r="DN20" i="42" s="1"/>
  <c r="DM21" i="42"/>
  <c r="DN21" i="42" s="1"/>
  <c r="DM22" i="42"/>
  <c r="DN22" i="42" s="1"/>
  <c r="DM23" i="42"/>
  <c r="DN23" i="42" s="1"/>
  <c r="DM24" i="42"/>
  <c r="DN24" i="42" s="1"/>
  <c r="DM25" i="42"/>
  <c r="DN25" i="42" s="1"/>
  <c r="DM26" i="42"/>
  <c r="DN26" i="42" s="1"/>
  <c r="DM27" i="42"/>
  <c r="DN27" i="42" s="1"/>
  <c r="DM28" i="42"/>
  <c r="DN28" i="42" s="1"/>
  <c r="DM29" i="42"/>
  <c r="DN29" i="42" s="1"/>
  <c r="DM30" i="42"/>
  <c r="DN30" i="42" s="1"/>
  <c r="DM31" i="42"/>
  <c r="DN31" i="42" s="1"/>
  <c r="DM32" i="42"/>
  <c r="DN32" i="42"/>
  <c r="DM33" i="42"/>
  <c r="DN33" i="42" s="1"/>
  <c r="DM34" i="42"/>
  <c r="DN34" i="42" s="1"/>
  <c r="DM35" i="42"/>
  <c r="DN35" i="42" s="1"/>
  <c r="DM36" i="42"/>
  <c r="DN36" i="42" s="1"/>
  <c r="DM37" i="42"/>
  <c r="DN37" i="42" s="1"/>
  <c r="DM38" i="42"/>
  <c r="DN38" i="42"/>
  <c r="DM39" i="42"/>
  <c r="DN39" i="42" s="1"/>
  <c r="DM40" i="42"/>
  <c r="DN40" i="42" s="1"/>
  <c r="DM41" i="42"/>
  <c r="DN41" i="42" s="1"/>
  <c r="DM42" i="42"/>
  <c r="DN42" i="42" s="1"/>
  <c r="DM43" i="42"/>
  <c r="DN43" i="42" s="1"/>
  <c r="DM44" i="42"/>
  <c r="DN44" i="42"/>
  <c r="DM45" i="42"/>
  <c r="DN45" i="42" s="1"/>
  <c r="DM46" i="42"/>
  <c r="DN46" i="42" s="1"/>
  <c r="DM47" i="42"/>
  <c r="DN47" i="42" s="1"/>
  <c r="DM48" i="42"/>
  <c r="DN48" i="42" s="1"/>
  <c r="DM49" i="42"/>
  <c r="DN49" i="42" s="1"/>
  <c r="DM50" i="42"/>
  <c r="DN50" i="42" s="1"/>
  <c r="DM51" i="42"/>
  <c r="DN51" i="42" s="1"/>
  <c r="DM52" i="42"/>
  <c r="DN52" i="42"/>
  <c r="DM53" i="42"/>
  <c r="DN53" i="42" s="1"/>
  <c r="DM54" i="42"/>
  <c r="DN54" i="42" s="1"/>
  <c r="DM55" i="42"/>
  <c r="DN55" i="42" s="1"/>
  <c r="DM56" i="42"/>
  <c r="DN56" i="42" s="1"/>
  <c r="DM57" i="42"/>
  <c r="DN57" i="42" s="1"/>
  <c r="DM58" i="42"/>
  <c r="DN58" i="42" s="1"/>
  <c r="DM59" i="42"/>
  <c r="DN59" i="42" s="1"/>
  <c r="DM60" i="42"/>
  <c r="DN60" i="42" s="1"/>
  <c r="DM61" i="42"/>
  <c r="DN61" i="42" s="1"/>
  <c r="DM62" i="42"/>
  <c r="DN62" i="42" s="1"/>
  <c r="DM63" i="42"/>
  <c r="DN63" i="42" s="1"/>
  <c r="DM64" i="42"/>
  <c r="DN64" i="42" s="1"/>
  <c r="DM65" i="42"/>
  <c r="DN65" i="42" s="1"/>
  <c r="DJ5" i="42"/>
  <c r="DK5" i="42" s="1"/>
  <c r="DJ6" i="42"/>
  <c r="DK6" i="42" s="1"/>
  <c r="DJ7" i="42"/>
  <c r="DK7" i="42" s="1"/>
  <c r="DJ8" i="42"/>
  <c r="DK8" i="42" s="1"/>
  <c r="DJ9" i="42"/>
  <c r="DK9" i="42" s="1"/>
  <c r="DJ10" i="42"/>
  <c r="DK10" i="42"/>
  <c r="DJ11" i="42"/>
  <c r="DK11" i="42" s="1"/>
  <c r="DJ12" i="42"/>
  <c r="DK12" i="42" s="1"/>
  <c r="DJ13" i="42"/>
  <c r="DK13" i="42" s="1"/>
  <c r="DJ14" i="42"/>
  <c r="DK14" i="42" s="1"/>
  <c r="DJ15" i="42"/>
  <c r="DK15" i="42" s="1"/>
  <c r="DJ16" i="42"/>
  <c r="DK16" i="42" s="1"/>
  <c r="DJ17" i="42"/>
  <c r="DK17" i="42" s="1"/>
  <c r="DJ18" i="42"/>
  <c r="DK18" i="42" s="1"/>
  <c r="DJ19" i="42"/>
  <c r="DK19" i="42" s="1"/>
  <c r="DJ20" i="42"/>
  <c r="DK20" i="42" s="1"/>
  <c r="DJ21" i="42"/>
  <c r="DK21" i="42" s="1"/>
  <c r="DJ22" i="42"/>
  <c r="DK22" i="42" s="1"/>
  <c r="DJ23" i="42"/>
  <c r="DK23" i="42" s="1"/>
  <c r="DJ24" i="42"/>
  <c r="DK24" i="42"/>
  <c r="DJ25" i="42"/>
  <c r="DK25" i="42" s="1"/>
  <c r="DJ26" i="42"/>
  <c r="DK26" i="42" s="1"/>
  <c r="DJ27" i="42"/>
  <c r="DK27" i="42" s="1"/>
  <c r="DJ28" i="42"/>
  <c r="DK28" i="42" s="1"/>
  <c r="DJ29" i="42"/>
  <c r="DK29" i="42" s="1"/>
  <c r="DJ30" i="42"/>
  <c r="DK30" i="42" s="1"/>
  <c r="DJ31" i="42"/>
  <c r="DK31" i="42" s="1"/>
  <c r="DJ32" i="42"/>
  <c r="DK32" i="42" s="1"/>
  <c r="DJ33" i="42"/>
  <c r="DK33" i="42" s="1"/>
  <c r="DJ34" i="42"/>
  <c r="DK34" i="42" s="1"/>
  <c r="DJ35" i="42"/>
  <c r="DK35" i="42" s="1"/>
  <c r="DJ36" i="42"/>
  <c r="DK36" i="42" s="1"/>
  <c r="DJ37" i="42"/>
  <c r="DK37" i="42" s="1"/>
  <c r="DJ38" i="42"/>
  <c r="DK38" i="42" s="1"/>
  <c r="DJ39" i="42"/>
  <c r="DK39" i="42" s="1"/>
  <c r="DJ40" i="42"/>
  <c r="DK40" i="42"/>
  <c r="DJ41" i="42"/>
  <c r="DK41" i="42" s="1"/>
  <c r="DJ42" i="42"/>
  <c r="DK42" i="42" s="1"/>
  <c r="DJ43" i="42"/>
  <c r="DK43" i="42" s="1"/>
  <c r="DJ44" i="42"/>
  <c r="DK44" i="42" s="1"/>
  <c r="DJ45" i="42"/>
  <c r="DK45" i="42" s="1"/>
  <c r="DJ46" i="42"/>
  <c r="DK46" i="42" s="1"/>
  <c r="DJ47" i="42"/>
  <c r="DK47" i="42" s="1"/>
  <c r="DJ48" i="42"/>
  <c r="DK48" i="42"/>
  <c r="DJ49" i="42"/>
  <c r="DK49" i="42" s="1"/>
  <c r="DJ50" i="42"/>
  <c r="DK50" i="42" s="1"/>
  <c r="DJ51" i="42"/>
  <c r="DK51" i="42" s="1"/>
  <c r="DJ52" i="42"/>
  <c r="DK52" i="42" s="1"/>
  <c r="DJ53" i="42"/>
  <c r="DK53" i="42" s="1"/>
  <c r="DJ54" i="42"/>
  <c r="DK54" i="42" s="1"/>
  <c r="DJ55" i="42"/>
  <c r="DK55" i="42" s="1"/>
  <c r="DJ56" i="42"/>
  <c r="DK56" i="42" s="1"/>
  <c r="DJ57" i="42"/>
  <c r="DK57" i="42" s="1"/>
  <c r="DJ58" i="42"/>
  <c r="DK58" i="42" s="1"/>
  <c r="DJ59" i="42"/>
  <c r="DK59" i="42" s="1"/>
  <c r="DJ60" i="42"/>
  <c r="DK60" i="42" s="1"/>
  <c r="DJ61" i="42"/>
  <c r="DK61" i="42" s="1"/>
  <c r="DJ62" i="42"/>
  <c r="DK62" i="42" s="1"/>
  <c r="DJ63" i="42"/>
  <c r="DK63" i="42" s="1"/>
  <c r="DJ64" i="42"/>
  <c r="DK64" i="42" s="1"/>
  <c r="DJ65" i="42"/>
  <c r="DK65" i="42" s="1"/>
  <c r="DH5" i="46"/>
  <c r="DI5" i="46" s="1"/>
  <c r="DH6" i="46"/>
  <c r="DI6" i="46"/>
  <c r="DH7" i="46"/>
  <c r="DI7" i="46" s="1"/>
  <c r="DH8" i="46"/>
  <c r="DI8" i="46" s="1"/>
  <c r="DH9" i="46"/>
  <c r="DI9" i="46" s="1"/>
  <c r="DH10" i="46"/>
  <c r="DI10" i="46"/>
  <c r="DH11" i="46"/>
  <c r="DI11" i="46" s="1"/>
  <c r="DH12" i="46"/>
  <c r="DI12" i="46" s="1"/>
  <c r="DH13" i="46"/>
  <c r="DI13" i="46" s="1"/>
  <c r="DH14" i="46"/>
  <c r="DI14" i="46"/>
  <c r="DH15" i="46"/>
  <c r="DI15" i="46" s="1"/>
  <c r="DH16" i="46"/>
  <c r="DI16" i="46" s="1"/>
  <c r="DH17" i="46"/>
  <c r="DI17" i="46" s="1"/>
  <c r="DH18" i="46"/>
  <c r="DI18" i="46" s="1"/>
  <c r="DH19" i="46"/>
  <c r="DI19" i="46" s="1"/>
  <c r="DH20" i="46"/>
  <c r="DI20" i="46" s="1"/>
  <c r="DH21" i="46"/>
  <c r="DI21" i="46" s="1"/>
  <c r="DH22" i="46"/>
  <c r="DI22" i="46"/>
  <c r="DH23" i="46"/>
  <c r="DI23" i="46" s="1"/>
  <c r="DH24" i="46"/>
  <c r="DI24" i="46" s="1"/>
  <c r="DH25" i="46"/>
  <c r="DI25" i="46" s="1"/>
  <c r="DH26" i="46"/>
  <c r="DI26" i="46" s="1"/>
  <c r="DH27" i="46"/>
  <c r="DI27" i="46" s="1"/>
  <c r="DH28" i="46"/>
  <c r="DI28" i="46" s="1"/>
  <c r="DH29" i="46"/>
  <c r="DI29" i="46" s="1"/>
  <c r="DH30" i="46"/>
  <c r="DI30" i="46"/>
  <c r="DH31" i="46"/>
  <c r="DI31" i="46" s="1"/>
  <c r="DH32" i="46"/>
  <c r="DI32" i="46" s="1"/>
  <c r="DH33" i="46"/>
  <c r="DI33" i="46" s="1"/>
  <c r="DH34" i="46"/>
  <c r="DI34" i="46" s="1"/>
  <c r="DH35" i="46"/>
  <c r="DI35" i="46" s="1"/>
  <c r="DH36" i="46"/>
  <c r="DI36" i="46" s="1"/>
  <c r="DH37" i="46"/>
  <c r="DI37" i="46" s="1"/>
  <c r="DH38" i="46"/>
  <c r="DI38" i="46"/>
  <c r="DH39" i="46"/>
  <c r="DI39" i="46" s="1"/>
  <c r="DH40" i="46"/>
  <c r="DI40" i="46"/>
  <c r="DH41" i="46"/>
  <c r="DI41" i="46" s="1"/>
  <c r="DH42" i="46"/>
  <c r="DI42" i="46" s="1"/>
  <c r="DH43" i="46"/>
  <c r="DI43" i="46" s="1"/>
  <c r="DH44" i="46"/>
  <c r="DI44" i="46" s="1"/>
  <c r="DH45" i="46"/>
  <c r="DI45" i="46" s="1"/>
  <c r="DH46" i="46"/>
  <c r="DI46" i="46"/>
  <c r="DH47" i="46"/>
  <c r="DI47" i="46" s="1"/>
  <c r="DH48" i="46"/>
  <c r="DI48" i="46" s="1"/>
  <c r="DH49" i="46"/>
  <c r="DI49" i="46" s="1"/>
  <c r="DH50" i="46"/>
  <c r="DI50" i="46" s="1"/>
  <c r="DH51" i="46"/>
  <c r="DI51" i="46" s="1"/>
  <c r="DH52" i="46"/>
  <c r="DI52" i="46" s="1"/>
  <c r="DH53" i="46"/>
  <c r="DI53" i="46" s="1"/>
  <c r="DH54" i="46"/>
  <c r="DI54" i="46"/>
  <c r="DH55" i="46"/>
  <c r="DI55" i="46" s="1"/>
  <c r="DH56" i="46"/>
  <c r="DI56" i="46" s="1"/>
  <c r="DH57" i="46"/>
  <c r="DI57" i="46" s="1"/>
  <c r="DH58" i="46"/>
  <c r="DI58" i="46" s="1"/>
  <c r="DH59" i="46"/>
  <c r="DI59" i="46" s="1"/>
  <c r="DH60" i="46"/>
  <c r="DI60" i="46" s="1"/>
  <c r="DH61" i="46"/>
  <c r="DI61" i="46" s="1"/>
  <c r="DH62" i="46"/>
  <c r="DI62" i="46"/>
  <c r="DH63" i="46"/>
  <c r="DI63" i="46" s="1"/>
  <c r="DH64" i="46"/>
  <c r="DI64" i="46" s="1"/>
  <c r="DH65" i="46"/>
  <c r="DI65" i="46" s="1"/>
  <c r="DH66" i="46"/>
  <c r="DI66" i="46" s="1"/>
  <c r="DH67" i="46"/>
  <c r="DI67" i="46" s="1"/>
  <c r="DH68" i="46"/>
  <c r="DI68" i="46" s="1"/>
  <c r="DH69" i="46"/>
  <c r="DI69" i="46" s="1"/>
  <c r="DH70" i="46"/>
  <c r="DI70" i="46"/>
  <c r="DH71" i="46"/>
  <c r="DI71" i="46" s="1"/>
  <c r="DH72" i="46"/>
  <c r="DI72" i="46" s="1"/>
  <c r="DH73" i="46"/>
  <c r="DI73" i="46" s="1"/>
  <c r="DH74" i="46"/>
  <c r="DI74" i="46" s="1"/>
  <c r="DH75" i="46"/>
  <c r="DI75" i="46" s="1"/>
  <c r="DH76" i="46"/>
  <c r="DI76" i="46" s="1"/>
  <c r="DH77" i="46"/>
  <c r="DI77" i="46" s="1"/>
  <c r="DH78" i="46"/>
  <c r="DI78" i="46"/>
  <c r="DH79" i="46"/>
  <c r="DI79" i="46" s="1"/>
  <c r="DH80" i="46"/>
  <c r="DI80" i="46" s="1"/>
  <c r="DH81" i="46"/>
  <c r="DI81" i="46" s="1"/>
  <c r="DH82" i="46"/>
  <c r="DI82" i="46" s="1"/>
  <c r="DH83" i="46"/>
  <c r="DI83" i="46" s="1"/>
  <c r="DH84" i="46"/>
  <c r="DI84" i="46" s="1"/>
  <c r="DE84" i="46"/>
  <c r="DF84" i="46" s="1"/>
  <c r="DE83" i="46"/>
  <c r="DF83" i="46" s="1"/>
  <c r="DE82" i="46"/>
  <c r="DF82" i="46" s="1"/>
  <c r="DE81" i="46"/>
  <c r="DF81" i="46" s="1"/>
  <c r="DE80" i="46"/>
  <c r="DF80" i="46" s="1"/>
  <c r="DE79" i="46"/>
  <c r="DF79" i="46" s="1"/>
  <c r="DE78" i="46"/>
  <c r="DF78" i="46" s="1"/>
  <c r="DE77" i="46"/>
  <c r="DF77" i="46" s="1"/>
  <c r="DE76" i="46"/>
  <c r="DF76" i="46" s="1"/>
  <c r="DE75" i="46"/>
  <c r="DF75" i="46" s="1"/>
  <c r="DE74" i="46"/>
  <c r="DF74" i="46" s="1"/>
  <c r="DE73" i="46"/>
  <c r="DF73" i="46" s="1"/>
  <c r="DE72" i="46"/>
  <c r="DF72" i="46" s="1"/>
  <c r="DE71" i="46"/>
  <c r="DF71" i="46" s="1"/>
  <c r="DE70" i="46"/>
  <c r="DF70" i="46" s="1"/>
  <c r="DE69" i="46"/>
  <c r="DF69" i="46" s="1"/>
  <c r="DE68" i="46"/>
  <c r="DF68" i="46" s="1"/>
  <c r="DE67" i="46"/>
  <c r="DF67" i="46" s="1"/>
  <c r="DE66" i="46"/>
  <c r="DF66" i="46" s="1"/>
  <c r="DE65" i="46"/>
  <c r="DF65" i="46" s="1"/>
  <c r="DE64" i="46"/>
  <c r="DF64" i="46" s="1"/>
  <c r="DE63" i="46"/>
  <c r="DF63" i="46" s="1"/>
  <c r="DE62" i="46"/>
  <c r="DF62" i="46" s="1"/>
  <c r="DE61" i="46"/>
  <c r="DF61" i="46" s="1"/>
  <c r="DE60" i="46"/>
  <c r="DF60" i="46" s="1"/>
  <c r="DE59" i="46"/>
  <c r="DF59" i="46" s="1"/>
  <c r="DE58" i="46"/>
  <c r="DF58" i="46" s="1"/>
  <c r="DE57" i="46"/>
  <c r="DF57" i="46" s="1"/>
  <c r="DE56" i="46"/>
  <c r="DF56" i="46" s="1"/>
  <c r="DE55" i="46"/>
  <c r="DF55" i="46" s="1"/>
  <c r="DE54" i="46"/>
  <c r="DF54" i="46" s="1"/>
  <c r="DE53" i="46"/>
  <c r="DF53" i="46" s="1"/>
  <c r="DE52" i="46"/>
  <c r="DF52" i="46" s="1"/>
  <c r="DE51" i="46"/>
  <c r="DF51" i="46" s="1"/>
  <c r="DE50" i="46"/>
  <c r="DF50" i="46" s="1"/>
  <c r="DE49" i="46"/>
  <c r="DF49" i="46" s="1"/>
  <c r="DE48" i="46"/>
  <c r="DF48" i="46" s="1"/>
  <c r="DE47" i="46"/>
  <c r="DF47" i="46" s="1"/>
  <c r="DE46" i="46"/>
  <c r="DF46" i="46" s="1"/>
  <c r="DE45" i="46"/>
  <c r="DF45" i="46" s="1"/>
  <c r="DE44" i="46"/>
  <c r="DF44" i="46" s="1"/>
  <c r="DE43" i="46"/>
  <c r="DF43" i="46" s="1"/>
  <c r="DE42" i="46"/>
  <c r="DF42" i="46" s="1"/>
  <c r="DE41" i="46"/>
  <c r="DF41" i="46" s="1"/>
  <c r="DE40" i="46"/>
  <c r="DF40" i="46" s="1"/>
  <c r="DE39" i="46"/>
  <c r="DF39" i="46" s="1"/>
  <c r="DE38" i="46"/>
  <c r="DF38" i="46" s="1"/>
  <c r="DE37" i="46"/>
  <c r="DF37" i="46" s="1"/>
  <c r="DE36" i="46"/>
  <c r="DF36" i="46" s="1"/>
  <c r="DE35" i="46"/>
  <c r="DF35" i="46" s="1"/>
  <c r="DE34" i="46"/>
  <c r="DF34" i="46" s="1"/>
  <c r="DE33" i="46"/>
  <c r="DF33" i="46" s="1"/>
  <c r="DE32" i="46"/>
  <c r="DF32" i="46" s="1"/>
  <c r="DE31" i="46"/>
  <c r="DF31" i="46" s="1"/>
  <c r="DE30" i="46"/>
  <c r="DF30" i="46" s="1"/>
  <c r="DE29" i="46"/>
  <c r="DF29" i="46" s="1"/>
  <c r="DE28" i="46"/>
  <c r="DF28" i="46" s="1"/>
  <c r="DE27" i="46"/>
  <c r="DF27" i="46" s="1"/>
  <c r="DE26" i="46"/>
  <c r="DF26" i="46" s="1"/>
  <c r="DE25" i="46"/>
  <c r="DF25" i="46" s="1"/>
  <c r="DE24" i="46"/>
  <c r="DF24" i="46" s="1"/>
  <c r="DE23" i="46"/>
  <c r="DF23" i="46" s="1"/>
  <c r="DE22" i="46"/>
  <c r="DF22" i="46" s="1"/>
  <c r="DE21" i="46"/>
  <c r="DF21" i="46" s="1"/>
  <c r="DE20" i="46"/>
  <c r="DF20" i="46" s="1"/>
  <c r="DE19" i="46"/>
  <c r="DF19" i="46" s="1"/>
  <c r="DE18" i="46"/>
  <c r="DF18" i="46" s="1"/>
  <c r="DE17" i="46"/>
  <c r="DF17" i="46" s="1"/>
  <c r="DE16" i="46"/>
  <c r="DF16" i="46" s="1"/>
  <c r="DE15" i="46"/>
  <c r="DF15" i="46" s="1"/>
  <c r="DE14" i="46"/>
  <c r="DF14" i="46" s="1"/>
  <c r="DE13" i="46"/>
  <c r="DF13" i="46" s="1"/>
  <c r="DE12" i="46"/>
  <c r="DF12" i="46" s="1"/>
  <c r="DE11" i="46"/>
  <c r="DF11" i="46" s="1"/>
  <c r="DE10" i="46"/>
  <c r="DF10" i="46" s="1"/>
  <c r="DE9" i="46"/>
  <c r="DF9" i="46" s="1"/>
  <c r="DE8" i="46"/>
  <c r="DF8" i="46" s="1"/>
  <c r="DE7" i="46"/>
  <c r="DF7" i="46" s="1"/>
  <c r="DE6" i="46"/>
  <c r="DF6" i="46" s="1"/>
  <c r="DE5" i="46"/>
  <c r="DF5" i="46" s="1"/>
  <c r="DH5" i="45"/>
  <c r="DI5" i="45" s="1"/>
  <c r="DH6" i="45"/>
  <c r="DI6" i="45"/>
  <c r="DH7" i="45"/>
  <c r="DI7" i="45" s="1"/>
  <c r="DH8" i="45"/>
  <c r="DI8" i="45" s="1"/>
  <c r="DH9" i="45"/>
  <c r="DI9" i="45" s="1"/>
  <c r="DH10" i="45"/>
  <c r="DI10" i="45"/>
  <c r="DH11" i="45"/>
  <c r="DI11" i="45" s="1"/>
  <c r="DH12" i="45"/>
  <c r="DI12" i="45" s="1"/>
  <c r="DH13" i="45"/>
  <c r="DI13" i="45" s="1"/>
  <c r="DH14" i="45"/>
  <c r="DI14" i="45"/>
  <c r="DH15" i="45"/>
  <c r="DI15" i="45" s="1"/>
  <c r="DH16" i="45"/>
  <c r="DI16" i="45" s="1"/>
  <c r="DH17" i="45"/>
  <c r="DI17" i="45" s="1"/>
  <c r="DH18" i="45"/>
  <c r="DI18" i="45" s="1"/>
  <c r="DH19" i="45"/>
  <c r="DI19" i="45" s="1"/>
  <c r="DH20" i="45"/>
  <c r="DI20" i="45" s="1"/>
  <c r="DH21" i="45"/>
  <c r="DI21" i="45" s="1"/>
  <c r="DH22" i="45"/>
  <c r="DI22" i="45"/>
  <c r="DH23" i="45"/>
  <c r="DI23" i="45" s="1"/>
  <c r="DH24" i="45"/>
  <c r="DI24" i="45" s="1"/>
  <c r="DH25" i="45"/>
  <c r="DI25" i="45" s="1"/>
  <c r="DH26" i="45"/>
  <c r="DI26" i="45" s="1"/>
  <c r="DH27" i="45"/>
  <c r="DI27" i="45" s="1"/>
  <c r="DH28" i="45"/>
  <c r="DI28" i="45" s="1"/>
  <c r="DH29" i="45"/>
  <c r="DI29" i="45" s="1"/>
  <c r="DH30" i="45"/>
  <c r="DI30" i="45"/>
  <c r="DH31" i="45"/>
  <c r="DI31" i="45" s="1"/>
  <c r="DH32" i="45"/>
  <c r="DI32" i="45" s="1"/>
  <c r="DH33" i="45"/>
  <c r="DI33" i="45" s="1"/>
  <c r="DH34" i="45"/>
  <c r="DI34" i="45" s="1"/>
  <c r="DH35" i="45"/>
  <c r="DI35" i="45" s="1"/>
  <c r="DH36" i="45"/>
  <c r="DI36" i="45" s="1"/>
  <c r="DH37" i="45"/>
  <c r="DI37" i="45" s="1"/>
  <c r="DH38" i="45"/>
  <c r="DI38" i="45"/>
  <c r="DH39" i="45"/>
  <c r="DI39" i="45" s="1"/>
  <c r="DH40" i="45"/>
  <c r="DI40" i="45" s="1"/>
  <c r="DH41" i="45"/>
  <c r="DI41" i="45" s="1"/>
  <c r="DH42" i="45"/>
  <c r="DI42" i="45" s="1"/>
  <c r="DH43" i="45"/>
  <c r="DI43" i="45" s="1"/>
  <c r="DH44" i="45"/>
  <c r="DI44" i="45" s="1"/>
  <c r="DH45" i="45"/>
  <c r="DI45" i="45" s="1"/>
  <c r="DH46" i="45"/>
  <c r="DI46" i="45"/>
  <c r="DH47" i="45"/>
  <c r="DI47" i="45" s="1"/>
  <c r="DH48" i="45"/>
  <c r="DI48" i="45"/>
  <c r="DH49" i="45"/>
  <c r="DI49" i="45" s="1"/>
  <c r="DH50" i="45"/>
  <c r="DI50" i="45" s="1"/>
  <c r="DH51" i="45"/>
  <c r="DI51" i="45" s="1"/>
  <c r="DH52" i="45"/>
  <c r="DI52" i="45" s="1"/>
  <c r="DH53" i="45"/>
  <c r="DI53" i="45" s="1"/>
  <c r="DH54" i="45"/>
  <c r="DI54" i="45"/>
  <c r="DH55" i="45"/>
  <c r="DI55" i="45" s="1"/>
  <c r="DH56" i="45"/>
  <c r="DI56" i="45" s="1"/>
  <c r="DH57" i="45"/>
  <c r="DI57" i="45" s="1"/>
  <c r="DH58" i="45"/>
  <c r="DI58" i="45"/>
  <c r="DH59" i="45"/>
  <c r="DI59" i="45" s="1"/>
  <c r="DH60" i="45"/>
  <c r="DI60" i="45" s="1"/>
  <c r="DH61" i="45"/>
  <c r="DI61" i="45" s="1"/>
  <c r="DH62" i="45"/>
  <c r="DI62" i="45"/>
  <c r="DH63" i="45"/>
  <c r="DI63" i="45" s="1"/>
  <c r="DH64" i="45"/>
  <c r="DI64" i="45" s="1"/>
  <c r="DH65" i="45"/>
  <c r="DI65" i="45" s="1"/>
  <c r="DH66" i="45"/>
  <c r="DI66" i="45" s="1"/>
  <c r="DH67" i="45"/>
  <c r="DI67" i="45" s="1"/>
  <c r="DH68" i="45"/>
  <c r="DI68" i="45" s="1"/>
  <c r="DH69" i="45"/>
  <c r="DI69" i="45" s="1"/>
  <c r="DH70" i="45"/>
  <c r="DI70" i="45"/>
  <c r="DH71" i="45"/>
  <c r="DI71" i="45" s="1"/>
  <c r="DH72" i="45"/>
  <c r="DI72" i="45" s="1"/>
  <c r="DH73" i="45"/>
  <c r="DI73" i="45" s="1"/>
  <c r="DH74" i="45"/>
  <c r="DI74" i="45" s="1"/>
  <c r="DH75" i="45"/>
  <c r="DI75" i="45" s="1"/>
  <c r="DH76" i="45"/>
  <c r="DI76" i="45" s="1"/>
  <c r="DH77" i="45"/>
  <c r="DI77" i="45" s="1"/>
  <c r="DH78" i="45"/>
  <c r="DI78" i="45"/>
  <c r="DH79" i="45"/>
  <c r="DI79" i="45" s="1"/>
  <c r="DH80" i="45"/>
  <c r="DI80" i="45" s="1"/>
  <c r="DH81" i="45"/>
  <c r="DI81" i="45" s="1"/>
  <c r="DH82" i="45"/>
  <c r="DI82" i="45" s="1"/>
  <c r="DH83" i="45"/>
  <c r="DI83" i="45" s="1"/>
  <c r="DH84" i="45"/>
  <c r="DI84" i="45" s="1"/>
  <c r="DE5" i="45"/>
  <c r="DF5" i="45" s="1"/>
  <c r="DE6" i="45"/>
  <c r="DF6" i="45"/>
  <c r="DE7" i="45"/>
  <c r="DF7" i="45" s="1"/>
  <c r="DE8" i="45"/>
  <c r="DF8" i="45" s="1"/>
  <c r="DE9" i="45"/>
  <c r="DF9" i="45" s="1"/>
  <c r="DE10" i="45"/>
  <c r="DF10" i="45" s="1"/>
  <c r="DE11" i="45"/>
  <c r="DF11" i="45" s="1"/>
  <c r="DE12" i="45"/>
  <c r="DF12" i="45" s="1"/>
  <c r="DE13" i="45"/>
  <c r="DF13" i="45" s="1"/>
  <c r="DE14" i="45"/>
  <c r="DF14" i="45"/>
  <c r="DE15" i="45"/>
  <c r="DF15" i="45" s="1"/>
  <c r="DE16" i="45"/>
  <c r="DF16" i="45" s="1"/>
  <c r="DE17" i="45"/>
  <c r="DF17" i="45" s="1"/>
  <c r="DE18" i="45"/>
  <c r="DF18" i="45"/>
  <c r="DE19" i="45"/>
  <c r="DF19" i="45" s="1"/>
  <c r="DE20" i="45"/>
  <c r="DF20" i="45" s="1"/>
  <c r="DE21" i="45"/>
  <c r="DF21" i="45" s="1"/>
  <c r="DE22" i="45"/>
  <c r="DF22" i="45"/>
  <c r="DE23" i="45"/>
  <c r="DF23" i="45" s="1"/>
  <c r="DE24" i="45"/>
  <c r="DF24" i="45" s="1"/>
  <c r="DE25" i="45"/>
  <c r="DF25" i="45" s="1"/>
  <c r="DE26" i="45"/>
  <c r="DF26" i="45" s="1"/>
  <c r="DE27" i="45"/>
  <c r="DF27" i="45" s="1"/>
  <c r="DE28" i="45"/>
  <c r="DF28" i="45" s="1"/>
  <c r="DE29" i="45"/>
  <c r="DF29" i="45" s="1"/>
  <c r="DE30" i="45"/>
  <c r="DF30" i="45"/>
  <c r="DE31" i="45"/>
  <c r="DF31" i="45" s="1"/>
  <c r="DE32" i="45"/>
  <c r="DF32" i="45" s="1"/>
  <c r="DE33" i="45"/>
  <c r="DF33" i="45" s="1"/>
  <c r="DE34" i="45"/>
  <c r="DF34" i="45" s="1"/>
  <c r="DE35" i="45"/>
  <c r="DF35" i="45" s="1"/>
  <c r="DE36" i="45"/>
  <c r="DF36" i="45" s="1"/>
  <c r="DE37" i="45"/>
  <c r="DF37" i="45" s="1"/>
  <c r="DE38" i="45"/>
  <c r="DF38" i="45"/>
  <c r="DE39" i="45"/>
  <c r="DF39" i="45" s="1"/>
  <c r="DE40" i="45"/>
  <c r="DF40" i="45" s="1"/>
  <c r="DE41" i="45"/>
  <c r="DF41" i="45" s="1"/>
  <c r="DE42" i="45"/>
  <c r="DF42" i="45"/>
  <c r="DE43" i="45"/>
  <c r="DF43" i="45" s="1"/>
  <c r="DE44" i="45"/>
  <c r="DF44" i="45" s="1"/>
  <c r="DE45" i="45"/>
  <c r="DF45" i="45" s="1"/>
  <c r="DE46" i="45"/>
  <c r="DF46" i="45"/>
  <c r="DE47" i="45"/>
  <c r="DF47" i="45" s="1"/>
  <c r="DE48" i="45"/>
  <c r="DF48" i="45" s="1"/>
  <c r="DE49" i="45"/>
  <c r="DF49" i="45" s="1"/>
  <c r="DE50" i="45"/>
  <c r="DF50" i="45"/>
  <c r="DE51" i="45"/>
  <c r="DF51" i="45" s="1"/>
  <c r="DE52" i="45"/>
  <c r="DF52" i="45" s="1"/>
  <c r="DE53" i="45"/>
  <c r="DF53" i="45" s="1"/>
  <c r="DE54" i="45"/>
  <c r="DF54" i="45"/>
  <c r="DE55" i="45"/>
  <c r="DF55" i="45" s="1"/>
  <c r="DE56" i="45"/>
  <c r="DF56" i="45" s="1"/>
  <c r="DE57" i="45"/>
  <c r="DF57" i="45" s="1"/>
  <c r="DE58" i="45"/>
  <c r="DF58" i="45" s="1"/>
  <c r="DE59" i="45"/>
  <c r="DF59" i="45" s="1"/>
  <c r="DE60" i="45"/>
  <c r="DF60" i="45" s="1"/>
  <c r="DE61" i="45"/>
  <c r="DF61" i="45" s="1"/>
  <c r="DE62" i="45"/>
  <c r="DF62" i="45"/>
  <c r="DE63" i="45"/>
  <c r="DF63" i="45" s="1"/>
  <c r="DE64" i="45"/>
  <c r="DF64" i="45" s="1"/>
  <c r="DE65" i="45"/>
  <c r="DF65" i="45" s="1"/>
  <c r="DE66" i="45"/>
  <c r="DF66" i="45" s="1"/>
  <c r="DE67" i="45"/>
  <c r="DF67" i="45" s="1"/>
  <c r="DE68" i="45"/>
  <c r="DF68" i="45" s="1"/>
  <c r="DE69" i="45"/>
  <c r="DF69" i="45" s="1"/>
  <c r="DE70" i="45"/>
  <c r="DF70" i="45"/>
  <c r="DE71" i="45"/>
  <c r="DF71" i="45" s="1"/>
  <c r="DE72" i="45"/>
  <c r="DF72" i="45" s="1"/>
  <c r="DE73" i="45"/>
  <c r="DF73" i="45" s="1"/>
  <c r="DE74" i="45"/>
  <c r="DF74" i="45" s="1"/>
  <c r="DE75" i="45"/>
  <c r="DF75" i="45" s="1"/>
  <c r="DE76" i="45"/>
  <c r="DF76" i="45" s="1"/>
  <c r="DE77" i="45"/>
  <c r="DF77" i="45" s="1"/>
  <c r="DE78" i="45"/>
  <c r="DF78" i="45"/>
  <c r="DE79" i="45"/>
  <c r="DF79" i="45" s="1"/>
  <c r="DE80" i="45"/>
  <c r="DF80" i="45" s="1"/>
  <c r="DE81" i="45"/>
  <c r="DF81" i="45" s="1"/>
  <c r="DE82" i="45"/>
  <c r="DF82" i="45" s="1"/>
  <c r="DE83" i="45"/>
  <c r="DF83" i="45" s="1"/>
  <c r="DE84" i="45"/>
  <c r="DF84" i="45" s="1"/>
  <c r="DH5" i="41"/>
  <c r="DI5" i="41" s="1"/>
  <c r="DH6" i="41"/>
  <c r="DI6" i="41"/>
  <c r="DH7" i="41"/>
  <c r="DI7" i="41" s="1"/>
  <c r="DH8" i="41"/>
  <c r="DI8" i="41" s="1"/>
  <c r="DH9" i="41"/>
  <c r="DI9" i="41" s="1"/>
  <c r="DH10" i="41"/>
  <c r="DI10" i="41" s="1"/>
  <c r="DH11" i="41"/>
  <c r="DI11" i="41" s="1"/>
  <c r="DH12" i="41"/>
  <c r="DI12" i="41" s="1"/>
  <c r="DH13" i="41"/>
  <c r="DI13" i="41" s="1"/>
  <c r="DH14" i="41"/>
  <c r="DI14" i="41"/>
  <c r="DH15" i="41"/>
  <c r="DI15" i="41" s="1"/>
  <c r="DH16" i="41"/>
  <c r="DI16" i="41" s="1"/>
  <c r="DH17" i="41"/>
  <c r="DI17" i="41" s="1"/>
  <c r="DH18" i="41"/>
  <c r="DI18" i="41" s="1"/>
  <c r="DH19" i="41"/>
  <c r="DI19" i="41" s="1"/>
  <c r="DH20" i="41"/>
  <c r="DI20" i="41" s="1"/>
  <c r="DH21" i="41"/>
  <c r="DI21" i="41" s="1"/>
  <c r="DH22" i="41"/>
  <c r="DI22" i="41"/>
  <c r="DH23" i="41"/>
  <c r="DI23" i="41" s="1"/>
  <c r="DH24" i="41"/>
  <c r="DI24" i="41" s="1"/>
  <c r="DH25" i="41"/>
  <c r="DI25" i="41" s="1"/>
  <c r="DH26" i="41"/>
  <c r="DI26" i="41" s="1"/>
  <c r="DH27" i="41"/>
  <c r="DI27" i="41" s="1"/>
  <c r="DH28" i="41"/>
  <c r="DI28" i="41" s="1"/>
  <c r="DH29" i="41"/>
  <c r="DI29" i="41" s="1"/>
  <c r="DH30" i="41"/>
  <c r="DI30" i="41"/>
  <c r="DH31" i="41"/>
  <c r="DI31" i="41" s="1"/>
  <c r="DH32" i="41"/>
  <c r="DI32" i="41" s="1"/>
  <c r="DH33" i="41"/>
  <c r="DI33" i="41" s="1"/>
  <c r="DH34" i="41"/>
  <c r="DI34" i="41" s="1"/>
  <c r="DH35" i="41"/>
  <c r="DI35" i="41" s="1"/>
  <c r="DH36" i="41"/>
  <c r="DI36" i="41" s="1"/>
  <c r="DH37" i="41"/>
  <c r="DI37" i="41" s="1"/>
  <c r="DH38" i="41"/>
  <c r="DI38" i="41"/>
  <c r="DH39" i="41"/>
  <c r="DI39" i="41" s="1"/>
  <c r="DH40" i="41"/>
  <c r="DI40" i="41" s="1"/>
  <c r="DH41" i="41"/>
  <c r="DI41" i="41" s="1"/>
  <c r="DH42" i="41"/>
  <c r="DI42" i="41" s="1"/>
  <c r="DH43" i="41"/>
  <c r="DI43" i="41" s="1"/>
  <c r="DH44" i="41"/>
  <c r="DI44" i="41" s="1"/>
  <c r="DH45" i="41"/>
  <c r="DI45" i="41" s="1"/>
  <c r="DH46" i="41"/>
  <c r="DI46" i="41"/>
  <c r="DH47" i="41"/>
  <c r="DI47" i="41" s="1"/>
  <c r="DH48" i="41"/>
  <c r="DI48" i="41" s="1"/>
  <c r="DH49" i="41"/>
  <c r="DI49" i="41" s="1"/>
  <c r="DH50" i="41"/>
  <c r="DI50" i="41" s="1"/>
  <c r="DH51" i="41"/>
  <c r="DI51" i="41" s="1"/>
  <c r="DH52" i="41"/>
  <c r="DI52" i="41" s="1"/>
  <c r="DH53" i="41"/>
  <c r="DI53" i="41" s="1"/>
  <c r="DH54" i="41"/>
  <c r="DI54" i="41"/>
  <c r="DH55" i="41"/>
  <c r="DI55" i="41" s="1"/>
  <c r="DH56" i="41"/>
  <c r="DI56" i="41" s="1"/>
  <c r="DH57" i="41"/>
  <c r="DI57" i="41" s="1"/>
  <c r="DH58" i="41"/>
  <c r="DI58" i="41" s="1"/>
  <c r="DH59" i="41"/>
  <c r="DI59" i="41" s="1"/>
  <c r="DH60" i="41"/>
  <c r="DI60" i="41" s="1"/>
  <c r="DH61" i="41"/>
  <c r="DI61" i="41" s="1"/>
  <c r="DH62" i="41"/>
  <c r="DI62" i="41"/>
  <c r="DH63" i="41"/>
  <c r="DI63" i="41" s="1"/>
  <c r="DH64" i="41"/>
  <c r="DI64" i="41" s="1"/>
  <c r="DH65" i="41"/>
  <c r="DI65" i="41" s="1"/>
  <c r="DH66" i="41"/>
  <c r="DI66" i="41"/>
  <c r="DH67" i="41"/>
  <c r="DI67" i="41" s="1"/>
  <c r="DH68" i="41"/>
  <c r="DI68" i="41" s="1"/>
  <c r="DH69" i="41"/>
  <c r="DI69" i="41" s="1"/>
  <c r="DH70" i="41"/>
  <c r="DI70" i="41"/>
  <c r="DH71" i="41"/>
  <c r="DI71" i="41" s="1"/>
  <c r="DH72" i="41"/>
  <c r="DI72" i="41" s="1"/>
  <c r="DH73" i="41"/>
  <c r="DI73" i="41" s="1"/>
  <c r="DH74" i="41"/>
  <c r="DI74" i="41" s="1"/>
  <c r="DH75" i="41"/>
  <c r="DI75" i="41" s="1"/>
  <c r="DH76" i="41"/>
  <c r="DI76" i="41" s="1"/>
  <c r="DH77" i="41"/>
  <c r="DI77" i="41" s="1"/>
  <c r="DH78" i="41"/>
  <c r="DI78" i="41"/>
  <c r="DH79" i="41"/>
  <c r="DI79" i="41" s="1"/>
  <c r="DH80" i="41"/>
  <c r="DI80" i="41" s="1"/>
  <c r="DH81" i="41"/>
  <c r="DI81" i="41" s="1"/>
  <c r="DH82" i="41"/>
  <c r="DI82" i="41" s="1"/>
  <c r="DH83" i="41"/>
  <c r="DI83" i="41" s="1"/>
  <c r="DH84" i="41"/>
  <c r="DI84" i="41" s="1"/>
  <c r="DE5" i="41"/>
  <c r="DF5" i="41" s="1"/>
  <c r="DE6" i="41"/>
  <c r="DF6" i="41"/>
  <c r="DE7" i="41"/>
  <c r="DF7" i="41" s="1"/>
  <c r="DE8" i="41"/>
  <c r="DF8" i="41" s="1"/>
  <c r="DE9" i="41"/>
  <c r="DF9" i="41" s="1"/>
  <c r="DE10" i="41"/>
  <c r="DF10" i="41" s="1"/>
  <c r="DE11" i="41"/>
  <c r="DF11" i="41" s="1"/>
  <c r="DE12" i="41"/>
  <c r="DF12" i="41" s="1"/>
  <c r="DE13" i="41"/>
  <c r="DF13" i="41" s="1"/>
  <c r="DE14" i="41"/>
  <c r="DF14" i="41"/>
  <c r="DE15" i="41"/>
  <c r="DF15" i="41" s="1"/>
  <c r="DE16" i="41"/>
  <c r="DF16" i="41" s="1"/>
  <c r="DE17" i="41"/>
  <c r="DF17" i="41" s="1"/>
  <c r="DE18" i="41"/>
  <c r="DF18" i="41" s="1"/>
  <c r="DE19" i="41"/>
  <c r="DF19" i="41" s="1"/>
  <c r="DE20" i="41"/>
  <c r="DF20" i="41" s="1"/>
  <c r="DE21" i="41"/>
  <c r="DF21" i="41" s="1"/>
  <c r="DE22" i="41"/>
  <c r="DF22" i="41"/>
  <c r="DE23" i="41"/>
  <c r="DF23" i="41" s="1"/>
  <c r="DE24" i="41"/>
  <c r="DF24" i="41" s="1"/>
  <c r="DE25" i="41"/>
  <c r="DF25" i="41" s="1"/>
  <c r="DE26" i="41"/>
  <c r="DF26" i="41" s="1"/>
  <c r="DE27" i="41"/>
  <c r="DF27" i="41" s="1"/>
  <c r="DE28" i="41"/>
  <c r="DF28" i="41" s="1"/>
  <c r="DE29" i="41"/>
  <c r="DF29" i="41" s="1"/>
  <c r="DE30" i="41"/>
  <c r="DF30" i="41"/>
  <c r="DE31" i="41"/>
  <c r="DF31" i="41" s="1"/>
  <c r="DE32" i="41"/>
  <c r="DF32" i="41" s="1"/>
  <c r="DE33" i="41"/>
  <c r="DF33" i="41" s="1"/>
  <c r="DE34" i="41"/>
  <c r="DF34" i="41" s="1"/>
  <c r="DE35" i="41"/>
  <c r="DF35" i="41" s="1"/>
  <c r="DE36" i="41"/>
  <c r="DF36" i="41" s="1"/>
  <c r="DE37" i="41"/>
  <c r="DF37" i="41" s="1"/>
  <c r="DE38" i="41"/>
  <c r="DF38" i="41"/>
  <c r="DE39" i="41"/>
  <c r="DF39" i="41" s="1"/>
  <c r="DE40" i="41"/>
  <c r="DF40" i="41" s="1"/>
  <c r="DE41" i="41"/>
  <c r="DF41" i="41" s="1"/>
  <c r="DE42" i="41"/>
  <c r="DF42" i="41" s="1"/>
  <c r="DE43" i="41"/>
  <c r="DF43" i="41" s="1"/>
  <c r="DE44" i="41"/>
  <c r="DF44" i="41" s="1"/>
  <c r="DE45" i="41"/>
  <c r="DF45" i="41" s="1"/>
  <c r="DE46" i="41"/>
  <c r="DF46" i="41"/>
  <c r="DE47" i="41"/>
  <c r="DF47" i="41" s="1"/>
  <c r="DE48" i="41"/>
  <c r="DF48" i="41" s="1"/>
  <c r="DE49" i="41"/>
  <c r="DF49" i="41" s="1"/>
  <c r="DE50" i="41"/>
  <c r="DF50" i="41" s="1"/>
  <c r="DE51" i="41"/>
  <c r="DF51" i="41" s="1"/>
  <c r="DE52" i="41"/>
  <c r="DF52" i="41" s="1"/>
  <c r="DE53" i="41"/>
  <c r="DF53" i="41" s="1"/>
  <c r="DE54" i="41"/>
  <c r="DF54" i="41"/>
  <c r="DE55" i="41"/>
  <c r="DF55" i="41" s="1"/>
  <c r="DE56" i="41"/>
  <c r="DF56" i="41" s="1"/>
  <c r="DE57" i="41"/>
  <c r="DF57" i="41" s="1"/>
  <c r="DE58" i="41"/>
  <c r="DF58" i="41"/>
  <c r="DE59" i="41"/>
  <c r="DF59" i="41" s="1"/>
  <c r="DE60" i="41"/>
  <c r="DF60" i="41" s="1"/>
  <c r="DE61" i="41"/>
  <c r="DF61" i="41" s="1"/>
  <c r="DE62" i="41"/>
  <c r="DF62" i="41"/>
  <c r="DE63" i="41"/>
  <c r="DF63" i="41" s="1"/>
  <c r="DE64" i="41"/>
  <c r="DF64" i="41" s="1"/>
  <c r="DE65" i="41"/>
  <c r="DF65" i="41" s="1"/>
  <c r="DE66" i="41"/>
  <c r="DF66" i="41" s="1"/>
  <c r="DE67" i="41"/>
  <c r="DF67" i="41" s="1"/>
  <c r="DE68" i="41"/>
  <c r="DF68" i="41" s="1"/>
  <c r="DE69" i="41"/>
  <c r="DF69" i="41" s="1"/>
  <c r="DE70" i="41"/>
  <c r="DF70" i="41"/>
  <c r="DE71" i="41"/>
  <c r="DF71" i="41" s="1"/>
  <c r="DE72" i="41"/>
  <c r="DF72" i="41" s="1"/>
  <c r="DE73" i="41"/>
  <c r="DF73" i="41" s="1"/>
  <c r="DE74" i="41"/>
  <c r="DF74" i="41"/>
  <c r="DE75" i="41"/>
  <c r="DF75" i="41" s="1"/>
  <c r="DE76" i="41"/>
  <c r="DF76" i="41" s="1"/>
  <c r="DE77" i="41"/>
  <c r="DF77" i="41" s="1"/>
  <c r="DE78" i="41"/>
  <c r="DF78" i="41"/>
  <c r="DE79" i="41"/>
  <c r="DF79" i="41" s="1"/>
  <c r="DE80" i="41"/>
  <c r="DF80" i="41" s="1"/>
  <c r="DE81" i="41"/>
  <c r="DF81" i="41" s="1"/>
  <c r="DE82" i="41"/>
  <c r="DF82" i="41" s="1"/>
  <c r="DE83" i="41"/>
  <c r="DF83" i="41" s="1"/>
  <c r="DE84" i="41"/>
  <c r="DF84" i="41" s="1"/>
  <c r="CQ5" i="36"/>
  <c r="CQ6" i="36"/>
  <c r="CQ7" i="36"/>
  <c r="CQ8" i="36"/>
  <c r="CQ9" i="36"/>
  <c r="CQ10" i="36"/>
  <c r="CQ11" i="36"/>
  <c r="CQ12" i="36"/>
  <c r="CQ13" i="36"/>
  <c r="CQ14" i="36"/>
  <c r="CQ15" i="36"/>
  <c r="CQ16" i="36"/>
  <c r="CQ17" i="36"/>
  <c r="CQ18" i="36"/>
  <c r="CQ19" i="36"/>
  <c r="CQ20" i="36"/>
  <c r="CQ21" i="36"/>
  <c r="CQ22" i="36"/>
  <c r="CQ23" i="36"/>
  <c r="CQ24" i="36"/>
  <c r="CQ25" i="36"/>
  <c r="CQ26" i="36"/>
  <c r="CQ27" i="36"/>
  <c r="CQ28" i="36"/>
  <c r="CQ29" i="36"/>
  <c r="CQ30" i="36"/>
  <c r="CQ31" i="36"/>
  <c r="CQ32" i="36"/>
  <c r="CQ33" i="36"/>
  <c r="CQ34" i="36"/>
  <c r="CQ35" i="36"/>
  <c r="CQ36" i="36"/>
  <c r="CQ37" i="36"/>
  <c r="CQ38" i="36"/>
  <c r="CQ39" i="36"/>
  <c r="CQ40" i="36"/>
  <c r="CQ41" i="36"/>
  <c r="CQ42" i="36"/>
  <c r="CQ43" i="36"/>
  <c r="CQ44" i="36"/>
  <c r="CQ45" i="36"/>
  <c r="CQ46" i="36"/>
  <c r="CQ47" i="36"/>
  <c r="CQ48" i="36"/>
  <c r="CQ49" i="36"/>
  <c r="CQ50" i="36"/>
  <c r="CQ51" i="36"/>
  <c r="CQ52" i="36"/>
  <c r="CQ53" i="36"/>
  <c r="CQ54" i="36"/>
  <c r="CQ55" i="36"/>
  <c r="CQ56" i="36"/>
  <c r="CQ57" i="36"/>
  <c r="CQ58" i="36"/>
  <c r="CQ59" i="36"/>
  <c r="CQ60" i="36"/>
  <c r="CQ61" i="36"/>
  <c r="CQ62" i="36"/>
  <c r="CQ63" i="36"/>
  <c r="CQ64" i="36"/>
  <c r="CQ65" i="36"/>
  <c r="CQ66" i="36"/>
  <c r="CQ67" i="36"/>
  <c r="CQ68" i="36"/>
  <c r="CQ69" i="36"/>
  <c r="CQ70" i="36"/>
  <c r="CQ71" i="36"/>
  <c r="CQ5" i="51"/>
  <c r="CQ6" i="51"/>
  <c r="CQ7" i="51"/>
  <c r="CQ8" i="51"/>
  <c r="CQ9" i="51"/>
  <c r="CQ10" i="51"/>
  <c r="CQ11" i="51"/>
  <c r="CQ12" i="51"/>
  <c r="CQ13" i="51"/>
  <c r="CQ14" i="51"/>
  <c r="CQ15" i="51"/>
  <c r="CQ16" i="51"/>
  <c r="CQ17" i="51"/>
  <c r="CQ18" i="51"/>
  <c r="CQ19" i="51"/>
  <c r="CQ20" i="51"/>
  <c r="CQ21" i="51"/>
  <c r="CQ22" i="51"/>
  <c r="CQ23" i="51"/>
  <c r="CQ24" i="51"/>
  <c r="CQ25" i="51"/>
  <c r="CQ26" i="51"/>
  <c r="CQ27" i="51"/>
  <c r="CQ28" i="51"/>
  <c r="CQ29" i="51"/>
  <c r="CQ30" i="51"/>
  <c r="CQ31" i="51"/>
  <c r="CQ32" i="51"/>
  <c r="CQ33" i="51"/>
  <c r="CQ34" i="51"/>
  <c r="CQ35" i="51"/>
  <c r="CQ36" i="51"/>
  <c r="CQ37" i="51"/>
  <c r="CQ38" i="51"/>
  <c r="CQ39" i="51"/>
  <c r="CQ40" i="51"/>
  <c r="CQ41" i="51"/>
  <c r="CQ42" i="51"/>
  <c r="CQ43" i="51"/>
  <c r="CQ44" i="51"/>
  <c r="CQ45" i="51"/>
  <c r="CQ46" i="51"/>
  <c r="CQ47" i="51"/>
  <c r="CQ48" i="51"/>
  <c r="CQ49" i="51"/>
  <c r="CQ50" i="51"/>
  <c r="CQ51" i="51"/>
  <c r="CQ52" i="51"/>
  <c r="CQ53" i="51"/>
  <c r="CQ54" i="51"/>
  <c r="CQ55" i="51"/>
  <c r="CQ56" i="51"/>
  <c r="CQ57" i="51"/>
  <c r="CQ58" i="51"/>
  <c r="CQ59" i="51"/>
  <c r="CQ60" i="51"/>
  <c r="CQ61" i="51"/>
  <c r="CQ62" i="51"/>
  <c r="CQ63" i="51"/>
  <c r="CQ64" i="51"/>
  <c r="DO5" i="22" l="1"/>
  <c r="DP5" i="22" s="1"/>
  <c r="DO6" i="22"/>
  <c r="DP6" i="22" s="1"/>
  <c r="DO7" i="22"/>
  <c r="DP7" i="22" s="1"/>
  <c r="DO8" i="22"/>
  <c r="DP8" i="22" s="1"/>
  <c r="DO9" i="22"/>
  <c r="DP9" i="22" s="1"/>
  <c r="DO10" i="22"/>
  <c r="DP10" i="22" s="1"/>
  <c r="DO11" i="22"/>
  <c r="DP11" i="22" s="1"/>
  <c r="DO12" i="22"/>
  <c r="DP12" i="22" s="1"/>
  <c r="DO13" i="22"/>
  <c r="DP13" i="22" s="1"/>
  <c r="DO14" i="22"/>
  <c r="DP14" i="22" s="1"/>
  <c r="DO15" i="22"/>
  <c r="DP15" i="22" s="1"/>
  <c r="DO16" i="22"/>
  <c r="DP16" i="22" s="1"/>
  <c r="DO17" i="22"/>
  <c r="DP17" i="22" s="1"/>
  <c r="DO18" i="22"/>
  <c r="DP18" i="22" s="1"/>
  <c r="DO19" i="22"/>
  <c r="DP19" i="22" s="1"/>
  <c r="DO20" i="22"/>
  <c r="DP20" i="22" s="1"/>
  <c r="DO21" i="22"/>
  <c r="DP21" i="22" s="1"/>
  <c r="DO22" i="22"/>
  <c r="DP22" i="22" s="1"/>
  <c r="DO23" i="22"/>
  <c r="DP23" i="22" s="1"/>
  <c r="DO24" i="22"/>
  <c r="DP24" i="22" s="1"/>
  <c r="DO25" i="22"/>
  <c r="DP25" i="22" s="1"/>
  <c r="DO26" i="22"/>
  <c r="DP26" i="22" s="1"/>
  <c r="DO27" i="22"/>
  <c r="DP27" i="22" s="1"/>
  <c r="DO28" i="22"/>
  <c r="DP28" i="22" s="1"/>
  <c r="DO29" i="22"/>
  <c r="DP29" i="22" s="1"/>
  <c r="DO30" i="22"/>
  <c r="DP30" i="22" s="1"/>
  <c r="DO31" i="22"/>
  <c r="DP31" i="22" s="1"/>
  <c r="DO32" i="22"/>
  <c r="DP32" i="22" s="1"/>
  <c r="DO33" i="22"/>
  <c r="DP33" i="22" s="1"/>
  <c r="DO34" i="22"/>
  <c r="DP34" i="22" s="1"/>
  <c r="DO35" i="22"/>
  <c r="DP35" i="22" s="1"/>
  <c r="DO36" i="22"/>
  <c r="DP36" i="22" s="1"/>
  <c r="DO37" i="22"/>
  <c r="DP37" i="22" s="1"/>
  <c r="DO38" i="22"/>
  <c r="DP38" i="22" s="1"/>
  <c r="DO39" i="22"/>
  <c r="DP39" i="22" s="1"/>
  <c r="DO40" i="22"/>
  <c r="DP40" i="22" s="1"/>
  <c r="DO41" i="22"/>
  <c r="DP41" i="22" s="1"/>
  <c r="DO42" i="22"/>
  <c r="DP42" i="22" s="1"/>
  <c r="DO43" i="22"/>
  <c r="DP43" i="22" s="1"/>
  <c r="DO44" i="22"/>
  <c r="DP44" i="22" s="1"/>
  <c r="DO45" i="22"/>
  <c r="DP45" i="22" s="1"/>
  <c r="DO46" i="22"/>
  <c r="DP46" i="22" s="1"/>
  <c r="DO47" i="22"/>
  <c r="DP47" i="22" s="1"/>
  <c r="DO48" i="22"/>
  <c r="DP48" i="22" s="1"/>
  <c r="DO49" i="22"/>
  <c r="DP49" i="22" s="1"/>
  <c r="DO50" i="22"/>
  <c r="DP50" i="22" s="1"/>
  <c r="DO51" i="22"/>
  <c r="DP51" i="22" s="1"/>
  <c r="DO52" i="22"/>
  <c r="DP52" i="22"/>
  <c r="DO53" i="22"/>
  <c r="DP53" i="22" s="1"/>
  <c r="DO54" i="22"/>
  <c r="DP54" i="22" s="1"/>
  <c r="DO55" i="22"/>
  <c r="DP55" i="22" s="1"/>
  <c r="DO56" i="22"/>
  <c r="DP56" i="22" s="1"/>
  <c r="DO57" i="22"/>
  <c r="DP57" i="22" s="1"/>
  <c r="DO58" i="22"/>
  <c r="DP58" i="22" s="1"/>
  <c r="DO59" i="22"/>
  <c r="DP59" i="22" s="1"/>
  <c r="DO60" i="22"/>
  <c r="DP60" i="22" s="1"/>
  <c r="DO61" i="22"/>
  <c r="DP61" i="22" s="1"/>
  <c r="DO62" i="22"/>
  <c r="DP62" i="22" s="1"/>
  <c r="DO63" i="22"/>
  <c r="DP63" i="22" s="1"/>
  <c r="DO64" i="22"/>
  <c r="DP64" i="22" s="1"/>
  <c r="DO65" i="22"/>
  <c r="DP65" i="22" s="1"/>
  <c r="DL5" i="22"/>
  <c r="DM5" i="22" s="1"/>
  <c r="DL6" i="22"/>
  <c r="DM6" i="22" s="1"/>
  <c r="DL7" i="22"/>
  <c r="DM7" i="22" s="1"/>
  <c r="DL8" i="22"/>
  <c r="DM8" i="22" s="1"/>
  <c r="DL9" i="22"/>
  <c r="DM9" i="22" s="1"/>
  <c r="DL10" i="22"/>
  <c r="DM10" i="22"/>
  <c r="DL11" i="22"/>
  <c r="DM11" i="22" s="1"/>
  <c r="DL12" i="22"/>
  <c r="DM12" i="22" s="1"/>
  <c r="DL13" i="22"/>
  <c r="DM13" i="22" s="1"/>
  <c r="DL14" i="22"/>
  <c r="DM14" i="22" s="1"/>
  <c r="DL15" i="22"/>
  <c r="DM15" i="22" s="1"/>
  <c r="DL16" i="22"/>
  <c r="DM16" i="22" s="1"/>
  <c r="DL17" i="22"/>
  <c r="DM17" i="22" s="1"/>
  <c r="DL18" i="22"/>
  <c r="DM18" i="22" s="1"/>
  <c r="DL19" i="22"/>
  <c r="DM19" i="22" s="1"/>
  <c r="DL20" i="22"/>
  <c r="DM20" i="22" s="1"/>
  <c r="DL21" i="22"/>
  <c r="DM21" i="22" s="1"/>
  <c r="DL22" i="22"/>
  <c r="DM22" i="22" s="1"/>
  <c r="DL23" i="22"/>
  <c r="DM23" i="22" s="1"/>
  <c r="DL24" i="22"/>
  <c r="DM24" i="22" s="1"/>
  <c r="DL25" i="22"/>
  <c r="DM25" i="22" s="1"/>
  <c r="DL26" i="22"/>
  <c r="DM26" i="22" s="1"/>
  <c r="DL27" i="22"/>
  <c r="DM27" i="22" s="1"/>
  <c r="DL28" i="22"/>
  <c r="DM28" i="22" s="1"/>
  <c r="DL29" i="22"/>
  <c r="DM29" i="22" s="1"/>
  <c r="DL30" i="22"/>
  <c r="DM30" i="22" s="1"/>
  <c r="DL31" i="22"/>
  <c r="DM31" i="22" s="1"/>
  <c r="DL32" i="22"/>
  <c r="DM32" i="22"/>
  <c r="DL33" i="22"/>
  <c r="DM33" i="22" s="1"/>
  <c r="DL34" i="22"/>
  <c r="DM34" i="22" s="1"/>
  <c r="DL35" i="22"/>
  <c r="DM35" i="22" s="1"/>
  <c r="DL36" i="22"/>
  <c r="DM36" i="22" s="1"/>
  <c r="DL37" i="22"/>
  <c r="DM37" i="22" s="1"/>
  <c r="DL38" i="22"/>
  <c r="DM38" i="22" s="1"/>
  <c r="DL39" i="22"/>
  <c r="DM39" i="22" s="1"/>
  <c r="DL40" i="22"/>
  <c r="DM40" i="22" s="1"/>
  <c r="DL41" i="22"/>
  <c r="DM41" i="22" s="1"/>
  <c r="DL42" i="22"/>
  <c r="DM42" i="22" s="1"/>
  <c r="DL43" i="22"/>
  <c r="DM43" i="22" s="1"/>
  <c r="DL44" i="22"/>
  <c r="DM44" i="22" s="1"/>
  <c r="DL45" i="22"/>
  <c r="DM45" i="22" s="1"/>
  <c r="DL46" i="22"/>
  <c r="DM46" i="22" s="1"/>
  <c r="DL47" i="22"/>
  <c r="DM47" i="22" s="1"/>
  <c r="DL48" i="22"/>
  <c r="DM48" i="22" s="1"/>
  <c r="DL49" i="22"/>
  <c r="DM49" i="22" s="1"/>
  <c r="DL50" i="22"/>
  <c r="DM50" i="22" s="1"/>
  <c r="DL51" i="22"/>
  <c r="DM51" i="22" s="1"/>
  <c r="DL52" i="22"/>
  <c r="DM52" i="22" s="1"/>
  <c r="DL53" i="22"/>
  <c r="DM53" i="22" s="1"/>
  <c r="DL54" i="22"/>
  <c r="DM54" i="22" s="1"/>
  <c r="DL55" i="22"/>
  <c r="DM55" i="22" s="1"/>
  <c r="DL56" i="22"/>
  <c r="DM56" i="22" s="1"/>
  <c r="DL57" i="22"/>
  <c r="DM57" i="22" s="1"/>
  <c r="DL58" i="22"/>
  <c r="DM58" i="22" s="1"/>
  <c r="DL59" i="22"/>
  <c r="DM59" i="22" s="1"/>
  <c r="DL60" i="22"/>
  <c r="DM60" i="22" s="1"/>
  <c r="DL61" i="22"/>
  <c r="DM61" i="22" s="1"/>
  <c r="DL62" i="22"/>
  <c r="DM62" i="22" s="1"/>
  <c r="DL63" i="22"/>
  <c r="DM63" i="22" s="1"/>
  <c r="DL64" i="22"/>
  <c r="DM64" i="22"/>
  <c r="DL65" i="22"/>
  <c r="DM65" i="22" s="1"/>
  <c r="DO5" i="47"/>
  <c r="DP5" i="47" s="1"/>
  <c r="DO6" i="47"/>
  <c r="DP6" i="47" s="1"/>
  <c r="DO7" i="47"/>
  <c r="DP7" i="47" s="1"/>
  <c r="DO8" i="47"/>
  <c r="DP8" i="47" s="1"/>
  <c r="DO9" i="47"/>
  <c r="DP9" i="47" s="1"/>
  <c r="DO10" i="47"/>
  <c r="DP10" i="47" s="1"/>
  <c r="DO11" i="47"/>
  <c r="DP11" i="47" s="1"/>
  <c r="DO12" i="47"/>
  <c r="DP12" i="47" s="1"/>
  <c r="DO13" i="47"/>
  <c r="DP13" i="47" s="1"/>
  <c r="DO14" i="47"/>
  <c r="DP14" i="47" s="1"/>
  <c r="DO15" i="47"/>
  <c r="DP15" i="47" s="1"/>
  <c r="DO16" i="47"/>
  <c r="DP16" i="47" s="1"/>
  <c r="DO17" i="47"/>
  <c r="DP17" i="47" s="1"/>
  <c r="DO18" i="47"/>
  <c r="DP18" i="47" s="1"/>
  <c r="DO19" i="47"/>
  <c r="DP19" i="47" s="1"/>
  <c r="DO20" i="47"/>
  <c r="DP20" i="47" s="1"/>
  <c r="DO21" i="47"/>
  <c r="DP21" i="47" s="1"/>
  <c r="DO22" i="47"/>
  <c r="DP22" i="47" s="1"/>
  <c r="DO23" i="47"/>
  <c r="DP23" i="47" s="1"/>
  <c r="DO24" i="47"/>
  <c r="DP24" i="47" s="1"/>
  <c r="DO25" i="47"/>
  <c r="DP25" i="47" s="1"/>
  <c r="DO27" i="47"/>
  <c r="DP27" i="47" s="1"/>
  <c r="DO28" i="47"/>
  <c r="DP28" i="47" s="1"/>
  <c r="DO29" i="47"/>
  <c r="DP29" i="47" s="1"/>
  <c r="DO30" i="47"/>
  <c r="DP30" i="47" s="1"/>
  <c r="DO31" i="47"/>
  <c r="DP31" i="47" s="1"/>
  <c r="DO32" i="47"/>
  <c r="DP32" i="47" s="1"/>
  <c r="DO33" i="47"/>
  <c r="DP33" i="47" s="1"/>
  <c r="DO34" i="47"/>
  <c r="DP34" i="47" s="1"/>
  <c r="DO35" i="47"/>
  <c r="DP35" i="47" s="1"/>
  <c r="DO36" i="47"/>
  <c r="DP36" i="47" s="1"/>
  <c r="DO37" i="47"/>
  <c r="DP37" i="47" s="1"/>
  <c r="DO38" i="47"/>
  <c r="DP38" i="47" s="1"/>
  <c r="DO39" i="47"/>
  <c r="DP39" i="47" s="1"/>
  <c r="DO40" i="47"/>
  <c r="DP40" i="47" s="1"/>
  <c r="DO41" i="47"/>
  <c r="DP41" i="47" s="1"/>
  <c r="DO42" i="47"/>
  <c r="DP42" i="47" s="1"/>
  <c r="DO43" i="47"/>
  <c r="DP43" i="47" s="1"/>
  <c r="DO44" i="47"/>
  <c r="DP44" i="47" s="1"/>
  <c r="DO45" i="47"/>
  <c r="DP45" i="47" s="1"/>
  <c r="DO46" i="47"/>
  <c r="DP46" i="47" s="1"/>
  <c r="DO47" i="47"/>
  <c r="DP47" i="47" s="1"/>
  <c r="DO48" i="47"/>
  <c r="DP48" i="47"/>
  <c r="DO49" i="47"/>
  <c r="DP49" i="47" s="1"/>
  <c r="DO50" i="47"/>
  <c r="DP50" i="47" s="1"/>
  <c r="DO51" i="47"/>
  <c r="DP51" i="47" s="1"/>
  <c r="DO52" i="47"/>
  <c r="DP52" i="47" s="1"/>
  <c r="DO53" i="47"/>
  <c r="DP53" i="47" s="1"/>
  <c r="DO54" i="47"/>
  <c r="DP54" i="47" s="1"/>
  <c r="DO55" i="47"/>
  <c r="DP55" i="47" s="1"/>
  <c r="DO56" i="47"/>
  <c r="DP56" i="47" s="1"/>
  <c r="DO57" i="47"/>
  <c r="DP57" i="47" s="1"/>
  <c r="DO58" i="47"/>
  <c r="DP58" i="47" s="1"/>
  <c r="DO59" i="47"/>
  <c r="DP59" i="47" s="1"/>
  <c r="DO60" i="47"/>
  <c r="DP60" i="47" s="1"/>
  <c r="DO61" i="47"/>
  <c r="DP61" i="47" s="1"/>
  <c r="DO62" i="47"/>
  <c r="DP62" i="47" s="1"/>
  <c r="DO63" i="47"/>
  <c r="DP63" i="47" s="1"/>
  <c r="DO64" i="47"/>
  <c r="DP64" i="47" s="1"/>
  <c r="DO65" i="47"/>
  <c r="DP65" i="47" s="1"/>
  <c r="DL5" i="47"/>
  <c r="DM5" i="47" s="1"/>
  <c r="DL6" i="47"/>
  <c r="DM6" i="47" s="1"/>
  <c r="DL7" i="47"/>
  <c r="DM7" i="47" s="1"/>
  <c r="DL8" i="47"/>
  <c r="DM8" i="47" s="1"/>
  <c r="DL9" i="47"/>
  <c r="DM9" i="47" s="1"/>
  <c r="DL10" i="47"/>
  <c r="DM10" i="47" s="1"/>
  <c r="DL11" i="47"/>
  <c r="DM11" i="47" s="1"/>
  <c r="DL12" i="47"/>
  <c r="DM12" i="47" s="1"/>
  <c r="DL13" i="47"/>
  <c r="DM13" i="47" s="1"/>
  <c r="DL14" i="47"/>
  <c r="DM14" i="47" s="1"/>
  <c r="DL15" i="47"/>
  <c r="DM15" i="47" s="1"/>
  <c r="DL16" i="47"/>
  <c r="DM16" i="47" s="1"/>
  <c r="DL17" i="47"/>
  <c r="DM17" i="47" s="1"/>
  <c r="DL18" i="47"/>
  <c r="DM18" i="47" s="1"/>
  <c r="DL19" i="47"/>
  <c r="DM19" i="47" s="1"/>
  <c r="DL20" i="47"/>
  <c r="DM20" i="47" s="1"/>
  <c r="DL21" i="47"/>
  <c r="DM21" i="47" s="1"/>
  <c r="DL22" i="47"/>
  <c r="DM22" i="47" s="1"/>
  <c r="DL23" i="47"/>
  <c r="DM23" i="47" s="1"/>
  <c r="DL24" i="47"/>
  <c r="DM24" i="47" s="1"/>
  <c r="DL25" i="47"/>
  <c r="DM25" i="47" s="1"/>
  <c r="DL27" i="47"/>
  <c r="DM27" i="47" s="1"/>
  <c r="DL28" i="47"/>
  <c r="DM28" i="47" s="1"/>
  <c r="DL29" i="47"/>
  <c r="DM29" i="47" s="1"/>
  <c r="DL30" i="47"/>
  <c r="DM30" i="47" s="1"/>
  <c r="DL31" i="47"/>
  <c r="DM31" i="47" s="1"/>
  <c r="DL32" i="47"/>
  <c r="DM32" i="47" s="1"/>
  <c r="DL33" i="47"/>
  <c r="DM33" i="47" s="1"/>
  <c r="DL34" i="47"/>
  <c r="DM34" i="47" s="1"/>
  <c r="DL35" i="47"/>
  <c r="DM35" i="47" s="1"/>
  <c r="DL36" i="47"/>
  <c r="DM36" i="47" s="1"/>
  <c r="DL37" i="47"/>
  <c r="DM37" i="47" s="1"/>
  <c r="DL38" i="47"/>
  <c r="DM38" i="47" s="1"/>
  <c r="DL39" i="47"/>
  <c r="DM39" i="47" s="1"/>
  <c r="DL40" i="47"/>
  <c r="DM40" i="47" s="1"/>
  <c r="DL41" i="47"/>
  <c r="DM41" i="47" s="1"/>
  <c r="DL42" i="47"/>
  <c r="DM42" i="47" s="1"/>
  <c r="DL43" i="47"/>
  <c r="DM43" i="47" s="1"/>
  <c r="DL44" i="47"/>
  <c r="DM44" i="47" s="1"/>
  <c r="DL45" i="47"/>
  <c r="DM45" i="47" s="1"/>
  <c r="DL46" i="47"/>
  <c r="DM46" i="47" s="1"/>
  <c r="DL47" i="47"/>
  <c r="DM47" i="47" s="1"/>
  <c r="DL48" i="47"/>
  <c r="DM48" i="47" s="1"/>
  <c r="DL49" i="47"/>
  <c r="DM49" i="47" s="1"/>
  <c r="DL50" i="47"/>
  <c r="DM50" i="47" s="1"/>
  <c r="DL51" i="47"/>
  <c r="DM51" i="47" s="1"/>
  <c r="DL52" i="47"/>
  <c r="DM52" i="47" s="1"/>
  <c r="DL53" i="47"/>
  <c r="DM53" i="47" s="1"/>
  <c r="DL54" i="47"/>
  <c r="DM54" i="47" s="1"/>
  <c r="DL55" i="47"/>
  <c r="DM55" i="47" s="1"/>
  <c r="DL56" i="47"/>
  <c r="DM56" i="47" s="1"/>
  <c r="DL57" i="47"/>
  <c r="DM57" i="47" s="1"/>
  <c r="DL58" i="47"/>
  <c r="DM58" i="47" s="1"/>
  <c r="DL59" i="47"/>
  <c r="DM59" i="47" s="1"/>
  <c r="DL60" i="47"/>
  <c r="DM60" i="47" s="1"/>
  <c r="DL61" i="47"/>
  <c r="DM61" i="47" s="1"/>
  <c r="DL62" i="47"/>
  <c r="DM62" i="47" s="1"/>
  <c r="DL63" i="47"/>
  <c r="DM63" i="47" s="1"/>
  <c r="DL64" i="47"/>
  <c r="DM64" i="47" s="1"/>
  <c r="DL65" i="47"/>
  <c r="DM65" i="47"/>
  <c r="DK5" i="1"/>
  <c r="DL5" i="1" s="1"/>
  <c r="DK6" i="1"/>
  <c r="DL6" i="1" s="1"/>
  <c r="DK7" i="1"/>
  <c r="DL7" i="1" s="1"/>
  <c r="DK8" i="1"/>
  <c r="DL8" i="1" s="1"/>
  <c r="DK9" i="1"/>
  <c r="DL9" i="1" s="1"/>
  <c r="DK10" i="1"/>
  <c r="DL10" i="1" s="1"/>
  <c r="DK11" i="1"/>
  <c r="DL11" i="1" s="1"/>
  <c r="DK12" i="1"/>
  <c r="DL12" i="1" s="1"/>
  <c r="DK13" i="1"/>
  <c r="DL13" i="1" s="1"/>
  <c r="DK14" i="1"/>
  <c r="DL14" i="1" s="1"/>
  <c r="DK15" i="1"/>
  <c r="DL15" i="1" s="1"/>
  <c r="DK16" i="1"/>
  <c r="DL16" i="1" s="1"/>
  <c r="DK17" i="1"/>
  <c r="DL17" i="1" s="1"/>
  <c r="DK18" i="1"/>
  <c r="DL18" i="1" s="1"/>
  <c r="DK19" i="1"/>
  <c r="DL19" i="1" s="1"/>
  <c r="DK20" i="1"/>
  <c r="DL20" i="1" s="1"/>
  <c r="DK21" i="1"/>
  <c r="DL21" i="1" s="1"/>
  <c r="DK22" i="1"/>
  <c r="DL22" i="1" s="1"/>
  <c r="DK23" i="1"/>
  <c r="DL23" i="1" s="1"/>
  <c r="DK24" i="1"/>
  <c r="DL24" i="1" s="1"/>
  <c r="DK25" i="1"/>
  <c r="DL25" i="1" s="1"/>
  <c r="DK26" i="1"/>
  <c r="DL26" i="1" s="1"/>
  <c r="DK27" i="1"/>
  <c r="DL27" i="1" s="1"/>
  <c r="DK28" i="1"/>
  <c r="DL28" i="1"/>
  <c r="DK29" i="1"/>
  <c r="DL29" i="1" s="1"/>
  <c r="DK30" i="1"/>
  <c r="DL30" i="1" s="1"/>
  <c r="DK31" i="1"/>
  <c r="DL31" i="1" s="1"/>
  <c r="DK32" i="1"/>
  <c r="DL32" i="1" s="1"/>
  <c r="DK33" i="1"/>
  <c r="DL33" i="1" s="1"/>
  <c r="DK34" i="1"/>
  <c r="DL34" i="1" s="1"/>
  <c r="DK35" i="1"/>
  <c r="DL35" i="1" s="1"/>
  <c r="DK36" i="1"/>
  <c r="DL36" i="1" s="1"/>
  <c r="DK37" i="1"/>
  <c r="DL37" i="1" s="1"/>
  <c r="DK38" i="1"/>
  <c r="DL38" i="1" s="1"/>
  <c r="DK39" i="1"/>
  <c r="DL39" i="1" s="1"/>
  <c r="DK40" i="1"/>
  <c r="DL40" i="1" s="1"/>
  <c r="DK41" i="1"/>
  <c r="DL41" i="1" s="1"/>
  <c r="DK42" i="1"/>
  <c r="DL42" i="1" s="1"/>
  <c r="DK43" i="1"/>
  <c r="DL43" i="1" s="1"/>
  <c r="DK44" i="1"/>
  <c r="DL44" i="1"/>
  <c r="DK45" i="1"/>
  <c r="DL45" i="1" s="1"/>
  <c r="DK46" i="1"/>
  <c r="DL46" i="1" s="1"/>
  <c r="DK47" i="1"/>
  <c r="DL47" i="1" s="1"/>
  <c r="DK48" i="1"/>
  <c r="DL48" i="1" s="1"/>
  <c r="DK49" i="1"/>
  <c r="DL49" i="1" s="1"/>
  <c r="DK50" i="1"/>
  <c r="DL50" i="1" s="1"/>
  <c r="DK51" i="1"/>
  <c r="DL51" i="1" s="1"/>
  <c r="DK52" i="1"/>
  <c r="DL52" i="1" s="1"/>
  <c r="DK53" i="1"/>
  <c r="DL53" i="1" s="1"/>
  <c r="DK54" i="1"/>
  <c r="DL54" i="1" s="1"/>
  <c r="DK55" i="1"/>
  <c r="DL55" i="1" s="1"/>
  <c r="DK56" i="1"/>
  <c r="DL56" i="1" s="1"/>
  <c r="DK57" i="1"/>
  <c r="DL57" i="1" s="1"/>
  <c r="DK58" i="1"/>
  <c r="DL58" i="1" s="1"/>
  <c r="DK59" i="1"/>
  <c r="DL59" i="1" s="1"/>
  <c r="DK60" i="1"/>
  <c r="DL60" i="1"/>
  <c r="DK61" i="1"/>
  <c r="DL61" i="1" s="1"/>
  <c r="DK62" i="1"/>
  <c r="DL62" i="1" s="1"/>
  <c r="DK63" i="1"/>
  <c r="DL63" i="1" s="1"/>
  <c r="DK64" i="1"/>
  <c r="DL64" i="1" s="1"/>
  <c r="DK65" i="1"/>
  <c r="DL65" i="1" s="1"/>
  <c r="DK66" i="1"/>
  <c r="DL66" i="1" s="1"/>
  <c r="DK67" i="1"/>
  <c r="DL67" i="1" s="1"/>
  <c r="DK68" i="1"/>
  <c r="DL68" i="1" s="1"/>
  <c r="DK69" i="1"/>
  <c r="DL69" i="1" s="1"/>
  <c r="DH5" i="1"/>
  <c r="DI5" i="1" s="1"/>
  <c r="DH6" i="1"/>
  <c r="DI6" i="1" s="1"/>
  <c r="DH7" i="1"/>
  <c r="DI7" i="1" s="1"/>
  <c r="DH8" i="1"/>
  <c r="DI8" i="1" s="1"/>
  <c r="DH9" i="1"/>
  <c r="DH10" i="1"/>
  <c r="DI10" i="1" s="1"/>
  <c r="DH11" i="1"/>
  <c r="DI11" i="1" s="1"/>
  <c r="DH12" i="1"/>
  <c r="DI12" i="1" s="1"/>
  <c r="DH13" i="1"/>
  <c r="DI13" i="1" s="1"/>
  <c r="DH14" i="1"/>
  <c r="DI14" i="1" s="1"/>
  <c r="DH15" i="1"/>
  <c r="DI15" i="1" s="1"/>
  <c r="DH16" i="1"/>
  <c r="DI16" i="1" s="1"/>
  <c r="DH17" i="1"/>
  <c r="DI17" i="1" s="1"/>
  <c r="DH18" i="1"/>
  <c r="DI18" i="1" s="1"/>
  <c r="DH19" i="1"/>
  <c r="DI19" i="1" s="1"/>
  <c r="DH20" i="1"/>
  <c r="DI20" i="1" s="1"/>
  <c r="DH21" i="1"/>
  <c r="DI21" i="1" s="1"/>
  <c r="DH22" i="1"/>
  <c r="DI22" i="1" s="1"/>
  <c r="DH23" i="1"/>
  <c r="DI23" i="1" s="1"/>
  <c r="DH24" i="1"/>
  <c r="DI24" i="1" s="1"/>
  <c r="DH25" i="1"/>
  <c r="DI25" i="1" s="1"/>
  <c r="DH26" i="1"/>
  <c r="DI26" i="1" s="1"/>
  <c r="DH27" i="1"/>
  <c r="DI27" i="1" s="1"/>
  <c r="DH28" i="1"/>
  <c r="DI28" i="1" s="1"/>
  <c r="DH29" i="1"/>
  <c r="DI29" i="1" s="1"/>
  <c r="DH30" i="1"/>
  <c r="DI30" i="1" s="1"/>
  <c r="DH31" i="1"/>
  <c r="DI31" i="1" s="1"/>
  <c r="DH32" i="1"/>
  <c r="DI32" i="1" s="1"/>
  <c r="DH33" i="1"/>
  <c r="DI33" i="1" s="1"/>
  <c r="DH34" i="1"/>
  <c r="DI34" i="1" s="1"/>
  <c r="DH35" i="1"/>
  <c r="DI35" i="1" s="1"/>
  <c r="DH36" i="1"/>
  <c r="DI36" i="1" s="1"/>
  <c r="DH37" i="1"/>
  <c r="DI37" i="1" s="1"/>
  <c r="DH38" i="1"/>
  <c r="DI38" i="1" s="1"/>
  <c r="DH39" i="1"/>
  <c r="DI39" i="1" s="1"/>
  <c r="DH40" i="1"/>
  <c r="DI40" i="1" s="1"/>
  <c r="DH41" i="1"/>
  <c r="DI41" i="1" s="1"/>
  <c r="DH42" i="1"/>
  <c r="DI42" i="1" s="1"/>
  <c r="DH43" i="1"/>
  <c r="DI43" i="1" s="1"/>
  <c r="DH44" i="1"/>
  <c r="DI44" i="1" s="1"/>
  <c r="DH45" i="1"/>
  <c r="DI45" i="1" s="1"/>
  <c r="DH46" i="1"/>
  <c r="DI46" i="1" s="1"/>
  <c r="DH47" i="1"/>
  <c r="DI47" i="1" s="1"/>
  <c r="DH48" i="1"/>
  <c r="DI48" i="1" s="1"/>
  <c r="DH49" i="1"/>
  <c r="DI49" i="1" s="1"/>
  <c r="DH50" i="1"/>
  <c r="DI50" i="1" s="1"/>
  <c r="DH51" i="1"/>
  <c r="DI51" i="1" s="1"/>
  <c r="DH52" i="1"/>
  <c r="DI52" i="1" s="1"/>
  <c r="DH53" i="1"/>
  <c r="DI53" i="1" s="1"/>
  <c r="DH54" i="1"/>
  <c r="DI54" i="1" s="1"/>
  <c r="DH55" i="1"/>
  <c r="DI55" i="1" s="1"/>
  <c r="DH56" i="1"/>
  <c r="DI56" i="1" s="1"/>
  <c r="DH57" i="1"/>
  <c r="DI57" i="1" s="1"/>
  <c r="DH58" i="1"/>
  <c r="DI58" i="1" s="1"/>
  <c r="DH59" i="1"/>
  <c r="DI59" i="1" s="1"/>
  <c r="DH60" i="1"/>
  <c r="DI60" i="1" s="1"/>
  <c r="DH61" i="1"/>
  <c r="DI61" i="1" s="1"/>
  <c r="DH62" i="1"/>
  <c r="DI62" i="1" s="1"/>
  <c r="DH63" i="1"/>
  <c r="DI63" i="1" s="1"/>
  <c r="DH64" i="1"/>
  <c r="DI64" i="1" s="1"/>
  <c r="DH65" i="1"/>
  <c r="DI65" i="1" s="1"/>
  <c r="DH66" i="1"/>
  <c r="DI66" i="1" s="1"/>
  <c r="DH67" i="1"/>
  <c r="DI67" i="1" s="1"/>
  <c r="DH68" i="1"/>
  <c r="DI68" i="1" s="1"/>
  <c r="DH69" i="1"/>
  <c r="DI69" i="1" s="1"/>
  <c r="DK4" i="1"/>
  <c r="DL4" i="1" s="1"/>
  <c r="DO4" i="22"/>
  <c r="DP4" i="22" s="1"/>
  <c r="DO4" i="47"/>
  <c r="DP4" i="47" s="1"/>
  <c r="DM4" i="43"/>
  <c r="DN4" i="43" s="1"/>
  <c r="DM4" i="42"/>
  <c r="DN4" i="42" s="1"/>
  <c r="DJ4" i="42"/>
  <c r="DK4" i="42" s="1"/>
  <c r="DH4" i="45"/>
  <c r="DI4" i="45" s="1"/>
  <c r="DE4" i="45"/>
  <c r="DF4" i="45" s="1"/>
  <c r="DH4" i="41"/>
  <c r="DI4" i="41" s="1"/>
  <c r="DE4" i="41"/>
  <c r="DF4" i="41" s="1"/>
  <c r="DH4" i="46"/>
  <c r="DI4" i="46" s="1"/>
  <c r="DE4" i="46"/>
  <c r="DF4" i="46" s="1"/>
  <c r="CQ4" i="36"/>
  <c r="CQ4" i="51"/>
  <c r="DH4" i="1"/>
  <c r="DI4" i="1" s="1"/>
  <c r="DL4" i="22"/>
  <c r="DM4" i="22" s="1"/>
  <c r="DL4" i="47"/>
  <c r="DM4" i="47" s="1"/>
  <c r="DG16" i="42" l="1"/>
  <c r="DG5" i="43" l="1"/>
  <c r="DH5" i="43" s="1"/>
  <c r="DG6" i="43"/>
  <c r="DH6" i="43" s="1"/>
  <c r="DG7" i="43"/>
  <c r="DH7" i="43" s="1"/>
  <c r="DG8" i="43"/>
  <c r="DH8" i="43" s="1"/>
  <c r="DG9" i="43"/>
  <c r="DH9" i="43" s="1"/>
  <c r="DG10" i="43"/>
  <c r="DH10" i="43" s="1"/>
  <c r="DG11" i="43"/>
  <c r="DH11" i="43" s="1"/>
  <c r="DG12" i="43"/>
  <c r="DH12" i="43" s="1"/>
  <c r="DG13" i="43"/>
  <c r="DH13" i="43" s="1"/>
  <c r="DG14" i="43"/>
  <c r="DH14" i="43" s="1"/>
  <c r="DG15" i="43"/>
  <c r="DH15" i="43" s="1"/>
  <c r="DG16" i="43"/>
  <c r="DH16" i="43" s="1"/>
  <c r="DG17" i="43"/>
  <c r="DH17" i="43" s="1"/>
  <c r="DG18" i="43"/>
  <c r="DH18" i="43" s="1"/>
  <c r="DG19" i="43"/>
  <c r="DH19" i="43" s="1"/>
  <c r="DG20" i="43"/>
  <c r="DH20" i="43" s="1"/>
  <c r="DG21" i="43"/>
  <c r="DH21" i="43" s="1"/>
  <c r="DG22" i="43"/>
  <c r="DH22" i="43" s="1"/>
  <c r="DG23" i="43"/>
  <c r="DH23" i="43" s="1"/>
  <c r="DG24" i="43"/>
  <c r="DH24" i="43" s="1"/>
  <c r="DG25" i="43"/>
  <c r="DH25" i="43" s="1"/>
  <c r="DG26" i="43"/>
  <c r="DH26" i="43" s="1"/>
  <c r="DG27" i="43"/>
  <c r="DH27" i="43" s="1"/>
  <c r="DG28" i="43"/>
  <c r="DH28" i="43" s="1"/>
  <c r="DG29" i="43"/>
  <c r="DH29" i="43" s="1"/>
  <c r="DG30" i="43"/>
  <c r="DH30" i="43" s="1"/>
  <c r="DG31" i="43"/>
  <c r="DH31" i="43" s="1"/>
  <c r="DG32" i="43"/>
  <c r="DH32" i="43" s="1"/>
  <c r="DG33" i="43"/>
  <c r="DH33" i="43" s="1"/>
  <c r="DG34" i="43"/>
  <c r="DH34" i="43" s="1"/>
  <c r="DG35" i="43"/>
  <c r="DH35" i="43" s="1"/>
  <c r="DG36" i="43"/>
  <c r="DH36" i="43" s="1"/>
  <c r="DG37" i="43"/>
  <c r="DH37" i="43" s="1"/>
  <c r="DG38" i="43"/>
  <c r="DH38" i="43" s="1"/>
  <c r="DG39" i="43"/>
  <c r="DH39" i="43" s="1"/>
  <c r="DG40" i="43"/>
  <c r="DH40" i="43" s="1"/>
  <c r="DG41" i="43"/>
  <c r="DH41" i="43" s="1"/>
  <c r="DG42" i="43"/>
  <c r="DH42" i="43" s="1"/>
  <c r="DG43" i="43"/>
  <c r="DH43" i="43" s="1"/>
  <c r="DG44" i="43"/>
  <c r="DH44" i="43" s="1"/>
  <c r="DG45" i="43"/>
  <c r="DH45" i="43" s="1"/>
  <c r="DG46" i="43"/>
  <c r="DH46" i="43" s="1"/>
  <c r="DG47" i="43"/>
  <c r="DH47" i="43" s="1"/>
  <c r="DG48" i="43"/>
  <c r="DH48" i="43" s="1"/>
  <c r="DG49" i="43"/>
  <c r="DH49" i="43" s="1"/>
  <c r="DG50" i="43"/>
  <c r="DH50" i="43" s="1"/>
  <c r="DG51" i="43"/>
  <c r="DH51" i="43" s="1"/>
  <c r="DG52" i="43"/>
  <c r="DH52" i="43" s="1"/>
  <c r="DG53" i="43"/>
  <c r="DH53" i="43" s="1"/>
  <c r="DG54" i="43"/>
  <c r="DH54" i="43" s="1"/>
  <c r="DG55" i="43"/>
  <c r="DH55" i="43" s="1"/>
  <c r="DG56" i="43"/>
  <c r="DH56" i="43" s="1"/>
  <c r="DG57" i="43"/>
  <c r="DH57" i="43" s="1"/>
  <c r="DG58" i="43"/>
  <c r="DH58" i="43" s="1"/>
  <c r="DG59" i="43"/>
  <c r="DH59" i="43" s="1"/>
  <c r="DG60" i="43"/>
  <c r="DH60" i="43" s="1"/>
  <c r="DG61" i="43"/>
  <c r="DH61" i="43" s="1"/>
  <c r="DG62" i="43"/>
  <c r="DH62" i="43" s="1"/>
  <c r="DG63" i="43"/>
  <c r="DH63" i="43" s="1"/>
  <c r="DG64" i="43"/>
  <c r="DH64" i="43" s="1"/>
  <c r="DG4" i="43"/>
  <c r="DH4" i="43" s="1"/>
  <c r="DG5" i="42"/>
  <c r="DH5" i="42" s="1"/>
  <c r="DG6" i="42"/>
  <c r="DH6" i="42" s="1"/>
  <c r="DG7" i="42"/>
  <c r="DH7" i="42" s="1"/>
  <c r="DG8" i="42"/>
  <c r="DH8" i="42" s="1"/>
  <c r="DG9" i="42"/>
  <c r="DH9" i="42" s="1"/>
  <c r="DG10" i="42"/>
  <c r="DH10" i="42" s="1"/>
  <c r="DG11" i="42"/>
  <c r="DH11" i="42" s="1"/>
  <c r="DG12" i="42"/>
  <c r="DH12" i="42" s="1"/>
  <c r="DG13" i="42"/>
  <c r="DH13" i="42" s="1"/>
  <c r="DG14" i="42"/>
  <c r="DH14" i="42" s="1"/>
  <c r="DG15" i="42"/>
  <c r="DH15" i="42" s="1"/>
  <c r="DH16" i="42"/>
  <c r="DG17" i="42"/>
  <c r="DH17" i="42" s="1"/>
  <c r="DG18" i="42"/>
  <c r="DH18" i="42" s="1"/>
  <c r="DG19" i="42"/>
  <c r="DH19" i="42" s="1"/>
  <c r="DG20" i="42"/>
  <c r="DH20" i="42" s="1"/>
  <c r="DG21" i="42"/>
  <c r="DH21" i="42" s="1"/>
  <c r="DG22" i="42"/>
  <c r="DH22" i="42" s="1"/>
  <c r="DG23" i="42"/>
  <c r="DH23" i="42" s="1"/>
  <c r="DG24" i="42"/>
  <c r="DH24" i="42" s="1"/>
  <c r="DG25" i="42"/>
  <c r="DH25" i="42" s="1"/>
  <c r="DG26" i="42"/>
  <c r="DH26" i="42" s="1"/>
  <c r="DG27" i="42"/>
  <c r="DH27" i="42" s="1"/>
  <c r="DG28" i="42"/>
  <c r="DH28" i="42" s="1"/>
  <c r="DG29" i="42"/>
  <c r="DH29" i="42" s="1"/>
  <c r="DG30" i="42"/>
  <c r="DH30" i="42" s="1"/>
  <c r="DG31" i="42"/>
  <c r="DH31" i="42" s="1"/>
  <c r="DG32" i="42"/>
  <c r="DH32" i="42" s="1"/>
  <c r="DG33" i="42"/>
  <c r="DH33" i="42" s="1"/>
  <c r="DG34" i="42"/>
  <c r="DH34" i="42" s="1"/>
  <c r="DG35" i="42"/>
  <c r="DH35" i="42" s="1"/>
  <c r="DG36" i="42"/>
  <c r="DH36" i="42" s="1"/>
  <c r="DG37" i="42"/>
  <c r="DH37" i="42" s="1"/>
  <c r="DG38" i="42"/>
  <c r="DH38" i="42" s="1"/>
  <c r="DG39" i="42"/>
  <c r="DH39" i="42" s="1"/>
  <c r="DG40" i="42"/>
  <c r="DH40" i="42" s="1"/>
  <c r="DG41" i="42"/>
  <c r="DH41" i="42" s="1"/>
  <c r="DG42" i="42"/>
  <c r="DH42" i="42" s="1"/>
  <c r="DG43" i="42"/>
  <c r="DH43" i="42" s="1"/>
  <c r="DG44" i="42"/>
  <c r="DH44" i="42" s="1"/>
  <c r="DG45" i="42"/>
  <c r="DH45" i="42" s="1"/>
  <c r="DG46" i="42"/>
  <c r="DH46" i="42" s="1"/>
  <c r="DG47" i="42"/>
  <c r="DH47" i="42" s="1"/>
  <c r="DG48" i="42"/>
  <c r="DH48" i="42" s="1"/>
  <c r="DG49" i="42"/>
  <c r="DH49" i="42" s="1"/>
  <c r="DG50" i="42"/>
  <c r="DH50" i="42" s="1"/>
  <c r="DG51" i="42"/>
  <c r="DH51" i="42" s="1"/>
  <c r="DG52" i="42"/>
  <c r="DH52" i="42" s="1"/>
  <c r="DG53" i="42"/>
  <c r="DH53" i="42" s="1"/>
  <c r="DG54" i="42"/>
  <c r="DH54" i="42" s="1"/>
  <c r="DG55" i="42"/>
  <c r="DH55" i="42" s="1"/>
  <c r="DG56" i="42"/>
  <c r="DH56" i="42" s="1"/>
  <c r="DG57" i="42"/>
  <c r="DH57" i="42" s="1"/>
  <c r="DG58" i="42"/>
  <c r="DH58" i="42" s="1"/>
  <c r="DG59" i="42"/>
  <c r="DH59" i="42" s="1"/>
  <c r="DG60" i="42"/>
  <c r="DH60" i="42" s="1"/>
  <c r="DG61" i="42"/>
  <c r="DH61" i="42" s="1"/>
  <c r="DG62" i="42"/>
  <c r="DH62" i="42" s="1"/>
  <c r="DG63" i="42"/>
  <c r="DH63" i="42" s="1"/>
  <c r="DG64" i="42"/>
  <c r="DH64" i="42" s="1"/>
  <c r="DG65" i="42"/>
  <c r="DH65" i="42" s="1"/>
  <c r="DG4" i="42"/>
  <c r="DH4" i="42" s="1"/>
  <c r="DB5" i="45"/>
  <c r="DC5" i="45" s="1"/>
  <c r="DB6" i="45"/>
  <c r="DC6" i="45" s="1"/>
  <c r="DB7" i="45"/>
  <c r="DC7" i="45" s="1"/>
  <c r="DB8" i="45"/>
  <c r="DC8" i="45" s="1"/>
  <c r="DB9" i="45"/>
  <c r="DC9" i="45" s="1"/>
  <c r="DB10" i="45"/>
  <c r="DC10" i="45" s="1"/>
  <c r="DB11" i="45"/>
  <c r="DC11" i="45" s="1"/>
  <c r="DB12" i="45"/>
  <c r="DC12" i="45" s="1"/>
  <c r="DB13" i="45"/>
  <c r="DC13" i="45" s="1"/>
  <c r="DB14" i="45"/>
  <c r="DC14" i="45" s="1"/>
  <c r="DB15" i="45"/>
  <c r="DC15" i="45" s="1"/>
  <c r="DB16" i="45"/>
  <c r="DC16" i="45" s="1"/>
  <c r="DB17" i="45"/>
  <c r="DC17" i="45" s="1"/>
  <c r="DB18" i="45"/>
  <c r="DC18" i="45" s="1"/>
  <c r="DB19" i="45"/>
  <c r="DC19" i="45" s="1"/>
  <c r="DB20" i="45"/>
  <c r="DC20" i="45" s="1"/>
  <c r="DB21" i="45"/>
  <c r="DC21" i="45" s="1"/>
  <c r="DB22" i="45"/>
  <c r="DC22" i="45" s="1"/>
  <c r="DB23" i="45"/>
  <c r="DC23" i="45" s="1"/>
  <c r="DB24" i="45"/>
  <c r="DC24" i="45" s="1"/>
  <c r="DB25" i="45"/>
  <c r="DC25" i="45" s="1"/>
  <c r="DB26" i="45"/>
  <c r="DC26" i="45" s="1"/>
  <c r="DB27" i="45"/>
  <c r="DC27" i="45" s="1"/>
  <c r="DB28" i="45"/>
  <c r="DC28" i="45" s="1"/>
  <c r="DB29" i="45"/>
  <c r="DC29" i="45" s="1"/>
  <c r="DB30" i="45"/>
  <c r="DC30" i="45" s="1"/>
  <c r="DB31" i="45"/>
  <c r="DC31" i="45" s="1"/>
  <c r="DB32" i="45"/>
  <c r="DC32" i="45" s="1"/>
  <c r="DB33" i="45"/>
  <c r="DC33" i="45" s="1"/>
  <c r="DB34" i="45"/>
  <c r="DC34" i="45" s="1"/>
  <c r="DB35" i="45"/>
  <c r="DC35" i="45" s="1"/>
  <c r="DB36" i="45"/>
  <c r="DC36" i="45" s="1"/>
  <c r="DB37" i="45"/>
  <c r="DC37" i="45" s="1"/>
  <c r="DB38" i="45"/>
  <c r="DC38" i="45" s="1"/>
  <c r="DB39" i="45"/>
  <c r="DC39" i="45" s="1"/>
  <c r="DB40" i="45"/>
  <c r="DC40" i="45" s="1"/>
  <c r="DB41" i="45"/>
  <c r="DC41" i="45" s="1"/>
  <c r="DB42" i="45"/>
  <c r="DC42" i="45" s="1"/>
  <c r="DB43" i="45"/>
  <c r="DC43" i="45" s="1"/>
  <c r="DB44" i="45"/>
  <c r="DC44" i="45" s="1"/>
  <c r="DB45" i="45"/>
  <c r="DC45" i="45" s="1"/>
  <c r="DB46" i="45"/>
  <c r="DC46" i="45" s="1"/>
  <c r="DB47" i="45"/>
  <c r="DC47" i="45" s="1"/>
  <c r="DB48" i="45"/>
  <c r="DC48" i="45" s="1"/>
  <c r="DB49" i="45"/>
  <c r="DC49" i="45" s="1"/>
  <c r="DB50" i="45"/>
  <c r="DC50" i="45" s="1"/>
  <c r="DB51" i="45"/>
  <c r="DC51" i="45" s="1"/>
  <c r="DB52" i="45"/>
  <c r="DC52" i="45" s="1"/>
  <c r="DB53" i="45"/>
  <c r="DC53" i="45" s="1"/>
  <c r="DB54" i="45"/>
  <c r="DC54" i="45" s="1"/>
  <c r="DB55" i="45"/>
  <c r="DC55" i="45" s="1"/>
  <c r="DB56" i="45"/>
  <c r="DC56" i="45" s="1"/>
  <c r="DB57" i="45"/>
  <c r="DC57" i="45" s="1"/>
  <c r="DB58" i="45"/>
  <c r="DC58" i="45" s="1"/>
  <c r="DB59" i="45"/>
  <c r="DC59" i="45" s="1"/>
  <c r="DB60" i="45"/>
  <c r="DC60" i="45" s="1"/>
  <c r="DB61" i="45"/>
  <c r="DC61" i="45" s="1"/>
  <c r="DB62" i="45"/>
  <c r="DC62" i="45" s="1"/>
  <c r="DB63" i="45"/>
  <c r="DC63" i="45" s="1"/>
  <c r="DB64" i="45"/>
  <c r="DC64" i="45" s="1"/>
  <c r="DB65" i="45"/>
  <c r="DC65" i="45" s="1"/>
  <c r="DB66" i="45"/>
  <c r="DC66" i="45" s="1"/>
  <c r="DB67" i="45"/>
  <c r="DC67" i="45" s="1"/>
  <c r="DB68" i="45"/>
  <c r="DC68" i="45" s="1"/>
  <c r="DB69" i="45"/>
  <c r="DC69" i="45" s="1"/>
  <c r="DB70" i="45"/>
  <c r="DC70" i="45" s="1"/>
  <c r="DB71" i="45"/>
  <c r="DC71" i="45" s="1"/>
  <c r="DB72" i="45"/>
  <c r="DC72" i="45" s="1"/>
  <c r="DB73" i="45"/>
  <c r="DC73" i="45" s="1"/>
  <c r="DB74" i="45"/>
  <c r="DC74" i="45" s="1"/>
  <c r="DB75" i="45"/>
  <c r="DC75" i="45" s="1"/>
  <c r="DB76" i="45"/>
  <c r="DC76" i="45" s="1"/>
  <c r="DB77" i="45"/>
  <c r="DC77" i="45" s="1"/>
  <c r="DB78" i="45"/>
  <c r="DC78" i="45" s="1"/>
  <c r="DB79" i="45"/>
  <c r="DC79" i="45" s="1"/>
  <c r="DB80" i="45"/>
  <c r="DC80" i="45" s="1"/>
  <c r="DB81" i="45"/>
  <c r="DC81" i="45" s="1"/>
  <c r="DB82" i="45"/>
  <c r="DC82" i="45" s="1"/>
  <c r="DB83" i="45"/>
  <c r="DC83" i="45" s="1"/>
  <c r="DB84" i="45"/>
  <c r="DC84" i="45" s="1"/>
  <c r="DB4" i="45"/>
  <c r="DC4" i="45" s="1"/>
  <c r="DB5" i="41"/>
  <c r="DC5" i="41" s="1"/>
  <c r="DB6" i="41"/>
  <c r="DC6" i="41" s="1"/>
  <c r="DB7" i="41"/>
  <c r="DC7" i="41" s="1"/>
  <c r="DB8" i="41"/>
  <c r="DC8" i="41" s="1"/>
  <c r="DB9" i="41"/>
  <c r="DC9" i="41" s="1"/>
  <c r="DB10" i="41"/>
  <c r="DC10" i="41" s="1"/>
  <c r="DB11" i="41"/>
  <c r="DC11" i="41" s="1"/>
  <c r="DB12" i="41"/>
  <c r="DC12" i="41" s="1"/>
  <c r="DB13" i="41"/>
  <c r="DC13" i="41" s="1"/>
  <c r="DB14" i="41"/>
  <c r="DC14" i="41" s="1"/>
  <c r="DB15" i="41"/>
  <c r="DC15" i="41" s="1"/>
  <c r="DB16" i="41"/>
  <c r="DC16" i="41" s="1"/>
  <c r="DB17" i="41"/>
  <c r="DC17" i="41" s="1"/>
  <c r="DB18" i="41"/>
  <c r="DC18" i="41" s="1"/>
  <c r="DB19" i="41"/>
  <c r="DC19" i="41" s="1"/>
  <c r="DB20" i="41"/>
  <c r="DC20" i="41" s="1"/>
  <c r="DB21" i="41"/>
  <c r="DC21" i="41" s="1"/>
  <c r="DB22" i="41"/>
  <c r="DC22" i="41" s="1"/>
  <c r="DB23" i="41"/>
  <c r="DC23" i="41" s="1"/>
  <c r="DB24" i="41"/>
  <c r="DC24" i="41" s="1"/>
  <c r="DB25" i="41"/>
  <c r="DC25" i="41" s="1"/>
  <c r="DB26" i="41"/>
  <c r="DC26" i="41" s="1"/>
  <c r="DB27" i="41"/>
  <c r="DC27" i="41" s="1"/>
  <c r="DB28" i="41"/>
  <c r="DC28" i="41" s="1"/>
  <c r="DB29" i="41"/>
  <c r="DC29" i="41" s="1"/>
  <c r="DB30" i="41"/>
  <c r="DC30" i="41" s="1"/>
  <c r="DB31" i="41"/>
  <c r="DC31" i="41" s="1"/>
  <c r="DB32" i="41"/>
  <c r="DC32" i="41" s="1"/>
  <c r="DB33" i="41"/>
  <c r="DC33" i="41" s="1"/>
  <c r="DB34" i="41"/>
  <c r="DC34" i="41" s="1"/>
  <c r="DB35" i="41"/>
  <c r="DC35" i="41" s="1"/>
  <c r="DB36" i="41"/>
  <c r="DC36" i="41" s="1"/>
  <c r="DB37" i="41"/>
  <c r="DC37" i="41" s="1"/>
  <c r="DB38" i="41"/>
  <c r="DC38" i="41" s="1"/>
  <c r="DB39" i="41"/>
  <c r="DC39" i="41" s="1"/>
  <c r="DB40" i="41"/>
  <c r="DC40" i="41" s="1"/>
  <c r="DB41" i="41"/>
  <c r="DC41" i="41" s="1"/>
  <c r="DB42" i="41"/>
  <c r="DC42" i="41" s="1"/>
  <c r="DB43" i="41"/>
  <c r="DC43" i="41" s="1"/>
  <c r="DB44" i="41"/>
  <c r="DC44" i="41" s="1"/>
  <c r="DB45" i="41"/>
  <c r="DC45" i="41" s="1"/>
  <c r="DB46" i="41"/>
  <c r="DC46" i="41" s="1"/>
  <c r="DB47" i="41"/>
  <c r="DC47" i="41" s="1"/>
  <c r="DB48" i="41"/>
  <c r="DC48" i="41" s="1"/>
  <c r="DB49" i="41"/>
  <c r="DC49" i="41" s="1"/>
  <c r="DB50" i="41"/>
  <c r="DC50" i="41" s="1"/>
  <c r="DB51" i="41"/>
  <c r="DC51" i="41" s="1"/>
  <c r="DB52" i="41"/>
  <c r="DC52" i="41" s="1"/>
  <c r="DB53" i="41"/>
  <c r="DC53" i="41" s="1"/>
  <c r="DB54" i="41"/>
  <c r="DC54" i="41" s="1"/>
  <c r="DB55" i="41"/>
  <c r="DC55" i="41" s="1"/>
  <c r="DB56" i="41"/>
  <c r="DC56" i="41" s="1"/>
  <c r="DB57" i="41"/>
  <c r="DC57" i="41" s="1"/>
  <c r="DB58" i="41"/>
  <c r="DC58" i="41" s="1"/>
  <c r="DB59" i="41"/>
  <c r="DC59" i="41" s="1"/>
  <c r="DB60" i="41"/>
  <c r="DC60" i="41" s="1"/>
  <c r="DB61" i="41"/>
  <c r="DC61" i="41" s="1"/>
  <c r="DB62" i="41"/>
  <c r="DC62" i="41" s="1"/>
  <c r="DB63" i="41"/>
  <c r="DC63" i="41" s="1"/>
  <c r="DB64" i="41"/>
  <c r="DC64" i="41" s="1"/>
  <c r="DB65" i="41"/>
  <c r="DC65" i="41" s="1"/>
  <c r="DB66" i="41"/>
  <c r="DC66" i="41" s="1"/>
  <c r="DB67" i="41"/>
  <c r="DC67" i="41" s="1"/>
  <c r="DB68" i="41"/>
  <c r="DC68" i="41" s="1"/>
  <c r="DB69" i="41"/>
  <c r="DC69" i="41" s="1"/>
  <c r="DB70" i="41"/>
  <c r="DC70" i="41" s="1"/>
  <c r="DB71" i="41"/>
  <c r="DC71" i="41" s="1"/>
  <c r="DB72" i="41"/>
  <c r="DC72" i="41" s="1"/>
  <c r="DB73" i="41"/>
  <c r="DC73" i="41" s="1"/>
  <c r="DB74" i="41"/>
  <c r="DC74" i="41" s="1"/>
  <c r="DB75" i="41"/>
  <c r="DC75" i="41" s="1"/>
  <c r="DB76" i="41"/>
  <c r="DC76" i="41" s="1"/>
  <c r="DB77" i="41"/>
  <c r="DC77" i="41" s="1"/>
  <c r="DB78" i="41"/>
  <c r="DC78" i="41" s="1"/>
  <c r="DB79" i="41"/>
  <c r="DC79" i="41" s="1"/>
  <c r="DB80" i="41"/>
  <c r="DC80" i="41" s="1"/>
  <c r="DB81" i="41"/>
  <c r="DC81" i="41" s="1"/>
  <c r="DB82" i="41"/>
  <c r="DC82" i="41" s="1"/>
  <c r="DB83" i="41"/>
  <c r="DC83" i="41" s="1"/>
  <c r="DB84" i="41"/>
  <c r="DC84" i="41" s="1"/>
  <c r="DB4" i="41"/>
  <c r="DC4" i="41" s="1"/>
  <c r="DB5" i="46"/>
  <c r="DC5" i="46" s="1"/>
  <c r="DB6" i="46"/>
  <c r="DC6" i="46" s="1"/>
  <c r="DB7" i="46"/>
  <c r="DC7" i="46" s="1"/>
  <c r="DB8" i="46"/>
  <c r="DC8" i="46" s="1"/>
  <c r="DB9" i="46"/>
  <c r="DC9" i="46" s="1"/>
  <c r="DB10" i="46"/>
  <c r="DC10" i="46" s="1"/>
  <c r="DB11" i="46"/>
  <c r="DC11" i="46" s="1"/>
  <c r="DB12" i="46"/>
  <c r="DC12" i="46" s="1"/>
  <c r="DB13" i="46"/>
  <c r="DC13" i="46" s="1"/>
  <c r="DB14" i="46"/>
  <c r="DC14" i="46" s="1"/>
  <c r="DB15" i="46"/>
  <c r="DC15" i="46" s="1"/>
  <c r="DB16" i="46"/>
  <c r="DC16" i="46" s="1"/>
  <c r="DB17" i="46"/>
  <c r="DC17" i="46" s="1"/>
  <c r="DB18" i="46"/>
  <c r="DC18" i="46" s="1"/>
  <c r="DB19" i="46"/>
  <c r="DC19" i="46" s="1"/>
  <c r="DB20" i="46"/>
  <c r="DC20" i="46" s="1"/>
  <c r="DB21" i="46"/>
  <c r="DC21" i="46" s="1"/>
  <c r="DB22" i="46"/>
  <c r="DC22" i="46" s="1"/>
  <c r="DB23" i="46"/>
  <c r="DC23" i="46" s="1"/>
  <c r="DB24" i="46"/>
  <c r="DC24" i="46" s="1"/>
  <c r="DB25" i="46"/>
  <c r="DC25" i="46" s="1"/>
  <c r="DB26" i="46"/>
  <c r="DC26" i="46" s="1"/>
  <c r="DB27" i="46"/>
  <c r="DC27" i="46" s="1"/>
  <c r="DB28" i="46"/>
  <c r="DC28" i="46" s="1"/>
  <c r="DB29" i="46"/>
  <c r="DC29" i="46" s="1"/>
  <c r="DB30" i="46"/>
  <c r="DC30" i="46" s="1"/>
  <c r="DB31" i="46"/>
  <c r="DC31" i="46" s="1"/>
  <c r="DB32" i="46"/>
  <c r="DC32" i="46" s="1"/>
  <c r="DB33" i="46"/>
  <c r="DC33" i="46" s="1"/>
  <c r="DB34" i="46"/>
  <c r="DC34" i="46" s="1"/>
  <c r="DB35" i="46"/>
  <c r="DC35" i="46" s="1"/>
  <c r="DB36" i="46"/>
  <c r="DC36" i="46" s="1"/>
  <c r="DB37" i="46"/>
  <c r="DC37" i="46" s="1"/>
  <c r="DB39" i="46"/>
  <c r="DC39" i="46" s="1"/>
  <c r="DB40" i="46"/>
  <c r="DC40" i="46" s="1"/>
  <c r="DB41" i="46"/>
  <c r="DC41" i="46" s="1"/>
  <c r="DB42" i="46"/>
  <c r="DC42" i="46" s="1"/>
  <c r="DB43" i="46"/>
  <c r="DC43" i="46" s="1"/>
  <c r="DB44" i="46"/>
  <c r="DC44" i="46" s="1"/>
  <c r="DB45" i="46"/>
  <c r="DC45" i="46" s="1"/>
  <c r="DB46" i="46"/>
  <c r="DC46" i="46" s="1"/>
  <c r="DB47" i="46"/>
  <c r="DC47" i="46" s="1"/>
  <c r="DB48" i="46"/>
  <c r="DC48" i="46" s="1"/>
  <c r="DB49" i="46"/>
  <c r="DC49" i="46" s="1"/>
  <c r="DB50" i="46"/>
  <c r="DC50" i="46" s="1"/>
  <c r="DB51" i="46"/>
  <c r="DC51" i="46" s="1"/>
  <c r="DB52" i="46"/>
  <c r="DC52" i="46" s="1"/>
  <c r="DB53" i="46"/>
  <c r="DC53" i="46" s="1"/>
  <c r="DB54" i="46"/>
  <c r="DC54" i="46" s="1"/>
  <c r="DB55" i="46"/>
  <c r="DC55" i="46" s="1"/>
  <c r="DB56" i="46"/>
  <c r="DC56" i="46" s="1"/>
  <c r="DB57" i="46"/>
  <c r="DC57" i="46" s="1"/>
  <c r="DB58" i="46"/>
  <c r="DC58" i="46" s="1"/>
  <c r="DB59" i="46"/>
  <c r="DC59" i="46" s="1"/>
  <c r="DB60" i="46"/>
  <c r="DC60" i="46" s="1"/>
  <c r="DB61" i="46"/>
  <c r="DC61" i="46" s="1"/>
  <c r="DB62" i="46"/>
  <c r="DC62" i="46" s="1"/>
  <c r="DB63" i="46"/>
  <c r="DC63" i="46" s="1"/>
  <c r="DB64" i="46"/>
  <c r="DC64" i="46" s="1"/>
  <c r="DB65" i="46"/>
  <c r="DC65" i="46" s="1"/>
  <c r="DB66" i="46"/>
  <c r="DC66" i="46" s="1"/>
  <c r="DB67" i="46"/>
  <c r="DC67" i="46" s="1"/>
  <c r="DB68" i="46"/>
  <c r="DC68" i="46" s="1"/>
  <c r="DB69" i="46"/>
  <c r="DC69" i="46" s="1"/>
  <c r="DB70" i="46"/>
  <c r="DC70" i="46" s="1"/>
  <c r="DB71" i="46"/>
  <c r="DC71" i="46" s="1"/>
  <c r="DB72" i="46"/>
  <c r="DC72" i="46" s="1"/>
  <c r="DB73" i="46"/>
  <c r="DC73" i="46" s="1"/>
  <c r="DB74" i="46"/>
  <c r="DC74" i="46" s="1"/>
  <c r="DB75" i="46"/>
  <c r="DC75" i="46" s="1"/>
  <c r="DB76" i="46"/>
  <c r="DC76" i="46" s="1"/>
  <c r="DB77" i="46"/>
  <c r="DC77" i="46" s="1"/>
  <c r="DB78" i="46"/>
  <c r="DC78" i="46" s="1"/>
  <c r="DB79" i="46"/>
  <c r="DC79" i="46" s="1"/>
  <c r="DB80" i="46"/>
  <c r="DC80" i="46" s="1"/>
  <c r="DB81" i="46"/>
  <c r="DC81" i="46" s="1"/>
  <c r="DB82" i="46"/>
  <c r="DC82" i="46" s="1"/>
  <c r="DB83" i="46"/>
  <c r="DC83" i="46" s="1"/>
  <c r="DB84" i="46"/>
  <c r="DC84" i="46" s="1"/>
  <c r="CO5" i="36"/>
  <c r="CO6" i="36"/>
  <c r="CO7" i="36"/>
  <c r="CO8" i="36"/>
  <c r="CO9" i="36"/>
  <c r="CO10" i="36"/>
  <c r="CO11" i="36"/>
  <c r="CO12" i="36"/>
  <c r="CO13" i="36"/>
  <c r="CO14" i="36"/>
  <c r="CO15" i="36"/>
  <c r="CO16" i="36"/>
  <c r="CO17" i="36"/>
  <c r="CO18" i="36"/>
  <c r="CO19" i="36"/>
  <c r="CO20" i="36"/>
  <c r="CO21" i="36"/>
  <c r="CO22" i="36"/>
  <c r="CO23" i="36"/>
  <c r="CO24" i="36"/>
  <c r="CO25" i="36"/>
  <c r="CO26" i="36"/>
  <c r="CO27" i="36"/>
  <c r="CO28" i="36"/>
  <c r="CO29" i="36"/>
  <c r="CO30" i="36"/>
  <c r="CO31" i="36"/>
  <c r="CO32" i="36"/>
  <c r="CO33" i="36"/>
  <c r="CO34" i="36"/>
  <c r="CO35" i="36"/>
  <c r="CO36" i="36"/>
  <c r="CO37" i="36"/>
  <c r="CO38" i="36"/>
  <c r="CO39" i="36"/>
  <c r="CO40" i="36"/>
  <c r="CO41" i="36"/>
  <c r="CO42" i="36"/>
  <c r="CO43" i="36"/>
  <c r="CO44" i="36"/>
  <c r="CO45" i="36"/>
  <c r="CO46" i="36"/>
  <c r="CO47" i="36"/>
  <c r="CO48" i="36"/>
  <c r="CO49" i="36"/>
  <c r="CO50" i="36"/>
  <c r="CO51" i="36"/>
  <c r="CO52" i="36"/>
  <c r="CO53" i="36"/>
  <c r="CO54" i="36"/>
  <c r="CO55" i="36"/>
  <c r="CO56" i="36"/>
  <c r="CO57" i="36"/>
  <c r="CO58" i="36"/>
  <c r="CO59" i="36"/>
  <c r="CO60" i="36"/>
  <c r="CO61" i="36"/>
  <c r="CO62" i="36"/>
  <c r="CO63" i="36"/>
  <c r="CO64" i="36"/>
  <c r="CO65" i="36"/>
  <c r="CO66" i="36"/>
  <c r="CO67" i="36"/>
  <c r="CO68" i="36"/>
  <c r="CO69" i="36"/>
  <c r="CO70" i="36"/>
  <c r="CO71" i="36"/>
  <c r="CO4" i="36"/>
  <c r="CO5" i="51"/>
  <c r="CO6" i="51"/>
  <c r="CO7" i="51"/>
  <c r="CO8" i="51"/>
  <c r="CO9" i="51"/>
  <c r="CO10" i="51"/>
  <c r="CO11" i="51"/>
  <c r="CO12" i="51"/>
  <c r="CO13" i="51"/>
  <c r="CO14" i="51"/>
  <c r="CO15" i="51"/>
  <c r="CO16" i="51"/>
  <c r="CO17" i="51"/>
  <c r="CO18" i="51"/>
  <c r="CO19" i="51"/>
  <c r="CO20" i="51"/>
  <c r="CO21" i="51"/>
  <c r="CO22" i="51"/>
  <c r="CO23" i="51"/>
  <c r="CO24" i="51"/>
  <c r="CO25" i="51"/>
  <c r="CO26" i="51"/>
  <c r="CO27" i="51"/>
  <c r="CO28" i="51"/>
  <c r="CO29" i="51"/>
  <c r="CO30" i="51"/>
  <c r="CO31" i="51"/>
  <c r="CO32" i="51"/>
  <c r="CO33" i="51"/>
  <c r="CO34" i="51"/>
  <c r="CO35" i="51"/>
  <c r="CO36" i="51"/>
  <c r="CO37" i="51"/>
  <c r="CO38" i="51"/>
  <c r="CO39" i="51"/>
  <c r="CO40" i="51"/>
  <c r="CO41" i="51"/>
  <c r="CO42" i="51"/>
  <c r="CO43" i="51"/>
  <c r="CO44" i="51"/>
  <c r="CO45" i="51"/>
  <c r="CO46" i="51"/>
  <c r="CO47" i="51"/>
  <c r="CO48" i="51"/>
  <c r="CO49" i="51"/>
  <c r="CO50" i="51"/>
  <c r="CO51" i="51"/>
  <c r="CO52" i="51"/>
  <c r="CO53" i="51"/>
  <c r="CO54" i="51"/>
  <c r="CO55" i="51"/>
  <c r="CO56" i="51"/>
  <c r="CO57" i="51"/>
  <c r="CO58" i="51"/>
  <c r="CO59" i="51"/>
  <c r="CO60" i="51"/>
  <c r="CO61" i="51"/>
  <c r="CO62" i="51"/>
  <c r="CO63" i="51"/>
  <c r="CO64" i="51"/>
  <c r="CO4" i="51"/>
  <c r="DE5" i="1"/>
  <c r="DF5" i="1" s="1"/>
  <c r="DE6" i="1"/>
  <c r="DF6" i="1" s="1"/>
  <c r="DE7" i="1"/>
  <c r="DF7" i="1" s="1"/>
  <c r="DE8" i="1"/>
  <c r="DF8" i="1" s="1"/>
  <c r="DE9" i="1"/>
  <c r="DF9" i="1" s="1"/>
  <c r="DE10" i="1"/>
  <c r="DF10" i="1" s="1"/>
  <c r="DE11" i="1"/>
  <c r="DF11" i="1" s="1"/>
  <c r="DE12" i="1"/>
  <c r="DF12" i="1" s="1"/>
  <c r="DE13" i="1"/>
  <c r="DF13" i="1" s="1"/>
  <c r="DE14" i="1"/>
  <c r="DF14" i="1" s="1"/>
  <c r="DE15" i="1"/>
  <c r="DF15" i="1" s="1"/>
  <c r="DE16" i="1"/>
  <c r="DF16" i="1" s="1"/>
  <c r="DE17" i="1"/>
  <c r="DF17" i="1" s="1"/>
  <c r="DE18" i="1"/>
  <c r="DF18" i="1" s="1"/>
  <c r="DE19" i="1"/>
  <c r="DF19" i="1" s="1"/>
  <c r="DE20" i="1"/>
  <c r="DF20" i="1" s="1"/>
  <c r="DE21" i="1"/>
  <c r="DF21" i="1" s="1"/>
  <c r="DE22" i="1"/>
  <c r="DF22" i="1" s="1"/>
  <c r="DE23" i="1"/>
  <c r="DF23" i="1" s="1"/>
  <c r="DE24" i="1"/>
  <c r="DF24" i="1" s="1"/>
  <c r="DE25" i="1"/>
  <c r="DF25" i="1" s="1"/>
  <c r="DE26" i="1"/>
  <c r="DF26" i="1" s="1"/>
  <c r="DE27" i="1"/>
  <c r="DF27" i="1" s="1"/>
  <c r="DE28" i="1"/>
  <c r="DF28" i="1" s="1"/>
  <c r="DE29" i="1"/>
  <c r="DF29" i="1" s="1"/>
  <c r="DE30" i="1"/>
  <c r="DF30" i="1" s="1"/>
  <c r="DE31" i="1"/>
  <c r="DF31" i="1" s="1"/>
  <c r="DE32" i="1"/>
  <c r="DF32" i="1" s="1"/>
  <c r="DE33" i="1"/>
  <c r="DF33" i="1" s="1"/>
  <c r="DE34" i="1"/>
  <c r="DF34" i="1" s="1"/>
  <c r="DE35" i="1"/>
  <c r="DF35" i="1" s="1"/>
  <c r="DE36" i="1"/>
  <c r="DF36" i="1" s="1"/>
  <c r="DE37" i="1"/>
  <c r="DF37" i="1" s="1"/>
  <c r="DE38" i="1"/>
  <c r="DF38" i="1" s="1"/>
  <c r="DE39" i="1"/>
  <c r="DF39" i="1" s="1"/>
  <c r="DE40" i="1"/>
  <c r="DF40" i="1" s="1"/>
  <c r="DE41" i="1"/>
  <c r="DF41" i="1" s="1"/>
  <c r="DE42" i="1"/>
  <c r="DF42" i="1" s="1"/>
  <c r="DE43" i="1"/>
  <c r="DF43" i="1" s="1"/>
  <c r="DE44" i="1"/>
  <c r="DF44" i="1" s="1"/>
  <c r="DE45" i="1"/>
  <c r="DF45" i="1" s="1"/>
  <c r="DE46" i="1"/>
  <c r="DF46" i="1" s="1"/>
  <c r="DE47" i="1"/>
  <c r="DF47" i="1" s="1"/>
  <c r="DE48" i="1"/>
  <c r="DF48" i="1" s="1"/>
  <c r="DE49" i="1"/>
  <c r="DF49" i="1" s="1"/>
  <c r="DE50" i="1"/>
  <c r="DF50" i="1" s="1"/>
  <c r="DE51" i="1"/>
  <c r="DF51" i="1" s="1"/>
  <c r="DE52" i="1"/>
  <c r="DF52" i="1" s="1"/>
  <c r="DE53" i="1"/>
  <c r="DF53" i="1" s="1"/>
  <c r="DE54" i="1"/>
  <c r="DF54" i="1" s="1"/>
  <c r="DE55" i="1"/>
  <c r="DF55" i="1" s="1"/>
  <c r="DE56" i="1"/>
  <c r="DF56" i="1" s="1"/>
  <c r="DE57" i="1"/>
  <c r="DF57" i="1" s="1"/>
  <c r="DE58" i="1"/>
  <c r="DF58" i="1" s="1"/>
  <c r="DE59" i="1"/>
  <c r="DF59" i="1" s="1"/>
  <c r="DE60" i="1"/>
  <c r="DF60" i="1" s="1"/>
  <c r="DE61" i="1"/>
  <c r="DF61" i="1" s="1"/>
  <c r="DE62" i="1"/>
  <c r="DF62" i="1" s="1"/>
  <c r="DE63" i="1"/>
  <c r="DF63" i="1" s="1"/>
  <c r="DE64" i="1"/>
  <c r="DF64" i="1" s="1"/>
  <c r="DE65" i="1"/>
  <c r="DF65" i="1" s="1"/>
  <c r="DE66" i="1"/>
  <c r="DF66" i="1" s="1"/>
  <c r="DE67" i="1"/>
  <c r="DF67" i="1" s="1"/>
  <c r="DE68" i="1"/>
  <c r="DF68" i="1" s="1"/>
  <c r="DE69" i="1"/>
  <c r="DF69" i="1" s="1"/>
  <c r="DE4" i="1"/>
  <c r="DF4" i="1" s="1"/>
  <c r="DI5" i="22"/>
  <c r="DJ5" i="22" s="1"/>
  <c r="DI6" i="22"/>
  <c r="DJ6" i="22" s="1"/>
  <c r="DI7" i="22"/>
  <c r="DJ7" i="22" s="1"/>
  <c r="DI8" i="22"/>
  <c r="DJ8" i="22" s="1"/>
  <c r="DI9" i="22"/>
  <c r="DJ9" i="22" s="1"/>
  <c r="DI10" i="22"/>
  <c r="DJ10" i="22" s="1"/>
  <c r="DI11" i="22"/>
  <c r="DJ11" i="22" s="1"/>
  <c r="DI12" i="22"/>
  <c r="DJ12" i="22" s="1"/>
  <c r="DI13" i="22"/>
  <c r="DJ13" i="22" s="1"/>
  <c r="DI14" i="22"/>
  <c r="DJ14" i="22" s="1"/>
  <c r="DI15" i="22"/>
  <c r="DJ15" i="22" s="1"/>
  <c r="DI16" i="22"/>
  <c r="DJ16" i="22" s="1"/>
  <c r="DI17" i="22"/>
  <c r="DJ17" i="22" s="1"/>
  <c r="DI18" i="22"/>
  <c r="DJ18" i="22" s="1"/>
  <c r="DI19" i="22"/>
  <c r="DJ19" i="22" s="1"/>
  <c r="DI20" i="22"/>
  <c r="DJ20" i="22" s="1"/>
  <c r="DI21" i="22"/>
  <c r="DJ21" i="22" s="1"/>
  <c r="DI22" i="22"/>
  <c r="DJ22" i="22" s="1"/>
  <c r="DI23" i="22"/>
  <c r="DJ23" i="22" s="1"/>
  <c r="DI24" i="22"/>
  <c r="DJ24" i="22" s="1"/>
  <c r="DI25" i="22"/>
  <c r="DJ25" i="22" s="1"/>
  <c r="DI26" i="22"/>
  <c r="DJ26" i="22" s="1"/>
  <c r="DI27" i="22"/>
  <c r="DJ27" i="22" s="1"/>
  <c r="DI28" i="22"/>
  <c r="DJ28" i="22" s="1"/>
  <c r="DI29" i="22"/>
  <c r="DJ29" i="22" s="1"/>
  <c r="DI30" i="22"/>
  <c r="DJ30" i="22" s="1"/>
  <c r="DI31" i="22"/>
  <c r="DJ31" i="22" s="1"/>
  <c r="DI32" i="22"/>
  <c r="DJ32" i="22" s="1"/>
  <c r="DI33" i="22"/>
  <c r="DJ33" i="22" s="1"/>
  <c r="DI34" i="22"/>
  <c r="DJ34" i="22" s="1"/>
  <c r="DI35" i="22"/>
  <c r="DJ35" i="22" s="1"/>
  <c r="DI36" i="22"/>
  <c r="DJ36" i="22" s="1"/>
  <c r="DI37" i="22"/>
  <c r="DJ37" i="22" s="1"/>
  <c r="DI38" i="22"/>
  <c r="DJ38" i="22" s="1"/>
  <c r="DI39" i="22"/>
  <c r="DJ39" i="22" s="1"/>
  <c r="DI40" i="22"/>
  <c r="DJ40" i="22" s="1"/>
  <c r="DI41" i="22"/>
  <c r="DJ41" i="22" s="1"/>
  <c r="DI42" i="22"/>
  <c r="DJ42" i="22" s="1"/>
  <c r="DI43" i="22"/>
  <c r="DJ43" i="22" s="1"/>
  <c r="DI44" i="22"/>
  <c r="DJ44" i="22" s="1"/>
  <c r="DI45" i="22"/>
  <c r="DJ45" i="22" s="1"/>
  <c r="DI46" i="22"/>
  <c r="DJ46" i="22" s="1"/>
  <c r="DI47" i="22"/>
  <c r="DJ47" i="22" s="1"/>
  <c r="DI48" i="22"/>
  <c r="DJ48" i="22" s="1"/>
  <c r="DI49" i="22"/>
  <c r="DJ49" i="22" s="1"/>
  <c r="DI50" i="22"/>
  <c r="DJ50" i="22" s="1"/>
  <c r="DI51" i="22"/>
  <c r="DJ51" i="22" s="1"/>
  <c r="DI52" i="22"/>
  <c r="DJ52" i="22" s="1"/>
  <c r="DI53" i="22"/>
  <c r="DJ53" i="22" s="1"/>
  <c r="DI54" i="22"/>
  <c r="DJ54" i="22" s="1"/>
  <c r="DI55" i="22"/>
  <c r="DJ55" i="22" s="1"/>
  <c r="DI56" i="22"/>
  <c r="DJ56" i="22" s="1"/>
  <c r="DI57" i="22"/>
  <c r="DJ57" i="22" s="1"/>
  <c r="DI58" i="22"/>
  <c r="DJ58" i="22" s="1"/>
  <c r="DI59" i="22"/>
  <c r="DJ59" i="22" s="1"/>
  <c r="DI60" i="22"/>
  <c r="DJ60" i="22" s="1"/>
  <c r="DI61" i="22"/>
  <c r="DJ61" i="22" s="1"/>
  <c r="DI62" i="22"/>
  <c r="DJ62" i="22" s="1"/>
  <c r="DI63" i="22"/>
  <c r="DJ63" i="22" s="1"/>
  <c r="DI64" i="22"/>
  <c r="DJ64" i="22" s="1"/>
  <c r="DI65" i="22"/>
  <c r="DJ65" i="22" s="1"/>
  <c r="DI4" i="22"/>
  <c r="DJ4" i="22" s="1"/>
  <c r="DI5" i="47"/>
  <c r="DJ5" i="47" s="1"/>
  <c r="DI6" i="47"/>
  <c r="DJ6" i="47" s="1"/>
  <c r="DI7" i="47"/>
  <c r="DJ7" i="47" s="1"/>
  <c r="DI8" i="47"/>
  <c r="DJ8" i="47" s="1"/>
  <c r="DI9" i="47"/>
  <c r="DJ9" i="47" s="1"/>
  <c r="DI10" i="47"/>
  <c r="DJ10" i="47" s="1"/>
  <c r="DI11" i="47"/>
  <c r="DJ11" i="47" s="1"/>
  <c r="DI12" i="47"/>
  <c r="DJ12" i="47" s="1"/>
  <c r="DI13" i="47"/>
  <c r="DJ13" i="47" s="1"/>
  <c r="DI14" i="47"/>
  <c r="DJ14" i="47" s="1"/>
  <c r="DI15" i="47"/>
  <c r="DJ15" i="47" s="1"/>
  <c r="DI16" i="47"/>
  <c r="DJ16" i="47" s="1"/>
  <c r="DI17" i="47"/>
  <c r="DJ17" i="47" s="1"/>
  <c r="DI18" i="47"/>
  <c r="DJ18" i="47" s="1"/>
  <c r="DI19" i="47"/>
  <c r="DJ19" i="47" s="1"/>
  <c r="DI20" i="47"/>
  <c r="DJ20" i="47" s="1"/>
  <c r="DI21" i="47"/>
  <c r="DJ21" i="47" s="1"/>
  <c r="DI22" i="47"/>
  <c r="DJ22" i="47" s="1"/>
  <c r="DI23" i="47"/>
  <c r="DJ23" i="47" s="1"/>
  <c r="DI24" i="47"/>
  <c r="DJ24" i="47" s="1"/>
  <c r="DI25" i="47"/>
  <c r="DJ25" i="47" s="1"/>
  <c r="DI26" i="47"/>
  <c r="DJ26" i="47" s="1"/>
  <c r="DI27" i="47"/>
  <c r="DJ27" i="47" s="1"/>
  <c r="DI28" i="47"/>
  <c r="DJ28" i="47" s="1"/>
  <c r="DI29" i="47"/>
  <c r="DJ29" i="47" s="1"/>
  <c r="DI30" i="47"/>
  <c r="DJ30" i="47" s="1"/>
  <c r="DI31" i="47"/>
  <c r="DJ31" i="47" s="1"/>
  <c r="DI32" i="47"/>
  <c r="DJ32" i="47" s="1"/>
  <c r="DI33" i="47"/>
  <c r="DJ33" i="47" s="1"/>
  <c r="DI34" i="47"/>
  <c r="DJ34" i="47" s="1"/>
  <c r="DI35" i="47"/>
  <c r="DJ35" i="47" s="1"/>
  <c r="DI36" i="47"/>
  <c r="DJ36" i="47" s="1"/>
  <c r="DI37" i="47"/>
  <c r="DJ37" i="47" s="1"/>
  <c r="DI38" i="47"/>
  <c r="DJ38" i="47" s="1"/>
  <c r="DI39" i="47"/>
  <c r="DJ39" i="47" s="1"/>
  <c r="DI40" i="47"/>
  <c r="DJ40" i="47" s="1"/>
  <c r="DI41" i="47"/>
  <c r="DJ41" i="47" s="1"/>
  <c r="DI42" i="47"/>
  <c r="DJ42" i="47" s="1"/>
  <c r="DI43" i="47"/>
  <c r="DJ43" i="47" s="1"/>
  <c r="DI44" i="47"/>
  <c r="DJ44" i="47" s="1"/>
  <c r="DI45" i="47"/>
  <c r="DJ45" i="47" s="1"/>
  <c r="DI46" i="47"/>
  <c r="DJ46" i="47" s="1"/>
  <c r="DI47" i="47"/>
  <c r="DJ47" i="47" s="1"/>
  <c r="DI48" i="47"/>
  <c r="DJ48" i="47" s="1"/>
  <c r="DI49" i="47"/>
  <c r="DJ49" i="47" s="1"/>
  <c r="DI50" i="47"/>
  <c r="DJ50" i="47" s="1"/>
  <c r="DI51" i="47"/>
  <c r="DJ51" i="47" s="1"/>
  <c r="DI52" i="47"/>
  <c r="DJ52" i="47" s="1"/>
  <c r="DI53" i="47"/>
  <c r="DJ53" i="47" s="1"/>
  <c r="DI54" i="47"/>
  <c r="DJ54" i="47" s="1"/>
  <c r="DI55" i="47"/>
  <c r="DJ55" i="47" s="1"/>
  <c r="DI56" i="47"/>
  <c r="DJ56" i="47" s="1"/>
  <c r="DI57" i="47"/>
  <c r="DJ57" i="47" s="1"/>
  <c r="DI58" i="47"/>
  <c r="DJ58" i="47" s="1"/>
  <c r="DI59" i="47"/>
  <c r="DJ59" i="47" s="1"/>
  <c r="DI60" i="47"/>
  <c r="DJ60" i="47" s="1"/>
  <c r="DI61" i="47"/>
  <c r="DJ61" i="47" s="1"/>
  <c r="DI62" i="47"/>
  <c r="DJ62" i="47" s="1"/>
  <c r="DI63" i="47"/>
  <c r="DJ63" i="47" s="1"/>
  <c r="DI64" i="47"/>
  <c r="DJ64" i="47" s="1"/>
  <c r="DI65" i="47"/>
  <c r="DJ65" i="47" s="1"/>
  <c r="DI4" i="47"/>
  <c r="DJ4" i="47" s="1"/>
  <c r="DB4" i="46" l="1"/>
  <c r="DC4" i="46" s="1"/>
  <c r="DB38" i="46"/>
  <c r="DC38" i="46" s="1"/>
  <c r="CE5" i="14"/>
  <c r="CF5" i="14" s="1"/>
  <c r="CE6" i="14"/>
  <c r="CF6" i="14" s="1"/>
  <c r="CE7" i="14"/>
  <c r="CF7" i="14" s="1"/>
  <c r="CE8" i="14"/>
  <c r="CF8" i="14" s="1"/>
  <c r="CE9" i="14"/>
  <c r="CF9" i="14" s="1"/>
  <c r="CE10" i="14"/>
  <c r="CF10" i="14" s="1"/>
  <c r="CE11" i="14"/>
  <c r="CF11" i="14" s="1"/>
  <c r="CE12" i="14"/>
  <c r="CF12" i="14" s="1"/>
  <c r="CE13" i="14"/>
  <c r="CF13" i="14" s="1"/>
  <c r="CE14" i="14"/>
  <c r="CF14" i="14" s="1"/>
  <c r="CE15" i="14"/>
  <c r="CF15" i="14" s="1"/>
  <c r="CE16" i="14"/>
  <c r="CF16" i="14" s="1"/>
  <c r="CE17" i="14"/>
  <c r="CF17" i="14" s="1"/>
  <c r="CE18" i="14"/>
  <c r="CF18" i="14" s="1"/>
  <c r="CE19" i="14"/>
  <c r="CF19" i="14" s="1"/>
  <c r="CE20" i="14"/>
  <c r="CF20" i="14" s="1"/>
  <c r="CE4" i="14"/>
  <c r="CF4" i="14" s="1"/>
  <c r="DD6" i="43"/>
  <c r="DE6" i="43" s="1"/>
  <c r="DD7" i="43"/>
  <c r="DE7" i="43" s="1"/>
  <c r="DD8" i="43"/>
  <c r="DE8" i="43" s="1"/>
  <c r="DD9" i="43"/>
  <c r="DE9" i="43" s="1"/>
  <c r="DD10" i="43"/>
  <c r="DE10" i="43" s="1"/>
  <c r="DD11" i="43"/>
  <c r="DE11" i="43" s="1"/>
  <c r="DD12" i="43"/>
  <c r="DE12" i="43" s="1"/>
  <c r="DD13" i="43"/>
  <c r="DE13" i="43" s="1"/>
  <c r="DD14" i="43"/>
  <c r="DE14" i="43" s="1"/>
  <c r="DD15" i="43"/>
  <c r="DE15" i="43" s="1"/>
  <c r="DD16" i="43"/>
  <c r="DE16" i="43" s="1"/>
  <c r="DD17" i="43"/>
  <c r="DE17" i="43" s="1"/>
  <c r="DD18" i="43"/>
  <c r="DE18" i="43" s="1"/>
  <c r="DD19" i="43"/>
  <c r="DE19" i="43" s="1"/>
  <c r="DD20" i="43"/>
  <c r="DE20" i="43" s="1"/>
  <c r="DD21" i="43"/>
  <c r="DE21" i="43" s="1"/>
  <c r="DD22" i="43"/>
  <c r="DE22" i="43" s="1"/>
  <c r="DD23" i="43"/>
  <c r="DE23" i="43" s="1"/>
  <c r="DD24" i="43"/>
  <c r="DE24" i="43" s="1"/>
  <c r="DD25" i="43"/>
  <c r="DE25" i="43" s="1"/>
  <c r="DD26" i="43"/>
  <c r="DE26" i="43" s="1"/>
  <c r="DD27" i="43"/>
  <c r="DE27" i="43" s="1"/>
  <c r="DD28" i="43"/>
  <c r="DE28" i="43" s="1"/>
  <c r="DD29" i="43"/>
  <c r="DE29" i="43" s="1"/>
  <c r="DD30" i="43"/>
  <c r="DE30" i="43" s="1"/>
  <c r="DD31" i="43"/>
  <c r="DE31" i="43" s="1"/>
  <c r="DD32" i="43"/>
  <c r="DE32" i="43" s="1"/>
  <c r="DD33" i="43"/>
  <c r="DE33" i="43" s="1"/>
  <c r="DD34" i="43"/>
  <c r="DE34" i="43" s="1"/>
  <c r="DD35" i="43"/>
  <c r="DE35" i="43" s="1"/>
  <c r="DD36" i="43"/>
  <c r="DE36" i="43" s="1"/>
  <c r="DD37" i="43"/>
  <c r="DE37" i="43" s="1"/>
  <c r="DD38" i="43"/>
  <c r="DE38" i="43" s="1"/>
  <c r="DD39" i="43"/>
  <c r="DE39" i="43" s="1"/>
  <c r="DD40" i="43"/>
  <c r="DE40" i="43" s="1"/>
  <c r="DD41" i="43"/>
  <c r="DE41" i="43" s="1"/>
  <c r="DD42" i="43"/>
  <c r="DE42" i="43"/>
  <c r="DD43" i="43"/>
  <c r="DE43" i="43" s="1"/>
  <c r="DD44" i="43"/>
  <c r="DE44" i="43" s="1"/>
  <c r="DD45" i="43"/>
  <c r="DE45" i="43" s="1"/>
  <c r="DD46" i="43"/>
  <c r="DE46" i="43" s="1"/>
  <c r="DD47" i="43"/>
  <c r="DE47" i="43" s="1"/>
  <c r="DD48" i="43"/>
  <c r="DE48" i="43" s="1"/>
  <c r="DD49" i="43"/>
  <c r="DE49" i="43" s="1"/>
  <c r="DD50" i="43"/>
  <c r="DE50" i="43" s="1"/>
  <c r="DD51" i="43"/>
  <c r="DE51" i="43" s="1"/>
  <c r="DD52" i="43"/>
  <c r="DE52" i="43" s="1"/>
  <c r="DD53" i="43"/>
  <c r="DE53" i="43" s="1"/>
  <c r="DD54" i="43"/>
  <c r="DE54" i="43" s="1"/>
  <c r="DD55" i="43"/>
  <c r="DE55" i="43" s="1"/>
  <c r="DD56" i="43"/>
  <c r="DE56" i="43" s="1"/>
  <c r="DD57" i="43"/>
  <c r="DE57" i="43" s="1"/>
  <c r="DD58" i="43"/>
  <c r="DE58" i="43" s="1"/>
  <c r="DD59" i="43"/>
  <c r="DE59" i="43" s="1"/>
  <c r="DD60" i="43"/>
  <c r="DE60" i="43" s="1"/>
  <c r="DD61" i="43"/>
  <c r="DE61" i="43" s="1"/>
  <c r="DD62" i="43"/>
  <c r="DE62" i="43" s="1"/>
  <c r="DD63" i="43"/>
  <c r="DE63" i="43" s="1"/>
  <c r="DD64" i="43"/>
  <c r="DE64" i="43" s="1"/>
  <c r="DD5" i="43"/>
  <c r="DE5" i="43" s="1"/>
  <c r="DD4" i="43"/>
  <c r="DE4" i="43" s="1"/>
  <c r="DD5" i="42"/>
  <c r="DE5" i="42" s="1"/>
  <c r="DD6" i="42"/>
  <c r="DE6" i="42" s="1"/>
  <c r="DD7" i="42"/>
  <c r="DE7" i="42" s="1"/>
  <c r="DD8" i="42"/>
  <c r="DE8" i="42" s="1"/>
  <c r="DD9" i="42"/>
  <c r="DE9" i="42" s="1"/>
  <c r="DD10" i="42"/>
  <c r="DE10" i="42" s="1"/>
  <c r="DD11" i="42"/>
  <c r="DE11" i="42" s="1"/>
  <c r="DD12" i="42"/>
  <c r="DE12" i="42" s="1"/>
  <c r="DD13" i="42"/>
  <c r="DE13" i="42" s="1"/>
  <c r="DD14" i="42"/>
  <c r="DE14" i="42" s="1"/>
  <c r="DD15" i="42"/>
  <c r="DE15" i="42" s="1"/>
  <c r="DD16" i="42"/>
  <c r="DE16" i="42" s="1"/>
  <c r="DD17" i="42"/>
  <c r="DE17" i="42" s="1"/>
  <c r="DD18" i="42"/>
  <c r="DE18" i="42" s="1"/>
  <c r="DD19" i="42"/>
  <c r="DE19" i="42" s="1"/>
  <c r="DD20" i="42"/>
  <c r="DE20" i="42" s="1"/>
  <c r="DD21" i="42"/>
  <c r="DE21" i="42" s="1"/>
  <c r="DD22" i="42"/>
  <c r="DE22" i="42" s="1"/>
  <c r="DD23" i="42"/>
  <c r="DE23" i="42" s="1"/>
  <c r="DD24" i="42"/>
  <c r="DE24" i="42" s="1"/>
  <c r="DD25" i="42"/>
  <c r="DE25" i="42" s="1"/>
  <c r="DD26" i="42"/>
  <c r="DE26" i="42" s="1"/>
  <c r="DD27" i="42"/>
  <c r="DE27" i="42" s="1"/>
  <c r="DD28" i="42"/>
  <c r="DE28" i="42" s="1"/>
  <c r="DD29" i="42"/>
  <c r="DE29" i="42" s="1"/>
  <c r="DD30" i="42"/>
  <c r="DE30" i="42" s="1"/>
  <c r="DD31" i="42"/>
  <c r="DE31" i="42" s="1"/>
  <c r="DD32" i="42"/>
  <c r="DE32" i="42" s="1"/>
  <c r="DD33" i="42"/>
  <c r="DE33" i="42" s="1"/>
  <c r="DD34" i="42"/>
  <c r="DE34" i="42" s="1"/>
  <c r="DD35" i="42"/>
  <c r="DE35" i="42" s="1"/>
  <c r="DD36" i="42"/>
  <c r="DE36" i="42" s="1"/>
  <c r="DD37" i="42"/>
  <c r="DE37" i="42" s="1"/>
  <c r="DD38" i="42"/>
  <c r="DE38" i="42" s="1"/>
  <c r="DD39" i="42"/>
  <c r="DE39" i="42" s="1"/>
  <c r="DD40" i="42"/>
  <c r="DE40" i="42" s="1"/>
  <c r="DD41" i="42"/>
  <c r="DE41" i="42" s="1"/>
  <c r="DD42" i="42"/>
  <c r="DE42" i="42" s="1"/>
  <c r="DD43" i="42"/>
  <c r="DE43" i="42" s="1"/>
  <c r="DD44" i="42"/>
  <c r="DE44" i="42" s="1"/>
  <c r="DD45" i="42"/>
  <c r="DE45" i="42" s="1"/>
  <c r="DD46" i="42"/>
  <c r="DE46" i="42" s="1"/>
  <c r="DD47" i="42"/>
  <c r="DE47" i="42" s="1"/>
  <c r="DD48" i="42"/>
  <c r="DE48" i="42"/>
  <c r="DD49" i="42"/>
  <c r="DE49" i="42" s="1"/>
  <c r="DD50" i="42"/>
  <c r="DE50" i="42" s="1"/>
  <c r="DD51" i="42"/>
  <c r="DE51" i="42" s="1"/>
  <c r="DD52" i="42"/>
  <c r="DE52" i="42" s="1"/>
  <c r="DD53" i="42"/>
  <c r="DE53" i="42" s="1"/>
  <c r="DD54" i="42"/>
  <c r="DE54" i="42" s="1"/>
  <c r="DD55" i="42"/>
  <c r="DE55" i="42" s="1"/>
  <c r="DD56" i="42"/>
  <c r="DE56" i="42" s="1"/>
  <c r="DD57" i="42"/>
  <c r="DE57" i="42" s="1"/>
  <c r="DD58" i="42"/>
  <c r="DE58" i="42" s="1"/>
  <c r="DD59" i="42"/>
  <c r="DE59" i="42"/>
  <c r="DD60" i="42"/>
  <c r="DE60" i="42" s="1"/>
  <c r="DD61" i="42"/>
  <c r="DE61" i="42" s="1"/>
  <c r="DD62" i="42"/>
  <c r="DE62" i="42" s="1"/>
  <c r="DD63" i="42"/>
  <c r="DE63" i="42" s="1"/>
  <c r="DD64" i="42"/>
  <c r="DE64" i="42"/>
  <c r="DD65" i="42"/>
  <c r="DE65" i="42" s="1"/>
  <c r="DD4" i="42"/>
  <c r="DE4" i="42" s="1"/>
  <c r="CY5" i="45"/>
  <c r="CZ5" i="45" s="1"/>
  <c r="CY6" i="45"/>
  <c r="CZ6" i="45" s="1"/>
  <c r="CY7" i="45"/>
  <c r="CZ7" i="45" s="1"/>
  <c r="CY8" i="45"/>
  <c r="CZ8" i="45" s="1"/>
  <c r="CY9" i="45"/>
  <c r="CZ9" i="45" s="1"/>
  <c r="CY10" i="45"/>
  <c r="CZ10" i="45" s="1"/>
  <c r="CY11" i="45"/>
  <c r="CZ11" i="45" s="1"/>
  <c r="CY12" i="45"/>
  <c r="CZ12" i="45" s="1"/>
  <c r="CY13" i="45"/>
  <c r="CZ13" i="45" s="1"/>
  <c r="CY14" i="45"/>
  <c r="CZ14" i="45" s="1"/>
  <c r="CY15" i="45"/>
  <c r="CZ15" i="45" s="1"/>
  <c r="CY16" i="45"/>
  <c r="CZ16" i="45" s="1"/>
  <c r="CY17" i="45"/>
  <c r="CZ17" i="45" s="1"/>
  <c r="CY18" i="45"/>
  <c r="CZ18" i="45" s="1"/>
  <c r="CY19" i="45"/>
  <c r="CZ19" i="45" s="1"/>
  <c r="CY20" i="45"/>
  <c r="CZ20" i="45" s="1"/>
  <c r="CY21" i="45"/>
  <c r="CZ21" i="45" s="1"/>
  <c r="CY22" i="45"/>
  <c r="CZ22" i="45" s="1"/>
  <c r="CY23" i="45"/>
  <c r="CZ23" i="45" s="1"/>
  <c r="CY24" i="45"/>
  <c r="CZ24" i="45" s="1"/>
  <c r="CY25" i="45"/>
  <c r="CZ25" i="45" s="1"/>
  <c r="CY26" i="45"/>
  <c r="CZ26" i="45" s="1"/>
  <c r="CY27" i="45"/>
  <c r="CZ27" i="45" s="1"/>
  <c r="CY28" i="45"/>
  <c r="CZ28" i="45" s="1"/>
  <c r="CY29" i="45"/>
  <c r="CZ29" i="45" s="1"/>
  <c r="CY30" i="45"/>
  <c r="CZ30" i="45" s="1"/>
  <c r="CY31" i="45"/>
  <c r="CZ31" i="45" s="1"/>
  <c r="CY32" i="45"/>
  <c r="CZ32" i="45" s="1"/>
  <c r="CY33" i="45"/>
  <c r="CZ33" i="45" s="1"/>
  <c r="CY34" i="45"/>
  <c r="CZ34" i="45" s="1"/>
  <c r="CY35" i="45"/>
  <c r="CZ35" i="45" s="1"/>
  <c r="CY36" i="45"/>
  <c r="CZ36" i="45" s="1"/>
  <c r="CY37" i="45"/>
  <c r="CZ37" i="45" s="1"/>
  <c r="CY38" i="45"/>
  <c r="CZ38" i="45" s="1"/>
  <c r="CY39" i="45"/>
  <c r="CZ39" i="45" s="1"/>
  <c r="CY40" i="45"/>
  <c r="CZ40" i="45" s="1"/>
  <c r="CY41" i="45"/>
  <c r="CZ41" i="45" s="1"/>
  <c r="CY42" i="45"/>
  <c r="CZ42" i="45" s="1"/>
  <c r="CY43" i="45"/>
  <c r="CZ43" i="45" s="1"/>
  <c r="CY44" i="45"/>
  <c r="CZ44" i="45" s="1"/>
  <c r="CY45" i="45"/>
  <c r="CZ45" i="45" s="1"/>
  <c r="CY46" i="45"/>
  <c r="CZ46" i="45" s="1"/>
  <c r="CY47" i="45"/>
  <c r="CZ47" i="45" s="1"/>
  <c r="CY48" i="45"/>
  <c r="CZ48" i="45" s="1"/>
  <c r="CY49" i="45"/>
  <c r="CZ49" i="45" s="1"/>
  <c r="CY50" i="45"/>
  <c r="CZ50" i="45" s="1"/>
  <c r="CY51" i="45"/>
  <c r="CZ51" i="45" s="1"/>
  <c r="CY52" i="45"/>
  <c r="CZ52" i="45" s="1"/>
  <c r="CY53" i="45"/>
  <c r="CZ53" i="45" s="1"/>
  <c r="CY54" i="45"/>
  <c r="CZ54" i="45" s="1"/>
  <c r="CY55" i="45"/>
  <c r="CZ55" i="45" s="1"/>
  <c r="CY56" i="45"/>
  <c r="CZ56" i="45" s="1"/>
  <c r="CY57" i="45"/>
  <c r="CZ57" i="45" s="1"/>
  <c r="CY58" i="45"/>
  <c r="CZ58" i="45" s="1"/>
  <c r="CY59" i="45"/>
  <c r="CZ59" i="45" s="1"/>
  <c r="CY60" i="45"/>
  <c r="CZ60" i="45" s="1"/>
  <c r="CY61" i="45"/>
  <c r="CZ61" i="45" s="1"/>
  <c r="CY62" i="45"/>
  <c r="CZ62" i="45" s="1"/>
  <c r="CY63" i="45"/>
  <c r="CZ63" i="45" s="1"/>
  <c r="CY64" i="45"/>
  <c r="CZ64" i="45" s="1"/>
  <c r="CY65" i="45"/>
  <c r="CZ65" i="45" s="1"/>
  <c r="CY66" i="45"/>
  <c r="CZ66" i="45" s="1"/>
  <c r="CY67" i="45"/>
  <c r="CZ67" i="45" s="1"/>
  <c r="CY68" i="45"/>
  <c r="CZ68" i="45" s="1"/>
  <c r="CY69" i="45"/>
  <c r="CZ69" i="45" s="1"/>
  <c r="CY70" i="45"/>
  <c r="CZ70" i="45" s="1"/>
  <c r="CY71" i="45"/>
  <c r="CZ71" i="45" s="1"/>
  <c r="CY72" i="45"/>
  <c r="CZ72" i="45" s="1"/>
  <c r="CY73" i="45"/>
  <c r="CZ73" i="45" s="1"/>
  <c r="CY74" i="45"/>
  <c r="CZ74" i="45" s="1"/>
  <c r="CY75" i="45"/>
  <c r="CZ75" i="45" s="1"/>
  <c r="CY76" i="45"/>
  <c r="CZ76" i="45" s="1"/>
  <c r="CY77" i="45"/>
  <c r="CZ77" i="45" s="1"/>
  <c r="CY78" i="45"/>
  <c r="CZ78" i="45" s="1"/>
  <c r="CY79" i="45"/>
  <c r="CZ79" i="45" s="1"/>
  <c r="CY80" i="45"/>
  <c r="CZ80" i="45" s="1"/>
  <c r="CY81" i="45"/>
  <c r="CZ81" i="45" s="1"/>
  <c r="CY82" i="45"/>
  <c r="CZ82" i="45" s="1"/>
  <c r="CY83" i="45"/>
  <c r="CZ83" i="45" s="1"/>
  <c r="CY84" i="45"/>
  <c r="CZ84" i="45" s="1"/>
  <c r="CY4" i="45"/>
  <c r="CZ4" i="45" s="1"/>
  <c r="CY5" i="41"/>
  <c r="CZ5" i="41" s="1"/>
  <c r="CY6" i="41"/>
  <c r="CZ6" i="41" s="1"/>
  <c r="CY7" i="41"/>
  <c r="CZ7" i="41" s="1"/>
  <c r="CY8" i="41"/>
  <c r="CZ8" i="41" s="1"/>
  <c r="CY9" i="41"/>
  <c r="CZ9" i="41" s="1"/>
  <c r="CY10" i="41"/>
  <c r="CZ10" i="41" s="1"/>
  <c r="CY11" i="41"/>
  <c r="CZ11" i="41" s="1"/>
  <c r="CY12" i="41"/>
  <c r="CZ12" i="41" s="1"/>
  <c r="CY13" i="41"/>
  <c r="CZ13" i="41" s="1"/>
  <c r="CY14" i="41"/>
  <c r="CZ14" i="41" s="1"/>
  <c r="CY15" i="41"/>
  <c r="CZ15" i="41" s="1"/>
  <c r="CY16" i="41"/>
  <c r="CZ16" i="41" s="1"/>
  <c r="CY17" i="41"/>
  <c r="CZ17" i="41" s="1"/>
  <c r="CY18" i="41"/>
  <c r="CZ18" i="41" s="1"/>
  <c r="CY19" i="41"/>
  <c r="CZ19" i="41" s="1"/>
  <c r="CY20" i="41"/>
  <c r="CZ20" i="41" s="1"/>
  <c r="CY21" i="41"/>
  <c r="CZ21" i="41" s="1"/>
  <c r="CY22" i="41"/>
  <c r="CZ22" i="41" s="1"/>
  <c r="CY23" i="41"/>
  <c r="CZ23" i="41" s="1"/>
  <c r="CY24" i="41"/>
  <c r="CZ24" i="41" s="1"/>
  <c r="CY25" i="41"/>
  <c r="CZ25" i="41" s="1"/>
  <c r="CY26" i="41"/>
  <c r="CZ26" i="41" s="1"/>
  <c r="CY27" i="41"/>
  <c r="CZ27" i="41" s="1"/>
  <c r="CY28" i="41"/>
  <c r="CZ28" i="41" s="1"/>
  <c r="CY29" i="41"/>
  <c r="CZ29" i="41" s="1"/>
  <c r="CY30" i="41"/>
  <c r="CZ30" i="41" s="1"/>
  <c r="CY31" i="41"/>
  <c r="CZ31" i="41" s="1"/>
  <c r="CY32" i="41"/>
  <c r="CZ32" i="41" s="1"/>
  <c r="CY33" i="41"/>
  <c r="CZ33" i="41" s="1"/>
  <c r="CY34" i="41"/>
  <c r="CZ34" i="41" s="1"/>
  <c r="CY35" i="41"/>
  <c r="CZ35" i="41" s="1"/>
  <c r="CY36" i="41"/>
  <c r="CZ36" i="41" s="1"/>
  <c r="CY37" i="41"/>
  <c r="CZ37" i="41" s="1"/>
  <c r="CY38" i="41"/>
  <c r="CZ38" i="41" s="1"/>
  <c r="CY39" i="41"/>
  <c r="CZ39" i="41" s="1"/>
  <c r="CY40" i="41"/>
  <c r="CZ40" i="41" s="1"/>
  <c r="CY41" i="41"/>
  <c r="CZ41" i="41" s="1"/>
  <c r="CY42" i="41"/>
  <c r="CZ42" i="41" s="1"/>
  <c r="CY43" i="41"/>
  <c r="CZ43" i="41" s="1"/>
  <c r="CY44" i="41"/>
  <c r="CZ44" i="41" s="1"/>
  <c r="CY45" i="41"/>
  <c r="CZ45" i="41" s="1"/>
  <c r="CY46" i="41"/>
  <c r="CZ46" i="41" s="1"/>
  <c r="CY47" i="41"/>
  <c r="CZ47" i="41" s="1"/>
  <c r="CY48" i="41"/>
  <c r="CZ48" i="41" s="1"/>
  <c r="CY49" i="41"/>
  <c r="CZ49" i="41" s="1"/>
  <c r="CY50" i="41"/>
  <c r="CZ50" i="41" s="1"/>
  <c r="CY51" i="41"/>
  <c r="CZ51" i="41" s="1"/>
  <c r="CY52" i="41"/>
  <c r="CZ52" i="41" s="1"/>
  <c r="CY53" i="41"/>
  <c r="CZ53" i="41" s="1"/>
  <c r="CY54" i="41"/>
  <c r="CZ54" i="41" s="1"/>
  <c r="CY55" i="41"/>
  <c r="CZ55" i="41" s="1"/>
  <c r="CY56" i="41"/>
  <c r="CZ56" i="41" s="1"/>
  <c r="CY57" i="41"/>
  <c r="CZ57" i="41" s="1"/>
  <c r="CY58" i="41"/>
  <c r="CZ58" i="41" s="1"/>
  <c r="CY59" i="41"/>
  <c r="CZ59" i="41" s="1"/>
  <c r="CY60" i="41"/>
  <c r="CZ60" i="41" s="1"/>
  <c r="CY61" i="41"/>
  <c r="CZ61" i="41" s="1"/>
  <c r="CY62" i="41"/>
  <c r="CZ62" i="41" s="1"/>
  <c r="CY63" i="41"/>
  <c r="CZ63" i="41" s="1"/>
  <c r="CY64" i="41"/>
  <c r="CZ64" i="41" s="1"/>
  <c r="CY65" i="41"/>
  <c r="CZ65" i="41" s="1"/>
  <c r="CY66" i="41"/>
  <c r="CZ66" i="41" s="1"/>
  <c r="CY67" i="41"/>
  <c r="CZ67" i="41" s="1"/>
  <c r="CY68" i="41"/>
  <c r="CZ68" i="41" s="1"/>
  <c r="CY69" i="41"/>
  <c r="CZ69" i="41" s="1"/>
  <c r="CY70" i="41"/>
  <c r="CZ70" i="41" s="1"/>
  <c r="CY71" i="41"/>
  <c r="CZ71" i="41" s="1"/>
  <c r="CY72" i="41"/>
  <c r="CZ72" i="41" s="1"/>
  <c r="CY73" i="41"/>
  <c r="CZ73" i="41" s="1"/>
  <c r="CY74" i="41"/>
  <c r="CZ74" i="41" s="1"/>
  <c r="CY75" i="41"/>
  <c r="CZ75" i="41" s="1"/>
  <c r="CY76" i="41"/>
  <c r="CZ76" i="41" s="1"/>
  <c r="CY77" i="41"/>
  <c r="CZ77" i="41" s="1"/>
  <c r="CY78" i="41"/>
  <c r="CZ78" i="41" s="1"/>
  <c r="CY79" i="41"/>
  <c r="CZ79" i="41" s="1"/>
  <c r="CY80" i="41"/>
  <c r="CZ80" i="41" s="1"/>
  <c r="CY81" i="41"/>
  <c r="CZ81" i="41" s="1"/>
  <c r="CY82" i="41"/>
  <c r="CZ82" i="41" s="1"/>
  <c r="CY83" i="41"/>
  <c r="CZ83" i="41" s="1"/>
  <c r="CY84" i="41"/>
  <c r="CZ84" i="41" s="1"/>
  <c r="CY4" i="41"/>
  <c r="CZ4" i="41" s="1"/>
  <c r="CY5" i="46"/>
  <c r="CZ5" i="46" s="1"/>
  <c r="CY6" i="46"/>
  <c r="CZ6" i="46" s="1"/>
  <c r="CY7" i="46"/>
  <c r="CZ7" i="46" s="1"/>
  <c r="CY8" i="46"/>
  <c r="CZ8" i="46" s="1"/>
  <c r="CY9" i="46"/>
  <c r="CZ9" i="46" s="1"/>
  <c r="CY10" i="46"/>
  <c r="CZ10" i="46" s="1"/>
  <c r="CY11" i="46"/>
  <c r="CZ11" i="46" s="1"/>
  <c r="CY12" i="46"/>
  <c r="CZ12" i="46" s="1"/>
  <c r="CY13" i="46"/>
  <c r="CZ13" i="46" s="1"/>
  <c r="CY14" i="46"/>
  <c r="CZ14" i="46" s="1"/>
  <c r="CY15" i="46"/>
  <c r="CZ15" i="46" s="1"/>
  <c r="CY16" i="46"/>
  <c r="CZ16" i="46" s="1"/>
  <c r="CY17" i="46"/>
  <c r="CZ17" i="46" s="1"/>
  <c r="CY18" i="46"/>
  <c r="CZ18" i="46" s="1"/>
  <c r="CY19" i="46"/>
  <c r="CZ19" i="46" s="1"/>
  <c r="CY20" i="46"/>
  <c r="CZ20" i="46" s="1"/>
  <c r="CY21" i="46"/>
  <c r="CZ21" i="46" s="1"/>
  <c r="CY22" i="46"/>
  <c r="CZ22" i="46" s="1"/>
  <c r="CY23" i="46"/>
  <c r="CZ23" i="46" s="1"/>
  <c r="CY24" i="46"/>
  <c r="CZ24" i="46" s="1"/>
  <c r="CY25" i="46"/>
  <c r="CZ25" i="46" s="1"/>
  <c r="CY26" i="46"/>
  <c r="CZ26" i="46" s="1"/>
  <c r="CY27" i="46"/>
  <c r="CZ27" i="46" s="1"/>
  <c r="CY28" i="46"/>
  <c r="CZ28" i="46" s="1"/>
  <c r="CY29" i="46"/>
  <c r="CZ29" i="46" s="1"/>
  <c r="CY30" i="46"/>
  <c r="CZ30" i="46" s="1"/>
  <c r="CY31" i="46"/>
  <c r="CZ31" i="46" s="1"/>
  <c r="CY32" i="46"/>
  <c r="CZ32" i="46" s="1"/>
  <c r="CY33" i="46"/>
  <c r="CZ33" i="46" s="1"/>
  <c r="CY34" i="46"/>
  <c r="CZ34" i="46" s="1"/>
  <c r="CY35" i="46"/>
  <c r="CZ35" i="46" s="1"/>
  <c r="CY36" i="46"/>
  <c r="CZ36" i="46" s="1"/>
  <c r="CY37" i="46"/>
  <c r="CZ37" i="46"/>
  <c r="CY38" i="46"/>
  <c r="CZ38" i="46" s="1"/>
  <c r="CY39" i="46"/>
  <c r="CZ39" i="46" s="1"/>
  <c r="CY40" i="46"/>
  <c r="CZ40" i="46" s="1"/>
  <c r="CY41" i="46"/>
  <c r="CZ41" i="46" s="1"/>
  <c r="CY42" i="46"/>
  <c r="CZ42" i="46" s="1"/>
  <c r="CY43" i="46"/>
  <c r="CZ43" i="46" s="1"/>
  <c r="CY44" i="46"/>
  <c r="CZ44" i="46" s="1"/>
  <c r="CY45" i="46"/>
  <c r="CZ45" i="46" s="1"/>
  <c r="CY46" i="46"/>
  <c r="CZ46" i="46" s="1"/>
  <c r="CY47" i="46"/>
  <c r="CZ47" i="46" s="1"/>
  <c r="CY48" i="46"/>
  <c r="CZ48" i="46" s="1"/>
  <c r="CY49" i="46"/>
  <c r="CZ49" i="46" s="1"/>
  <c r="CY50" i="46"/>
  <c r="CZ50" i="46" s="1"/>
  <c r="CY51" i="46"/>
  <c r="CZ51" i="46" s="1"/>
  <c r="CY52" i="46"/>
  <c r="CZ52" i="46" s="1"/>
  <c r="CY53" i="46"/>
  <c r="CZ53" i="46" s="1"/>
  <c r="CY54" i="46"/>
  <c r="CZ54" i="46" s="1"/>
  <c r="CY55" i="46"/>
  <c r="CZ55" i="46" s="1"/>
  <c r="CY56" i="46"/>
  <c r="CZ56" i="46" s="1"/>
  <c r="CY57" i="46"/>
  <c r="CZ57" i="46" s="1"/>
  <c r="CY58" i="46"/>
  <c r="CZ58" i="46" s="1"/>
  <c r="CY59" i="46"/>
  <c r="CZ59" i="46" s="1"/>
  <c r="CY60" i="46"/>
  <c r="CZ60" i="46" s="1"/>
  <c r="CY61" i="46"/>
  <c r="CZ61" i="46" s="1"/>
  <c r="CY62" i="46"/>
  <c r="CZ62" i="46" s="1"/>
  <c r="CY63" i="46"/>
  <c r="CZ63" i="46" s="1"/>
  <c r="CY64" i="46"/>
  <c r="CZ64" i="46" s="1"/>
  <c r="CY65" i="46"/>
  <c r="CZ65" i="46" s="1"/>
  <c r="CY66" i="46"/>
  <c r="CZ66" i="46" s="1"/>
  <c r="CY67" i="46"/>
  <c r="CZ67" i="46" s="1"/>
  <c r="CY68" i="46"/>
  <c r="CZ68" i="46" s="1"/>
  <c r="CY69" i="46"/>
  <c r="CZ69" i="46" s="1"/>
  <c r="CY70" i="46"/>
  <c r="CZ70" i="46" s="1"/>
  <c r="CY71" i="46"/>
  <c r="CZ71" i="46" s="1"/>
  <c r="CY72" i="46"/>
  <c r="CZ72" i="46" s="1"/>
  <c r="CY73" i="46"/>
  <c r="CZ73" i="46" s="1"/>
  <c r="CY74" i="46"/>
  <c r="CZ74" i="46" s="1"/>
  <c r="CY75" i="46"/>
  <c r="CZ75" i="46" s="1"/>
  <c r="CY76" i="46"/>
  <c r="CZ76" i="46" s="1"/>
  <c r="CY77" i="46"/>
  <c r="CZ77" i="46" s="1"/>
  <c r="CY78" i="46"/>
  <c r="CZ78" i="46" s="1"/>
  <c r="CY79" i="46"/>
  <c r="CZ79" i="46" s="1"/>
  <c r="CY80" i="46"/>
  <c r="CZ80" i="46" s="1"/>
  <c r="CY81" i="46"/>
  <c r="CZ81" i="46" s="1"/>
  <c r="CY82" i="46"/>
  <c r="CZ82" i="46" s="1"/>
  <c r="CY83" i="46"/>
  <c r="CZ83" i="46" s="1"/>
  <c r="CY84" i="46"/>
  <c r="CZ84" i="46" s="1"/>
  <c r="CY4" i="46"/>
  <c r="CZ4" i="46" s="1"/>
  <c r="CM5" i="36"/>
  <c r="CM6" i="36"/>
  <c r="CM7" i="36"/>
  <c r="CM8" i="36"/>
  <c r="CM9" i="36"/>
  <c r="CM10" i="36"/>
  <c r="CM11" i="36"/>
  <c r="CM12" i="36"/>
  <c r="CM13" i="36"/>
  <c r="CM14" i="36"/>
  <c r="CM15" i="36"/>
  <c r="CM16" i="36"/>
  <c r="CM17" i="36"/>
  <c r="CM18" i="36"/>
  <c r="CM19" i="36"/>
  <c r="CM20" i="36"/>
  <c r="CM21" i="36"/>
  <c r="CM22" i="36"/>
  <c r="CM23" i="36"/>
  <c r="CM24" i="36"/>
  <c r="CM25" i="36"/>
  <c r="CM26" i="36"/>
  <c r="CM27" i="36"/>
  <c r="CM28" i="36"/>
  <c r="CM29" i="36"/>
  <c r="CM30" i="36"/>
  <c r="CM31" i="36"/>
  <c r="CM32" i="36"/>
  <c r="CM33" i="36"/>
  <c r="CM34" i="36"/>
  <c r="CM35" i="36"/>
  <c r="CM36" i="36"/>
  <c r="CM37" i="36"/>
  <c r="CM38" i="36"/>
  <c r="CM39" i="36"/>
  <c r="CM40" i="36"/>
  <c r="CM41" i="36"/>
  <c r="CM42" i="36"/>
  <c r="CM43" i="36"/>
  <c r="CM44" i="36"/>
  <c r="CM45" i="36"/>
  <c r="CM46" i="36"/>
  <c r="CM47" i="36"/>
  <c r="CM48" i="36"/>
  <c r="CM49" i="36"/>
  <c r="CM50" i="36"/>
  <c r="CM51" i="36"/>
  <c r="CM52" i="36"/>
  <c r="CM53" i="36"/>
  <c r="CM54" i="36"/>
  <c r="CM55" i="36"/>
  <c r="CM56" i="36"/>
  <c r="CM57" i="36"/>
  <c r="CM58" i="36"/>
  <c r="CM59" i="36"/>
  <c r="CM60" i="36"/>
  <c r="CM61" i="36"/>
  <c r="CM62" i="36"/>
  <c r="CM63" i="36"/>
  <c r="CM64" i="36"/>
  <c r="CM65" i="36"/>
  <c r="CM66" i="36"/>
  <c r="CM67" i="36"/>
  <c r="CM68" i="36"/>
  <c r="CM69" i="36"/>
  <c r="CM70" i="36"/>
  <c r="CM71" i="36"/>
  <c r="CM4" i="36"/>
  <c r="CM5" i="51"/>
  <c r="CM6" i="51"/>
  <c r="CM7" i="51"/>
  <c r="CM8" i="51"/>
  <c r="CM9" i="51"/>
  <c r="CM10" i="51"/>
  <c r="CM11" i="51"/>
  <c r="CM12" i="51"/>
  <c r="CM13" i="51"/>
  <c r="CM14" i="51"/>
  <c r="CM15" i="51"/>
  <c r="CM16" i="51"/>
  <c r="CM17" i="51"/>
  <c r="CM18" i="51"/>
  <c r="CM19" i="51"/>
  <c r="CM20" i="51"/>
  <c r="CM21" i="51"/>
  <c r="CM22" i="51"/>
  <c r="CM23" i="51"/>
  <c r="CM24" i="51"/>
  <c r="CM25" i="51"/>
  <c r="CM26" i="51"/>
  <c r="CM27" i="51"/>
  <c r="CM28" i="51"/>
  <c r="CM29" i="51"/>
  <c r="CM30" i="51"/>
  <c r="CM31" i="51"/>
  <c r="CM32" i="51"/>
  <c r="CM33" i="51"/>
  <c r="CM34" i="51"/>
  <c r="CM35" i="51"/>
  <c r="CM36" i="51"/>
  <c r="CM37" i="51"/>
  <c r="CM38" i="51"/>
  <c r="CM39" i="51"/>
  <c r="CM40" i="51"/>
  <c r="CM41" i="51"/>
  <c r="CM42" i="51"/>
  <c r="CM43" i="51"/>
  <c r="CM44" i="51"/>
  <c r="CM45" i="51"/>
  <c r="CM46" i="51"/>
  <c r="CM47" i="51"/>
  <c r="CM48" i="51"/>
  <c r="CM49" i="51"/>
  <c r="CM50" i="51"/>
  <c r="CM51" i="51"/>
  <c r="CM52" i="51"/>
  <c r="CM53" i="51"/>
  <c r="CM54" i="51"/>
  <c r="CM55" i="51"/>
  <c r="CM56" i="51"/>
  <c r="CM57" i="51"/>
  <c r="CM58" i="51"/>
  <c r="CM59" i="51"/>
  <c r="CM60" i="51"/>
  <c r="CM61" i="51"/>
  <c r="CM62" i="51"/>
  <c r="CM63" i="51"/>
  <c r="CM64" i="51"/>
  <c r="CM4" i="51"/>
  <c r="DB5" i="1"/>
  <c r="DC5" i="1" s="1"/>
  <c r="DB6" i="1"/>
  <c r="DC6" i="1" s="1"/>
  <c r="DB7" i="1"/>
  <c r="DC7" i="1" s="1"/>
  <c r="DB8" i="1"/>
  <c r="DC8" i="1" s="1"/>
  <c r="DB9" i="1"/>
  <c r="DC9" i="1" s="1"/>
  <c r="DB10" i="1"/>
  <c r="DC10" i="1" s="1"/>
  <c r="DB11" i="1"/>
  <c r="DC11" i="1" s="1"/>
  <c r="DB12" i="1"/>
  <c r="DC12" i="1" s="1"/>
  <c r="DB13" i="1"/>
  <c r="DC13" i="1" s="1"/>
  <c r="DB14" i="1"/>
  <c r="DC14" i="1" s="1"/>
  <c r="DB15" i="1"/>
  <c r="DC15" i="1" s="1"/>
  <c r="DB16" i="1"/>
  <c r="DC16" i="1" s="1"/>
  <c r="DB17" i="1"/>
  <c r="DC17" i="1" s="1"/>
  <c r="DB18" i="1"/>
  <c r="DC18" i="1" s="1"/>
  <c r="DB19" i="1"/>
  <c r="DC19" i="1" s="1"/>
  <c r="DB20" i="1"/>
  <c r="DC20" i="1" s="1"/>
  <c r="DB21" i="1"/>
  <c r="DC21" i="1"/>
  <c r="DB22" i="1"/>
  <c r="DC22" i="1" s="1"/>
  <c r="DB23" i="1"/>
  <c r="DC23" i="1" s="1"/>
  <c r="DB24" i="1"/>
  <c r="DC24" i="1" s="1"/>
  <c r="DB25" i="1"/>
  <c r="DC25" i="1" s="1"/>
  <c r="DB26" i="1"/>
  <c r="DC26" i="1" s="1"/>
  <c r="DB27" i="1"/>
  <c r="DC27" i="1" s="1"/>
  <c r="DB28" i="1"/>
  <c r="DC28" i="1" s="1"/>
  <c r="DB29" i="1"/>
  <c r="DC29" i="1" s="1"/>
  <c r="DB30" i="1"/>
  <c r="DC30" i="1" s="1"/>
  <c r="DB31" i="1"/>
  <c r="DC31" i="1"/>
  <c r="DB32" i="1"/>
  <c r="DC32" i="1" s="1"/>
  <c r="DB33" i="1"/>
  <c r="DC33" i="1" s="1"/>
  <c r="DB34" i="1"/>
  <c r="DC34" i="1" s="1"/>
  <c r="DB35" i="1"/>
  <c r="DC35" i="1" s="1"/>
  <c r="DB36" i="1"/>
  <c r="DC36" i="1" s="1"/>
  <c r="DB37" i="1"/>
  <c r="DC37" i="1" s="1"/>
  <c r="DB38" i="1"/>
  <c r="DC38" i="1" s="1"/>
  <c r="DB39" i="1"/>
  <c r="DC39" i="1" s="1"/>
  <c r="DB40" i="1"/>
  <c r="DC40" i="1" s="1"/>
  <c r="DB41" i="1"/>
  <c r="DC41" i="1" s="1"/>
  <c r="DB42" i="1"/>
  <c r="DC42" i="1" s="1"/>
  <c r="DB43" i="1"/>
  <c r="DC43" i="1" s="1"/>
  <c r="DB44" i="1"/>
  <c r="DC44" i="1" s="1"/>
  <c r="DB45" i="1"/>
  <c r="DC45" i="1" s="1"/>
  <c r="DB46" i="1"/>
  <c r="DC46" i="1" s="1"/>
  <c r="DB47" i="1"/>
  <c r="DC47" i="1" s="1"/>
  <c r="DB48" i="1"/>
  <c r="DC48" i="1" s="1"/>
  <c r="DB49" i="1"/>
  <c r="DC49" i="1" s="1"/>
  <c r="DB50" i="1"/>
  <c r="DC50" i="1" s="1"/>
  <c r="DB51" i="1"/>
  <c r="DC51" i="1" s="1"/>
  <c r="DB52" i="1"/>
  <c r="DC52" i="1" s="1"/>
  <c r="DB53" i="1"/>
  <c r="DC53" i="1" s="1"/>
  <c r="DB54" i="1"/>
  <c r="DC54" i="1" s="1"/>
  <c r="DB55" i="1"/>
  <c r="DC55" i="1" s="1"/>
  <c r="DB56" i="1"/>
  <c r="DC56" i="1" s="1"/>
  <c r="DB57" i="1"/>
  <c r="DC57" i="1" s="1"/>
  <c r="DB58" i="1"/>
  <c r="DC58" i="1" s="1"/>
  <c r="DB59" i="1"/>
  <c r="DC59" i="1" s="1"/>
  <c r="DB60" i="1"/>
  <c r="DC60" i="1" s="1"/>
  <c r="DB61" i="1"/>
  <c r="DC61" i="1" s="1"/>
  <c r="DB62" i="1"/>
  <c r="DC62" i="1" s="1"/>
  <c r="DB63" i="1"/>
  <c r="DC63" i="1" s="1"/>
  <c r="DB64" i="1"/>
  <c r="DC64" i="1" s="1"/>
  <c r="DB65" i="1"/>
  <c r="DC65" i="1" s="1"/>
  <c r="DB66" i="1"/>
  <c r="DC66" i="1" s="1"/>
  <c r="DB67" i="1"/>
  <c r="DC67" i="1" s="1"/>
  <c r="DB68" i="1"/>
  <c r="DC68" i="1" s="1"/>
  <c r="DB69" i="1"/>
  <c r="DC69" i="1" s="1"/>
  <c r="DB4" i="1"/>
  <c r="DC4" i="1" s="1"/>
  <c r="DF6" i="22"/>
  <c r="DG6" i="22" s="1"/>
  <c r="DF7" i="22"/>
  <c r="DG7" i="22" s="1"/>
  <c r="DF8" i="22"/>
  <c r="DG8" i="22" s="1"/>
  <c r="DF9" i="22"/>
  <c r="DG9" i="22" s="1"/>
  <c r="DF10" i="22"/>
  <c r="DG10" i="22" s="1"/>
  <c r="DF11" i="22"/>
  <c r="DG11" i="22" s="1"/>
  <c r="DF12" i="22"/>
  <c r="DG12" i="22" s="1"/>
  <c r="DF13" i="22"/>
  <c r="DG13" i="22" s="1"/>
  <c r="DF14" i="22"/>
  <c r="DG14" i="22" s="1"/>
  <c r="DF15" i="22"/>
  <c r="DG15" i="22" s="1"/>
  <c r="DF16" i="22"/>
  <c r="DG16" i="22" s="1"/>
  <c r="DF17" i="22"/>
  <c r="DG17" i="22" s="1"/>
  <c r="DF18" i="22"/>
  <c r="DG18" i="22" s="1"/>
  <c r="DF19" i="22"/>
  <c r="DG19" i="22" s="1"/>
  <c r="DF20" i="22"/>
  <c r="DG20" i="22" s="1"/>
  <c r="DF21" i="22"/>
  <c r="DG21" i="22" s="1"/>
  <c r="DF22" i="22"/>
  <c r="DG22" i="22" s="1"/>
  <c r="DF23" i="22"/>
  <c r="DG23" i="22" s="1"/>
  <c r="DF24" i="22"/>
  <c r="DG24" i="22" s="1"/>
  <c r="DF25" i="22"/>
  <c r="DG25" i="22" s="1"/>
  <c r="DF26" i="22"/>
  <c r="DG26" i="22" s="1"/>
  <c r="DF27" i="22"/>
  <c r="DG27" i="22" s="1"/>
  <c r="DF28" i="22"/>
  <c r="DG28" i="22" s="1"/>
  <c r="DF29" i="22"/>
  <c r="DG29" i="22" s="1"/>
  <c r="DF30" i="22"/>
  <c r="DG30" i="22" s="1"/>
  <c r="DF31" i="22"/>
  <c r="DG31" i="22" s="1"/>
  <c r="DF32" i="22"/>
  <c r="DG32" i="22" s="1"/>
  <c r="DF33" i="22"/>
  <c r="DG33" i="22" s="1"/>
  <c r="DF34" i="22"/>
  <c r="DG34" i="22" s="1"/>
  <c r="DF35" i="22"/>
  <c r="DG35" i="22" s="1"/>
  <c r="DF36" i="22"/>
  <c r="DG36" i="22" s="1"/>
  <c r="DF37" i="22"/>
  <c r="DG37" i="22" s="1"/>
  <c r="DF38" i="22"/>
  <c r="DG38" i="22" s="1"/>
  <c r="DF39" i="22"/>
  <c r="DG39" i="22" s="1"/>
  <c r="DF40" i="22"/>
  <c r="DG40" i="22" s="1"/>
  <c r="DF41" i="22"/>
  <c r="DG41" i="22" s="1"/>
  <c r="DF42" i="22"/>
  <c r="DG42" i="22" s="1"/>
  <c r="DF43" i="22"/>
  <c r="DG43" i="22" s="1"/>
  <c r="DF44" i="22"/>
  <c r="DG44" i="22" s="1"/>
  <c r="DF45" i="22"/>
  <c r="DG45" i="22" s="1"/>
  <c r="DF46" i="22"/>
  <c r="DG46" i="22" s="1"/>
  <c r="DF47" i="22"/>
  <c r="DG47" i="22" s="1"/>
  <c r="DF48" i="22"/>
  <c r="DG48" i="22" s="1"/>
  <c r="DF49" i="22"/>
  <c r="DG49" i="22" s="1"/>
  <c r="DF50" i="22"/>
  <c r="DG50" i="22" s="1"/>
  <c r="DF51" i="22"/>
  <c r="DG51" i="22" s="1"/>
  <c r="DF52" i="22"/>
  <c r="DG52" i="22" s="1"/>
  <c r="DF53" i="22"/>
  <c r="DG53" i="22" s="1"/>
  <c r="DF54" i="22"/>
  <c r="DG54" i="22" s="1"/>
  <c r="DF55" i="22"/>
  <c r="DG55" i="22" s="1"/>
  <c r="DF56" i="22"/>
  <c r="DG56" i="22" s="1"/>
  <c r="DF57" i="22"/>
  <c r="DG57" i="22" s="1"/>
  <c r="DF58" i="22"/>
  <c r="DG58" i="22" s="1"/>
  <c r="DF59" i="22"/>
  <c r="DG59" i="22" s="1"/>
  <c r="DF60" i="22"/>
  <c r="DG60" i="22" s="1"/>
  <c r="DF61" i="22"/>
  <c r="DG61" i="22" s="1"/>
  <c r="DF62" i="22"/>
  <c r="DG62" i="22" s="1"/>
  <c r="DF63" i="22"/>
  <c r="DG63" i="22" s="1"/>
  <c r="DF64" i="22"/>
  <c r="DG64" i="22" s="1"/>
  <c r="DF65" i="22"/>
  <c r="DG65" i="22" s="1"/>
  <c r="DF4" i="22"/>
  <c r="DG4" i="22" s="1"/>
  <c r="DF5" i="22"/>
  <c r="DG5" i="22" s="1"/>
  <c r="DF6" i="47"/>
  <c r="DG6" i="47" s="1"/>
  <c r="DF7" i="47"/>
  <c r="DG7" i="47" s="1"/>
  <c r="DF8" i="47"/>
  <c r="DG8" i="47" s="1"/>
  <c r="DF9" i="47"/>
  <c r="DG9" i="47" s="1"/>
  <c r="DF10" i="47"/>
  <c r="DG10" i="47" s="1"/>
  <c r="DF11" i="47"/>
  <c r="DG11" i="47" s="1"/>
  <c r="DF12" i="47"/>
  <c r="DG12" i="47" s="1"/>
  <c r="DF13" i="47"/>
  <c r="DG13" i="47" s="1"/>
  <c r="DF14" i="47"/>
  <c r="DG14" i="47" s="1"/>
  <c r="DF15" i="47"/>
  <c r="DG15" i="47" s="1"/>
  <c r="DF16" i="47"/>
  <c r="DG16" i="47" s="1"/>
  <c r="DF17" i="47"/>
  <c r="DG17" i="47" s="1"/>
  <c r="DF18" i="47"/>
  <c r="DG18" i="47" s="1"/>
  <c r="DF19" i="47"/>
  <c r="DG19" i="47" s="1"/>
  <c r="DF20" i="47"/>
  <c r="DG20" i="47" s="1"/>
  <c r="DF21" i="47"/>
  <c r="DG21" i="47" s="1"/>
  <c r="DF22" i="47"/>
  <c r="DG22" i="47" s="1"/>
  <c r="DF23" i="47"/>
  <c r="DG23" i="47" s="1"/>
  <c r="DF24" i="47"/>
  <c r="DG24" i="47" s="1"/>
  <c r="DF25" i="47"/>
  <c r="DG25" i="47" s="1"/>
  <c r="DF26" i="47"/>
  <c r="DG26" i="47" s="1"/>
  <c r="DF27" i="47"/>
  <c r="DG27" i="47" s="1"/>
  <c r="DF28" i="47"/>
  <c r="DG28" i="47" s="1"/>
  <c r="DF29" i="47"/>
  <c r="DG29" i="47" s="1"/>
  <c r="DF30" i="47"/>
  <c r="DG30" i="47" s="1"/>
  <c r="DF31" i="47"/>
  <c r="DG31" i="47" s="1"/>
  <c r="DF32" i="47"/>
  <c r="DG32" i="47" s="1"/>
  <c r="DF33" i="47"/>
  <c r="DG33" i="47" s="1"/>
  <c r="DF34" i="47"/>
  <c r="DG34" i="47" s="1"/>
  <c r="DF35" i="47"/>
  <c r="DG35" i="47" s="1"/>
  <c r="DF36" i="47"/>
  <c r="DG36" i="47" s="1"/>
  <c r="DF37" i="47"/>
  <c r="DG37" i="47" s="1"/>
  <c r="DF38" i="47"/>
  <c r="DG38" i="47" s="1"/>
  <c r="DF39" i="47"/>
  <c r="DG39" i="47" s="1"/>
  <c r="DF40" i="47"/>
  <c r="DG40" i="47" s="1"/>
  <c r="DF41" i="47"/>
  <c r="DG41" i="47" s="1"/>
  <c r="DF42" i="47"/>
  <c r="DG42" i="47" s="1"/>
  <c r="DF43" i="47"/>
  <c r="DG43" i="47" s="1"/>
  <c r="DF44" i="47"/>
  <c r="DG44" i="47" s="1"/>
  <c r="DF45" i="47"/>
  <c r="DG45" i="47" s="1"/>
  <c r="DF46" i="47"/>
  <c r="DG46" i="47" s="1"/>
  <c r="DF47" i="47"/>
  <c r="DG47" i="47" s="1"/>
  <c r="DF48" i="47"/>
  <c r="DG48" i="47" s="1"/>
  <c r="DF49" i="47"/>
  <c r="DG49" i="47" s="1"/>
  <c r="DF50" i="47"/>
  <c r="DG50" i="47" s="1"/>
  <c r="DF51" i="47"/>
  <c r="DG51" i="47" s="1"/>
  <c r="DF52" i="47"/>
  <c r="DG52" i="47" s="1"/>
  <c r="DF53" i="47"/>
  <c r="DG53" i="47" s="1"/>
  <c r="DF54" i="47"/>
  <c r="DG54" i="47" s="1"/>
  <c r="DF55" i="47"/>
  <c r="DG55" i="47" s="1"/>
  <c r="DF56" i="47"/>
  <c r="DG56" i="47" s="1"/>
  <c r="DF57" i="47"/>
  <c r="DG57" i="47" s="1"/>
  <c r="DF58" i="47"/>
  <c r="DG58" i="47" s="1"/>
  <c r="DF59" i="47"/>
  <c r="DG59" i="47" s="1"/>
  <c r="DF60" i="47"/>
  <c r="DG60" i="47" s="1"/>
  <c r="DF61" i="47"/>
  <c r="DG61" i="47" s="1"/>
  <c r="DF62" i="47"/>
  <c r="DG62" i="47" s="1"/>
  <c r="DF63" i="47"/>
  <c r="DG63" i="47" s="1"/>
  <c r="DF64" i="47"/>
  <c r="DG64" i="47" s="1"/>
  <c r="DF65" i="47"/>
  <c r="DG65" i="47" s="1"/>
  <c r="DF5" i="47"/>
  <c r="DG5" i="47" s="1"/>
  <c r="DF4" i="47"/>
  <c r="DG4" i="47" s="1"/>
  <c r="CG69" i="1" l="1"/>
  <c r="CH69" i="1" s="1"/>
  <c r="CG68" i="1"/>
  <c r="CH68" i="1" s="1"/>
  <c r="CG67" i="1"/>
  <c r="CH67" i="1" s="1"/>
  <c r="CG66" i="1"/>
  <c r="CH66" i="1" s="1"/>
  <c r="CG65" i="1"/>
  <c r="CH65" i="1" s="1"/>
  <c r="CG64" i="1"/>
  <c r="CH64" i="1" s="1"/>
  <c r="CG63" i="1"/>
  <c r="CH63" i="1" s="1"/>
  <c r="CG62" i="1"/>
  <c r="CH62" i="1" s="1"/>
  <c r="CG61" i="1"/>
  <c r="CH61" i="1" s="1"/>
  <c r="CG60" i="1"/>
  <c r="CH60" i="1" s="1"/>
  <c r="CG59" i="1"/>
  <c r="CH59" i="1" s="1"/>
  <c r="CG58" i="1"/>
  <c r="CH58" i="1" s="1"/>
  <c r="CG57" i="1"/>
  <c r="CH57" i="1" s="1"/>
  <c r="CG56" i="1"/>
  <c r="CH56" i="1" s="1"/>
  <c r="CG55" i="1"/>
  <c r="CH55" i="1" s="1"/>
  <c r="CG54" i="1"/>
  <c r="CH54" i="1" s="1"/>
  <c r="CG53" i="1"/>
  <c r="CH53" i="1" s="1"/>
  <c r="CG52" i="1"/>
  <c r="CH52" i="1" s="1"/>
  <c r="CG51" i="1"/>
  <c r="CH51" i="1" s="1"/>
  <c r="CG50" i="1"/>
  <c r="CH50" i="1" s="1"/>
  <c r="CG49" i="1"/>
  <c r="CH49" i="1" s="1"/>
  <c r="CG48" i="1"/>
  <c r="CH48" i="1" s="1"/>
  <c r="CG47" i="1"/>
  <c r="CH47" i="1" s="1"/>
  <c r="CG46" i="1"/>
  <c r="CH46" i="1" s="1"/>
  <c r="CG45" i="1"/>
  <c r="CH45" i="1" s="1"/>
  <c r="CG44" i="1"/>
  <c r="CH44" i="1" s="1"/>
  <c r="CG43" i="1"/>
  <c r="CH43" i="1" s="1"/>
  <c r="CG42" i="1"/>
  <c r="CH42" i="1" s="1"/>
  <c r="CG41" i="1"/>
  <c r="CH41" i="1" s="1"/>
  <c r="CG40" i="1"/>
  <c r="CH40" i="1" s="1"/>
  <c r="CG39" i="1"/>
  <c r="CH39" i="1" s="1"/>
  <c r="CG38" i="1"/>
  <c r="CH38" i="1" s="1"/>
  <c r="CG37" i="1"/>
  <c r="CH37" i="1" s="1"/>
  <c r="CG36" i="1"/>
  <c r="CH36" i="1" s="1"/>
  <c r="CG35" i="1"/>
  <c r="CH35" i="1" s="1"/>
  <c r="CG34" i="1"/>
  <c r="CH34" i="1" s="1"/>
  <c r="CG33" i="1"/>
  <c r="CH33" i="1" s="1"/>
  <c r="CG32" i="1"/>
  <c r="CH32" i="1" s="1"/>
  <c r="CG31" i="1"/>
  <c r="CH31" i="1" s="1"/>
  <c r="CG30" i="1"/>
  <c r="CH30" i="1" s="1"/>
  <c r="CG29" i="1"/>
  <c r="CH29" i="1" s="1"/>
  <c r="CG28" i="1"/>
  <c r="CH28" i="1" s="1"/>
  <c r="CG27" i="1"/>
  <c r="CH27" i="1" s="1"/>
  <c r="CG26" i="1"/>
  <c r="CH26" i="1" s="1"/>
  <c r="CG25" i="1"/>
  <c r="CH25" i="1" s="1"/>
  <c r="CG24" i="1"/>
  <c r="CH24" i="1" s="1"/>
  <c r="CG23" i="1"/>
  <c r="CH23" i="1" s="1"/>
  <c r="CG22" i="1"/>
  <c r="CH22" i="1" s="1"/>
  <c r="CG21" i="1"/>
  <c r="CH21" i="1" s="1"/>
  <c r="CG20" i="1"/>
  <c r="CH20" i="1" s="1"/>
  <c r="CG19" i="1"/>
  <c r="CH19" i="1" s="1"/>
  <c r="CG18" i="1"/>
  <c r="CH18" i="1" s="1"/>
  <c r="CG17" i="1"/>
  <c r="CH17" i="1" s="1"/>
  <c r="CG16" i="1"/>
  <c r="CH16" i="1" s="1"/>
  <c r="CG15" i="1"/>
  <c r="CH15" i="1" s="1"/>
  <c r="CG14" i="1"/>
  <c r="CH14" i="1" s="1"/>
  <c r="CG13" i="1"/>
  <c r="CH13" i="1" s="1"/>
  <c r="CG12" i="1"/>
  <c r="CH12" i="1" s="1"/>
  <c r="CG11" i="1"/>
  <c r="CH11" i="1" s="1"/>
  <c r="CG10" i="1"/>
  <c r="CH10" i="1" s="1"/>
  <c r="CG9" i="1"/>
  <c r="CH9" i="1" s="1"/>
  <c r="CG8" i="1"/>
  <c r="CH8" i="1" s="1"/>
  <c r="CG7" i="1"/>
  <c r="CH7" i="1" s="1"/>
  <c r="CG6" i="1"/>
  <c r="CH6" i="1" s="1"/>
  <c r="CG5" i="1"/>
  <c r="CH5" i="1" s="1"/>
  <c r="CG4" i="1"/>
  <c r="CH4" i="1" s="1"/>
  <c r="CD69" i="1"/>
  <c r="CE69" i="1" s="1"/>
  <c r="CD68" i="1"/>
  <c r="CE68" i="1" s="1"/>
  <c r="CD67" i="1"/>
  <c r="CE67" i="1" s="1"/>
  <c r="CD66" i="1"/>
  <c r="CE66" i="1" s="1"/>
  <c r="CD65" i="1"/>
  <c r="CE65" i="1" s="1"/>
  <c r="CD64" i="1"/>
  <c r="CE64" i="1" s="1"/>
  <c r="CD63" i="1"/>
  <c r="CE63" i="1" s="1"/>
  <c r="CD62" i="1"/>
  <c r="CE62" i="1" s="1"/>
  <c r="CD61" i="1"/>
  <c r="CE61" i="1" s="1"/>
  <c r="CD60" i="1"/>
  <c r="CE60" i="1" s="1"/>
  <c r="CD59" i="1"/>
  <c r="CE59" i="1" s="1"/>
  <c r="CD58" i="1"/>
  <c r="CE58" i="1" s="1"/>
  <c r="CD57" i="1"/>
  <c r="CE57" i="1" s="1"/>
  <c r="CD56" i="1"/>
  <c r="CE56" i="1" s="1"/>
  <c r="CD55" i="1"/>
  <c r="CE55" i="1" s="1"/>
  <c r="CD54" i="1"/>
  <c r="CE54" i="1" s="1"/>
  <c r="CD53" i="1"/>
  <c r="CE53" i="1" s="1"/>
  <c r="CD52" i="1"/>
  <c r="CE52" i="1" s="1"/>
  <c r="CD51" i="1"/>
  <c r="CE51" i="1" s="1"/>
  <c r="CD50" i="1"/>
  <c r="CE50" i="1" s="1"/>
  <c r="CD49" i="1"/>
  <c r="CE49" i="1" s="1"/>
  <c r="CD48" i="1"/>
  <c r="CE48" i="1" s="1"/>
  <c r="CD47" i="1"/>
  <c r="CE47" i="1" s="1"/>
  <c r="CD46" i="1"/>
  <c r="CE46" i="1" s="1"/>
  <c r="CD45" i="1"/>
  <c r="CE45" i="1" s="1"/>
  <c r="CD44" i="1"/>
  <c r="CE44" i="1" s="1"/>
  <c r="CD43" i="1"/>
  <c r="CE43" i="1" s="1"/>
  <c r="CD42" i="1"/>
  <c r="CE42" i="1" s="1"/>
  <c r="CD41" i="1"/>
  <c r="CE41" i="1" s="1"/>
  <c r="CD40" i="1"/>
  <c r="CE40" i="1" s="1"/>
  <c r="CD39" i="1"/>
  <c r="CE39" i="1" s="1"/>
  <c r="CD38" i="1"/>
  <c r="CE38" i="1" s="1"/>
  <c r="CD37" i="1"/>
  <c r="CE37" i="1" s="1"/>
  <c r="CD36" i="1"/>
  <c r="CE36" i="1" s="1"/>
  <c r="CD35" i="1"/>
  <c r="CE35" i="1" s="1"/>
  <c r="CD34" i="1"/>
  <c r="CE34" i="1" s="1"/>
  <c r="CD33" i="1"/>
  <c r="CE33" i="1" s="1"/>
  <c r="CD32" i="1"/>
  <c r="CE32" i="1" s="1"/>
  <c r="CD31" i="1"/>
  <c r="CE31" i="1" s="1"/>
  <c r="CD30" i="1"/>
  <c r="CE30" i="1" s="1"/>
  <c r="CD29" i="1"/>
  <c r="CE29" i="1" s="1"/>
  <c r="CD28" i="1"/>
  <c r="CE28" i="1" s="1"/>
  <c r="CD27" i="1"/>
  <c r="CE27" i="1" s="1"/>
  <c r="CD26" i="1"/>
  <c r="CE26" i="1" s="1"/>
  <c r="CD25" i="1"/>
  <c r="CE25" i="1" s="1"/>
  <c r="CD24" i="1"/>
  <c r="CE24" i="1" s="1"/>
  <c r="CD23" i="1"/>
  <c r="CE23" i="1" s="1"/>
  <c r="CD22" i="1"/>
  <c r="CE22" i="1" s="1"/>
  <c r="CD21" i="1"/>
  <c r="CE21" i="1" s="1"/>
  <c r="CD20" i="1"/>
  <c r="CE20" i="1" s="1"/>
  <c r="CD19" i="1"/>
  <c r="CE19" i="1" s="1"/>
  <c r="CD18" i="1"/>
  <c r="CE18" i="1" s="1"/>
  <c r="CD17" i="1"/>
  <c r="CE17" i="1" s="1"/>
  <c r="CD16" i="1"/>
  <c r="CE16" i="1" s="1"/>
  <c r="CD15" i="1"/>
  <c r="CE15" i="1" s="1"/>
  <c r="CD14" i="1"/>
  <c r="CE14" i="1" s="1"/>
  <c r="CD13" i="1"/>
  <c r="CE13" i="1" s="1"/>
  <c r="CD12" i="1"/>
  <c r="CE12" i="1" s="1"/>
  <c r="CD11" i="1"/>
  <c r="CE11" i="1" s="1"/>
  <c r="CD10" i="1"/>
  <c r="CE10" i="1" s="1"/>
  <c r="CD9" i="1"/>
  <c r="CE9" i="1" s="1"/>
  <c r="CD8" i="1"/>
  <c r="CE8" i="1" s="1"/>
  <c r="CD7" i="1"/>
  <c r="CE7" i="1" s="1"/>
  <c r="CD6" i="1"/>
  <c r="CE6" i="1" s="1"/>
  <c r="CD5" i="1"/>
  <c r="CE5" i="1" s="1"/>
  <c r="CD4" i="1"/>
  <c r="CE4" i="1" s="1"/>
  <c r="CA69" i="1"/>
  <c r="CB69" i="1" s="1"/>
  <c r="CA68" i="1"/>
  <c r="CB68" i="1" s="1"/>
  <c r="CA67" i="1"/>
  <c r="CB67" i="1" s="1"/>
  <c r="CA66" i="1"/>
  <c r="CB66" i="1" s="1"/>
  <c r="CA65" i="1"/>
  <c r="CB65" i="1" s="1"/>
  <c r="CA64" i="1"/>
  <c r="CB64" i="1" s="1"/>
  <c r="CA63" i="1"/>
  <c r="CB63" i="1" s="1"/>
  <c r="CA62" i="1"/>
  <c r="CB62" i="1" s="1"/>
  <c r="CA61" i="1"/>
  <c r="CB61" i="1" s="1"/>
  <c r="CA60" i="1"/>
  <c r="CB60" i="1" s="1"/>
  <c r="CA59" i="1"/>
  <c r="CB59" i="1" s="1"/>
  <c r="CA58" i="1"/>
  <c r="CB58" i="1" s="1"/>
  <c r="CA57" i="1"/>
  <c r="CB57" i="1" s="1"/>
  <c r="CA56" i="1"/>
  <c r="CB56" i="1" s="1"/>
  <c r="CA55" i="1"/>
  <c r="CB55" i="1" s="1"/>
  <c r="CA54" i="1"/>
  <c r="CB54" i="1" s="1"/>
  <c r="CA53" i="1"/>
  <c r="CB53" i="1" s="1"/>
  <c r="CA52" i="1"/>
  <c r="CB52" i="1" s="1"/>
  <c r="CA51" i="1"/>
  <c r="CB51" i="1" s="1"/>
  <c r="CA50" i="1"/>
  <c r="CB50" i="1" s="1"/>
  <c r="CA49" i="1"/>
  <c r="CB49" i="1" s="1"/>
  <c r="CA48" i="1"/>
  <c r="CB48" i="1" s="1"/>
  <c r="CA47" i="1"/>
  <c r="CB47" i="1" s="1"/>
  <c r="CA46" i="1"/>
  <c r="CB46" i="1" s="1"/>
  <c r="CA45" i="1"/>
  <c r="CB45" i="1" s="1"/>
  <c r="CA44" i="1"/>
  <c r="CB44" i="1" s="1"/>
  <c r="CA43" i="1"/>
  <c r="CB43" i="1" s="1"/>
  <c r="CA42" i="1"/>
  <c r="CB42" i="1" s="1"/>
  <c r="CA41" i="1"/>
  <c r="CB41" i="1" s="1"/>
  <c r="CA40" i="1"/>
  <c r="CB40" i="1" s="1"/>
  <c r="CA39" i="1"/>
  <c r="CB39" i="1" s="1"/>
  <c r="CA38" i="1"/>
  <c r="CB38" i="1" s="1"/>
  <c r="CA37" i="1"/>
  <c r="CB37" i="1" s="1"/>
  <c r="CA36" i="1"/>
  <c r="CB36" i="1" s="1"/>
  <c r="CA35" i="1"/>
  <c r="CB35" i="1" s="1"/>
  <c r="CA34" i="1"/>
  <c r="CB34" i="1" s="1"/>
  <c r="CA33" i="1"/>
  <c r="CB33" i="1" s="1"/>
  <c r="CA32" i="1"/>
  <c r="CB32" i="1" s="1"/>
  <c r="CA31" i="1"/>
  <c r="CB31" i="1" s="1"/>
  <c r="CA30" i="1"/>
  <c r="CB30" i="1" s="1"/>
  <c r="CA29" i="1"/>
  <c r="CB29" i="1" s="1"/>
  <c r="CA28" i="1"/>
  <c r="CB28" i="1" s="1"/>
  <c r="CA27" i="1"/>
  <c r="CB27" i="1" s="1"/>
  <c r="CA26" i="1"/>
  <c r="CB26" i="1" s="1"/>
  <c r="CA25" i="1"/>
  <c r="CB25" i="1" s="1"/>
  <c r="CA24" i="1"/>
  <c r="CB24" i="1" s="1"/>
  <c r="CA23" i="1"/>
  <c r="CB23" i="1" s="1"/>
  <c r="CA22" i="1"/>
  <c r="CB22" i="1" s="1"/>
  <c r="CA21" i="1"/>
  <c r="CB21" i="1" s="1"/>
  <c r="CA20" i="1"/>
  <c r="CB20" i="1" s="1"/>
  <c r="CA19" i="1"/>
  <c r="CB19" i="1" s="1"/>
  <c r="CA18" i="1"/>
  <c r="CB18" i="1" s="1"/>
  <c r="CA17" i="1"/>
  <c r="CB17" i="1" s="1"/>
  <c r="CA16" i="1"/>
  <c r="CB16" i="1" s="1"/>
  <c r="CA15" i="1"/>
  <c r="CB15" i="1" s="1"/>
  <c r="CA14" i="1"/>
  <c r="CB14" i="1" s="1"/>
  <c r="CA13" i="1"/>
  <c r="CB13" i="1" s="1"/>
  <c r="CA12" i="1"/>
  <c r="CB12" i="1" s="1"/>
  <c r="CA11" i="1"/>
  <c r="CB11" i="1" s="1"/>
  <c r="CA10" i="1"/>
  <c r="CB10" i="1" s="1"/>
  <c r="CA9" i="1"/>
  <c r="CB9" i="1" s="1"/>
  <c r="CA8" i="1"/>
  <c r="CB8" i="1" s="1"/>
  <c r="CA7" i="1"/>
  <c r="CB7" i="1" s="1"/>
  <c r="CA6" i="1"/>
  <c r="CB6" i="1" s="1"/>
  <c r="CA5" i="1"/>
  <c r="CB5" i="1" s="1"/>
  <c r="CA4" i="1"/>
  <c r="CB4" i="1" s="1"/>
  <c r="BW69" i="1"/>
  <c r="BX69" i="1" s="1"/>
  <c r="BW68" i="1"/>
  <c r="BX68" i="1" s="1"/>
  <c r="BX67" i="1"/>
  <c r="BW67" i="1"/>
  <c r="BW66" i="1"/>
  <c r="BX66" i="1" s="1"/>
  <c r="BW65" i="1"/>
  <c r="BX65" i="1" s="1"/>
  <c r="BW64" i="1"/>
  <c r="BX64" i="1" s="1"/>
  <c r="BW63" i="1"/>
  <c r="BX63" i="1" s="1"/>
  <c r="BW62" i="1"/>
  <c r="BX62" i="1" s="1"/>
  <c r="BW61" i="1"/>
  <c r="BX61" i="1" s="1"/>
  <c r="BW60" i="1"/>
  <c r="BX60" i="1" s="1"/>
  <c r="BW59" i="1"/>
  <c r="BX59" i="1" s="1"/>
  <c r="BW58" i="1"/>
  <c r="BX58" i="1" s="1"/>
  <c r="BW57" i="1"/>
  <c r="BX57" i="1" s="1"/>
  <c r="BW56" i="1"/>
  <c r="BX56" i="1" s="1"/>
  <c r="BW55" i="1"/>
  <c r="BX55" i="1" s="1"/>
  <c r="BW54" i="1"/>
  <c r="BX54" i="1" s="1"/>
  <c r="BW53" i="1"/>
  <c r="BX53" i="1" s="1"/>
  <c r="BW52" i="1"/>
  <c r="BX52" i="1" s="1"/>
  <c r="BW51" i="1"/>
  <c r="BX51" i="1" s="1"/>
  <c r="BW50" i="1"/>
  <c r="BX50" i="1" s="1"/>
  <c r="BW49" i="1"/>
  <c r="BX49" i="1" s="1"/>
  <c r="BW48" i="1"/>
  <c r="BX48" i="1" s="1"/>
  <c r="BW47" i="1"/>
  <c r="BX47" i="1" s="1"/>
  <c r="BW46" i="1"/>
  <c r="BX46" i="1" s="1"/>
  <c r="BW45" i="1"/>
  <c r="BX45" i="1" s="1"/>
  <c r="BW44" i="1"/>
  <c r="BX44" i="1" s="1"/>
  <c r="BW43" i="1"/>
  <c r="BX43" i="1" s="1"/>
  <c r="BW42" i="1"/>
  <c r="BX42" i="1" s="1"/>
  <c r="BW41" i="1"/>
  <c r="BX41" i="1" s="1"/>
  <c r="BW40" i="1"/>
  <c r="BX40" i="1" s="1"/>
  <c r="BW39" i="1"/>
  <c r="BX39" i="1" s="1"/>
  <c r="BW38" i="1"/>
  <c r="BX38" i="1" s="1"/>
  <c r="BW37" i="1"/>
  <c r="BX37" i="1" s="1"/>
  <c r="BW36" i="1"/>
  <c r="BX36" i="1" s="1"/>
  <c r="BW35" i="1"/>
  <c r="BX35" i="1" s="1"/>
  <c r="BW34" i="1"/>
  <c r="BX34" i="1" s="1"/>
  <c r="BW33" i="1"/>
  <c r="BX33" i="1" s="1"/>
  <c r="BW32" i="1"/>
  <c r="BX32" i="1" s="1"/>
  <c r="BW31" i="1"/>
  <c r="BX31" i="1" s="1"/>
  <c r="BW30" i="1"/>
  <c r="BX30" i="1" s="1"/>
  <c r="BW29" i="1"/>
  <c r="BX29" i="1" s="1"/>
  <c r="BW28" i="1"/>
  <c r="BX28" i="1" s="1"/>
  <c r="BW27" i="1"/>
  <c r="BX27" i="1" s="1"/>
  <c r="BW26" i="1"/>
  <c r="BX26" i="1" s="1"/>
  <c r="BW25" i="1"/>
  <c r="BX25" i="1" s="1"/>
  <c r="BW24" i="1"/>
  <c r="BX24" i="1" s="1"/>
  <c r="BW23" i="1"/>
  <c r="BX23" i="1" s="1"/>
  <c r="BW22" i="1"/>
  <c r="BX22" i="1" s="1"/>
  <c r="BW21" i="1"/>
  <c r="BX21" i="1" s="1"/>
  <c r="BW20" i="1"/>
  <c r="BX20" i="1" s="1"/>
  <c r="BW19" i="1"/>
  <c r="BX19" i="1" s="1"/>
  <c r="BW18" i="1"/>
  <c r="BX18" i="1" s="1"/>
  <c r="BW17" i="1"/>
  <c r="BX17" i="1" s="1"/>
  <c r="BW16" i="1"/>
  <c r="BX16" i="1" s="1"/>
  <c r="BW15" i="1"/>
  <c r="BX15" i="1" s="1"/>
  <c r="BW14" i="1"/>
  <c r="BX14" i="1" s="1"/>
  <c r="BW13" i="1"/>
  <c r="BX13" i="1" s="1"/>
  <c r="BW12" i="1"/>
  <c r="BX12" i="1" s="1"/>
  <c r="BW11" i="1"/>
  <c r="BX11" i="1" s="1"/>
  <c r="BW10" i="1"/>
  <c r="BX10" i="1" s="1"/>
  <c r="BW9" i="1"/>
  <c r="BX9" i="1" s="1"/>
  <c r="BW8" i="1"/>
  <c r="BX8" i="1" s="1"/>
  <c r="BW7" i="1"/>
  <c r="BX7" i="1" s="1"/>
  <c r="BW6" i="1"/>
  <c r="BX6" i="1" s="1"/>
  <c r="BW5" i="1"/>
  <c r="BX5" i="1" s="1"/>
  <c r="BW4" i="1"/>
  <c r="BX4" i="1" s="1"/>
  <c r="BT69" i="1"/>
  <c r="BU69" i="1" s="1"/>
  <c r="BT68" i="1"/>
  <c r="BU68" i="1" s="1"/>
  <c r="BT67" i="1"/>
  <c r="BU67" i="1" s="1"/>
  <c r="BT66" i="1"/>
  <c r="BU66" i="1" s="1"/>
  <c r="BT65" i="1"/>
  <c r="BU65" i="1" s="1"/>
  <c r="BT64" i="1"/>
  <c r="BU64" i="1" s="1"/>
  <c r="BT63" i="1"/>
  <c r="BU63" i="1" s="1"/>
  <c r="BT62" i="1"/>
  <c r="BU62" i="1" s="1"/>
  <c r="BT61" i="1"/>
  <c r="BU61" i="1" s="1"/>
  <c r="BT60" i="1"/>
  <c r="BU60" i="1" s="1"/>
  <c r="BT59" i="1"/>
  <c r="BU59" i="1" s="1"/>
  <c r="BT58" i="1"/>
  <c r="BU58" i="1" s="1"/>
  <c r="BT57" i="1"/>
  <c r="BU57" i="1" s="1"/>
  <c r="BT56" i="1"/>
  <c r="BU56" i="1" s="1"/>
  <c r="BT55" i="1"/>
  <c r="BU55" i="1" s="1"/>
  <c r="BT54" i="1"/>
  <c r="BU54" i="1" s="1"/>
  <c r="BT53" i="1"/>
  <c r="BU53" i="1" s="1"/>
  <c r="BT52" i="1"/>
  <c r="BU52" i="1" s="1"/>
  <c r="BT51" i="1"/>
  <c r="BU51" i="1" s="1"/>
  <c r="BT50" i="1"/>
  <c r="BU50" i="1" s="1"/>
  <c r="BT49" i="1"/>
  <c r="BU49" i="1" s="1"/>
  <c r="BT48" i="1"/>
  <c r="BU48" i="1" s="1"/>
  <c r="BT47" i="1"/>
  <c r="BU47" i="1" s="1"/>
  <c r="BT46" i="1"/>
  <c r="BU46" i="1" s="1"/>
  <c r="BT45" i="1"/>
  <c r="BU45" i="1" s="1"/>
  <c r="BT44" i="1"/>
  <c r="BU44" i="1" s="1"/>
  <c r="BT43" i="1"/>
  <c r="BU43" i="1" s="1"/>
  <c r="BT42" i="1"/>
  <c r="BU42" i="1" s="1"/>
  <c r="BT41" i="1"/>
  <c r="BU41" i="1" s="1"/>
  <c r="BT40" i="1"/>
  <c r="BU40" i="1" s="1"/>
  <c r="BT39" i="1"/>
  <c r="BU39" i="1" s="1"/>
  <c r="BT38" i="1"/>
  <c r="BU38" i="1" s="1"/>
  <c r="BT37" i="1"/>
  <c r="BU37" i="1" s="1"/>
  <c r="BT36" i="1"/>
  <c r="BU36" i="1" s="1"/>
  <c r="BT35" i="1"/>
  <c r="BU35" i="1" s="1"/>
  <c r="BT34" i="1"/>
  <c r="BU34" i="1" s="1"/>
  <c r="BT33" i="1"/>
  <c r="BU33" i="1" s="1"/>
  <c r="BT32" i="1"/>
  <c r="BU32" i="1" s="1"/>
  <c r="BT31" i="1"/>
  <c r="BU31" i="1" s="1"/>
  <c r="BT30" i="1"/>
  <c r="BU30" i="1" s="1"/>
  <c r="BT29" i="1"/>
  <c r="BU29" i="1" s="1"/>
  <c r="BT28" i="1"/>
  <c r="BU28" i="1" s="1"/>
  <c r="BT27" i="1"/>
  <c r="BU27" i="1" s="1"/>
  <c r="BT26" i="1"/>
  <c r="BU26" i="1" s="1"/>
  <c r="BT25" i="1"/>
  <c r="BU25" i="1" s="1"/>
  <c r="BT24" i="1"/>
  <c r="BU24" i="1" s="1"/>
  <c r="BT23" i="1"/>
  <c r="BU23" i="1" s="1"/>
  <c r="BT22" i="1"/>
  <c r="BU22" i="1" s="1"/>
  <c r="BT21" i="1"/>
  <c r="BU21" i="1" s="1"/>
  <c r="BT20" i="1"/>
  <c r="BU20" i="1" s="1"/>
  <c r="BT19" i="1"/>
  <c r="BU19" i="1" s="1"/>
  <c r="BT18" i="1"/>
  <c r="BU18" i="1" s="1"/>
  <c r="BT17" i="1"/>
  <c r="BU17" i="1" s="1"/>
  <c r="BT16" i="1"/>
  <c r="BU16" i="1" s="1"/>
  <c r="BT15" i="1"/>
  <c r="BU15" i="1" s="1"/>
  <c r="BT14" i="1"/>
  <c r="BU14" i="1" s="1"/>
  <c r="BT13" i="1"/>
  <c r="BU13" i="1" s="1"/>
  <c r="BT12" i="1"/>
  <c r="BU12" i="1" s="1"/>
  <c r="BT11" i="1"/>
  <c r="BU11" i="1" s="1"/>
  <c r="BT10" i="1"/>
  <c r="BU10" i="1" s="1"/>
  <c r="BT9" i="1"/>
  <c r="BU9" i="1" s="1"/>
  <c r="BT8" i="1"/>
  <c r="BU8" i="1" s="1"/>
  <c r="BT7" i="1"/>
  <c r="BU7" i="1" s="1"/>
  <c r="BT6" i="1"/>
  <c r="BU6" i="1" s="1"/>
  <c r="BT5" i="1"/>
  <c r="BU5" i="1" s="1"/>
  <c r="BT4" i="1"/>
  <c r="BU4" i="1" s="1"/>
  <c r="BJ69" i="1"/>
  <c r="BK69" i="1" s="1"/>
  <c r="BJ68" i="1"/>
  <c r="BK68" i="1" s="1"/>
  <c r="BJ67" i="1"/>
  <c r="BK67" i="1" s="1"/>
  <c r="BJ66" i="1"/>
  <c r="BK66" i="1" s="1"/>
  <c r="BJ65" i="1"/>
  <c r="BK65" i="1" s="1"/>
  <c r="BJ64" i="1"/>
  <c r="BK64" i="1" s="1"/>
  <c r="BJ63" i="1"/>
  <c r="BK63" i="1" s="1"/>
  <c r="BJ62" i="1"/>
  <c r="BK62" i="1" s="1"/>
  <c r="BJ61" i="1"/>
  <c r="BK61" i="1" s="1"/>
  <c r="BJ60" i="1"/>
  <c r="BK60" i="1" s="1"/>
  <c r="BJ59" i="1"/>
  <c r="BK59" i="1" s="1"/>
  <c r="BJ58" i="1"/>
  <c r="BK58" i="1" s="1"/>
  <c r="BJ57" i="1"/>
  <c r="BK57" i="1" s="1"/>
  <c r="BJ56" i="1"/>
  <c r="BK56" i="1" s="1"/>
  <c r="BJ55" i="1"/>
  <c r="BK55" i="1" s="1"/>
  <c r="BJ54" i="1"/>
  <c r="BK54" i="1" s="1"/>
  <c r="BJ53" i="1"/>
  <c r="BK53" i="1" s="1"/>
  <c r="BJ52" i="1"/>
  <c r="BK52" i="1" s="1"/>
  <c r="BJ51" i="1"/>
  <c r="BK51" i="1" s="1"/>
  <c r="BJ50" i="1"/>
  <c r="BK50" i="1" s="1"/>
  <c r="BJ49" i="1"/>
  <c r="BK49" i="1" s="1"/>
  <c r="BJ48" i="1"/>
  <c r="BK48" i="1" s="1"/>
  <c r="BJ47" i="1"/>
  <c r="BK47" i="1" s="1"/>
  <c r="BJ46" i="1"/>
  <c r="BK46" i="1" s="1"/>
  <c r="BJ45" i="1"/>
  <c r="BK45" i="1" s="1"/>
  <c r="BJ44" i="1"/>
  <c r="BK44" i="1" s="1"/>
  <c r="BJ43" i="1"/>
  <c r="BK43" i="1" s="1"/>
  <c r="BJ42" i="1"/>
  <c r="BK42" i="1" s="1"/>
  <c r="BJ41" i="1"/>
  <c r="BK41" i="1" s="1"/>
  <c r="BJ40" i="1"/>
  <c r="BK40" i="1" s="1"/>
  <c r="BJ39" i="1"/>
  <c r="BK39" i="1" s="1"/>
  <c r="BJ38" i="1"/>
  <c r="BK38" i="1" s="1"/>
  <c r="BJ37" i="1"/>
  <c r="BK37" i="1" s="1"/>
  <c r="BJ36" i="1"/>
  <c r="BK36" i="1" s="1"/>
  <c r="BJ35" i="1"/>
  <c r="BK35" i="1" s="1"/>
  <c r="BJ34" i="1"/>
  <c r="BK34" i="1" s="1"/>
  <c r="BJ33" i="1"/>
  <c r="BK33" i="1" s="1"/>
  <c r="BJ32" i="1"/>
  <c r="BK32" i="1" s="1"/>
  <c r="BJ31" i="1"/>
  <c r="BK31" i="1" s="1"/>
  <c r="BJ30" i="1"/>
  <c r="BK30" i="1" s="1"/>
  <c r="BJ29" i="1"/>
  <c r="BK29" i="1" s="1"/>
  <c r="BJ28" i="1"/>
  <c r="BK28" i="1" s="1"/>
  <c r="BJ27" i="1"/>
  <c r="BK27" i="1" s="1"/>
  <c r="BJ26" i="1"/>
  <c r="BK26" i="1" s="1"/>
  <c r="BJ25" i="1"/>
  <c r="BK25" i="1" s="1"/>
  <c r="BJ24" i="1"/>
  <c r="BK24" i="1" s="1"/>
  <c r="BJ23" i="1"/>
  <c r="BK23" i="1" s="1"/>
  <c r="BJ22" i="1"/>
  <c r="BK22" i="1" s="1"/>
  <c r="BJ21" i="1"/>
  <c r="BK21" i="1" s="1"/>
  <c r="BJ20" i="1"/>
  <c r="BK20" i="1" s="1"/>
  <c r="BJ19" i="1"/>
  <c r="BK19" i="1" s="1"/>
  <c r="BJ18" i="1"/>
  <c r="BK18" i="1" s="1"/>
  <c r="BJ17" i="1"/>
  <c r="BK17" i="1" s="1"/>
  <c r="BJ16" i="1"/>
  <c r="BK16" i="1" s="1"/>
  <c r="BJ15" i="1"/>
  <c r="BK15" i="1" s="1"/>
  <c r="BJ14" i="1"/>
  <c r="BK14" i="1" s="1"/>
  <c r="BJ13" i="1"/>
  <c r="BK13" i="1" s="1"/>
  <c r="BJ12" i="1"/>
  <c r="BK12" i="1" s="1"/>
  <c r="BJ11" i="1"/>
  <c r="BK11" i="1" s="1"/>
  <c r="BJ10" i="1"/>
  <c r="BK10" i="1" s="1"/>
  <c r="BJ9" i="1"/>
  <c r="BK9" i="1" s="1"/>
  <c r="BJ8" i="1"/>
  <c r="BK8" i="1" s="1"/>
  <c r="BJ7" i="1"/>
  <c r="BK7" i="1" s="1"/>
  <c r="BJ6" i="1"/>
  <c r="BK6" i="1" s="1"/>
  <c r="BJ5" i="1"/>
  <c r="BK5" i="1" s="1"/>
  <c r="BJ4" i="1"/>
  <c r="BK4" i="1" s="1"/>
  <c r="BG69" i="1"/>
  <c r="BH69" i="1" s="1"/>
  <c r="BG68" i="1"/>
  <c r="BH68" i="1" s="1"/>
  <c r="BG67" i="1"/>
  <c r="BH67" i="1" s="1"/>
  <c r="BG66" i="1"/>
  <c r="BH66" i="1" s="1"/>
  <c r="BG65" i="1"/>
  <c r="BH65" i="1" s="1"/>
  <c r="BG64" i="1"/>
  <c r="BH64" i="1" s="1"/>
  <c r="BG63" i="1"/>
  <c r="BH63" i="1" s="1"/>
  <c r="BG62" i="1"/>
  <c r="BH62" i="1" s="1"/>
  <c r="BG61" i="1"/>
  <c r="BH61" i="1" s="1"/>
  <c r="BG60" i="1"/>
  <c r="BH60" i="1" s="1"/>
  <c r="BG59" i="1"/>
  <c r="BH59" i="1" s="1"/>
  <c r="BG58" i="1"/>
  <c r="BH58" i="1" s="1"/>
  <c r="BG57" i="1"/>
  <c r="BH57" i="1" s="1"/>
  <c r="BG56" i="1"/>
  <c r="BH56" i="1" s="1"/>
  <c r="BG55" i="1"/>
  <c r="BH55" i="1" s="1"/>
  <c r="BG54" i="1"/>
  <c r="BH54" i="1" s="1"/>
  <c r="BG53" i="1"/>
  <c r="BH53" i="1" s="1"/>
  <c r="BG52" i="1"/>
  <c r="BH52" i="1" s="1"/>
  <c r="BG51" i="1"/>
  <c r="BH51" i="1" s="1"/>
  <c r="BG50" i="1"/>
  <c r="BH50" i="1" s="1"/>
  <c r="BG49" i="1"/>
  <c r="BH49" i="1" s="1"/>
  <c r="BG48" i="1"/>
  <c r="BH48" i="1" s="1"/>
  <c r="BG47" i="1"/>
  <c r="BH47" i="1" s="1"/>
  <c r="BG46" i="1"/>
  <c r="BH46" i="1" s="1"/>
  <c r="BG45" i="1"/>
  <c r="BH45" i="1" s="1"/>
  <c r="BG44" i="1"/>
  <c r="BH44" i="1" s="1"/>
  <c r="BG43" i="1"/>
  <c r="BH43" i="1" s="1"/>
  <c r="BG42" i="1"/>
  <c r="BH42" i="1" s="1"/>
  <c r="BG41" i="1"/>
  <c r="BH41" i="1" s="1"/>
  <c r="BG40" i="1"/>
  <c r="BH40" i="1" s="1"/>
  <c r="BG39" i="1"/>
  <c r="BH39" i="1" s="1"/>
  <c r="BG38" i="1"/>
  <c r="BH38" i="1" s="1"/>
  <c r="BG37" i="1"/>
  <c r="BH37" i="1" s="1"/>
  <c r="BG36" i="1"/>
  <c r="BH36" i="1" s="1"/>
  <c r="BG35" i="1"/>
  <c r="BH35" i="1" s="1"/>
  <c r="BG34" i="1"/>
  <c r="BH34" i="1" s="1"/>
  <c r="BG33" i="1"/>
  <c r="BH33" i="1" s="1"/>
  <c r="BG32" i="1"/>
  <c r="BH32" i="1" s="1"/>
  <c r="BG31" i="1"/>
  <c r="BH31" i="1" s="1"/>
  <c r="BG30" i="1"/>
  <c r="BH30" i="1" s="1"/>
  <c r="BG29" i="1"/>
  <c r="BH29" i="1" s="1"/>
  <c r="BG28" i="1"/>
  <c r="BH28" i="1" s="1"/>
  <c r="BG27" i="1"/>
  <c r="BH27" i="1" s="1"/>
  <c r="BG26" i="1"/>
  <c r="BH26" i="1" s="1"/>
  <c r="BG25" i="1"/>
  <c r="BH25" i="1" s="1"/>
  <c r="BG24" i="1"/>
  <c r="BH24" i="1" s="1"/>
  <c r="BG23" i="1"/>
  <c r="BH23" i="1" s="1"/>
  <c r="BG22" i="1"/>
  <c r="BH22" i="1" s="1"/>
  <c r="BG21" i="1"/>
  <c r="BH21" i="1" s="1"/>
  <c r="BG20" i="1"/>
  <c r="BH20" i="1" s="1"/>
  <c r="BG19" i="1"/>
  <c r="BH19" i="1" s="1"/>
  <c r="BG18" i="1"/>
  <c r="BH18" i="1" s="1"/>
  <c r="BG17" i="1"/>
  <c r="BH17" i="1" s="1"/>
  <c r="BG16" i="1"/>
  <c r="BH16" i="1" s="1"/>
  <c r="BG15" i="1"/>
  <c r="BH15" i="1" s="1"/>
  <c r="BG14" i="1"/>
  <c r="BH14" i="1" s="1"/>
  <c r="BG13" i="1"/>
  <c r="BH13" i="1" s="1"/>
  <c r="BG12" i="1"/>
  <c r="BH12" i="1" s="1"/>
  <c r="BG11" i="1"/>
  <c r="BH11" i="1" s="1"/>
  <c r="BG10" i="1"/>
  <c r="BH10" i="1" s="1"/>
  <c r="BG9" i="1"/>
  <c r="BH9" i="1" s="1"/>
  <c r="BG8" i="1"/>
  <c r="BH8" i="1" s="1"/>
  <c r="BG7" i="1"/>
  <c r="BH7" i="1" s="1"/>
  <c r="BG6" i="1"/>
  <c r="BH6" i="1" s="1"/>
  <c r="BG5" i="1"/>
  <c r="BH5" i="1" s="1"/>
  <c r="BG4" i="1"/>
  <c r="BH4" i="1" s="1"/>
  <c r="CB20" i="14" l="1"/>
  <c r="CC20" i="14" s="1"/>
  <c r="CB19" i="14"/>
  <c r="CC19" i="14" s="1"/>
  <c r="CB18" i="14"/>
  <c r="CC18" i="14" s="1"/>
  <c r="CB17" i="14"/>
  <c r="CC17" i="14" s="1"/>
  <c r="CB16" i="14"/>
  <c r="CC16" i="14" s="1"/>
  <c r="CB15" i="14"/>
  <c r="CC15" i="14" s="1"/>
  <c r="CB14" i="14"/>
  <c r="CC14" i="14" s="1"/>
  <c r="CB13" i="14"/>
  <c r="CC13" i="14" s="1"/>
  <c r="CB12" i="14"/>
  <c r="CC12" i="14" s="1"/>
  <c r="CB11" i="14"/>
  <c r="CC11" i="14" s="1"/>
  <c r="CB10" i="14"/>
  <c r="CC10" i="14" s="1"/>
  <c r="CB9" i="14"/>
  <c r="CC9" i="14" s="1"/>
  <c r="CB8" i="14"/>
  <c r="CC8" i="14" s="1"/>
  <c r="CB5" i="14"/>
  <c r="CC5" i="14" s="1"/>
  <c r="DA5" i="42"/>
  <c r="DB5" i="42" s="1"/>
  <c r="DA6" i="42"/>
  <c r="DB6" i="42" s="1"/>
  <c r="DA7" i="42"/>
  <c r="DB7" i="42" s="1"/>
  <c r="DA8" i="42"/>
  <c r="DB8" i="42" s="1"/>
  <c r="DA9" i="42"/>
  <c r="DB9" i="42" s="1"/>
  <c r="DA10" i="42"/>
  <c r="DB10" i="42" s="1"/>
  <c r="DA11" i="42"/>
  <c r="DB11" i="42" s="1"/>
  <c r="DA12" i="42"/>
  <c r="DB12" i="42" s="1"/>
  <c r="DA13" i="42"/>
  <c r="DB13" i="42" s="1"/>
  <c r="DA14" i="42"/>
  <c r="DB14" i="42" s="1"/>
  <c r="DA15" i="42"/>
  <c r="DB15" i="42" s="1"/>
  <c r="DA16" i="42"/>
  <c r="DB16" i="42" s="1"/>
  <c r="DA17" i="42"/>
  <c r="DB17" i="42" s="1"/>
  <c r="DA18" i="42"/>
  <c r="DB18" i="42" s="1"/>
  <c r="DA19" i="42"/>
  <c r="DB19" i="42" s="1"/>
  <c r="DA20" i="42"/>
  <c r="DB20" i="42" s="1"/>
  <c r="DA21" i="42"/>
  <c r="DB21" i="42" s="1"/>
  <c r="DA22" i="42"/>
  <c r="DB22" i="42" s="1"/>
  <c r="DA23" i="42"/>
  <c r="DB23" i="42" s="1"/>
  <c r="DA24" i="42"/>
  <c r="DB24" i="42" s="1"/>
  <c r="DA25" i="42"/>
  <c r="DB25" i="42" s="1"/>
  <c r="DA26" i="42"/>
  <c r="DB26" i="42" s="1"/>
  <c r="DA27" i="42"/>
  <c r="DB27" i="42" s="1"/>
  <c r="DA28" i="42"/>
  <c r="DB28" i="42" s="1"/>
  <c r="DA29" i="42"/>
  <c r="DB29" i="42" s="1"/>
  <c r="DA30" i="42"/>
  <c r="DB30" i="42" s="1"/>
  <c r="DA31" i="42"/>
  <c r="DB31" i="42" s="1"/>
  <c r="DA32" i="42"/>
  <c r="DB32" i="42" s="1"/>
  <c r="DA33" i="42"/>
  <c r="DB33" i="42" s="1"/>
  <c r="DA34" i="42"/>
  <c r="DB34" i="42" s="1"/>
  <c r="DA35" i="42"/>
  <c r="DB35" i="42" s="1"/>
  <c r="DA36" i="42"/>
  <c r="DB36" i="42" s="1"/>
  <c r="DA37" i="42"/>
  <c r="DB37" i="42" s="1"/>
  <c r="DA38" i="42"/>
  <c r="DB38" i="42" s="1"/>
  <c r="DA39" i="42"/>
  <c r="DB39" i="42" s="1"/>
  <c r="DA40" i="42"/>
  <c r="DB40" i="42" s="1"/>
  <c r="DA41" i="42"/>
  <c r="DB41" i="42" s="1"/>
  <c r="DA42" i="42"/>
  <c r="DB42" i="42" s="1"/>
  <c r="DA43" i="42"/>
  <c r="DB43" i="42" s="1"/>
  <c r="DA44" i="42"/>
  <c r="DB44" i="42" s="1"/>
  <c r="DA45" i="42"/>
  <c r="DB45" i="42" s="1"/>
  <c r="DA46" i="42"/>
  <c r="DB46" i="42" s="1"/>
  <c r="DA47" i="42"/>
  <c r="DB47" i="42" s="1"/>
  <c r="DA48" i="42"/>
  <c r="DB48" i="42" s="1"/>
  <c r="DA49" i="42"/>
  <c r="DB49" i="42" s="1"/>
  <c r="DA50" i="42"/>
  <c r="DB50" i="42" s="1"/>
  <c r="DA51" i="42"/>
  <c r="DB51" i="42" s="1"/>
  <c r="DA52" i="42"/>
  <c r="DB52" i="42" s="1"/>
  <c r="DA53" i="42"/>
  <c r="DB53" i="42" s="1"/>
  <c r="DA54" i="42"/>
  <c r="DB54" i="42" s="1"/>
  <c r="DA55" i="42"/>
  <c r="DB55" i="42" s="1"/>
  <c r="DA56" i="42"/>
  <c r="DB56" i="42" s="1"/>
  <c r="DA57" i="42"/>
  <c r="DB57" i="42" s="1"/>
  <c r="DA58" i="42"/>
  <c r="DB58" i="42" s="1"/>
  <c r="DA59" i="42"/>
  <c r="DB59" i="42" s="1"/>
  <c r="DA60" i="42"/>
  <c r="DB60" i="42" s="1"/>
  <c r="DA61" i="42"/>
  <c r="DB61" i="42" s="1"/>
  <c r="DA62" i="42"/>
  <c r="DB62" i="42" s="1"/>
  <c r="DA63" i="42"/>
  <c r="DB63" i="42" s="1"/>
  <c r="DA64" i="42"/>
  <c r="DB64" i="42" s="1"/>
  <c r="DA65" i="42"/>
  <c r="DB65" i="42" s="1"/>
  <c r="CX5" i="42"/>
  <c r="CY5" i="42" s="1"/>
  <c r="CX6" i="42"/>
  <c r="CY6" i="42" s="1"/>
  <c r="CX7" i="42"/>
  <c r="CY7" i="42" s="1"/>
  <c r="CX8" i="42"/>
  <c r="CY8" i="42" s="1"/>
  <c r="CX9" i="42"/>
  <c r="CY9" i="42" s="1"/>
  <c r="CX10" i="42"/>
  <c r="CY10" i="42" s="1"/>
  <c r="CX11" i="42"/>
  <c r="CY11" i="42" s="1"/>
  <c r="CX12" i="42"/>
  <c r="CY12" i="42" s="1"/>
  <c r="CX13" i="42"/>
  <c r="CY13" i="42" s="1"/>
  <c r="CX14" i="42"/>
  <c r="CY14" i="42" s="1"/>
  <c r="CX15" i="42"/>
  <c r="CY15" i="42" s="1"/>
  <c r="CX16" i="42"/>
  <c r="CY16" i="42" s="1"/>
  <c r="CX17" i="42"/>
  <c r="CY17" i="42" s="1"/>
  <c r="CX18" i="42"/>
  <c r="CY18" i="42" s="1"/>
  <c r="CX19" i="42"/>
  <c r="CY19" i="42" s="1"/>
  <c r="CX20" i="42"/>
  <c r="CY20" i="42" s="1"/>
  <c r="CX21" i="42"/>
  <c r="CY21" i="42" s="1"/>
  <c r="CX22" i="42"/>
  <c r="CY22" i="42" s="1"/>
  <c r="CX23" i="42"/>
  <c r="CY23" i="42" s="1"/>
  <c r="CX24" i="42"/>
  <c r="CY24" i="42" s="1"/>
  <c r="CX25" i="42"/>
  <c r="CY25" i="42" s="1"/>
  <c r="CX26" i="42"/>
  <c r="CY26" i="42" s="1"/>
  <c r="CX27" i="42"/>
  <c r="CY27" i="42" s="1"/>
  <c r="CX28" i="42"/>
  <c r="CY28" i="42" s="1"/>
  <c r="CX29" i="42"/>
  <c r="CY29" i="42" s="1"/>
  <c r="CX30" i="42"/>
  <c r="CY30" i="42" s="1"/>
  <c r="CX31" i="42"/>
  <c r="CY31" i="42" s="1"/>
  <c r="CX32" i="42"/>
  <c r="CY32" i="42" s="1"/>
  <c r="CX33" i="42"/>
  <c r="CY33" i="42" s="1"/>
  <c r="CX34" i="42"/>
  <c r="CY34" i="42" s="1"/>
  <c r="CX35" i="42"/>
  <c r="CY35" i="42" s="1"/>
  <c r="CX36" i="42"/>
  <c r="CY36" i="42" s="1"/>
  <c r="CX37" i="42"/>
  <c r="CY37" i="42" s="1"/>
  <c r="CX38" i="42"/>
  <c r="CY38" i="42" s="1"/>
  <c r="CX39" i="42"/>
  <c r="CY39" i="42" s="1"/>
  <c r="CX40" i="42"/>
  <c r="CY40" i="42" s="1"/>
  <c r="CX41" i="42"/>
  <c r="CY41" i="42" s="1"/>
  <c r="CX42" i="42"/>
  <c r="CY42" i="42" s="1"/>
  <c r="CX43" i="42"/>
  <c r="CY43" i="42" s="1"/>
  <c r="CX44" i="42"/>
  <c r="CY44" i="42" s="1"/>
  <c r="CX45" i="42"/>
  <c r="CY45" i="42" s="1"/>
  <c r="CX46" i="42"/>
  <c r="CY46" i="42" s="1"/>
  <c r="CX47" i="42"/>
  <c r="CY47" i="42" s="1"/>
  <c r="CX48" i="42"/>
  <c r="CY48" i="42" s="1"/>
  <c r="CX49" i="42"/>
  <c r="CY49" i="42" s="1"/>
  <c r="CX50" i="42"/>
  <c r="CY50" i="42" s="1"/>
  <c r="CX51" i="42"/>
  <c r="CY51" i="42" s="1"/>
  <c r="CX52" i="42"/>
  <c r="CY52" i="42" s="1"/>
  <c r="CX53" i="42"/>
  <c r="CY53" i="42" s="1"/>
  <c r="CX54" i="42"/>
  <c r="CY54" i="42" s="1"/>
  <c r="CX55" i="42"/>
  <c r="CY55" i="42" s="1"/>
  <c r="CX56" i="42"/>
  <c r="CY56" i="42" s="1"/>
  <c r="CX57" i="42"/>
  <c r="CY57" i="42" s="1"/>
  <c r="CX58" i="42"/>
  <c r="CY58" i="42" s="1"/>
  <c r="CX59" i="42"/>
  <c r="CY59" i="42" s="1"/>
  <c r="CX60" i="42"/>
  <c r="CY60" i="42" s="1"/>
  <c r="CX61" i="42"/>
  <c r="CY61" i="42" s="1"/>
  <c r="CX62" i="42"/>
  <c r="CY62" i="42" s="1"/>
  <c r="CX63" i="42"/>
  <c r="CY63" i="42" s="1"/>
  <c r="CX64" i="42"/>
  <c r="CY64" i="42" s="1"/>
  <c r="CX65" i="42"/>
  <c r="CY65" i="42" s="1"/>
  <c r="CU5" i="42"/>
  <c r="CV5" i="42" s="1"/>
  <c r="CU6" i="42"/>
  <c r="CV6" i="42" s="1"/>
  <c r="CU7" i="42"/>
  <c r="CV7" i="42" s="1"/>
  <c r="CU8" i="42"/>
  <c r="CV8" i="42" s="1"/>
  <c r="CU9" i="42"/>
  <c r="CV9" i="42" s="1"/>
  <c r="CU10" i="42"/>
  <c r="CV10" i="42" s="1"/>
  <c r="CU11" i="42"/>
  <c r="CV11" i="42" s="1"/>
  <c r="CU12" i="42"/>
  <c r="CV12" i="42" s="1"/>
  <c r="CU13" i="42"/>
  <c r="CV13" i="42" s="1"/>
  <c r="CU14" i="42"/>
  <c r="CV14" i="42" s="1"/>
  <c r="CU15" i="42"/>
  <c r="CV15" i="42" s="1"/>
  <c r="CU16" i="42"/>
  <c r="CV16" i="42" s="1"/>
  <c r="CU17" i="42"/>
  <c r="CV17" i="42" s="1"/>
  <c r="CU18" i="42"/>
  <c r="CV18" i="42" s="1"/>
  <c r="CU19" i="42"/>
  <c r="CV19" i="42" s="1"/>
  <c r="CU20" i="42"/>
  <c r="CV20" i="42" s="1"/>
  <c r="CU21" i="42"/>
  <c r="CV21" i="42" s="1"/>
  <c r="CU22" i="42"/>
  <c r="CV22" i="42" s="1"/>
  <c r="CU23" i="42"/>
  <c r="CV23" i="42" s="1"/>
  <c r="CU24" i="42"/>
  <c r="CV24" i="42" s="1"/>
  <c r="CU25" i="42"/>
  <c r="CV25" i="42" s="1"/>
  <c r="CU26" i="42"/>
  <c r="CV26" i="42" s="1"/>
  <c r="CU27" i="42"/>
  <c r="CV27" i="42" s="1"/>
  <c r="CU28" i="42"/>
  <c r="CV28" i="42" s="1"/>
  <c r="CU29" i="42"/>
  <c r="CV29" i="42" s="1"/>
  <c r="CU30" i="42"/>
  <c r="CV30" i="42" s="1"/>
  <c r="CU31" i="42"/>
  <c r="CV31" i="42" s="1"/>
  <c r="CU32" i="42"/>
  <c r="CU33" i="42"/>
  <c r="CV33" i="42" s="1"/>
  <c r="CU34" i="42"/>
  <c r="CV34" i="42" s="1"/>
  <c r="CU35" i="42"/>
  <c r="CV35" i="42" s="1"/>
  <c r="CU36" i="42"/>
  <c r="CV36" i="42" s="1"/>
  <c r="CU37" i="42"/>
  <c r="CV37" i="42" s="1"/>
  <c r="CU38" i="42"/>
  <c r="CV38" i="42" s="1"/>
  <c r="CU39" i="42"/>
  <c r="CV39" i="42" s="1"/>
  <c r="CU40" i="42"/>
  <c r="CV40" i="42" s="1"/>
  <c r="CU41" i="42"/>
  <c r="CV41" i="42" s="1"/>
  <c r="CU42" i="42"/>
  <c r="CV42" i="42" s="1"/>
  <c r="CU43" i="42"/>
  <c r="CV43" i="42" s="1"/>
  <c r="CU44" i="42"/>
  <c r="CV44" i="42" s="1"/>
  <c r="CU45" i="42"/>
  <c r="CV45" i="42" s="1"/>
  <c r="CU46" i="42"/>
  <c r="CV46" i="42" s="1"/>
  <c r="CU47" i="42"/>
  <c r="CV47" i="42" s="1"/>
  <c r="CU48" i="42"/>
  <c r="CV48" i="42" s="1"/>
  <c r="CU49" i="42"/>
  <c r="CV49" i="42" s="1"/>
  <c r="CU50" i="42"/>
  <c r="CV50" i="42" s="1"/>
  <c r="CU51" i="42"/>
  <c r="CV51" i="42" s="1"/>
  <c r="CU52" i="42"/>
  <c r="CV52" i="42" s="1"/>
  <c r="CU53" i="42"/>
  <c r="CV53" i="42" s="1"/>
  <c r="CU54" i="42"/>
  <c r="CV54" i="42" s="1"/>
  <c r="CU55" i="42"/>
  <c r="CV55" i="42" s="1"/>
  <c r="CU56" i="42"/>
  <c r="CV56" i="42" s="1"/>
  <c r="CU57" i="42"/>
  <c r="CV57" i="42" s="1"/>
  <c r="CU58" i="42"/>
  <c r="CV58" i="42" s="1"/>
  <c r="CU59" i="42"/>
  <c r="CV59" i="42" s="1"/>
  <c r="CU60" i="42"/>
  <c r="CV60" i="42" s="1"/>
  <c r="CU61" i="42"/>
  <c r="CV61" i="42" s="1"/>
  <c r="CU62" i="42"/>
  <c r="CV62" i="42" s="1"/>
  <c r="CU63" i="42"/>
  <c r="CV63" i="42" s="1"/>
  <c r="CU64" i="42"/>
  <c r="CV64" i="42" s="1"/>
  <c r="CU65" i="42"/>
  <c r="CV65" i="42" s="1"/>
  <c r="DA4" i="42"/>
  <c r="DB4" i="42" s="1"/>
  <c r="CX4" i="42"/>
  <c r="CY4" i="42" s="1"/>
  <c r="CU4" i="42"/>
  <c r="CV4" i="42" s="1"/>
  <c r="DA64" i="43"/>
  <c r="DB64" i="43" s="1"/>
  <c r="CX64" i="43"/>
  <c r="CY64" i="43" s="1"/>
  <c r="CU64" i="43"/>
  <c r="CV64" i="43" s="1"/>
  <c r="DA63" i="43"/>
  <c r="DB63" i="43" s="1"/>
  <c r="CX63" i="43"/>
  <c r="CY63" i="43" s="1"/>
  <c r="CU63" i="43"/>
  <c r="CV63" i="43" s="1"/>
  <c r="DA62" i="43"/>
  <c r="DB62" i="43" s="1"/>
  <c r="CX62" i="43"/>
  <c r="CY62" i="43" s="1"/>
  <c r="CU62" i="43"/>
  <c r="CV62" i="43" s="1"/>
  <c r="DA61" i="43"/>
  <c r="DB61" i="43" s="1"/>
  <c r="CX61" i="43"/>
  <c r="CY61" i="43" s="1"/>
  <c r="CU61" i="43"/>
  <c r="CV61" i="43" s="1"/>
  <c r="DA60" i="43"/>
  <c r="DB60" i="43" s="1"/>
  <c r="CX60" i="43"/>
  <c r="CY60" i="43" s="1"/>
  <c r="CU60" i="43"/>
  <c r="CV60" i="43" s="1"/>
  <c r="DA59" i="43"/>
  <c r="DB59" i="43" s="1"/>
  <c r="CX59" i="43"/>
  <c r="CY59" i="43" s="1"/>
  <c r="CU59" i="43"/>
  <c r="CV59" i="43" s="1"/>
  <c r="DA58" i="43"/>
  <c r="DB58" i="43" s="1"/>
  <c r="CX58" i="43"/>
  <c r="CY58" i="43" s="1"/>
  <c r="CU58" i="43"/>
  <c r="CV58" i="43" s="1"/>
  <c r="DA57" i="43"/>
  <c r="DB57" i="43" s="1"/>
  <c r="CX57" i="43"/>
  <c r="CY57" i="43" s="1"/>
  <c r="CU57" i="43"/>
  <c r="CV57" i="43" s="1"/>
  <c r="DA56" i="43"/>
  <c r="DB56" i="43" s="1"/>
  <c r="CX56" i="43"/>
  <c r="CY56" i="43" s="1"/>
  <c r="CU56" i="43"/>
  <c r="CV56" i="43" s="1"/>
  <c r="DA55" i="43"/>
  <c r="DB55" i="43" s="1"/>
  <c r="CX55" i="43"/>
  <c r="CY55" i="43" s="1"/>
  <c r="CU55" i="43"/>
  <c r="CV55" i="43" s="1"/>
  <c r="DA54" i="43"/>
  <c r="DB54" i="43" s="1"/>
  <c r="CX54" i="43"/>
  <c r="CY54" i="43" s="1"/>
  <c r="CU54" i="43"/>
  <c r="CV54" i="43" s="1"/>
  <c r="DA53" i="43"/>
  <c r="DB53" i="43" s="1"/>
  <c r="CX53" i="43"/>
  <c r="CY53" i="43" s="1"/>
  <c r="CU53" i="43"/>
  <c r="CV53" i="43" s="1"/>
  <c r="DA52" i="43"/>
  <c r="DB52" i="43" s="1"/>
  <c r="CX52" i="43"/>
  <c r="CY52" i="43" s="1"/>
  <c r="CU52" i="43"/>
  <c r="CV52" i="43" s="1"/>
  <c r="DA51" i="43"/>
  <c r="DB51" i="43" s="1"/>
  <c r="CX51" i="43"/>
  <c r="CY51" i="43" s="1"/>
  <c r="CU51" i="43"/>
  <c r="CV51" i="43" s="1"/>
  <c r="DA50" i="43"/>
  <c r="DB50" i="43" s="1"/>
  <c r="CX50" i="43"/>
  <c r="CY50" i="43" s="1"/>
  <c r="CU50" i="43"/>
  <c r="CV50" i="43" s="1"/>
  <c r="DA49" i="43"/>
  <c r="DB49" i="43" s="1"/>
  <c r="CX49" i="43"/>
  <c r="CY49" i="43" s="1"/>
  <c r="CU49" i="43"/>
  <c r="CV49" i="43" s="1"/>
  <c r="DA48" i="43"/>
  <c r="DB48" i="43" s="1"/>
  <c r="CX48" i="43"/>
  <c r="CY48" i="43" s="1"/>
  <c r="CU48" i="43"/>
  <c r="CV48" i="43" s="1"/>
  <c r="DA47" i="43"/>
  <c r="DB47" i="43" s="1"/>
  <c r="CX47" i="43"/>
  <c r="CY47" i="43" s="1"/>
  <c r="CU47" i="43"/>
  <c r="CV47" i="43" s="1"/>
  <c r="DA46" i="43"/>
  <c r="DB46" i="43" s="1"/>
  <c r="CX46" i="43"/>
  <c r="CY46" i="43" s="1"/>
  <c r="CU46" i="43"/>
  <c r="CV46" i="43" s="1"/>
  <c r="DA45" i="43"/>
  <c r="DB45" i="43" s="1"/>
  <c r="CX45" i="43"/>
  <c r="CY45" i="43" s="1"/>
  <c r="CU45" i="43"/>
  <c r="CV45" i="43" s="1"/>
  <c r="DA44" i="43"/>
  <c r="DB44" i="43" s="1"/>
  <c r="CX44" i="43"/>
  <c r="CY44" i="43" s="1"/>
  <c r="CU44" i="43"/>
  <c r="CV44" i="43" s="1"/>
  <c r="DA43" i="43"/>
  <c r="DB43" i="43" s="1"/>
  <c r="CX43" i="43"/>
  <c r="CY43" i="43" s="1"/>
  <c r="CU43" i="43"/>
  <c r="CV43" i="43" s="1"/>
  <c r="DA42" i="43"/>
  <c r="DB42" i="43" s="1"/>
  <c r="CX42" i="43"/>
  <c r="CY42" i="43" s="1"/>
  <c r="CU42" i="43"/>
  <c r="CV42" i="43" s="1"/>
  <c r="DA41" i="43"/>
  <c r="DB41" i="43" s="1"/>
  <c r="CX41" i="43"/>
  <c r="CY41" i="43" s="1"/>
  <c r="CU41" i="43"/>
  <c r="CV41" i="43" s="1"/>
  <c r="DA40" i="43"/>
  <c r="DB40" i="43" s="1"/>
  <c r="CX40" i="43"/>
  <c r="CY40" i="43" s="1"/>
  <c r="CU40" i="43"/>
  <c r="CV40" i="43" s="1"/>
  <c r="DA39" i="43"/>
  <c r="DB39" i="43" s="1"/>
  <c r="CX39" i="43"/>
  <c r="CY39" i="43" s="1"/>
  <c r="CU39" i="43"/>
  <c r="CV39" i="43" s="1"/>
  <c r="DA38" i="43"/>
  <c r="DB38" i="43" s="1"/>
  <c r="CX38" i="43"/>
  <c r="CY38" i="43" s="1"/>
  <c r="CU38" i="43"/>
  <c r="CV38" i="43" s="1"/>
  <c r="DA37" i="43"/>
  <c r="DB37" i="43" s="1"/>
  <c r="CX37" i="43"/>
  <c r="CY37" i="43" s="1"/>
  <c r="CU37" i="43"/>
  <c r="CV37" i="43" s="1"/>
  <c r="DA36" i="43"/>
  <c r="DB36" i="43" s="1"/>
  <c r="CX36" i="43"/>
  <c r="CY36" i="43" s="1"/>
  <c r="CU36" i="43"/>
  <c r="CV36" i="43" s="1"/>
  <c r="DA35" i="43"/>
  <c r="DB35" i="43" s="1"/>
  <c r="CX35" i="43"/>
  <c r="CY35" i="43" s="1"/>
  <c r="CU35" i="43"/>
  <c r="CV35" i="43" s="1"/>
  <c r="DA34" i="43"/>
  <c r="DB34" i="43" s="1"/>
  <c r="CX34" i="43"/>
  <c r="CY34" i="43" s="1"/>
  <c r="CU34" i="43"/>
  <c r="CV34" i="43" s="1"/>
  <c r="DA33" i="43"/>
  <c r="DB33" i="43" s="1"/>
  <c r="CX33" i="43"/>
  <c r="CY33" i="43" s="1"/>
  <c r="CU33" i="43"/>
  <c r="CV33" i="43" s="1"/>
  <c r="DA32" i="43"/>
  <c r="DB32" i="43" s="1"/>
  <c r="CX32" i="43"/>
  <c r="CY32" i="43" s="1"/>
  <c r="CU32" i="43"/>
  <c r="CV32" i="43" s="1"/>
  <c r="DA31" i="43"/>
  <c r="DB31" i="43" s="1"/>
  <c r="CX31" i="43"/>
  <c r="CY31" i="43" s="1"/>
  <c r="CU31" i="43"/>
  <c r="CV31" i="43" s="1"/>
  <c r="DA30" i="43"/>
  <c r="DB30" i="43" s="1"/>
  <c r="CX30" i="43"/>
  <c r="CY30" i="43" s="1"/>
  <c r="CU30" i="43"/>
  <c r="CV30" i="43" s="1"/>
  <c r="DA29" i="43"/>
  <c r="DB29" i="43" s="1"/>
  <c r="CX29" i="43"/>
  <c r="CY29" i="43" s="1"/>
  <c r="CU29" i="43"/>
  <c r="CV29" i="43" s="1"/>
  <c r="DA28" i="43"/>
  <c r="DB28" i="43" s="1"/>
  <c r="CX28" i="43"/>
  <c r="CY28" i="43" s="1"/>
  <c r="CU28" i="43"/>
  <c r="CV28" i="43" s="1"/>
  <c r="DA27" i="43"/>
  <c r="DB27" i="43" s="1"/>
  <c r="CX27" i="43"/>
  <c r="CY27" i="43" s="1"/>
  <c r="CU27" i="43"/>
  <c r="CV27" i="43" s="1"/>
  <c r="DA26" i="43"/>
  <c r="DB26" i="43" s="1"/>
  <c r="CX26" i="43"/>
  <c r="CY26" i="43" s="1"/>
  <c r="CU26" i="43"/>
  <c r="CV26" i="43" s="1"/>
  <c r="DA25" i="43"/>
  <c r="DB25" i="43" s="1"/>
  <c r="CX25" i="43"/>
  <c r="CY25" i="43" s="1"/>
  <c r="CU25" i="43"/>
  <c r="CV25" i="43" s="1"/>
  <c r="DA24" i="43"/>
  <c r="DB24" i="43" s="1"/>
  <c r="CX24" i="43"/>
  <c r="CY24" i="43" s="1"/>
  <c r="CU24" i="43"/>
  <c r="CV24" i="43" s="1"/>
  <c r="DA23" i="43"/>
  <c r="DB23" i="43" s="1"/>
  <c r="CX23" i="43"/>
  <c r="CY23" i="43" s="1"/>
  <c r="CU23" i="43"/>
  <c r="CV23" i="43" s="1"/>
  <c r="DA22" i="43"/>
  <c r="DB22" i="43" s="1"/>
  <c r="CX22" i="43"/>
  <c r="CY22" i="43" s="1"/>
  <c r="CU22" i="43"/>
  <c r="CV22" i="43" s="1"/>
  <c r="DA21" i="43"/>
  <c r="DB21" i="43" s="1"/>
  <c r="CX21" i="43"/>
  <c r="CY21" i="43" s="1"/>
  <c r="CU21" i="43"/>
  <c r="CV21" i="43" s="1"/>
  <c r="DA20" i="43"/>
  <c r="DB20" i="43" s="1"/>
  <c r="CX20" i="43"/>
  <c r="CY20" i="43" s="1"/>
  <c r="CU20" i="43"/>
  <c r="CV20" i="43" s="1"/>
  <c r="DA19" i="43"/>
  <c r="DB19" i="43" s="1"/>
  <c r="CX19" i="43"/>
  <c r="CY19" i="43" s="1"/>
  <c r="CU19" i="43"/>
  <c r="CV19" i="43" s="1"/>
  <c r="DA18" i="43"/>
  <c r="DB18" i="43" s="1"/>
  <c r="CX18" i="43"/>
  <c r="CY18" i="43" s="1"/>
  <c r="CU18" i="43"/>
  <c r="CV18" i="43" s="1"/>
  <c r="DA17" i="43"/>
  <c r="DB17" i="43" s="1"/>
  <c r="CX17" i="43"/>
  <c r="CY17" i="43" s="1"/>
  <c r="CU17" i="43"/>
  <c r="CV17" i="43" s="1"/>
  <c r="DA16" i="43"/>
  <c r="DB16" i="43" s="1"/>
  <c r="CX16" i="43"/>
  <c r="CY16" i="43" s="1"/>
  <c r="CU16" i="43"/>
  <c r="CV16" i="43" s="1"/>
  <c r="DA15" i="43"/>
  <c r="DB15" i="43" s="1"/>
  <c r="CX15" i="43"/>
  <c r="CY15" i="43" s="1"/>
  <c r="CU15" i="43"/>
  <c r="CV15" i="43" s="1"/>
  <c r="DA14" i="43"/>
  <c r="DB14" i="43" s="1"/>
  <c r="CX14" i="43"/>
  <c r="CY14" i="43" s="1"/>
  <c r="CU14" i="43"/>
  <c r="CV14" i="43" s="1"/>
  <c r="DA13" i="43"/>
  <c r="DB13" i="43" s="1"/>
  <c r="CX13" i="43"/>
  <c r="CY13" i="43" s="1"/>
  <c r="CU13" i="43"/>
  <c r="CV13" i="43" s="1"/>
  <c r="DA12" i="43"/>
  <c r="DB12" i="43" s="1"/>
  <c r="CX12" i="43"/>
  <c r="CY12" i="43" s="1"/>
  <c r="CU12" i="43"/>
  <c r="CV12" i="43" s="1"/>
  <c r="DA11" i="43"/>
  <c r="DB11" i="43" s="1"/>
  <c r="CX11" i="43"/>
  <c r="CY11" i="43" s="1"/>
  <c r="CU11" i="43"/>
  <c r="CV11" i="43" s="1"/>
  <c r="DA10" i="43"/>
  <c r="DB10" i="43" s="1"/>
  <c r="CX10" i="43"/>
  <c r="CY10" i="43" s="1"/>
  <c r="CU10" i="43"/>
  <c r="CV10" i="43" s="1"/>
  <c r="DA9" i="43"/>
  <c r="DB9" i="43" s="1"/>
  <c r="CX9" i="43"/>
  <c r="CY9" i="43" s="1"/>
  <c r="CU9" i="43"/>
  <c r="CV9" i="43" s="1"/>
  <c r="DA8" i="43"/>
  <c r="DB8" i="43" s="1"/>
  <c r="CX8" i="43"/>
  <c r="CY8" i="43" s="1"/>
  <c r="CU8" i="43"/>
  <c r="CV8" i="43" s="1"/>
  <c r="DA7" i="43"/>
  <c r="DB7" i="43" s="1"/>
  <c r="CX7" i="43"/>
  <c r="CY7" i="43" s="1"/>
  <c r="CU7" i="43"/>
  <c r="CV7" i="43" s="1"/>
  <c r="DA6" i="43"/>
  <c r="DB6" i="43" s="1"/>
  <c r="CX6" i="43"/>
  <c r="CY6" i="43" s="1"/>
  <c r="CU6" i="43"/>
  <c r="CV6" i="43" s="1"/>
  <c r="DA5" i="43"/>
  <c r="DB5" i="43" s="1"/>
  <c r="CX5" i="43"/>
  <c r="CY5" i="43" s="1"/>
  <c r="CU5" i="43"/>
  <c r="CV5" i="43" s="1"/>
  <c r="DA4" i="43"/>
  <c r="DB4" i="43" s="1"/>
  <c r="CX4" i="43"/>
  <c r="CY4" i="43" s="1"/>
  <c r="CU4" i="43"/>
  <c r="CV4" i="43" s="1"/>
  <c r="CV84" i="46"/>
  <c r="CW84" i="46" s="1"/>
  <c r="CV83" i="46"/>
  <c r="CW83" i="46" s="1"/>
  <c r="CV82" i="46"/>
  <c r="CW82" i="46" s="1"/>
  <c r="CV81" i="46"/>
  <c r="CW81" i="46" s="1"/>
  <c r="CV80" i="46"/>
  <c r="CW80" i="46" s="1"/>
  <c r="CV79" i="46"/>
  <c r="CW79" i="46" s="1"/>
  <c r="CV78" i="46"/>
  <c r="CW78" i="46" s="1"/>
  <c r="CV77" i="46"/>
  <c r="CW77" i="46" s="1"/>
  <c r="CV76" i="46"/>
  <c r="CW76" i="46" s="1"/>
  <c r="CV75" i="46"/>
  <c r="CW75" i="46" s="1"/>
  <c r="CV74" i="46"/>
  <c r="CW74" i="46" s="1"/>
  <c r="CV73" i="46"/>
  <c r="CW73" i="46" s="1"/>
  <c r="CV72" i="46"/>
  <c r="CW72" i="46" s="1"/>
  <c r="CV71" i="46"/>
  <c r="CW71" i="46" s="1"/>
  <c r="CV70" i="46"/>
  <c r="CW70" i="46" s="1"/>
  <c r="CV69" i="46"/>
  <c r="CW69" i="46" s="1"/>
  <c r="CV68" i="46"/>
  <c r="CW68" i="46" s="1"/>
  <c r="CV67" i="46"/>
  <c r="CW67" i="46" s="1"/>
  <c r="CV66" i="46"/>
  <c r="CW66" i="46" s="1"/>
  <c r="CV65" i="46"/>
  <c r="CW65" i="46" s="1"/>
  <c r="CV64" i="46"/>
  <c r="CW64" i="46" s="1"/>
  <c r="CV63" i="46"/>
  <c r="CW63" i="46" s="1"/>
  <c r="CV62" i="46"/>
  <c r="CW62" i="46" s="1"/>
  <c r="CV61" i="46"/>
  <c r="CW61" i="46" s="1"/>
  <c r="CV60" i="46"/>
  <c r="CW60" i="46" s="1"/>
  <c r="CV59" i="46"/>
  <c r="CW59" i="46" s="1"/>
  <c r="CV58" i="46"/>
  <c r="CW58" i="46" s="1"/>
  <c r="CV57" i="46"/>
  <c r="CW57" i="46" s="1"/>
  <c r="CV56" i="46"/>
  <c r="CW56" i="46" s="1"/>
  <c r="CV55" i="46"/>
  <c r="CW55" i="46" s="1"/>
  <c r="CV54" i="46"/>
  <c r="CW54" i="46" s="1"/>
  <c r="CV53" i="46"/>
  <c r="CW53" i="46" s="1"/>
  <c r="CV52" i="46"/>
  <c r="CW52" i="46" s="1"/>
  <c r="CV51" i="46"/>
  <c r="CW51" i="46" s="1"/>
  <c r="CV50" i="46"/>
  <c r="CW50" i="46" s="1"/>
  <c r="CV49" i="46"/>
  <c r="CW49" i="46" s="1"/>
  <c r="CV48" i="46"/>
  <c r="CW48" i="46" s="1"/>
  <c r="CV47" i="46"/>
  <c r="CW47" i="46" s="1"/>
  <c r="CV46" i="46"/>
  <c r="CW46" i="46" s="1"/>
  <c r="CV45" i="46"/>
  <c r="CW45" i="46" s="1"/>
  <c r="CV44" i="46"/>
  <c r="CW44" i="46" s="1"/>
  <c r="CV43" i="46"/>
  <c r="CW43" i="46" s="1"/>
  <c r="CV42" i="46"/>
  <c r="CW42" i="46" s="1"/>
  <c r="CV41" i="46"/>
  <c r="CW41" i="46" s="1"/>
  <c r="CV40" i="46"/>
  <c r="CW40" i="46" s="1"/>
  <c r="CV39" i="46"/>
  <c r="CW39" i="46" s="1"/>
  <c r="CV38" i="46"/>
  <c r="CW38" i="46" s="1"/>
  <c r="CV37" i="46"/>
  <c r="CW37" i="46" s="1"/>
  <c r="CV36" i="46"/>
  <c r="CW36" i="46" s="1"/>
  <c r="CV35" i="46"/>
  <c r="CW35" i="46" s="1"/>
  <c r="CV34" i="46"/>
  <c r="CW34" i="46" s="1"/>
  <c r="CV33" i="46"/>
  <c r="CW33" i="46" s="1"/>
  <c r="CV32" i="46"/>
  <c r="CW32" i="46" s="1"/>
  <c r="CV31" i="46"/>
  <c r="CW31" i="46" s="1"/>
  <c r="CV30" i="46"/>
  <c r="CW30" i="46" s="1"/>
  <c r="CV29" i="46"/>
  <c r="CW29" i="46" s="1"/>
  <c r="CV28" i="46"/>
  <c r="CW28" i="46" s="1"/>
  <c r="CV27" i="46"/>
  <c r="CW27" i="46" s="1"/>
  <c r="CV26" i="46"/>
  <c r="CW26" i="46" s="1"/>
  <c r="CV25" i="46"/>
  <c r="CW25" i="46" s="1"/>
  <c r="CV24" i="46"/>
  <c r="CW24" i="46" s="1"/>
  <c r="CV23" i="46"/>
  <c r="CW23" i="46" s="1"/>
  <c r="CV22" i="46"/>
  <c r="CW22" i="46" s="1"/>
  <c r="CV21" i="46"/>
  <c r="CW21" i="46" s="1"/>
  <c r="CV20" i="46"/>
  <c r="CW20" i="46" s="1"/>
  <c r="CV19" i="46"/>
  <c r="CW19" i="46" s="1"/>
  <c r="CV18" i="46"/>
  <c r="CW18" i="46" s="1"/>
  <c r="CV17" i="46"/>
  <c r="CW17" i="46" s="1"/>
  <c r="CV16" i="46"/>
  <c r="CW16" i="46" s="1"/>
  <c r="CV15" i="46"/>
  <c r="CW15" i="46" s="1"/>
  <c r="CV14" i="46"/>
  <c r="CW14" i="46" s="1"/>
  <c r="CV13" i="46"/>
  <c r="CW13" i="46" s="1"/>
  <c r="CV12" i="46"/>
  <c r="CW12" i="46" s="1"/>
  <c r="CV11" i="46"/>
  <c r="CW11" i="46" s="1"/>
  <c r="CV10" i="46"/>
  <c r="CW10" i="46" s="1"/>
  <c r="CV9" i="46"/>
  <c r="CW9" i="46" s="1"/>
  <c r="CV8" i="46"/>
  <c r="CW8" i="46" s="1"/>
  <c r="CV7" i="46"/>
  <c r="CW7" i="46" s="1"/>
  <c r="CV6" i="46"/>
  <c r="CW6" i="46" s="1"/>
  <c r="CV5" i="46"/>
  <c r="CW5" i="46" s="1"/>
  <c r="CS84" i="46"/>
  <c r="CT84" i="46" s="1"/>
  <c r="CS83" i="46"/>
  <c r="CT83" i="46" s="1"/>
  <c r="CS82" i="46"/>
  <c r="CT82" i="46" s="1"/>
  <c r="CS81" i="46"/>
  <c r="CT81" i="46" s="1"/>
  <c r="CS80" i="46"/>
  <c r="CT80" i="46" s="1"/>
  <c r="CS79" i="46"/>
  <c r="CT79" i="46" s="1"/>
  <c r="CS78" i="46"/>
  <c r="CT78" i="46" s="1"/>
  <c r="CS77" i="46"/>
  <c r="CT77" i="46" s="1"/>
  <c r="CS76" i="46"/>
  <c r="CT76" i="46" s="1"/>
  <c r="CS75" i="46"/>
  <c r="CT75" i="46" s="1"/>
  <c r="CS74" i="46"/>
  <c r="CT74" i="46" s="1"/>
  <c r="CS73" i="46"/>
  <c r="CT73" i="46" s="1"/>
  <c r="CS72" i="46"/>
  <c r="CT72" i="46" s="1"/>
  <c r="CS71" i="46"/>
  <c r="CT71" i="46" s="1"/>
  <c r="CS70" i="46"/>
  <c r="CT70" i="46" s="1"/>
  <c r="CS69" i="46"/>
  <c r="CT69" i="46" s="1"/>
  <c r="CS68" i="46"/>
  <c r="CT68" i="46" s="1"/>
  <c r="CS67" i="46"/>
  <c r="CT67" i="46" s="1"/>
  <c r="CS66" i="46"/>
  <c r="CT66" i="46" s="1"/>
  <c r="CS65" i="46"/>
  <c r="CT65" i="46" s="1"/>
  <c r="CS64" i="46"/>
  <c r="CT64" i="46" s="1"/>
  <c r="CS63" i="46"/>
  <c r="CT63" i="46" s="1"/>
  <c r="CS62" i="46"/>
  <c r="CT62" i="46" s="1"/>
  <c r="CS61" i="46"/>
  <c r="CT61" i="46" s="1"/>
  <c r="CS60" i="46"/>
  <c r="CT60" i="46" s="1"/>
  <c r="CS59" i="46"/>
  <c r="CT59" i="46" s="1"/>
  <c r="CS58" i="46"/>
  <c r="CT58" i="46" s="1"/>
  <c r="CS57" i="46"/>
  <c r="CT57" i="46" s="1"/>
  <c r="CS56" i="46"/>
  <c r="CT56" i="46" s="1"/>
  <c r="CS55" i="46"/>
  <c r="CT55" i="46" s="1"/>
  <c r="CS54" i="46"/>
  <c r="CT54" i="46" s="1"/>
  <c r="CS53" i="46"/>
  <c r="CT53" i="46" s="1"/>
  <c r="CS52" i="46"/>
  <c r="CT52" i="46" s="1"/>
  <c r="CS51" i="46"/>
  <c r="CT51" i="46" s="1"/>
  <c r="CS50" i="46"/>
  <c r="CT50" i="46" s="1"/>
  <c r="CS49" i="46"/>
  <c r="CT49" i="46" s="1"/>
  <c r="CS48" i="46"/>
  <c r="CT48" i="46" s="1"/>
  <c r="CS47" i="46"/>
  <c r="CT47" i="46" s="1"/>
  <c r="CS46" i="46"/>
  <c r="CT46" i="46" s="1"/>
  <c r="CS45" i="46"/>
  <c r="CT45" i="46" s="1"/>
  <c r="CS44" i="46"/>
  <c r="CT44" i="46" s="1"/>
  <c r="CS43" i="46"/>
  <c r="CT43" i="46" s="1"/>
  <c r="CS42" i="46"/>
  <c r="CT42" i="46" s="1"/>
  <c r="CS41" i="46"/>
  <c r="CT41" i="46" s="1"/>
  <c r="CS40" i="46"/>
  <c r="CT40" i="46" s="1"/>
  <c r="CS39" i="46"/>
  <c r="CT39" i="46" s="1"/>
  <c r="CS38" i="46"/>
  <c r="CT38" i="46" s="1"/>
  <c r="CS37" i="46"/>
  <c r="CT37" i="46" s="1"/>
  <c r="CS36" i="46"/>
  <c r="CT36" i="46" s="1"/>
  <c r="CS35" i="46"/>
  <c r="CT35" i="46" s="1"/>
  <c r="CS34" i="46"/>
  <c r="CT34" i="46" s="1"/>
  <c r="CS33" i="46"/>
  <c r="CT33" i="46" s="1"/>
  <c r="CS32" i="46"/>
  <c r="CT32" i="46" s="1"/>
  <c r="CS31" i="46"/>
  <c r="CT31" i="46" s="1"/>
  <c r="CS30" i="46"/>
  <c r="CT30" i="46" s="1"/>
  <c r="CS29" i="46"/>
  <c r="CT29" i="46" s="1"/>
  <c r="CS28" i="46"/>
  <c r="CT28" i="46" s="1"/>
  <c r="CS27" i="46"/>
  <c r="CT27" i="46" s="1"/>
  <c r="CS26" i="46"/>
  <c r="CT26" i="46" s="1"/>
  <c r="CS25" i="46"/>
  <c r="CT25" i="46" s="1"/>
  <c r="CS24" i="46"/>
  <c r="CT24" i="46" s="1"/>
  <c r="CS23" i="46"/>
  <c r="CT23" i="46" s="1"/>
  <c r="CS22" i="46"/>
  <c r="CT22" i="46" s="1"/>
  <c r="CS21" i="46"/>
  <c r="CT21" i="46" s="1"/>
  <c r="CS20" i="46"/>
  <c r="CT20" i="46" s="1"/>
  <c r="CS19" i="46"/>
  <c r="CT19" i="46" s="1"/>
  <c r="CS18" i="46"/>
  <c r="CT18" i="46" s="1"/>
  <c r="CS17" i="46"/>
  <c r="CT17" i="46" s="1"/>
  <c r="CS16" i="46"/>
  <c r="CT16" i="46" s="1"/>
  <c r="CS15" i="46"/>
  <c r="CT15" i="46" s="1"/>
  <c r="CS14" i="46"/>
  <c r="CT14" i="46" s="1"/>
  <c r="CS13" i="46"/>
  <c r="CT13" i="46" s="1"/>
  <c r="CS12" i="46"/>
  <c r="CT12" i="46" s="1"/>
  <c r="CS11" i="46"/>
  <c r="CT11" i="46" s="1"/>
  <c r="CS10" i="46"/>
  <c r="CT10" i="46" s="1"/>
  <c r="CS9" i="46"/>
  <c r="CT9" i="46" s="1"/>
  <c r="CS8" i="46"/>
  <c r="CT8" i="46" s="1"/>
  <c r="CS7" i="46"/>
  <c r="CT7" i="46" s="1"/>
  <c r="CS6" i="46"/>
  <c r="CT6" i="46" s="1"/>
  <c r="CS5" i="46"/>
  <c r="CT5" i="46" s="1"/>
  <c r="CP84" i="46"/>
  <c r="CQ84" i="46" s="1"/>
  <c r="CP83" i="46"/>
  <c r="CQ83" i="46" s="1"/>
  <c r="CP82" i="46"/>
  <c r="CQ82" i="46" s="1"/>
  <c r="CP81" i="46"/>
  <c r="CQ81" i="46" s="1"/>
  <c r="CP80" i="46"/>
  <c r="CQ80" i="46" s="1"/>
  <c r="CP79" i="46"/>
  <c r="CQ79" i="46" s="1"/>
  <c r="CP78" i="46"/>
  <c r="CQ78" i="46" s="1"/>
  <c r="CP77" i="46"/>
  <c r="CQ77" i="46" s="1"/>
  <c r="CP76" i="46"/>
  <c r="CQ76" i="46" s="1"/>
  <c r="CP75" i="46"/>
  <c r="CQ75" i="46" s="1"/>
  <c r="CP74" i="46"/>
  <c r="CQ74" i="46" s="1"/>
  <c r="CP73" i="46"/>
  <c r="CQ73" i="46" s="1"/>
  <c r="CP72" i="46"/>
  <c r="CQ72" i="46" s="1"/>
  <c r="CP71" i="46"/>
  <c r="CQ71" i="46" s="1"/>
  <c r="CP70" i="46"/>
  <c r="CQ70" i="46" s="1"/>
  <c r="CP69" i="46"/>
  <c r="CQ69" i="46" s="1"/>
  <c r="CP68" i="46"/>
  <c r="CQ68" i="46" s="1"/>
  <c r="CP67" i="46"/>
  <c r="CQ67" i="46" s="1"/>
  <c r="CP66" i="46"/>
  <c r="CQ66" i="46" s="1"/>
  <c r="CP65" i="46"/>
  <c r="CQ65" i="46" s="1"/>
  <c r="CP64" i="46"/>
  <c r="CQ64" i="46" s="1"/>
  <c r="CP63" i="46"/>
  <c r="CQ63" i="46" s="1"/>
  <c r="CP62" i="46"/>
  <c r="CQ62" i="46" s="1"/>
  <c r="CP61" i="46"/>
  <c r="CQ61" i="46" s="1"/>
  <c r="CP60" i="46"/>
  <c r="CQ60" i="46" s="1"/>
  <c r="CP59" i="46"/>
  <c r="CQ59" i="46" s="1"/>
  <c r="CP58" i="46"/>
  <c r="CQ58" i="46" s="1"/>
  <c r="CP57" i="46"/>
  <c r="CQ57" i="46" s="1"/>
  <c r="CP56" i="46"/>
  <c r="CQ56" i="46" s="1"/>
  <c r="CP55" i="46"/>
  <c r="CQ55" i="46" s="1"/>
  <c r="CP54" i="46"/>
  <c r="CQ54" i="46" s="1"/>
  <c r="CP53" i="46"/>
  <c r="CQ53" i="46" s="1"/>
  <c r="CP52" i="46"/>
  <c r="CQ52" i="46" s="1"/>
  <c r="CP51" i="46"/>
  <c r="CQ51" i="46" s="1"/>
  <c r="CP50" i="46"/>
  <c r="CQ50" i="46" s="1"/>
  <c r="CP49" i="46"/>
  <c r="CQ49" i="46" s="1"/>
  <c r="CP48" i="46"/>
  <c r="CQ48" i="46" s="1"/>
  <c r="CP47" i="46"/>
  <c r="CQ47" i="46" s="1"/>
  <c r="CP46" i="46"/>
  <c r="CQ46" i="46" s="1"/>
  <c r="CP45" i="46"/>
  <c r="CQ45" i="46" s="1"/>
  <c r="CP44" i="46"/>
  <c r="CQ44" i="46" s="1"/>
  <c r="CP43" i="46"/>
  <c r="CQ43" i="46" s="1"/>
  <c r="CP42" i="46"/>
  <c r="CQ42" i="46" s="1"/>
  <c r="CP41" i="46"/>
  <c r="CQ41" i="46" s="1"/>
  <c r="CP40" i="46"/>
  <c r="CQ40" i="46" s="1"/>
  <c r="CP39" i="46"/>
  <c r="CQ39" i="46" s="1"/>
  <c r="CP38" i="46"/>
  <c r="CQ38" i="46" s="1"/>
  <c r="CP37" i="46"/>
  <c r="CQ37" i="46" s="1"/>
  <c r="CP36" i="46"/>
  <c r="CQ36" i="46" s="1"/>
  <c r="CP35" i="46"/>
  <c r="CQ35" i="46" s="1"/>
  <c r="CP34" i="46"/>
  <c r="CQ34" i="46" s="1"/>
  <c r="CP33" i="46"/>
  <c r="CQ33" i="46" s="1"/>
  <c r="CP32" i="46"/>
  <c r="CQ32" i="46" s="1"/>
  <c r="CP31" i="46"/>
  <c r="CQ31" i="46" s="1"/>
  <c r="CP30" i="46"/>
  <c r="CQ30" i="46" s="1"/>
  <c r="CP29" i="46"/>
  <c r="CQ29" i="46" s="1"/>
  <c r="CP28" i="46"/>
  <c r="CQ28" i="46" s="1"/>
  <c r="CP27" i="46"/>
  <c r="CQ27" i="46" s="1"/>
  <c r="CP26" i="46"/>
  <c r="CQ26" i="46" s="1"/>
  <c r="CP25" i="46"/>
  <c r="CQ25" i="46" s="1"/>
  <c r="CP24" i="46"/>
  <c r="CQ24" i="46" s="1"/>
  <c r="CP23" i="46"/>
  <c r="CQ23" i="46" s="1"/>
  <c r="CP22" i="46"/>
  <c r="CQ22" i="46" s="1"/>
  <c r="CP21" i="46"/>
  <c r="CQ21" i="46" s="1"/>
  <c r="CP20" i="46"/>
  <c r="CQ20" i="46" s="1"/>
  <c r="CP19" i="46"/>
  <c r="CQ19" i="46" s="1"/>
  <c r="CP18" i="46"/>
  <c r="CQ18" i="46" s="1"/>
  <c r="CP17" i="46"/>
  <c r="CQ17" i="46" s="1"/>
  <c r="CP16" i="46"/>
  <c r="CQ16" i="46" s="1"/>
  <c r="CP15" i="46"/>
  <c r="CQ15" i="46" s="1"/>
  <c r="CP14" i="46"/>
  <c r="CQ14" i="46" s="1"/>
  <c r="CP13" i="46"/>
  <c r="CQ13" i="46" s="1"/>
  <c r="CP12" i="46"/>
  <c r="CQ12" i="46" s="1"/>
  <c r="CP11" i="46"/>
  <c r="CQ11" i="46" s="1"/>
  <c r="CP10" i="46"/>
  <c r="CQ10" i="46" s="1"/>
  <c r="CP9" i="46"/>
  <c r="CQ9" i="46" s="1"/>
  <c r="CP8" i="46"/>
  <c r="CQ8" i="46" s="1"/>
  <c r="CP7" i="46"/>
  <c r="CQ7" i="46" s="1"/>
  <c r="CP6" i="46"/>
  <c r="CQ6" i="46" s="1"/>
  <c r="CP5" i="46"/>
  <c r="CQ5" i="46" s="1"/>
  <c r="CG8" i="51"/>
  <c r="CY69" i="1"/>
  <c r="CZ69" i="1" s="1"/>
  <c r="CV69" i="1"/>
  <c r="CW69" i="1" s="1"/>
  <c r="CS69" i="1"/>
  <c r="CT69" i="1" s="1"/>
  <c r="CY68" i="1"/>
  <c r="CZ68" i="1" s="1"/>
  <c r="CV68" i="1"/>
  <c r="CW68" i="1" s="1"/>
  <c r="CS68" i="1"/>
  <c r="CT68" i="1" s="1"/>
  <c r="CY67" i="1"/>
  <c r="CZ67" i="1" s="1"/>
  <c r="CV67" i="1"/>
  <c r="CW67" i="1" s="1"/>
  <c r="CS67" i="1"/>
  <c r="CT67" i="1" s="1"/>
  <c r="CY66" i="1"/>
  <c r="CZ66" i="1" s="1"/>
  <c r="CV66" i="1"/>
  <c r="CW66" i="1" s="1"/>
  <c r="CS66" i="1"/>
  <c r="CT66" i="1" s="1"/>
  <c r="CY65" i="1"/>
  <c r="CZ65" i="1" s="1"/>
  <c r="CV65" i="1"/>
  <c r="CW65" i="1" s="1"/>
  <c r="CS65" i="1"/>
  <c r="CT65" i="1" s="1"/>
  <c r="CY64" i="1"/>
  <c r="CZ64" i="1" s="1"/>
  <c r="CV64" i="1"/>
  <c r="CW64" i="1" s="1"/>
  <c r="CS64" i="1"/>
  <c r="CT64" i="1" s="1"/>
  <c r="CY63" i="1"/>
  <c r="CZ63" i="1" s="1"/>
  <c r="CV63" i="1"/>
  <c r="CW63" i="1" s="1"/>
  <c r="CS63" i="1"/>
  <c r="CT63" i="1" s="1"/>
  <c r="CY62" i="1"/>
  <c r="CZ62" i="1" s="1"/>
  <c r="CV62" i="1"/>
  <c r="CW62" i="1" s="1"/>
  <c r="CS62" i="1"/>
  <c r="CT62" i="1" s="1"/>
  <c r="CY61" i="1"/>
  <c r="CZ61" i="1" s="1"/>
  <c r="CV61" i="1"/>
  <c r="CW61" i="1" s="1"/>
  <c r="CS61" i="1"/>
  <c r="CT61" i="1" s="1"/>
  <c r="CY60" i="1"/>
  <c r="CZ60" i="1" s="1"/>
  <c r="CV60" i="1"/>
  <c r="CW60" i="1" s="1"/>
  <c r="CS60" i="1"/>
  <c r="CT60" i="1" s="1"/>
  <c r="CY59" i="1"/>
  <c r="CZ59" i="1" s="1"/>
  <c r="CV59" i="1"/>
  <c r="CW59" i="1" s="1"/>
  <c r="CS59" i="1"/>
  <c r="CT59" i="1" s="1"/>
  <c r="CY58" i="1"/>
  <c r="CZ58" i="1" s="1"/>
  <c r="CV58" i="1"/>
  <c r="CW58" i="1" s="1"/>
  <c r="CS58" i="1"/>
  <c r="CT58" i="1" s="1"/>
  <c r="CY57" i="1"/>
  <c r="CZ57" i="1" s="1"/>
  <c r="CV57" i="1"/>
  <c r="CW57" i="1" s="1"/>
  <c r="CS57" i="1"/>
  <c r="CT57" i="1" s="1"/>
  <c r="CY56" i="1"/>
  <c r="CZ56" i="1" s="1"/>
  <c r="CV56" i="1"/>
  <c r="CW56" i="1" s="1"/>
  <c r="CS56" i="1"/>
  <c r="CT56" i="1" s="1"/>
  <c r="CY55" i="1"/>
  <c r="CZ55" i="1" s="1"/>
  <c r="CV55" i="1"/>
  <c r="CW55" i="1" s="1"/>
  <c r="CS55" i="1"/>
  <c r="CT55" i="1" s="1"/>
  <c r="CY54" i="1"/>
  <c r="CZ54" i="1" s="1"/>
  <c r="CV54" i="1"/>
  <c r="CW54" i="1" s="1"/>
  <c r="CS54" i="1"/>
  <c r="CT54" i="1" s="1"/>
  <c r="CY53" i="1"/>
  <c r="CZ53" i="1" s="1"/>
  <c r="CV53" i="1"/>
  <c r="CW53" i="1" s="1"/>
  <c r="CS53" i="1"/>
  <c r="CT53" i="1" s="1"/>
  <c r="CY52" i="1"/>
  <c r="CZ52" i="1" s="1"/>
  <c r="CV52" i="1"/>
  <c r="CW52" i="1" s="1"/>
  <c r="CS52" i="1"/>
  <c r="CT52" i="1" s="1"/>
  <c r="CY51" i="1"/>
  <c r="CZ51" i="1" s="1"/>
  <c r="CV51" i="1"/>
  <c r="CW51" i="1" s="1"/>
  <c r="CS51" i="1"/>
  <c r="CT51" i="1" s="1"/>
  <c r="CY50" i="1"/>
  <c r="CZ50" i="1" s="1"/>
  <c r="CV50" i="1"/>
  <c r="CW50" i="1" s="1"/>
  <c r="CS50" i="1"/>
  <c r="CT50" i="1" s="1"/>
  <c r="CY49" i="1"/>
  <c r="CZ49" i="1" s="1"/>
  <c r="CV49" i="1"/>
  <c r="CW49" i="1" s="1"/>
  <c r="CS49" i="1"/>
  <c r="CT49" i="1" s="1"/>
  <c r="CY48" i="1"/>
  <c r="CZ48" i="1" s="1"/>
  <c r="CV48" i="1"/>
  <c r="CW48" i="1" s="1"/>
  <c r="CS48" i="1"/>
  <c r="CT48" i="1" s="1"/>
  <c r="CY47" i="1"/>
  <c r="CZ47" i="1" s="1"/>
  <c r="CV47" i="1"/>
  <c r="CW47" i="1" s="1"/>
  <c r="CS47" i="1"/>
  <c r="CT47" i="1" s="1"/>
  <c r="CY46" i="1"/>
  <c r="CZ46" i="1" s="1"/>
  <c r="CV46" i="1"/>
  <c r="CW46" i="1" s="1"/>
  <c r="CS46" i="1"/>
  <c r="CT46" i="1" s="1"/>
  <c r="CY45" i="1"/>
  <c r="CZ45" i="1" s="1"/>
  <c r="CV45" i="1"/>
  <c r="CW45" i="1" s="1"/>
  <c r="CS45" i="1"/>
  <c r="CT45" i="1" s="1"/>
  <c r="CY44" i="1"/>
  <c r="CZ44" i="1" s="1"/>
  <c r="CV44" i="1"/>
  <c r="CW44" i="1" s="1"/>
  <c r="CS44" i="1"/>
  <c r="CT44" i="1" s="1"/>
  <c r="CY43" i="1"/>
  <c r="CZ43" i="1" s="1"/>
  <c r="CV43" i="1"/>
  <c r="CW43" i="1" s="1"/>
  <c r="CS43" i="1"/>
  <c r="CT43" i="1" s="1"/>
  <c r="CY42" i="1"/>
  <c r="CZ42" i="1" s="1"/>
  <c r="CV42" i="1"/>
  <c r="CW42" i="1" s="1"/>
  <c r="CS42" i="1"/>
  <c r="CT42" i="1" s="1"/>
  <c r="CY41" i="1"/>
  <c r="CZ41" i="1" s="1"/>
  <c r="CV41" i="1"/>
  <c r="CW41" i="1" s="1"/>
  <c r="CS41" i="1"/>
  <c r="CT41" i="1" s="1"/>
  <c r="CY40" i="1"/>
  <c r="CZ40" i="1" s="1"/>
  <c r="CV40" i="1"/>
  <c r="CW40" i="1" s="1"/>
  <c r="CS40" i="1"/>
  <c r="CT40" i="1" s="1"/>
  <c r="CY39" i="1"/>
  <c r="CZ39" i="1" s="1"/>
  <c r="CV39" i="1"/>
  <c r="CW39" i="1" s="1"/>
  <c r="CS39" i="1"/>
  <c r="CT39" i="1" s="1"/>
  <c r="CY38" i="1"/>
  <c r="CZ38" i="1" s="1"/>
  <c r="CV38" i="1"/>
  <c r="CW38" i="1" s="1"/>
  <c r="CS38" i="1"/>
  <c r="CT38" i="1" s="1"/>
  <c r="CY37" i="1"/>
  <c r="CZ37" i="1" s="1"/>
  <c r="CV37" i="1"/>
  <c r="CW37" i="1" s="1"/>
  <c r="CS37" i="1"/>
  <c r="CT37" i="1" s="1"/>
  <c r="CY36" i="1"/>
  <c r="CZ36" i="1" s="1"/>
  <c r="CV36" i="1"/>
  <c r="CW36" i="1" s="1"/>
  <c r="CS36" i="1"/>
  <c r="CT36" i="1" s="1"/>
  <c r="CY35" i="1"/>
  <c r="CZ35" i="1" s="1"/>
  <c r="CV35" i="1"/>
  <c r="CW35" i="1" s="1"/>
  <c r="CS35" i="1"/>
  <c r="CT35" i="1" s="1"/>
  <c r="CY34" i="1"/>
  <c r="CZ34" i="1" s="1"/>
  <c r="CV34" i="1"/>
  <c r="CW34" i="1" s="1"/>
  <c r="CS34" i="1"/>
  <c r="CT34" i="1" s="1"/>
  <c r="CY33" i="1"/>
  <c r="CZ33" i="1" s="1"/>
  <c r="CV33" i="1"/>
  <c r="CW33" i="1" s="1"/>
  <c r="CS33" i="1"/>
  <c r="CT33" i="1" s="1"/>
  <c r="CY32" i="1"/>
  <c r="CZ32" i="1" s="1"/>
  <c r="CV32" i="1"/>
  <c r="CW32" i="1" s="1"/>
  <c r="CS32" i="1"/>
  <c r="CT32" i="1" s="1"/>
  <c r="CY31" i="1"/>
  <c r="CZ31" i="1" s="1"/>
  <c r="CV31" i="1"/>
  <c r="CW31" i="1" s="1"/>
  <c r="CS31" i="1"/>
  <c r="CT31" i="1" s="1"/>
  <c r="CY30" i="1"/>
  <c r="CZ30" i="1" s="1"/>
  <c r="CV30" i="1"/>
  <c r="CW30" i="1" s="1"/>
  <c r="CS30" i="1"/>
  <c r="CT30" i="1" s="1"/>
  <c r="CY29" i="1"/>
  <c r="CZ29" i="1" s="1"/>
  <c r="CV29" i="1"/>
  <c r="CW29" i="1" s="1"/>
  <c r="CS29" i="1"/>
  <c r="CT29" i="1" s="1"/>
  <c r="CY28" i="1"/>
  <c r="CZ28" i="1" s="1"/>
  <c r="CV28" i="1"/>
  <c r="CW28" i="1" s="1"/>
  <c r="CS28" i="1"/>
  <c r="CT28" i="1" s="1"/>
  <c r="CY27" i="1"/>
  <c r="CZ27" i="1" s="1"/>
  <c r="CV27" i="1"/>
  <c r="CW27" i="1" s="1"/>
  <c r="CS27" i="1"/>
  <c r="CT27" i="1" s="1"/>
  <c r="CY26" i="1"/>
  <c r="CZ26" i="1" s="1"/>
  <c r="CV26" i="1"/>
  <c r="CW26" i="1" s="1"/>
  <c r="CS26" i="1"/>
  <c r="CT26" i="1" s="1"/>
  <c r="CY25" i="1"/>
  <c r="CZ25" i="1" s="1"/>
  <c r="CV25" i="1"/>
  <c r="CW25" i="1" s="1"/>
  <c r="CS25" i="1"/>
  <c r="CT25" i="1" s="1"/>
  <c r="CY24" i="1"/>
  <c r="CZ24" i="1" s="1"/>
  <c r="CV24" i="1"/>
  <c r="CW24" i="1" s="1"/>
  <c r="CS24" i="1"/>
  <c r="CT24" i="1" s="1"/>
  <c r="CY23" i="1"/>
  <c r="CZ23" i="1" s="1"/>
  <c r="CV23" i="1"/>
  <c r="CW23" i="1" s="1"/>
  <c r="CS23" i="1"/>
  <c r="CT23" i="1" s="1"/>
  <c r="CY22" i="1"/>
  <c r="CZ22" i="1" s="1"/>
  <c r="CV22" i="1"/>
  <c r="CW22" i="1" s="1"/>
  <c r="CS22" i="1"/>
  <c r="CT22" i="1" s="1"/>
  <c r="CY21" i="1"/>
  <c r="CZ21" i="1" s="1"/>
  <c r="CV21" i="1"/>
  <c r="CW21" i="1" s="1"/>
  <c r="CS21" i="1"/>
  <c r="CT21" i="1" s="1"/>
  <c r="CY20" i="1"/>
  <c r="CZ20" i="1" s="1"/>
  <c r="CV20" i="1"/>
  <c r="CW20" i="1" s="1"/>
  <c r="CS20" i="1"/>
  <c r="CT20" i="1" s="1"/>
  <c r="CY19" i="1"/>
  <c r="CZ19" i="1" s="1"/>
  <c r="CV19" i="1"/>
  <c r="CW19" i="1" s="1"/>
  <c r="CS19" i="1"/>
  <c r="CT19" i="1" s="1"/>
  <c r="CY18" i="1"/>
  <c r="CZ18" i="1" s="1"/>
  <c r="CV18" i="1"/>
  <c r="CW18" i="1" s="1"/>
  <c r="CS18" i="1"/>
  <c r="CT18" i="1" s="1"/>
  <c r="CY17" i="1"/>
  <c r="CZ17" i="1" s="1"/>
  <c r="CV17" i="1"/>
  <c r="CW17" i="1" s="1"/>
  <c r="CS17" i="1"/>
  <c r="CT17" i="1" s="1"/>
  <c r="CY16" i="1"/>
  <c r="CZ16" i="1" s="1"/>
  <c r="CV16" i="1"/>
  <c r="CW16" i="1" s="1"/>
  <c r="CS16" i="1"/>
  <c r="CT16" i="1" s="1"/>
  <c r="CY15" i="1"/>
  <c r="CZ15" i="1" s="1"/>
  <c r="CV15" i="1"/>
  <c r="CW15" i="1" s="1"/>
  <c r="CS15" i="1"/>
  <c r="CT15" i="1" s="1"/>
  <c r="CY14" i="1"/>
  <c r="CZ14" i="1" s="1"/>
  <c r="CV14" i="1"/>
  <c r="CW14" i="1" s="1"/>
  <c r="CS14" i="1"/>
  <c r="CT14" i="1" s="1"/>
  <c r="CY13" i="1"/>
  <c r="CZ13" i="1" s="1"/>
  <c r="CV13" i="1"/>
  <c r="CW13" i="1" s="1"/>
  <c r="CS13" i="1"/>
  <c r="CT13" i="1" s="1"/>
  <c r="CY12" i="1"/>
  <c r="CZ12" i="1" s="1"/>
  <c r="CV12" i="1"/>
  <c r="CW12" i="1" s="1"/>
  <c r="CS12" i="1"/>
  <c r="CT12" i="1" s="1"/>
  <c r="CY11" i="1"/>
  <c r="CZ11" i="1" s="1"/>
  <c r="CV11" i="1"/>
  <c r="CW11" i="1" s="1"/>
  <c r="CS11" i="1"/>
  <c r="CT11" i="1" s="1"/>
  <c r="CY10" i="1"/>
  <c r="CZ10" i="1" s="1"/>
  <c r="CV10" i="1"/>
  <c r="CW10" i="1" s="1"/>
  <c r="CS10" i="1"/>
  <c r="CT10" i="1" s="1"/>
  <c r="CY9" i="1"/>
  <c r="CZ9" i="1" s="1"/>
  <c r="CV9" i="1"/>
  <c r="CW9" i="1" s="1"/>
  <c r="CS9" i="1"/>
  <c r="CT9" i="1" s="1"/>
  <c r="CY8" i="1"/>
  <c r="CZ8" i="1" s="1"/>
  <c r="CV8" i="1"/>
  <c r="CW8" i="1" s="1"/>
  <c r="CS8" i="1"/>
  <c r="CT8" i="1" s="1"/>
  <c r="CY7" i="1"/>
  <c r="CZ7" i="1" s="1"/>
  <c r="CV7" i="1"/>
  <c r="CW7" i="1" s="1"/>
  <c r="CS7" i="1"/>
  <c r="CT7" i="1" s="1"/>
  <c r="CY6" i="1"/>
  <c r="CZ6" i="1" s="1"/>
  <c r="CV6" i="1"/>
  <c r="CW6" i="1" s="1"/>
  <c r="CS6" i="1"/>
  <c r="CT6" i="1" s="1"/>
  <c r="CY5" i="1"/>
  <c r="CZ5" i="1" s="1"/>
  <c r="CV5" i="1"/>
  <c r="CW5" i="1" s="1"/>
  <c r="CS5" i="1"/>
  <c r="CT5" i="1" s="1"/>
  <c r="DC65" i="22"/>
  <c r="DD65" i="22" s="1"/>
  <c r="CZ65" i="22"/>
  <c r="DA65" i="22" s="1"/>
  <c r="CW65" i="22"/>
  <c r="CX65" i="22" s="1"/>
  <c r="DC64" i="22"/>
  <c r="DD64" i="22" s="1"/>
  <c r="CZ64" i="22"/>
  <c r="DA64" i="22" s="1"/>
  <c r="CW64" i="22"/>
  <c r="CX64" i="22" s="1"/>
  <c r="DC63" i="22"/>
  <c r="DD63" i="22" s="1"/>
  <c r="CZ63" i="22"/>
  <c r="DA63" i="22" s="1"/>
  <c r="CW63" i="22"/>
  <c r="CX63" i="22" s="1"/>
  <c r="DC62" i="22"/>
  <c r="DD62" i="22" s="1"/>
  <c r="CZ62" i="22"/>
  <c r="DA62" i="22" s="1"/>
  <c r="CW62" i="22"/>
  <c r="CX62" i="22" s="1"/>
  <c r="DC61" i="22"/>
  <c r="DD61" i="22" s="1"/>
  <c r="CZ61" i="22"/>
  <c r="DA61" i="22" s="1"/>
  <c r="CW61" i="22"/>
  <c r="CX61" i="22" s="1"/>
  <c r="DC60" i="22"/>
  <c r="DD60" i="22" s="1"/>
  <c r="CZ60" i="22"/>
  <c r="DA60" i="22" s="1"/>
  <c r="CW60" i="22"/>
  <c r="CX60" i="22" s="1"/>
  <c r="DC59" i="22"/>
  <c r="DD59" i="22" s="1"/>
  <c r="CZ59" i="22"/>
  <c r="DA59" i="22" s="1"/>
  <c r="CW59" i="22"/>
  <c r="CX59" i="22" s="1"/>
  <c r="DC58" i="22"/>
  <c r="DD58" i="22" s="1"/>
  <c r="CZ58" i="22"/>
  <c r="DA58" i="22" s="1"/>
  <c r="CW58" i="22"/>
  <c r="CX58" i="22" s="1"/>
  <c r="DC57" i="22"/>
  <c r="DD57" i="22" s="1"/>
  <c r="CZ57" i="22"/>
  <c r="DA57" i="22" s="1"/>
  <c r="CW57" i="22"/>
  <c r="CX57" i="22" s="1"/>
  <c r="DC56" i="22"/>
  <c r="DD56" i="22" s="1"/>
  <c r="CZ56" i="22"/>
  <c r="DA56" i="22" s="1"/>
  <c r="CW56" i="22"/>
  <c r="CX56" i="22" s="1"/>
  <c r="DC55" i="22"/>
  <c r="DD55" i="22" s="1"/>
  <c r="CZ55" i="22"/>
  <c r="DA55" i="22" s="1"/>
  <c r="CW55" i="22"/>
  <c r="CX55" i="22" s="1"/>
  <c r="DC54" i="22"/>
  <c r="DD54" i="22" s="1"/>
  <c r="CZ54" i="22"/>
  <c r="DA54" i="22" s="1"/>
  <c r="CW54" i="22"/>
  <c r="CX54" i="22" s="1"/>
  <c r="DC53" i="22"/>
  <c r="DD53" i="22" s="1"/>
  <c r="CZ53" i="22"/>
  <c r="DA53" i="22" s="1"/>
  <c r="CW53" i="22"/>
  <c r="CX53" i="22" s="1"/>
  <c r="DC52" i="22"/>
  <c r="DD52" i="22" s="1"/>
  <c r="CZ52" i="22"/>
  <c r="DA52" i="22" s="1"/>
  <c r="CW52" i="22"/>
  <c r="CX52" i="22" s="1"/>
  <c r="DC51" i="22"/>
  <c r="DD51" i="22" s="1"/>
  <c r="CZ51" i="22"/>
  <c r="DA51" i="22" s="1"/>
  <c r="CW51" i="22"/>
  <c r="CX51" i="22" s="1"/>
  <c r="DC50" i="22"/>
  <c r="DD50" i="22" s="1"/>
  <c r="CZ50" i="22"/>
  <c r="DA50" i="22" s="1"/>
  <c r="CW50" i="22"/>
  <c r="CX50" i="22" s="1"/>
  <c r="DC49" i="22"/>
  <c r="DD49" i="22" s="1"/>
  <c r="CZ49" i="22"/>
  <c r="DA49" i="22" s="1"/>
  <c r="CW49" i="22"/>
  <c r="CX49" i="22" s="1"/>
  <c r="DC48" i="22"/>
  <c r="DD48" i="22" s="1"/>
  <c r="CZ48" i="22"/>
  <c r="DA48" i="22" s="1"/>
  <c r="CW48" i="22"/>
  <c r="CX48" i="22" s="1"/>
  <c r="DC47" i="22"/>
  <c r="DD47" i="22" s="1"/>
  <c r="CZ47" i="22"/>
  <c r="DA47" i="22" s="1"/>
  <c r="CW47" i="22"/>
  <c r="CX47" i="22" s="1"/>
  <c r="DC46" i="22"/>
  <c r="DD46" i="22" s="1"/>
  <c r="CZ46" i="22"/>
  <c r="DA46" i="22" s="1"/>
  <c r="CW46" i="22"/>
  <c r="CX46" i="22" s="1"/>
  <c r="DC45" i="22"/>
  <c r="DD45" i="22" s="1"/>
  <c r="CZ45" i="22"/>
  <c r="DA45" i="22" s="1"/>
  <c r="CW45" i="22"/>
  <c r="CX45" i="22" s="1"/>
  <c r="DC44" i="22"/>
  <c r="DD44" i="22" s="1"/>
  <c r="CZ44" i="22"/>
  <c r="DA44" i="22" s="1"/>
  <c r="CW44" i="22"/>
  <c r="CX44" i="22" s="1"/>
  <c r="DC43" i="22"/>
  <c r="DD43" i="22" s="1"/>
  <c r="CZ43" i="22"/>
  <c r="DA43" i="22" s="1"/>
  <c r="CW43" i="22"/>
  <c r="CX43" i="22" s="1"/>
  <c r="DC42" i="22"/>
  <c r="DD42" i="22" s="1"/>
  <c r="CZ42" i="22"/>
  <c r="DA42" i="22" s="1"/>
  <c r="CW42" i="22"/>
  <c r="CX42" i="22" s="1"/>
  <c r="DC41" i="22"/>
  <c r="DD41" i="22" s="1"/>
  <c r="CZ41" i="22"/>
  <c r="DA41" i="22" s="1"/>
  <c r="CW41" i="22"/>
  <c r="CX41" i="22" s="1"/>
  <c r="DC40" i="22"/>
  <c r="DD40" i="22" s="1"/>
  <c r="CZ40" i="22"/>
  <c r="DA40" i="22" s="1"/>
  <c r="CW40" i="22"/>
  <c r="CX40" i="22" s="1"/>
  <c r="DC39" i="22"/>
  <c r="DD39" i="22" s="1"/>
  <c r="CZ39" i="22"/>
  <c r="DA39" i="22" s="1"/>
  <c r="CW39" i="22"/>
  <c r="CX39" i="22" s="1"/>
  <c r="DC38" i="22"/>
  <c r="DD38" i="22" s="1"/>
  <c r="CZ38" i="22"/>
  <c r="DA38" i="22" s="1"/>
  <c r="CW38" i="22"/>
  <c r="CX38" i="22" s="1"/>
  <c r="DC37" i="22"/>
  <c r="DD37" i="22" s="1"/>
  <c r="CZ37" i="22"/>
  <c r="DA37" i="22" s="1"/>
  <c r="CW37" i="22"/>
  <c r="CX37" i="22" s="1"/>
  <c r="DC36" i="22"/>
  <c r="DD36" i="22" s="1"/>
  <c r="CZ36" i="22"/>
  <c r="DA36" i="22" s="1"/>
  <c r="CW36" i="22"/>
  <c r="CX36" i="22" s="1"/>
  <c r="DC35" i="22"/>
  <c r="DD35" i="22" s="1"/>
  <c r="CZ35" i="22"/>
  <c r="DA35" i="22" s="1"/>
  <c r="CW35" i="22"/>
  <c r="CX35" i="22" s="1"/>
  <c r="DC34" i="22"/>
  <c r="DD34" i="22" s="1"/>
  <c r="CZ34" i="22"/>
  <c r="DA34" i="22" s="1"/>
  <c r="CW34" i="22"/>
  <c r="CX34" i="22" s="1"/>
  <c r="DC33" i="22"/>
  <c r="DD33" i="22" s="1"/>
  <c r="CZ33" i="22"/>
  <c r="DA33" i="22" s="1"/>
  <c r="CW33" i="22"/>
  <c r="CX33" i="22" s="1"/>
  <c r="DC32" i="22"/>
  <c r="DD32" i="22" s="1"/>
  <c r="CZ32" i="22"/>
  <c r="DA32" i="22" s="1"/>
  <c r="CW32" i="22"/>
  <c r="CX32" i="22" s="1"/>
  <c r="DC31" i="22"/>
  <c r="DD31" i="22" s="1"/>
  <c r="CZ31" i="22"/>
  <c r="DA31" i="22" s="1"/>
  <c r="CW31" i="22"/>
  <c r="CX31" i="22" s="1"/>
  <c r="DC30" i="22"/>
  <c r="DD30" i="22" s="1"/>
  <c r="CZ30" i="22"/>
  <c r="DA30" i="22" s="1"/>
  <c r="CW30" i="22"/>
  <c r="CX30" i="22" s="1"/>
  <c r="DC29" i="22"/>
  <c r="DD29" i="22" s="1"/>
  <c r="CZ29" i="22"/>
  <c r="DA29" i="22" s="1"/>
  <c r="CW29" i="22"/>
  <c r="CX29" i="22" s="1"/>
  <c r="DC28" i="22"/>
  <c r="DD28" i="22" s="1"/>
  <c r="CZ28" i="22"/>
  <c r="DA28" i="22" s="1"/>
  <c r="CW28" i="22"/>
  <c r="CX28" i="22" s="1"/>
  <c r="DC27" i="22"/>
  <c r="DD27" i="22" s="1"/>
  <c r="CZ27" i="22"/>
  <c r="DA27" i="22" s="1"/>
  <c r="CW27" i="22"/>
  <c r="CX27" i="22" s="1"/>
  <c r="DC26" i="22"/>
  <c r="DD26" i="22" s="1"/>
  <c r="CZ26" i="22"/>
  <c r="DA26" i="22" s="1"/>
  <c r="CW26" i="22"/>
  <c r="CX26" i="22" s="1"/>
  <c r="DC25" i="22"/>
  <c r="DD25" i="22" s="1"/>
  <c r="CZ25" i="22"/>
  <c r="DA25" i="22" s="1"/>
  <c r="CW25" i="22"/>
  <c r="CX25" i="22" s="1"/>
  <c r="DC24" i="22"/>
  <c r="DD24" i="22" s="1"/>
  <c r="CZ24" i="22"/>
  <c r="DA24" i="22" s="1"/>
  <c r="CW24" i="22"/>
  <c r="CX24" i="22" s="1"/>
  <c r="DC23" i="22"/>
  <c r="DD23" i="22" s="1"/>
  <c r="CZ23" i="22"/>
  <c r="DA23" i="22" s="1"/>
  <c r="CW23" i="22"/>
  <c r="CX23" i="22" s="1"/>
  <c r="DC22" i="22"/>
  <c r="DD22" i="22" s="1"/>
  <c r="CZ22" i="22"/>
  <c r="DA22" i="22" s="1"/>
  <c r="CW22" i="22"/>
  <c r="CX22" i="22" s="1"/>
  <c r="DC21" i="22"/>
  <c r="DD21" i="22" s="1"/>
  <c r="CZ21" i="22"/>
  <c r="DA21" i="22" s="1"/>
  <c r="CW21" i="22"/>
  <c r="CX21" i="22" s="1"/>
  <c r="DC20" i="22"/>
  <c r="DD20" i="22" s="1"/>
  <c r="CZ20" i="22"/>
  <c r="DA20" i="22" s="1"/>
  <c r="CW20" i="22"/>
  <c r="CX20" i="22" s="1"/>
  <c r="DC19" i="22"/>
  <c r="DD19" i="22" s="1"/>
  <c r="CZ19" i="22"/>
  <c r="DA19" i="22" s="1"/>
  <c r="CW19" i="22"/>
  <c r="CX19" i="22" s="1"/>
  <c r="DC18" i="22"/>
  <c r="DD18" i="22" s="1"/>
  <c r="CZ18" i="22"/>
  <c r="DA18" i="22" s="1"/>
  <c r="CW18" i="22"/>
  <c r="CX18" i="22" s="1"/>
  <c r="DC17" i="22"/>
  <c r="DD17" i="22" s="1"/>
  <c r="CZ17" i="22"/>
  <c r="DA17" i="22" s="1"/>
  <c r="CW17" i="22"/>
  <c r="CX17" i="22" s="1"/>
  <c r="DC16" i="22"/>
  <c r="DD16" i="22" s="1"/>
  <c r="CZ16" i="22"/>
  <c r="DA16" i="22" s="1"/>
  <c r="CW16" i="22"/>
  <c r="CX16" i="22" s="1"/>
  <c r="DC15" i="22"/>
  <c r="DD15" i="22" s="1"/>
  <c r="CZ15" i="22"/>
  <c r="DA15" i="22" s="1"/>
  <c r="CW15" i="22"/>
  <c r="CX15" i="22" s="1"/>
  <c r="DC14" i="22"/>
  <c r="DD14" i="22" s="1"/>
  <c r="CZ14" i="22"/>
  <c r="DA14" i="22" s="1"/>
  <c r="CW14" i="22"/>
  <c r="CX14" i="22" s="1"/>
  <c r="DC13" i="22"/>
  <c r="DD13" i="22" s="1"/>
  <c r="CZ13" i="22"/>
  <c r="DA13" i="22" s="1"/>
  <c r="CW13" i="22"/>
  <c r="CX13" i="22" s="1"/>
  <c r="DC12" i="22"/>
  <c r="DD12" i="22" s="1"/>
  <c r="CZ12" i="22"/>
  <c r="DA12" i="22" s="1"/>
  <c r="CW12" i="22"/>
  <c r="CX12" i="22" s="1"/>
  <c r="DC11" i="22"/>
  <c r="DD11" i="22" s="1"/>
  <c r="CZ11" i="22"/>
  <c r="DA11" i="22" s="1"/>
  <c r="CW11" i="22"/>
  <c r="CX11" i="22" s="1"/>
  <c r="DC10" i="22"/>
  <c r="DD10" i="22" s="1"/>
  <c r="CZ10" i="22"/>
  <c r="DA10" i="22" s="1"/>
  <c r="CW10" i="22"/>
  <c r="CX10" i="22" s="1"/>
  <c r="DC9" i="22"/>
  <c r="DD9" i="22" s="1"/>
  <c r="CZ9" i="22"/>
  <c r="DA9" i="22" s="1"/>
  <c r="CW9" i="22"/>
  <c r="CX9" i="22" s="1"/>
  <c r="DC8" i="22"/>
  <c r="DD8" i="22" s="1"/>
  <c r="CZ8" i="22"/>
  <c r="DA8" i="22" s="1"/>
  <c r="CW8" i="22"/>
  <c r="CX8" i="22" s="1"/>
  <c r="DC7" i="22"/>
  <c r="DD7" i="22" s="1"/>
  <c r="CZ7" i="22"/>
  <c r="DA7" i="22" s="1"/>
  <c r="CW7" i="22"/>
  <c r="CX7" i="22" s="1"/>
  <c r="DC6" i="22"/>
  <c r="DD6" i="22" s="1"/>
  <c r="CZ6" i="22"/>
  <c r="DA6" i="22" s="1"/>
  <c r="CW6" i="22"/>
  <c r="CX6" i="22" s="1"/>
  <c r="DC5" i="22"/>
  <c r="DD5" i="22" s="1"/>
  <c r="CZ5" i="22"/>
  <c r="DA5" i="22" s="1"/>
  <c r="CW5" i="22"/>
  <c r="CX5" i="22" s="1"/>
  <c r="DC65" i="47"/>
  <c r="DD65" i="47" s="1"/>
  <c r="CZ65" i="47"/>
  <c r="DA65" i="47" s="1"/>
  <c r="CW65" i="47"/>
  <c r="CX65" i="47" s="1"/>
  <c r="DC64" i="47"/>
  <c r="DD64" i="47" s="1"/>
  <c r="CZ64" i="47"/>
  <c r="DA64" i="47" s="1"/>
  <c r="CW64" i="47"/>
  <c r="CX64" i="47" s="1"/>
  <c r="DC63" i="47"/>
  <c r="DD63" i="47" s="1"/>
  <c r="CZ63" i="47"/>
  <c r="DA63" i="47" s="1"/>
  <c r="CW63" i="47"/>
  <c r="CX63" i="47" s="1"/>
  <c r="DC62" i="47"/>
  <c r="DD62" i="47" s="1"/>
  <c r="CZ62" i="47"/>
  <c r="DA62" i="47" s="1"/>
  <c r="CW62" i="47"/>
  <c r="CX62" i="47" s="1"/>
  <c r="DC61" i="47"/>
  <c r="DD61" i="47" s="1"/>
  <c r="CZ61" i="47"/>
  <c r="DA61" i="47" s="1"/>
  <c r="CW61" i="47"/>
  <c r="CX61" i="47" s="1"/>
  <c r="DC60" i="47"/>
  <c r="DD60" i="47" s="1"/>
  <c r="CZ60" i="47"/>
  <c r="DA60" i="47" s="1"/>
  <c r="CW60" i="47"/>
  <c r="CX60" i="47" s="1"/>
  <c r="DC59" i="47"/>
  <c r="DD59" i="47" s="1"/>
  <c r="CZ59" i="47"/>
  <c r="DA59" i="47" s="1"/>
  <c r="CW59" i="47"/>
  <c r="CX59" i="47" s="1"/>
  <c r="DC58" i="47"/>
  <c r="DD58" i="47" s="1"/>
  <c r="CZ58" i="47"/>
  <c r="DA58" i="47" s="1"/>
  <c r="CW58" i="47"/>
  <c r="CX58" i="47" s="1"/>
  <c r="DC57" i="47"/>
  <c r="DD57" i="47" s="1"/>
  <c r="CZ57" i="47"/>
  <c r="DA57" i="47" s="1"/>
  <c r="CW57" i="47"/>
  <c r="CX57" i="47" s="1"/>
  <c r="DC56" i="47"/>
  <c r="DD56" i="47" s="1"/>
  <c r="CZ56" i="47"/>
  <c r="DA56" i="47" s="1"/>
  <c r="CW56" i="47"/>
  <c r="CX56" i="47" s="1"/>
  <c r="DC55" i="47"/>
  <c r="DD55" i="47" s="1"/>
  <c r="CZ55" i="47"/>
  <c r="DA55" i="47" s="1"/>
  <c r="CW55" i="47"/>
  <c r="CX55" i="47" s="1"/>
  <c r="DC54" i="47"/>
  <c r="DD54" i="47" s="1"/>
  <c r="CZ54" i="47"/>
  <c r="DA54" i="47" s="1"/>
  <c r="CW54" i="47"/>
  <c r="CX54" i="47" s="1"/>
  <c r="DC53" i="47"/>
  <c r="DD53" i="47" s="1"/>
  <c r="CZ53" i="47"/>
  <c r="DA53" i="47" s="1"/>
  <c r="CW53" i="47"/>
  <c r="CX53" i="47" s="1"/>
  <c r="DC52" i="47"/>
  <c r="DD52" i="47" s="1"/>
  <c r="CZ52" i="47"/>
  <c r="DA52" i="47" s="1"/>
  <c r="CW52" i="47"/>
  <c r="CX52" i="47" s="1"/>
  <c r="DC51" i="47"/>
  <c r="DD51" i="47" s="1"/>
  <c r="CZ51" i="47"/>
  <c r="DA51" i="47" s="1"/>
  <c r="CW51" i="47"/>
  <c r="CX51" i="47" s="1"/>
  <c r="DC50" i="47"/>
  <c r="DD50" i="47" s="1"/>
  <c r="CZ50" i="47"/>
  <c r="DA50" i="47" s="1"/>
  <c r="CW50" i="47"/>
  <c r="CX50" i="47" s="1"/>
  <c r="DC49" i="47"/>
  <c r="DD49" i="47" s="1"/>
  <c r="CZ49" i="47"/>
  <c r="DA49" i="47" s="1"/>
  <c r="CW49" i="47"/>
  <c r="CX49" i="47" s="1"/>
  <c r="DC48" i="47"/>
  <c r="DD48" i="47" s="1"/>
  <c r="CZ48" i="47"/>
  <c r="DA48" i="47" s="1"/>
  <c r="CW48" i="47"/>
  <c r="CX48" i="47" s="1"/>
  <c r="DC47" i="47"/>
  <c r="DD47" i="47" s="1"/>
  <c r="CZ47" i="47"/>
  <c r="DA47" i="47" s="1"/>
  <c r="CW47" i="47"/>
  <c r="CX47" i="47" s="1"/>
  <c r="DC46" i="47"/>
  <c r="DD46" i="47" s="1"/>
  <c r="CZ46" i="47"/>
  <c r="DA46" i="47" s="1"/>
  <c r="CW46" i="47"/>
  <c r="CX46" i="47" s="1"/>
  <c r="DC45" i="47"/>
  <c r="DD45" i="47" s="1"/>
  <c r="CZ45" i="47"/>
  <c r="DA45" i="47" s="1"/>
  <c r="CW45" i="47"/>
  <c r="CX45" i="47" s="1"/>
  <c r="DC44" i="47"/>
  <c r="DD44" i="47" s="1"/>
  <c r="CZ44" i="47"/>
  <c r="DA44" i="47" s="1"/>
  <c r="CW44" i="47"/>
  <c r="CX44" i="47" s="1"/>
  <c r="DC43" i="47"/>
  <c r="DD43" i="47" s="1"/>
  <c r="CZ43" i="47"/>
  <c r="DA43" i="47" s="1"/>
  <c r="CW43" i="47"/>
  <c r="CX43" i="47" s="1"/>
  <c r="DC42" i="47"/>
  <c r="DD42" i="47" s="1"/>
  <c r="CZ42" i="47"/>
  <c r="DA42" i="47" s="1"/>
  <c r="CW42" i="47"/>
  <c r="CX42" i="47" s="1"/>
  <c r="DC41" i="47"/>
  <c r="DD41" i="47" s="1"/>
  <c r="CZ41" i="47"/>
  <c r="DA41" i="47" s="1"/>
  <c r="CW41" i="47"/>
  <c r="CX41" i="47" s="1"/>
  <c r="DC40" i="47"/>
  <c r="DD40" i="47" s="1"/>
  <c r="CZ40" i="47"/>
  <c r="DA40" i="47" s="1"/>
  <c r="CW40" i="47"/>
  <c r="CX40" i="47" s="1"/>
  <c r="DC39" i="47"/>
  <c r="DD39" i="47" s="1"/>
  <c r="CZ39" i="47"/>
  <c r="DA39" i="47" s="1"/>
  <c r="CW39" i="47"/>
  <c r="CX39" i="47" s="1"/>
  <c r="DC38" i="47"/>
  <c r="DD38" i="47" s="1"/>
  <c r="CZ38" i="47"/>
  <c r="DA38" i="47" s="1"/>
  <c r="CW38" i="47"/>
  <c r="CX38" i="47" s="1"/>
  <c r="DC37" i="47"/>
  <c r="DD37" i="47" s="1"/>
  <c r="CZ37" i="47"/>
  <c r="DA37" i="47" s="1"/>
  <c r="CW37" i="47"/>
  <c r="CX37" i="47" s="1"/>
  <c r="DC36" i="47"/>
  <c r="DD36" i="47" s="1"/>
  <c r="CZ36" i="47"/>
  <c r="DA36" i="47" s="1"/>
  <c r="CW36" i="47"/>
  <c r="CX36" i="47" s="1"/>
  <c r="DC35" i="47"/>
  <c r="DD35" i="47" s="1"/>
  <c r="CZ35" i="47"/>
  <c r="DA35" i="47" s="1"/>
  <c r="CW35" i="47"/>
  <c r="CX35" i="47" s="1"/>
  <c r="DC34" i="47"/>
  <c r="DD34" i="47" s="1"/>
  <c r="CZ34" i="47"/>
  <c r="DA34" i="47" s="1"/>
  <c r="CW34" i="47"/>
  <c r="CX34" i="47" s="1"/>
  <c r="DC33" i="47"/>
  <c r="DD33" i="47" s="1"/>
  <c r="CZ33" i="47"/>
  <c r="DA33" i="47" s="1"/>
  <c r="CW33" i="47"/>
  <c r="CX33" i="47" s="1"/>
  <c r="DC32" i="47"/>
  <c r="DD32" i="47" s="1"/>
  <c r="CZ32" i="47"/>
  <c r="DA32" i="47" s="1"/>
  <c r="CW32" i="47"/>
  <c r="CX32" i="47" s="1"/>
  <c r="DC31" i="47"/>
  <c r="DD31" i="47" s="1"/>
  <c r="CZ31" i="47"/>
  <c r="DA31" i="47" s="1"/>
  <c r="CW31" i="47"/>
  <c r="CX31" i="47" s="1"/>
  <c r="DC30" i="47"/>
  <c r="DD30" i="47" s="1"/>
  <c r="CZ30" i="47"/>
  <c r="DA30" i="47" s="1"/>
  <c r="CW30" i="47"/>
  <c r="CX30" i="47" s="1"/>
  <c r="DC29" i="47"/>
  <c r="DD29" i="47" s="1"/>
  <c r="CZ29" i="47"/>
  <c r="DA29" i="47" s="1"/>
  <c r="CW29" i="47"/>
  <c r="CX29" i="47" s="1"/>
  <c r="DC28" i="47"/>
  <c r="DD28" i="47" s="1"/>
  <c r="CZ28" i="47"/>
  <c r="DA28" i="47" s="1"/>
  <c r="CW28" i="47"/>
  <c r="CX28" i="47" s="1"/>
  <c r="DC27" i="47"/>
  <c r="DD27" i="47" s="1"/>
  <c r="CZ27" i="47"/>
  <c r="DA27" i="47" s="1"/>
  <c r="CW27" i="47"/>
  <c r="CX27" i="47" s="1"/>
  <c r="DC26" i="47"/>
  <c r="DD26" i="47" s="1"/>
  <c r="CZ26" i="47"/>
  <c r="DA26" i="47" s="1"/>
  <c r="CW26" i="47"/>
  <c r="CX26" i="47" s="1"/>
  <c r="DC25" i="47"/>
  <c r="DD25" i="47" s="1"/>
  <c r="CZ25" i="47"/>
  <c r="DA25" i="47" s="1"/>
  <c r="CW25" i="47"/>
  <c r="CX25" i="47" s="1"/>
  <c r="DC24" i="47"/>
  <c r="DD24" i="47" s="1"/>
  <c r="CZ24" i="47"/>
  <c r="DA24" i="47" s="1"/>
  <c r="CW24" i="47"/>
  <c r="CX24" i="47" s="1"/>
  <c r="DC23" i="47"/>
  <c r="DD23" i="47" s="1"/>
  <c r="CZ23" i="47"/>
  <c r="DA23" i="47" s="1"/>
  <c r="CW23" i="47"/>
  <c r="CX23" i="47" s="1"/>
  <c r="DC22" i="47"/>
  <c r="DD22" i="47" s="1"/>
  <c r="CZ22" i="47"/>
  <c r="DA22" i="47" s="1"/>
  <c r="CW22" i="47"/>
  <c r="CX22" i="47" s="1"/>
  <c r="DC21" i="47"/>
  <c r="DD21" i="47" s="1"/>
  <c r="CZ21" i="47"/>
  <c r="DA21" i="47" s="1"/>
  <c r="CW21" i="47"/>
  <c r="CX21" i="47" s="1"/>
  <c r="DC20" i="47"/>
  <c r="DD20" i="47" s="1"/>
  <c r="CZ20" i="47"/>
  <c r="DA20" i="47" s="1"/>
  <c r="CW20" i="47"/>
  <c r="CX20" i="47" s="1"/>
  <c r="DC19" i="47"/>
  <c r="DD19" i="47" s="1"/>
  <c r="CZ19" i="47"/>
  <c r="DA19" i="47" s="1"/>
  <c r="CW19" i="47"/>
  <c r="CX19" i="47" s="1"/>
  <c r="DC18" i="47"/>
  <c r="DD18" i="47" s="1"/>
  <c r="CZ18" i="47"/>
  <c r="DA18" i="47" s="1"/>
  <c r="CW18" i="47"/>
  <c r="CX18" i="47" s="1"/>
  <c r="DC17" i="47"/>
  <c r="DD17" i="47" s="1"/>
  <c r="CZ17" i="47"/>
  <c r="DA17" i="47" s="1"/>
  <c r="CW17" i="47"/>
  <c r="CX17" i="47" s="1"/>
  <c r="DC16" i="47"/>
  <c r="DD16" i="47" s="1"/>
  <c r="CZ16" i="47"/>
  <c r="DA16" i="47" s="1"/>
  <c r="CW16" i="47"/>
  <c r="CX16" i="47" s="1"/>
  <c r="DC15" i="47"/>
  <c r="DD15" i="47" s="1"/>
  <c r="CZ15" i="47"/>
  <c r="DA15" i="47" s="1"/>
  <c r="CW15" i="47"/>
  <c r="CX15" i="47" s="1"/>
  <c r="DC14" i="47"/>
  <c r="DD14" i="47" s="1"/>
  <c r="CZ14" i="47"/>
  <c r="DA14" i="47" s="1"/>
  <c r="CW14" i="47"/>
  <c r="CX14" i="47" s="1"/>
  <c r="DC13" i="47"/>
  <c r="DD13" i="47" s="1"/>
  <c r="CZ13" i="47"/>
  <c r="DA13" i="47" s="1"/>
  <c r="CW13" i="47"/>
  <c r="CX13" i="47" s="1"/>
  <c r="DC12" i="47"/>
  <c r="DD12" i="47" s="1"/>
  <c r="CZ12" i="47"/>
  <c r="DA12" i="47" s="1"/>
  <c r="CW12" i="47"/>
  <c r="CX12" i="47" s="1"/>
  <c r="DC11" i="47"/>
  <c r="DD11" i="47" s="1"/>
  <c r="CZ11" i="47"/>
  <c r="DA11" i="47" s="1"/>
  <c r="CW11" i="47"/>
  <c r="CX11" i="47" s="1"/>
  <c r="DC10" i="47"/>
  <c r="DD10" i="47" s="1"/>
  <c r="CZ10" i="47"/>
  <c r="DA10" i="47" s="1"/>
  <c r="CW10" i="47"/>
  <c r="CX10" i="47" s="1"/>
  <c r="DC9" i="47"/>
  <c r="DD9" i="47" s="1"/>
  <c r="CZ9" i="47"/>
  <c r="DA9" i="47" s="1"/>
  <c r="CW9" i="47"/>
  <c r="CX9" i="47" s="1"/>
  <c r="DC8" i="47"/>
  <c r="DD8" i="47" s="1"/>
  <c r="CZ8" i="47"/>
  <c r="DA8" i="47" s="1"/>
  <c r="CW8" i="47"/>
  <c r="CX8" i="47" s="1"/>
  <c r="DC7" i="47"/>
  <c r="DD7" i="47" s="1"/>
  <c r="CZ7" i="47"/>
  <c r="DA7" i="47" s="1"/>
  <c r="CW7" i="47"/>
  <c r="CX7" i="47" s="1"/>
  <c r="DC6" i="47"/>
  <c r="DD6" i="47" s="1"/>
  <c r="CZ6" i="47"/>
  <c r="DA6" i="47" s="1"/>
  <c r="CW6" i="47"/>
  <c r="CX6" i="47" s="1"/>
  <c r="DC5" i="47"/>
  <c r="DD5" i="47" s="1"/>
  <c r="CZ5" i="47"/>
  <c r="DA5" i="47" s="1"/>
  <c r="CW5" i="47"/>
  <c r="CX5" i="47" s="1"/>
  <c r="CV84" i="45"/>
  <c r="CW84" i="45" s="1"/>
  <c r="CS84" i="45"/>
  <c r="CT84" i="45" s="1"/>
  <c r="CP84" i="45"/>
  <c r="CQ84" i="45" s="1"/>
  <c r="CV83" i="45"/>
  <c r="CW83" i="45" s="1"/>
  <c r="CS83" i="45"/>
  <c r="CT83" i="45" s="1"/>
  <c r="CP83" i="45"/>
  <c r="CQ83" i="45" s="1"/>
  <c r="CV82" i="45"/>
  <c r="CW82" i="45" s="1"/>
  <c r="CS82" i="45"/>
  <c r="CT82" i="45" s="1"/>
  <c r="CP82" i="45"/>
  <c r="CQ82" i="45" s="1"/>
  <c r="CV81" i="45"/>
  <c r="CW81" i="45" s="1"/>
  <c r="CS81" i="45"/>
  <c r="CT81" i="45" s="1"/>
  <c r="CP81" i="45"/>
  <c r="CQ81" i="45" s="1"/>
  <c r="CV80" i="45"/>
  <c r="CW80" i="45" s="1"/>
  <c r="CS80" i="45"/>
  <c r="CT80" i="45" s="1"/>
  <c r="CP80" i="45"/>
  <c r="CQ80" i="45" s="1"/>
  <c r="CV79" i="45"/>
  <c r="CW79" i="45" s="1"/>
  <c r="CS79" i="45"/>
  <c r="CT79" i="45" s="1"/>
  <c r="CP79" i="45"/>
  <c r="CQ79" i="45" s="1"/>
  <c r="CV78" i="45"/>
  <c r="CW78" i="45" s="1"/>
  <c r="CS78" i="45"/>
  <c r="CT78" i="45" s="1"/>
  <c r="CP78" i="45"/>
  <c r="CQ78" i="45" s="1"/>
  <c r="CV77" i="45"/>
  <c r="CW77" i="45" s="1"/>
  <c r="CS77" i="45"/>
  <c r="CT77" i="45" s="1"/>
  <c r="CP77" i="45"/>
  <c r="CQ77" i="45" s="1"/>
  <c r="CV76" i="45"/>
  <c r="CW76" i="45" s="1"/>
  <c r="CS76" i="45"/>
  <c r="CT76" i="45" s="1"/>
  <c r="CP76" i="45"/>
  <c r="CQ76" i="45" s="1"/>
  <c r="CV75" i="45"/>
  <c r="CW75" i="45" s="1"/>
  <c r="CS75" i="45"/>
  <c r="CT75" i="45" s="1"/>
  <c r="CP75" i="45"/>
  <c r="CQ75" i="45" s="1"/>
  <c r="CV74" i="45"/>
  <c r="CW74" i="45" s="1"/>
  <c r="CS74" i="45"/>
  <c r="CT74" i="45" s="1"/>
  <c r="CP74" i="45"/>
  <c r="CQ74" i="45" s="1"/>
  <c r="CV73" i="45"/>
  <c r="CW73" i="45" s="1"/>
  <c r="CS73" i="45"/>
  <c r="CT73" i="45" s="1"/>
  <c r="CP73" i="45"/>
  <c r="CQ73" i="45" s="1"/>
  <c r="CV72" i="45"/>
  <c r="CW72" i="45" s="1"/>
  <c r="CS72" i="45"/>
  <c r="CT72" i="45" s="1"/>
  <c r="CP72" i="45"/>
  <c r="CQ72" i="45" s="1"/>
  <c r="CV71" i="45"/>
  <c r="CW71" i="45" s="1"/>
  <c r="CS71" i="45"/>
  <c r="CT71" i="45" s="1"/>
  <c r="CP71" i="45"/>
  <c r="CQ71" i="45" s="1"/>
  <c r="CV70" i="45"/>
  <c r="CW70" i="45" s="1"/>
  <c r="CS70" i="45"/>
  <c r="CT70" i="45" s="1"/>
  <c r="CP70" i="45"/>
  <c r="CQ70" i="45" s="1"/>
  <c r="CV69" i="45"/>
  <c r="CW69" i="45" s="1"/>
  <c r="CS69" i="45"/>
  <c r="CT69" i="45" s="1"/>
  <c r="CP69" i="45"/>
  <c r="CQ69" i="45" s="1"/>
  <c r="CV68" i="45"/>
  <c r="CW68" i="45" s="1"/>
  <c r="CS68" i="45"/>
  <c r="CT68" i="45" s="1"/>
  <c r="CP68" i="45"/>
  <c r="CQ68" i="45" s="1"/>
  <c r="CV67" i="45"/>
  <c r="CW67" i="45" s="1"/>
  <c r="CS67" i="45"/>
  <c r="CT67" i="45" s="1"/>
  <c r="CP67" i="45"/>
  <c r="CQ67" i="45" s="1"/>
  <c r="CV66" i="45"/>
  <c r="CW66" i="45" s="1"/>
  <c r="CS66" i="45"/>
  <c r="CT66" i="45" s="1"/>
  <c r="CP66" i="45"/>
  <c r="CQ66" i="45" s="1"/>
  <c r="CV65" i="45"/>
  <c r="CW65" i="45" s="1"/>
  <c r="CS65" i="45"/>
  <c r="CT65" i="45" s="1"/>
  <c r="CP65" i="45"/>
  <c r="CQ65" i="45" s="1"/>
  <c r="CV64" i="45"/>
  <c r="CW64" i="45" s="1"/>
  <c r="CS64" i="45"/>
  <c r="CT64" i="45" s="1"/>
  <c r="CP64" i="45"/>
  <c r="CQ64" i="45" s="1"/>
  <c r="CV63" i="45"/>
  <c r="CW63" i="45" s="1"/>
  <c r="CS63" i="45"/>
  <c r="CT63" i="45" s="1"/>
  <c r="CP63" i="45"/>
  <c r="CQ63" i="45" s="1"/>
  <c r="CV62" i="45"/>
  <c r="CW62" i="45" s="1"/>
  <c r="CS62" i="45"/>
  <c r="CT62" i="45" s="1"/>
  <c r="CP62" i="45"/>
  <c r="CQ62" i="45" s="1"/>
  <c r="CV61" i="45"/>
  <c r="CW61" i="45" s="1"/>
  <c r="CS61" i="45"/>
  <c r="CT61" i="45" s="1"/>
  <c r="CP61" i="45"/>
  <c r="CQ61" i="45" s="1"/>
  <c r="CV60" i="45"/>
  <c r="CW60" i="45" s="1"/>
  <c r="CS60" i="45"/>
  <c r="CT60" i="45" s="1"/>
  <c r="CP60" i="45"/>
  <c r="CQ60" i="45" s="1"/>
  <c r="CV59" i="45"/>
  <c r="CW59" i="45" s="1"/>
  <c r="CS59" i="45"/>
  <c r="CT59" i="45" s="1"/>
  <c r="CP59" i="45"/>
  <c r="CQ59" i="45" s="1"/>
  <c r="CV58" i="45"/>
  <c r="CW58" i="45" s="1"/>
  <c r="CS58" i="45"/>
  <c r="CT58" i="45" s="1"/>
  <c r="CP58" i="45"/>
  <c r="CQ58" i="45" s="1"/>
  <c r="CV57" i="45"/>
  <c r="CW57" i="45" s="1"/>
  <c r="CS57" i="45"/>
  <c r="CT57" i="45" s="1"/>
  <c r="CP57" i="45"/>
  <c r="CQ57" i="45" s="1"/>
  <c r="CV56" i="45"/>
  <c r="CW56" i="45" s="1"/>
  <c r="CS56" i="45"/>
  <c r="CT56" i="45" s="1"/>
  <c r="CP56" i="45"/>
  <c r="CQ56" i="45" s="1"/>
  <c r="CV55" i="45"/>
  <c r="CW55" i="45" s="1"/>
  <c r="CS55" i="45"/>
  <c r="CT55" i="45" s="1"/>
  <c r="CP55" i="45"/>
  <c r="CQ55" i="45" s="1"/>
  <c r="CV54" i="45"/>
  <c r="CW54" i="45" s="1"/>
  <c r="CS54" i="45"/>
  <c r="CT54" i="45" s="1"/>
  <c r="CP54" i="45"/>
  <c r="CQ54" i="45" s="1"/>
  <c r="CV53" i="45"/>
  <c r="CW53" i="45" s="1"/>
  <c r="CS53" i="45"/>
  <c r="CT53" i="45" s="1"/>
  <c r="CP53" i="45"/>
  <c r="CQ53" i="45" s="1"/>
  <c r="CV52" i="45"/>
  <c r="CW52" i="45" s="1"/>
  <c r="CS52" i="45"/>
  <c r="CT52" i="45" s="1"/>
  <c r="CP52" i="45"/>
  <c r="CQ52" i="45" s="1"/>
  <c r="CV51" i="45"/>
  <c r="CW51" i="45" s="1"/>
  <c r="CS51" i="45"/>
  <c r="CT51" i="45" s="1"/>
  <c r="CP51" i="45"/>
  <c r="CQ51" i="45" s="1"/>
  <c r="CV50" i="45"/>
  <c r="CW50" i="45" s="1"/>
  <c r="CS50" i="45"/>
  <c r="CT50" i="45" s="1"/>
  <c r="CP50" i="45"/>
  <c r="CQ50" i="45" s="1"/>
  <c r="CV49" i="45"/>
  <c r="CW49" i="45" s="1"/>
  <c r="CS49" i="45"/>
  <c r="CT49" i="45" s="1"/>
  <c r="CP49" i="45"/>
  <c r="CQ49" i="45" s="1"/>
  <c r="CV48" i="45"/>
  <c r="CW48" i="45" s="1"/>
  <c r="CS48" i="45"/>
  <c r="CT48" i="45" s="1"/>
  <c r="CP48" i="45"/>
  <c r="CQ48" i="45" s="1"/>
  <c r="CV47" i="45"/>
  <c r="CW47" i="45" s="1"/>
  <c r="CS47" i="45"/>
  <c r="CT47" i="45" s="1"/>
  <c r="CP47" i="45"/>
  <c r="CQ47" i="45" s="1"/>
  <c r="CV46" i="45"/>
  <c r="CW46" i="45" s="1"/>
  <c r="CS46" i="45"/>
  <c r="CT46" i="45" s="1"/>
  <c r="CP46" i="45"/>
  <c r="CQ46" i="45" s="1"/>
  <c r="CV45" i="45"/>
  <c r="CW45" i="45" s="1"/>
  <c r="CS45" i="45"/>
  <c r="CT45" i="45" s="1"/>
  <c r="CP45" i="45"/>
  <c r="CQ45" i="45" s="1"/>
  <c r="CV44" i="45"/>
  <c r="CW44" i="45" s="1"/>
  <c r="CS44" i="45"/>
  <c r="CT44" i="45" s="1"/>
  <c r="CP44" i="45"/>
  <c r="CQ44" i="45" s="1"/>
  <c r="CV43" i="45"/>
  <c r="CW43" i="45" s="1"/>
  <c r="CS43" i="45"/>
  <c r="CT43" i="45" s="1"/>
  <c r="CP43" i="45"/>
  <c r="CQ43" i="45" s="1"/>
  <c r="CV42" i="45"/>
  <c r="CW42" i="45" s="1"/>
  <c r="CS42" i="45"/>
  <c r="CT42" i="45" s="1"/>
  <c r="CP42" i="45"/>
  <c r="CQ42" i="45" s="1"/>
  <c r="CV41" i="45"/>
  <c r="CW41" i="45" s="1"/>
  <c r="CS41" i="45"/>
  <c r="CT41" i="45" s="1"/>
  <c r="CP41" i="45"/>
  <c r="CQ41" i="45" s="1"/>
  <c r="CV40" i="45"/>
  <c r="CW40" i="45" s="1"/>
  <c r="CS40" i="45"/>
  <c r="CT40" i="45" s="1"/>
  <c r="CP40" i="45"/>
  <c r="CQ40" i="45" s="1"/>
  <c r="CV39" i="45"/>
  <c r="CW39" i="45" s="1"/>
  <c r="CS39" i="45"/>
  <c r="CT39" i="45" s="1"/>
  <c r="CP39" i="45"/>
  <c r="CQ39" i="45" s="1"/>
  <c r="CV38" i="45"/>
  <c r="CW38" i="45" s="1"/>
  <c r="CS38" i="45"/>
  <c r="CT38" i="45" s="1"/>
  <c r="CP38" i="45"/>
  <c r="CQ38" i="45" s="1"/>
  <c r="CV37" i="45"/>
  <c r="CW37" i="45" s="1"/>
  <c r="CS37" i="45"/>
  <c r="CT37" i="45" s="1"/>
  <c r="CP37" i="45"/>
  <c r="CQ37" i="45" s="1"/>
  <c r="CV36" i="45"/>
  <c r="CW36" i="45" s="1"/>
  <c r="CS36" i="45"/>
  <c r="CT36" i="45" s="1"/>
  <c r="CP36" i="45"/>
  <c r="CQ36" i="45" s="1"/>
  <c r="CV35" i="45"/>
  <c r="CW35" i="45" s="1"/>
  <c r="CS35" i="45"/>
  <c r="CT35" i="45" s="1"/>
  <c r="CP35" i="45"/>
  <c r="CQ35" i="45" s="1"/>
  <c r="CV34" i="45"/>
  <c r="CW34" i="45" s="1"/>
  <c r="CS34" i="45"/>
  <c r="CT34" i="45" s="1"/>
  <c r="CP34" i="45"/>
  <c r="CQ34" i="45" s="1"/>
  <c r="CV33" i="45"/>
  <c r="CW33" i="45" s="1"/>
  <c r="CS33" i="45"/>
  <c r="CT33" i="45" s="1"/>
  <c r="CP33" i="45"/>
  <c r="CQ33" i="45" s="1"/>
  <c r="CV32" i="45"/>
  <c r="CW32" i="45" s="1"/>
  <c r="CS32" i="45"/>
  <c r="CT32" i="45" s="1"/>
  <c r="CP32" i="45"/>
  <c r="CQ32" i="45" s="1"/>
  <c r="CV31" i="45"/>
  <c r="CW31" i="45" s="1"/>
  <c r="CS31" i="45"/>
  <c r="CT31" i="45" s="1"/>
  <c r="CP31" i="45"/>
  <c r="CQ31" i="45" s="1"/>
  <c r="CV30" i="45"/>
  <c r="CW30" i="45" s="1"/>
  <c r="CS30" i="45"/>
  <c r="CT30" i="45" s="1"/>
  <c r="CP30" i="45"/>
  <c r="CQ30" i="45" s="1"/>
  <c r="CV29" i="45"/>
  <c r="CW29" i="45" s="1"/>
  <c r="CS29" i="45"/>
  <c r="CT29" i="45" s="1"/>
  <c r="CP29" i="45"/>
  <c r="CQ29" i="45" s="1"/>
  <c r="CV28" i="45"/>
  <c r="CW28" i="45" s="1"/>
  <c r="CS28" i="45"/>
  <c r="CT28" i="45" s="1"/>
  <c r="CP28" i="45"/>
  <c r="CQ28" i="45" s="1"/>
  <c r="CV27" i="45"/>
  <c r="CW27" i="45" s="1"/>
  <c r="CS27" i="45"/>
  <c r="CT27" i="45" s="1"/>
  <c r="CP27" i="45"/>
  <c r="CQ27" i="45" s="1"/>
  <c r="CV26" i="45"/>
  <c r="CW26" i="45" s="1"/>
  <c r="CS26" i="45"/>
  <c r="CT26" i="45" s="1"/>
  <c r="CP26" i="45"/>
  <c r="CQ26" i="45" s="1"/>
  <c r="CV25" i="45"/>
  <c r="CW25" i="45" s="1"/>
  <c r="CS25" i="45"/>
  <c r="CT25" i="45" s="1"/>
  <c r="CP25" i="45"/>
  <c r="CQ25" i="45" s="1"/>
  <c r="CV24" i="45"/>
  <c r="CW24" i="45" s="1"/>
  <c r="CS24" i="45"/>
  <c r="CT24" i="45" s="1"/>
  <c r="CP24" i="45"/>
  <c r="CQ24" i="45" s="1"/>
  <c r="CV23" i="45"/>
  <c r="CW23" i="45" s="1"/>
  <c r="CS23" i="45"/>
  <c r="CT23" i="45" s="1"/>
  <c r="CP23" i="45"/>
  <c r="CQ23" i="45" s="1"/>
  <c r="CV22" i="45"/>
  <c r="CW22" i="45" s="1"/>
  <c r="CS22" i="45"/>
  <c r="CT22" i="45" s="1"/>
  <c r="CP22" i="45"/>
  <c r="CQ22" i="45" s="1"/>
  <c r="CV21" i="45"/>
  <c r="CW21" i="45" s="1"/>
  <c r="CS21" i="45"/>
  <c r="CT21" i="45" s="1"/>
  <c r="CP21" i="45"/>
  <c r="CQ21" i="45" s="1"/>
  <c r="CV20" i="45"/>
  <c r="CW20" i="45" s="1"/>
  <c r="CS20" i="45"/>
  <c r="CT20" i="45" s="1"/>
  <c r="CP20" i="45"/>
  <c r="CQ20" i="45" s="1"/>
  <c r="CV19" i="45"/>
  <c r="CW19" i="45" s="1"/>
  <c r="CS19" i="45"/>
  <c r="CT19" i="45" s="1"/>
  <c r="CP19" i="45"/>
  <c r="CQ19" i="45" s="1"/>
  <c r="CV18" i="45"/>
  <c r="CW18" i="45" s="1"/>
  <c r="CS18" i="45"/>
  <c r="CT18" i="45" s="1"/>
  <c r="CP18" i="45"/>
  <c r="CQ18" i="45" s="1"/>
  <c r="CV17" i="45"/>
  <c r="CW17" i="45" s="1"/>
  <c r="CS17" i="45"/>
  <c r="CT17" i="45" s="1"/>
  <c r="CP17" i="45"/>
  <c r="CQ17" i="45" s="1"/>
  <c r="CV16" i="45"/>
  <c r="CW16" i="45" s="1"/>
  <c r="CS16" i="45"/>
  <c r="CT16" i="45" s="1"/>
  <c r="CP16" i="45"/>
  <c r="CQ16" i="45" s="1"/>
  <c r="CV15" i="45"/>
  <c r="CW15" i="45" s="1"/>
  <c r="CS15" i="45"/>
  <c r="CT15" i="45" s="1"/>
  <c r="CP15" i="45"/>
  <c r="CQ15" i="45" s="1"/>
  <c r="CV14" i="45"/>
  <c r="CW14" i="45" s="1"/>
  <c r="CS14" i="45"/>
  <c r="CT14" i="45" s="1"/>
  <c r="CP14" i="45"/>
  <c r="CQ14" i="45" s="1"/>
  <c r="CV13" i="45"/>
  <c r="CW13" i="45" s="1"/>
  <c r="CS13" i="45"/>
  <c r="CT13" i="45" s="1"/>
  <c r="CP13" i="45"/>
  <c r="CQ13" i="45" s="1"/>
  <c r="CV12" i="45"/>
  <c r="CW12" i="45" s="1"/>
  <c r="CS12" i="45"/>
  <c r="CT12" i="45" s="1"/>
  <c r="CP12" i="45"/>
  <c r="CQ12" i="45" s="1"/>
  <c r="CV11" i="45"/>
  <c r="CW11" i="45" s="1"/>
  <c r="CS11" i="45"/>
  <c r="CT11" i="45" s="1"/>
  <c r="CP11" i="45"/>
  <c r="CQ11" i="45" s="1"/>
  <c r="CV10" i="45"/>
  <c r="CW10" i="45" s="1"/>
  <c r="CS10" i="45"/>
  <c r="CT10" i="45" s="1"/>
  <c r="CP10" i="45"/>
  <c r="CQ10" i="45" s="1"/>
  <c r="CV9" i="45"/>
  <c r="CW9" i="45" s="1"/>
  <c r="CS9" i="45"/>
  <c r="CT9" i="45" s="1"/>
  <c r="CP9" i="45"/>
  <c r="CQ9" i="45" s="1"/>
  <c r="CV8" i="45"/>
  <c r="CW8" i="45" s="1"/>
  <c r="CS8" i="45"/>
  <c r="CT8" i="45" s="1"/>
  <c r="CP8" i="45"/>
  <c r="CQ8" i="45" s="1"/>
  <c r="CV7" i="45"/>
  <c r="CW7" i="45" s="1"/>
  <c r="CS7" i="45"/>
  <c r="CT7" i="45" s="1"/>
  <c r="CP7" i="45"/>
  <c r="CQ7" i="45" s="1"/>
  <c r="CV6" i="45"/>
  <c r="CW6" i="45" s="1"/>
  <c r="CS6" i="45"/>
  <c r="CT6" i="45" s="1"/>
  <c r="CP6" i="45"/>
  <c r="CQ6" i="45" s="1"/>
  <c r="CV5" i="45"/>
  <c r="CW5" i="45" s="1"/>
  <c r="CS5" i="45"/>
  <c r="CT5" i="45" s="1"/>
  <c r="CP5" i="45"/>
  <c r="CQ5" i="45" s="1"/>
  <c r="CV84" i="41"/>
  <c r="CW84" i="41" s="1"/>
  <c r="CS84" i="41"/>
  <c r="CT84" i="41" s="1"/>
  <c r="CP84" i="41"/>
  <c r="CQ84" i="41" s="1"/>
  <c r="CV83" i="41"/>
  <c r="CW83" i="41" s="1"/>
  <c r="CS83" i="41"/>
  <c r="CT83" i="41" s="1"/>
  <c r="CP83" i="41"/>
  <c r="CQ83" i="41" s="1"/>
  <c r="CV82" i="41"/>
  <c r="CW82" i="41" s="1"/>
  <c r="CS82" i="41"/>
  <c r="CT82" i="41" s="1"/>
  <c r="CP82" i="41"/>
  <c r="CQ82" i="41" s="1"/>
  <c r="CV81" i="41"/>
  <c r="CW81" i="41" s="1"/>
  <c r="CS81" i="41"/>
  <c r="CT81" i="41" s="1"/>
  <c r="CP81" i="41"/>
  <c r="CQ81" i="41" s="1"/>
  <c r="CV80" i="41"/>
  <c r="CW80" i="41" s="1"/>
  <c r="CS80" i="41"/>
  <c r="CT80" i="41" s="1"/>
  <c r="CP80" i="41"/>
  <c r="CQ80" i="41" s="1"/>
  <c r="CV79" i="41"/>
  <c r="CW79" i="41" s="1"/>
  <c r="CS79" i="41"/>
  <c r="CT79" i="41" s="1"/>
  <c r="CP79" i="41"/>
  <c r="CQ79" i="41" s="1"/>
  <c r="CV78" i="41"/>
  <c r="CW78" i="41" s="1"/>
  <c r="CS78" i="41"/>
  <c r="CT78" i="41" s="1"/>
  <c r="CP78" i="41"/>
  <c r="CQ78" i="41" s="1"/>
  <c r="CV77" i="41"/>
  <c r="CW77" i="41" s="1"/>
  <c r="CS77" i="41"/>
  <c r="CT77" i="41" s="1"/>
  <c r="CP77" i="41"/>
  <c r="CQ77" i="41" s="1"/>
  <c r="CV76" i="41"/>
  <c r="CW76" i="41" s="1"/>
  <c r="CS76" i="41"/>
  <c r="CT76" i="41" s="1"/>
  <c r="CP76" i="41"/>
  <c r="CQ76" i="41" s="1"/>
  <c r="CV75" i="41"/>
  <c r="CW75" i="41" s="1"/>
  <c r="CS75" i="41"/>
  <c r="CT75" i="41" s="1"/>
  <c r="CP75" i="41"/>
  <c r="CQ75" i="41" s="1"/>
  <c r="CV74" i="41"/>
  <c r="CW74" i="41" s="1"/>
  <c r="CS74" i="41"/>
  <c r="CT74" i="41" s="1"/>
  <c r="CP74" i="41"/>
  <c r="CQ74" i="41" s="1"/>
  <c r="CV73" i="41"/>
  <c r="CW73" i="41" s="1"/>
  <c r="CS73" i="41"/>
  <c r="CT73" i="41" s="1"/>
  <c r="CP73" i="41"/>
  <c r="CQ73" i="41" s="1"/>
  <c r="CV72" i="41"/>
  <c r="CW72" i="41" s="1"/>
  <c r="CS72" i="41"/>
  <c r="CT72" i="41" s="1"/>
  <c r="CP72" i="41"/>
  <c r="CQ72" i="41" s="1"/>
  <c r="CV71" i="41"/>
  <c r="CW71" i="41" s="1"/>
  <c r="CS71" i="41"/>
  <c r="CT71" i="41" s="1"/>
  <c r="CP71" i="41"/>
  <c r="CQ71" i="41" s="1"/>
  <c r="CV70" i="41"/>
  <c r="CW70" i="41" s="1"/>
  <c r="CS70" i="41"/>
  <c r="CT70" i="41" s="1"/>
  <c r="CP70" i="41"/>
  <c r="CQ70" i="41" s="1"/>
  <c r="CV69" i="41"/>
  <c r="CW69" i="41" s="1"/>
  <c r="CS69" i="41"/>
  <c r="CT69" i="41" s="1"/>
  <c r="CP69" i="41"/>
  <c r="CQ69" i="41" s="1"/>
  <c r="CV68" i="41"/>
  <c r="CW68" i="41" s="1"/>
  <c r="CS68" i="41"/>
  <c r="CT68" i="41" s="1"/>
  <c r="CP68" i="41"/>
  <c r="CQ68" i="41" s="1"/>
  <c r="CV67" i="41"/>
  <c r="CW67" i="41" s="1"/>
  <c r="CS67" i="41"/>
  <c r="CT67" i="41" s="1"/>
  <c r="CP67" i="41"/>
  <c r="CQ67" i="41" s="1"/>
  <c r="CV66" i="41"/>
  <c r="CW66" i="41" s="1"/>
  <c r="CS66" i="41"/>
  <c r="CT66" i="41" s="1"/>
  <c r="CP66" i="41"/>
  <c r="CQ66" i="41" s="1"/>
  <c r="CV65" i="41"/>
  <c r="CW65" i="41" s="1"/>
  <c r="CS65" i="41"/>
  <c r="CT65" i="41" s="1"/>
  <c r="CP65" i="41"/>
  <c r="CQ65" i="41" s="1"/>
  <c r="CV64" i="41"/>
  <c r="CW64" i="41" s="1"/>
  <c r="CS64" i="41"/>
  <c r="CT64" i="41" s="1"/>
  <c r="CP64" i="41"/>
  <c r="CQ64" i="41" s="1"/>
  <c r="CV63" i="41"/>
  <c r="CW63" i="41" s="1"/>
  <c r="CS63" i="41"/>
  <c r="CT63" i="41" s="1"/>
  <c r="CP63" i="41"/>
  <c r="CQ63" i="41" s="1"/>
  <c r="CV62" i="41"/>
  <c r="CW62" i="41" s="1"/>
  <c r="CS62" i="41"/>
  <c r="CT62" i="41" s="1"/>
  <c r="CP62" i="41"/>
  <c r="CQ62" i="41" s="1"/>
  <c r="CV61" i="41"/>
  <c r="CW61" i="41" s="1"/>
  <c r="CS61" i="41"/>
  <c r="CT61" i="41" s="1"/>
  <c r="CP61" i="41"/>
  <c r="CQ61" i="41" s="1"/>
  <c r="CV60" i="41"/>
  <c r="CW60" i="41" s="1"/>
  <c r="CS60" i="41"/>
  <c r="CT60" i="41" s="1"/>
  <c r="CP60" i="41"/>
  <c r="CQ60" i="41" s="1"/>
  <c r="CV59" i="41"/>
  <c r="CW59" i="41" s="1"/>
  <c r="CS59" i="41"/>
  <c r="CT59" i="41" s="1"/>
  <c r="CP59" i="41"/>
  <c r="CQ59" i="41" s="1"/>
  <c r="CV58" i="41"/>
  <c r="CW58" i="41" s="1"/>
  <c r="CS58" i="41"/>
  <c r="CT58" i="41" s="1"/>
  <c r="CP58" i="41"/>
  <c r="CQ58" i="41" s="1"/>
  <c r="CV57" i="41"/>
  <c r="CW57" i="41" s="1"/>
  <c r="CS57" i="41"/>
  <c r="CT57" i="41" s="1"/>
  <c r="CP57" i="41"/>
  <c r="CQ57" i="41" s="1"/>
  <c r="CV56" i="41"/>
  <c r="CW56" i="41" s="1"/>
  <c r="CS56" i="41"/>
  <c r="CT56" i="41" s="1"/>
  <c r="CP56" i="41"/>
  <c r="CQ56" i="41" s="1"/>
  <c r="CV55" i="41"/>
  <c r="CW55" i="41" s="1"/>
  <c r="CS55" i="41"/>
  <c r="CT55" i="41" s="1"/>
  <c r="CP55" i="41"/>
  <c r="CQ55" i="41" s="1"/>
  <c r="CV54" i="41"/>
  <c r="CW54" i="41" s="1"/>
  <c r="CS54" i="41"/>
  <c r="CT54" i="41" s="1"/>
  <c r="CP54" i="41"/>
  <c r="CQ54" i="41" s="1"/>
  <c r="CV53" i="41"/>
  <c r="CW53" i="41" s="1"/>
  <c r="CS53" i="41"/>
  <c r="CT53" i="41" s="1"/>
  <c r="CP53" i="41"/>
  <c r="CQ53" i="41" s="1"/>
  <c r="CV52" i="41"/>
  <c r="CW52" i="41" s="1"/>
  <c r="CS52" i="41"/>
  <c r="CT52" i="41" s="1"/>
  <c r="CP52" i="41"/>
  <c r="CQ52" i="41" s="1"/>
  <c r="CV51" i="41"/>
  <c r="CW51" i="41" s="1"/>
  <c r="CS51" i="41"/>
  <c r="CT51" i="41" s="1"/>
  <c r="CP51" i="41"/>
  <c r="CQ51" i="41" s="1"/>
  <c r="CV50" i="41"/>
  <c r="CW50" i="41" s="1"/>
  <c r="CS50" i="41"/>
  <c r="CT50" i="41" s="1"/>
  <c r="CP50" i="41"/>
  <c r="CQ50" i="41" s="1"/>
  <c r="CV49" i="41"/>
  <c r="CW49" i="41" s="1"/>
  <c r="CS49" i="41"/>
  <c r="CT49" i="41" s="1"/>
  <c r="CP49" i="41"/>
  <c r="CQ49" i="41" s="1"/>
  <c r="CV48" i="41"/>
  <c r="CW48" i="41" s="1"/>
  <c r="CS48" i="41"/>
  <c r="CT48" i="41" s="1"/>
  <c r="CP48" i="41"/>
  <c r="CQ48" i="41" s="1"/>
  <c r="CV47" i="41"/>
  <c r="CW47" i="41" s="1"/>
  <c r="CS47" i="41"/>
  <c r="CT47" i="41" s="1"/>
  <c r="CP47" i="41"/>
  <c r="CQ47" i="41" s="1"/>
  <c r="CV46" i="41"/>
  <c r="CW46" i="41" s="1"/>
  <c r="CS46" i="41"/>
  <c r="CT46" i="41" s="1"/>
  <c r="CP46" i="41"/>
  <c r="CQ46" i="41" s="1"/>
  <c r="CV45" i="41"/>
  <c r="CW45" i="41" s="1"/>
  <c r="CS45" i="41"/>
  <c r="CT45" i="41" s="1"/>
  <c r="CP45" i="41"/>
  <c r="CQ45" i="41" s="1"/>
  <c r="CV44" i="41"/>
  <c r="CW44" i="41" s="1"/>
  <c r="CS44" i="41"/>
  <c r="CT44" i="41" s="1"/>
  <c r="CP44" i="41"/>
  <c r="CQ44" i="41" s="1"/>
  <c r="CV43" i="41"/>
  <c r="CW43" i="41" s="1"/>
  <c r="CS43" i="41"/>
  <c r="CT43" i="41" s="1"/>
  <c r="CP43" i="41"/>
  <c r="CQ43" i="41" s="1"/>
  <c r="CV42" i="41"/>
  <c r="CW42" i="41" s="1"/>
  <c r="CS42" i="41"/>
  <c r="CT42" i="41" s="1"/>
  <c r="CP42" i="41"/>
  <c r="CQ42" i="41" s="1"/>
  <c r="CV41" i="41"/>
  <c r="CW41" i="41" s="1"/>
  <c r="CS41" i="41"/>
  <c r="CT41" i="41" s="1"/>
  <c r="CP41" i="41"/>
  <c r="CQ41" i="41" s="1"/>
  <c r="CV40" i="41"/>
  <c r="CW40" i="41" s="1"/>
  <c r="CS40" i="41"/>
  <c r="CT40" i="41" s="1"/>
  <c r="CP40" i="41"/>
  <c r="CQ40" i="41" s="1"/>
  <c r="CV39" i="41"/>
  <c r="CW39" i="41" s="1"/>
  <c r="CS39" i="41"/>
  <c r="CT39" i="41" s="1"/>
  <c r="CP39" i="41"/>
  <c r="CQ39" i="41" s="1"/>
  <c r="CV38" i="41"/>
  <c r="CW38" i="41" s="1"/>
  <c r="CS38" i="41"/>
  <c r="CT38" i="41" s="1"/>
  <c r="CP38" i="41"/>
  <c r="CQ38" i="41" s="1"/>
  <c r="CV37" i="41"/>
  <c r="CW37" i="41" s="1"/>
  <c r="CS37" i="41"/>
  <c r="CT37" i="41" s="1"/>
  <c r="CP37" i="41"/>
  <c r="CQ37" i="41" s="1"/>
  <c r="CV36" i="41"/>
  <c r="CW36" i="41" s="1"/>
  <c r="CS36" i="41"/>
  <c r="CT36" i="41" s="1"/>
  <c r="CP36" i="41"/>
  <c r="CQ36" i="41" s="1"/>
  <c r="CV35" i="41"/>
  <c r="CW35" i="41" s="1"/>
  <c r="CS35" i="41"/>
  <c r="CT35" i="41" s="1"/>
  <c r="CP35" i="41"/>
  <c r="CQ35" i="41" s="1"/>
  <c r="CV34" i="41"/>
  <c r="CW34" i="41" s="1"/>
  <c r="CS34" i="41"/>
  <c r="CT34" i="41" s="1"/>
  <c r="CP34" i="41"/>
  <c r="CQ34" i="41" s="1"/>
  <c r="CV33" i="41"/>
  <c r="CW33" i="41" s="1"/>
  <c r="CS33" i="41"/>
  <c r="CT33" i="41" s="1"/>
  <c r="CP33" i="41"/>
  <c r="CQ33" i="41" s="1"/>
  <c r="CV32" i="41"/>
  <c r="CW32" i="41" s="1"/>
  <c r="CS32" i="41"/>
  <c r="CT32" i="41" s="1"/>
  <c r="CP32" i="41"/>
  <c r="CQ32" i="41" s="1"/>
  <c r="CV31" i="41"/>
  <c r="CW31" i="41" s="1"/>
  <c r="CS31" i="41"/>
  <c r="CT31" i="41" s="1"/>
  <c r="CP31" i="41"/>
  <c r="CQ31" i="41" s="1"/>
  <c r="CV30" i="41"/>
  <c r="CW30" i="41" s="1"/>
  <c r="CS30" i="41"/>
  <c r="CT30" i="41" s="1"/>
  <c r="CP30" i="41"/>
  <c r="CQ30" i="41" s="1"/>
  <c r="CV29" i="41"/>
  <c r="CW29" i="41" s="1"/>
  <c r="CS29" i="41"/>
  <c r="CT29" i="41" s="1"/>
  <c r="CP29" i="41"/>
  <c r="CQ29" i="41" s="1"/>
  <c r="CV28" i="41"/>
  <c r="CW28" i="41" s="1"/>
  <c r="CS28" i="41"/>
  <c r="CT28" i="41" s="1"/>
  <c r="CP28" i="41"/>
  <c r="CQ28" i="41" s="1"/>
  <c r="CV27" i="41"/>
  <c r="CW27" i="41" s="1"/>
  <c r="CS27" i="41"/>
  <c r="CT27" i="41" s="1"/>
  <c r="CP27" i="41"/>
  <c r="CQ27" i="41" s="1"/>
  <c r="CV26" i="41"/>
  <c r="CW26" i="41" s="1"/>
  <c r="CS26" i="41"/>
  <c r="CT26" i="41" s="1"/>
  <c r="CP26" i="41"/>
  <c r="CQ26" i="41" s="1"/>
  <c r="CV25" i="41"/>
  <c r="CW25" i="41" s="1"/>
  <c r="CS25" i="41"/>
  <c r="CT25" i="41" s="1"/>
  <c r="CP25" i="41"/>
  <c r="CQ25" i="41" s="1"/>
  <c r="CV24" i="41"/>
  <c r="CW24" i="41" s="1"/>
  <c r="CS24" i="41"/>
  <c r="CT24" i="41" s="1"/>
  <c r="CP24" i="41"/>
  <c r="CQ24" i="41" s="1"/>
  <c r="CV23" i="41"/>
  <c r="CW23" i="41" s="1"/>
  <c r="CS23" i="41"/>
  <c r="CT23" i="41" s="1"/>
  <c r="CP23" i="41"/>
  <c r="CQ23" i="41" s="1"/>
  <c r="CV22" i="41"/>
  <c r="CW22" i="41" s="1"/>
  <c r="CS22" i="41"/>
  <c r="CT22" i="41" s="1"/>
  <c r="CP22" i="41"/>
  <c r="CQ22" i="41" s="1"/>
  <c r="CV21" i="41"/>
  <c r="CW21" i="41" s="1"/>
  <c r="CS21" i="41"/>
  <c r="CT21" i="41" s="1"/>
  <c r="CP21" i="41"/>
  <c r="CQ21" i="41" s="1"/>
  <c r="CV20" i="41"/>
  <c r="CW20" i="41" s="1"/>
  <c r="CS20" i="41"/>
  <c r="CT20" i="41" s="1"/>
  <c r="CP20" i="41"/>
  <c r="CQ20" i="41" s="1"/>
  <c r="CV19" i="41"/>
  <c r="CW19" i="41" s="1"/>
  <c r="CS19" i="41"/>
  <c r="CT19" i="41" s="1"/>
  <c r="CP19" i="41"/>
  <c r="CQ19" i="41" s="1"/>
  <c r="CV18" i="41"/>
  <c r="CW18" i="41" s="1"/>
  <c r="CS18" i="41"/>
  <c r="CT18" i="41" s="1"/>
  <c r="CP18" i="41"/>
  <c r="CQ18" i="41" s="1"/>
  <c r="CV17" i="41"/>
  <c r="CW17" i="41" s="1"/>
  <c r="CS17" i="41"/>
  <c r="CT17" i="41" s="1"/>
  <c r="CP17" i="41"/>
  <c r="CQ17" i="41" s="1"/>
  <c r="CV16" i="41"/>
  <c r="CW16" i="41" s="1"/>
  <c r="CS16" i="41"/>
  <c r="CT16" i="41" s="1"/>
  <c r="CP16" i="41"/>
  <c r="CQ16" i="41" s="1"/>
  <c r="CV15" i="41"/>
  <c r="CW15" i="41" s="1"/>
  <c r="CS15" i="41"/>
  <c r="CT15" i="41" s="1"/>
  <c r="CP15" i="41"/>
  <c r="CQ15" i="41" s="1"/>
  <c r="CV14" i="41"/>
  <c r="CW14" i="41" s="1"/>
  <c r="CS14" i="41"/>
  <c r="CT14" i="41" s="1"/>
  <c r="CP14" i="41"/>
  <c r="CQ14" i="41" s="1"/>
  <c r="CV13" i="41"/>
  <c r="CW13" i="41" s="1"/>
  <c r="CS13" i="41"/>
  <c r="CT13" i="41" s="1"/>
  <c r="CP13" i="41"/>
  <c r="CQ13" i="41" s="1"/>
  <c r="CV12" i="41"/>
  <c r="CW12" i="41" s="1"/>
  <c r="CS12" i="41"/>
  <c r="CT12" i="41" s="1"/>
  <c r="CP12" i="41"/>
  <c r="CQ12" i="41" s="1"/>
  <c r="CV11" i="41"/>
  <c r="CW11" i="41" s="1"/>
  <c r="CS11" i="41"/>
  <c r="CT11" i="41" s="1"/>
  <c r="CP11" i="41"/>
  <c r="CQ11" i="41" s="1"/>
  <c r="CV10" i="41"/>
  <c r="CW10" i="41" s="1"/>
  <c r="CS10" i="41"/>
  <c r="CT10" i="41" s="1"/>
  <c r="CP10" i="41"/>
  <c r="CQ10" i="41" s="1"/>
  <c r="CV9" i="41"/>
  <c r="CW9" i="41" s="1"/>
  <c r="CS9" i="41"/>
  <c r="CT9" i="41" s="1"/>
  <c r="CP9" i="41"/>
  <c r="CQ9" i="41" s="1"/>
  <c r="CV8" i="41"/>
  <c r="CW8" i="41" s="1"/>
  <c r="CS8" i="41"/>
  <c r="CT8" i="41" s="1"/>
  <c r="CP8" i="41"/>
  <c r="CQ8" i="41" s="1"/>
  <c r="CV7" i="41"/>
  <c r="CW7" i="41" s="1"/>
  <c r="CS7" i="41"/>
  <c r="CT7" i="41" s="1"/>
  <c r="CP7" i="41"/>
  <c r="CQ7" i="41" s="1"/>
  <c r="CV6" i="41"/>
  <c r="CW6" i="41" s="1"/>
  <c r="CS6" i="41"/>
  <c r="CT6" i="41" s="1"/>
  <c r="CP6" i="41"/>
  <c r="CQ6" i="41" s="1"/>
  <c r="CV5" i="41"/>
  <c r="CW5" i="41" s="1"/>
  <c r="CS5" i="41"/>
  <c r="CT5" i="41" s="1"/>
  <c r="CP5" i="41"/>
  <c r="CQ5" i="41" s="1"/>
  <c r="CK71" i="36"/>
  <c r="CI71" i="36"/>
  <c r="CG71" i="36"/>
  <c r="CK70" i="36"/>
  <c r="CI70" i="36"/>
  <c r="CG70" i="36"/>
  <c r="CK69" i="36"/>
  <c r="CI69" i="36"/>
  <c r="CG69" i="36"/>
  <c r="CK68" i="36"/>
  <c r="CI68" i="36"/>
  <c r="CG68" i="36"/>
  <c r="CK67" i="36"/>
  <c r="CI67" i="36"/>
  <c r="CG67" i="36"/>
  <c r="CK66" i="36"/>
  <c r="CI66" i="36"/>
  <c r="CG66" i="36"/>
  <c r="CK65" i="36"/>
  <c r="CI65" i="36"/>
  <c r="CG65" i="36"/>
  <c r="CK64" i="36"/>
  <c r="CI64" i="36"/>
  <c r="CG64" i="36"/>
  <c r="CK63" i="36"/>
  <c r="CI63" i="36"/>
  <c r="CG63" i="36"/>
  <c r="CK62" i="36"/>
  <c r="CI62" i="36"/>
  <c r="CG62" i="36"/>
  <c r="CK61" i="36"/>
  <c r="CI61" i="36"/>
  <c r="CG61" i="36"/>
  <c r="CK60" i="36"/>
  <c r="CI60" i="36"/>
  <c r="CG60" i="36"/>
  <c r="CK59" i="36"/>
  <c r="CI59" i="36"/>
  <c r="CG59" i="36"/>
  <c r="CK58" i="36"/>
  <c r="CI58" i="36"/>
  <c r="CG58" i="36"/>
  <c r="CK57" i="36"/>
  <c r="CI57" i="36"/>
  <c r="CG57" i="36"/>
  <c r="CK56" i="36"/>
  <c r="CI56" i="36"/>
  <c r="CG56" i="36"/>
  <c r="CK55" i="36"/>
  <c r="CI55" i="36"/>
  <c r="CG55" i="36"/>
  <c r="CK54" i="36"/>
  <c r="CI54" i="36"/>
  <c r="CG54" i="36"/>
  <c r="CK53" i="36"/>
  <c r="CI53" i="36"/>
  <c r="CG53" i="36"/>
  <c r="CK52" i="36"/>
  <c r="CI52" i="36"/>
  <c r="CG52" i="36"/>
  <c r="CK51" i="36"/>
  <c r="CI51" i="36"/>
  <c r="CG51" i="36"/>
  <c r="CK50" i="36"/>
  <c r="CI50" i="36"/>
  <c r="CG50" i="36"/>
  <c r="CK49" i="36"/>
  <c r="CI49" i="36"/>
  <c r="CG49" i="36"/>
  <c r="CK48" i="36"/>
  <c r="CI48" i="36"/>
  <c r="CG48" i="36"/>
  <c r="CK47" i="36"/>
  <c r="CI47" i="36"/>
  <c r="CG47" i="36"/>
  <c r="CK46" i="36"/>
  <c r="CI46" i="36"/>
  <c r="CG46" i="36"/>
  <c r="CK45" i="36"/>
  <c r="CI45" i="36"/>
  <c r="CG45" i="36"/>
  <c r="CK44" i="36"/>
  <c r="CI44" i="36"/>
  <c r="CG44" i="36"/>
  <c r="CK43" i="36"/>
  <c r="CI43" i="36"/>
  <c r="CG43" i="36"/>
  <c r="CK42" i="36"/>
  <c r="CI42" i="36"/>
  <c r="CG42" i="36"/>
  <c r="CK41" i="36"/>
  <c r="CI41" i="36"/>
  <c r="CG41" i="36"/>
  <c r="CK40" i="36"/>
  <c r="CI40" i="36"/>
  <c r="CG40" i="36"/>
  <c r="CK39" i="36"/>
  <c r="CI39" i="36"/>
  <c r="CG39" i="36"/>
  <c r="CK38" i="36"/>
  <c r="CI38" i="36"/>
  <c r="CG38" i="36"/>
  <c r="CK37" i="36"/>
  <c r="CI37" i="36"/>
  <c r="CG37" i="36"/>
  <c r="CK36" i="36"/>
  <c r="CI36" i="36"/>
  <c r="CG36" i="36"/>
  <c r="CK35" i="36"/>
  <c r="CI35" i="36"/>
  <c r="CG35" i="36"/>
  <c r="CK34" i="36"/>
  <c r="CI34" i="36"/>
  <c r="CG34" i="36"/>
  <c r="CK33" i="36"/>
  <c r="CI33" i="36"/>
  <c r="CG33" i="36"/>
  <c r="CK32" i="36"/>
  <c r="CI32" i="36"/>
  <c r="CG32" i="36"/>
  <c r="CK31" i="36"/>
  <c r="CI31" i="36"/>
  <c r="CG31" i="36"/>
  <c r="CK30" i="36"/>
  <c r="CI30" i="36"/>
  <c r="CG30" i="36"/>
  <c r="CK29" i="36"/>
  <c r="CI29" i="36"/>
  <c r="CG29" i="36"/>
  <c r="CK28" i="36"/>
  <c r="CI28" i="36"/>
  <c r="CG28" i="36"/>
  <c r="CK27" i="36"/>
  <c r="CI27" i="36"/>
  <c r="CG27" i="36"/>
  <c r="CK26" i="36"/>
  <c r="CI26" i="36"/>
  <c r="CG26" i="36"/>
  <c r="CK25" i="36"/>
  <c r="CI25" i="36"/>
  <c r="CG25" i="36"/>
  <c r="CK24" i="36"/>
  <c r="CI24" i="36"/>
  <c r="CG24" i="36"/>
  <c r="CK23" i="36"/>
  <c r="CI23" i="36"/>
  <c r="CG23" i="36"/>
  <c r="CK22" i="36"/>
  <c r="CI22" i="36"/>
  <c r="CG22" i="36"/>
  <c r="CK21" i="36"/>
  <c r="CI21" i="36"/>
  <c r="CG21" i="36"/>
  <c r="CK20" i="36"/>
  <c r="CI20" i="36"/>
  <c r="CG20" i="36"/>
  <c r="CK19" i="36"/>
  <c r="CI19" i="36"/>
  <c r="CG19" i="36"/>
  <c r="CK18" i="36"/>
  <c r="CI18" i="36"/>
  <c r="CG18" i="36"/>
  <c r="CK17" i="36"/>
  <c r="CI17" i="36"/>
  <c r="CG17" i="36"/>
  <c r="CK16" i="36"/>
  <c r="CI16" i="36"/>
  <c r="CG16" i="36"/>
  <c r="CK15" i="36"/>
  <c r="CI15" i="36"/>
  <c r="CG15" i="36"/>
  <c r="CK14" i="36"/>
  <c r="CI14" i="36"/>
  <c r="CG14" i="36"/>
  <c r="CK13" i="36"/>
  <c r="CI13" i="36"/>
  <c r="CG13" i="36"/>
  <c r="CK12" i="36"/>
  <c r="CI12" i="36"/>
  <c r="CG12" i="36"/>
  <c r="CK11" i="36"/>
  <c r="CI11" i="36"/>
  <c r="CG11" i="36"/>
  <c r="CK10" i="36"/>
  <c r="CI10" i="36"/>
  <c r="CG10" i="36"/>
  <c r="CK9" i="36"/>
  <c r="CI9" i="36"/>
  <c r="CG9" i="36"/>
  <c r="CK8" i="36"/>
  <c r="CI8" i="36"/>
  <c r="CG8" i="36"/>
  <c r="CK7" i="36"/>
  <c r="CI7" i="36"/>
  <c r="CG7" i="36"/>
  <c r="CK6" i="36"/>
  <c r="CI6" i="36"/>
  <c r="CG6" i="36"/>
  <c r="CK5" i="36"/>
  <c r="CI5" i="36"/>
  <c r="CG5" i="36"/>
  <c r="CK4" i="36"/>
  <c r="CI4" i="36"/>
  <c r="CG4" i="36"/>
  <c r="CK64" i="51"/>
  <c r="CI64" i="51"/>
  <c r="CG64" i="51"/>
  <c r="CK63" i="51"/>
  <c r="CI63" i="51"/>
  <c r="CG63" i="51"/>
  <c r="CK62" i="51"/>
  <c r="CI62" i="51"/>
  <c r="CG62" i="51"/>
  <c r="CK61" i="51"/>
  <c r="CI61" i="51"/>
  <c r="CG61" i="51"/>
  <c r="CK60" i="51"/>
  <c r="CI60" i="51"/>
  <c r="CG60" i="51"/>
  <c r="CK59" i="51"/>
  <c r="CI59" i="51"/>
  <c r="CG59" i="51"/>
  <c r="CK58" i="51"/>
  <c r="CI58" i="51"/>
  <c r="CG58" i="51"/>
  <c r="CK57" i="51"/>
  <c r="CI57" i="51"/>
  <c r="CG57" i="51"/>
  <c r="CK56" i="51"/>
  <c r="CI56" i="51"/>
  <c r="CG56" i="51"/>
  <c r="CK55" i="51"/>
  <c r="CI55" i="51"/>
  <c r="CG55" i="51"/>
  <c r="CK54" i="51"/>
  <c r="CI54" i="51"/>
  <c r="CG54" i="51"/>
  <c r="CK53" i="51"/>
  <c r="CI53" i="51"/>
  <c r="CG53" i="51"/>
  <c r="CK52" i="51"/>
  <c r="CI52" i="51"/>
  <c r="CG52" i="51"/>
  <c r="CK51" i="51"/>
  <c r="CI51" i="51"/>
  <c r="CG51" i="51"/>
  <c r="CK50" i="51"/>
  <c r="CI50" i="51"/>
  <c r="CG50" i="51"/>
  <c r="CK49" i="51"/>
  <c r="CI49" i="51"/>
  <c r="CG49" i="51"/>
  <c r="CK48" i="51"/>
  <c r="CI48" i="51"/>
  <c r="CG48" i="51"/>
  <c r="CK47" i="51"/>
  <c r="CI47" i="51"/>
  <c r="CG47" i="51"/>
  <c r="CK46" i="51"/>
  <c r="CI46" i="51"/>
  <c r="CG46" i="51"/>
  <c r="CK45" i="51"/>
  <c r="CI45" i="51"/>
  <c r="CG45" i="51"/>
  <c r="CK44" i="51"/>
  <c r="CI44" i="51"/>
  <c r="CG44" i="51"/>
  <c r="CK43" i="51"/>
  <c r="CI43" i="51"/>
  <c r="CG43" i="51"/>
  <c r="CK42" i="51"/>
  <c r="CI42" i="51"/>
  <c r="CG42" i="51"/>
  <c r="CK41" i="51"/>
  <c r="CI41" i="51"/>
  <c r="CG41" i="51"/>
  <c r="CK40" i="51"/>
  <c r="CI40" i="51"/>
  <c r="CG40" i="51"/>
  <c r="CK39" i="51"/>
  <c r="CI39" i="51"/>
  <c r="CG39" i="51"/>
  <c r="CK38" i="51"/>
  <c r="CI38" i="51"/>
  <c r="CG38" i="51"/>
  <c r="CK37" i="51"/>
  <c r="CI37" i="51"/>
  <c r="CG37" i="51"/>
  <c r="CK36" i="51"/>
  <c r="CI36" i="51"/>
  <c r="CG36" i="51"/>
  <c r="CK35" i="51"/>
  <c r="CI35" i="51"/>
  <c r="CG35" i="51"/>
  <c r="CK34" i="51"/>
  <c r="CI34" i="51"/>
  <c r="CG34" i="51"/>
  <c r="CK33" i="51"/>
  <c r="CI33" i="51"/>
  <c r="CG33" i="51"/>
  <c r="CK32" i="51"/>
  <c r="CI32" i="51"/>
  <c r="CG32" i="51"/>
  <c r="CK31" i="51"/>
  <c r="CI31" i="51"/>
  <c r="CG31" i="51"/>
  <c r="CK30" i="51"/>
  <c r="CI30" i="51"/>
  <c r="CG30" i="51"/>
  <c r="CK29" i="51"/>
  <c r="CI29" i="51"/>
  <c r="CG29" i="51"/>
  <c r="CK28" i="51"/>
  <c r="CI28" i="51"/>
  <c r="CG28" i="51"/>
  <c r="CK27" i="51"/>
  <c r="CI27" i="51"/>
  <c r="CG27" i="51"/>
  <c r="CK26" i="51"/>
  <c r="CI26" i="51"/>
  <c r="CG26" i="51"/>
  <c r="CK25" i="51"/>
  <c r="CI25" i="51"/>
  <c r="CG25" i="51"/>
  <c r="CK24" i="51"/>
  <c r="CI24" i="51"/>
  <c r="CG24" i="51"/>
  <c r="CK23" i="51"/>
  <c r="CI23" i="51"/>
  <c r="CG23" i="51"/>
  <c r="CK22" i="51"/>
  <c r="CI22" i="51"/>
  <c r="CG22" i="51"/>
  <c r="CK21" i="51"/>
  <c r="CI21" i="51"/>
  <c r="CG21" i="51"/>
  <c r="CK20" i="51"/>
  <c r="CI20" i="51"/>
  <c r="CG20" i="51"/>
  <c r="CK19" i="51"/>
  <c r="CI19" i="51"/>
  <c r="CG19" i="51"/>
  <c r="CK18" i="51"/>
  <c r="CI18" i="51"/>
  <c r="CG18" i="51"/>
  <c r="CK17" i="51"/>
  <c r="CI17" i="51"/>
  <c r="CG17" i="51"/>
  <c r="CK16" i="51"/>
  <c r="CI16" i="51"/>
  <c r="CG16" i="51"/>
  <c r="CK15" i="51"/>
  <c r="CI15" i="51"/>
  <c r="CG15" i="51"/>
  <c r="CK14" i="51"/>
  <c r="CI14" i="51"/>
  <c r="CG14" i="51"/>
  <c r="CK13" i="51"/>
  <c r="CI13" i="51"/>
  <c r="CG13" i="51"/>
  <c r="CK12" i="51"/>
  <c r="CI12" i="51"/>
  <c r="CG12" i="51"/>
  <c r="CK11" i="51"/>
  <c r="CI11" i="51"/>
  <c r="CG11" i="51"/>
  <c r="CK10" i="51"/>
  <c r="CI10" i="51"/>
  <c r="CG10" i="51"/>
  <c r="CK9" i="51"/>
  <c r="CI9" i="51"/>
  <c r="CG9" i="51"/>
  <c r="CK8" i="51"/>
  <c r="CI8" i="51"/>
  <c r="CK7" i="51"/>
  <c r="CI7" i="51"/>
  <c r="CG7" i="51"/>
  <c r="CK6" i="51"/>
  <c r="CI6" i="51"/>
  <c r="CG6" i="51"/>
  <c r="CK5" i="51"/>
  <c r="CI5" i="51"/>
  <c r="CG5" i="51"/>
  <c r="CK4" i="51"/>
  <c r="CI4" i="51"/>
  <c r="CG4" i="51"/>
  <c r="CV4" i="45"/>
  <c r="CW4" i="45" s="1"/>
  <c r="CS4" i="45"/>
  <c r="CT4" i="45" s="1"/>
  <c r="CP4" i="45"/>
  <c r="CQ4" i="45" s="1"/>
  <c r="CV4" i="41"/>
  <c r="CW4" i="41" s="1"/>
  <c r="CS4" i="41"/>
  <c r="CT4" i="41" s="1"/>
  <c r="CP4" i="41"/>
  <c r="CQ4" i="41" s="1"/>
  <c r="CS4" i="46"/>
  <c r="CT4" i="46" s="1"/>
  <c r="CP4" i="46"/>
  <c r="CQ4" i="46" s="1"/>
  <c r="CV4" i="46"/>
  <c r="CW4" i="46" s="1"/>
  <c r="CY4" i="1"/>
  <c r="CZ4" i="1" s="1"/>
  <c r="CV4" i="1"/>
  <c r="CW4" i="1" s="1"/>
  <c r="CS4" i="1"/>
  <c r="CT4" i="1" s="1"/>
  <c r="DC4" i="22"/>
  <c r="DD4" i="22" s="1"/>
  <c r="CZ4" i="22"/>
  <c r="DA4" i="22" s="1"/>
  <c r="CW4" i="22"/>
  <c r="CX4" i="22" s="1"/>
  <c r="DC4" i="47"/>
  <c r="DD4" i="47" s="1"/>
  <c r="CZ4" i="47"/>
  <c r="DA4" i="47" s="1"/>
  <c r="CW4" i="47"/>
  <c r="CX4" i="47" s="1"/>
  <c r="CB6" i="14" l="1"/>
  <c r="CC6" i="14" s="1"/>
  <c r="CB7" i="14"/>
  <c r="CC7" i="14" s="1"/>
  <c r="CR4" i="42"/>
  <c r="CS4" i="42" s="1"/>
  <c r="CR5" i="43"/>
  <c r="CS5" i="43" s="1"/>
  <c r="CR6" i="43"/>
  <c r="CS6" i="43" s="1"/>
  <c r="CR7" i="43"/>
  <c r="CS7" i="43" s="1"/>
  <c r="CR8" i="43"/>
  <c r="CS8" i="43" s="1"/>
  <c r="CR9" i="43"/>
  <c r="CS9" i="43" s="1"/>
  <c r="CR10" i="43"/>
  <c r="CS10" i="43" s="1"/>
  <c r="CR11" i="43"/>
  <c r="CS11" i="43" s="1"/>
  <c r="CR12" i="43"/>
  <c r="CS12" i="43" s="1"/>
  <c r="CR13" i="43"/>
  <c r="CS13" i="43" s="1"/>
  <c r="CR14" i="43"/>
  <c r="CS14" i="43" s="1"/>
  <c r="CR15" i="43"/>
  <c r="CS15" i="43" s="1"/>
  <c r="CR16" i="43"/>
  <c r="CS16" i="43" s="1"/>
  <c r="CR17" i="43"/>
  <c r="CS17" i="43" s="1"/>
  <c r="CR18" i="43"/>
  <c r="CS18" i="43" s="1"/>
  <c r="CR19" i="43"/>
  <c r="CS19" i="43" s="1"/>
  <c r="CR20" i="43"/>
  <c r="CS20" i="43" s="1"/>
  <c r="CR21" i="43"/>
  <c r="CS21" i="43" s="1"/>
  <c r="CR22" i="43"/>
  <c r="CS22" i="43" s="1"/>
  <c r="CR23" i="43"/>
  <c r="CS23" i="43" s="1"/>
  <c r="CR24" i="43"/>
  <c r="CS24" i="43" s="1"/>
  <c r="CR25" i="43"/>
  <c r="CS25" i="43" s="1"/>
  <c r="CR26" i="43"/>
  <c r="CS26" i="43" s="1"/>
  <c r="CR27" i="43"/>
  <c r="CS27" i="43" s="1"/>
  <c r="CR28" i="43"/>
  <c r="CS28" i="43" s="1"/>
  <c r="CR29" i="43"/>
  <c r="CS29" i="43" s="1"/>
  <c r="CR30" i="43"/>
  <c r="CS30" i="43" s="1"/>
  <c r="CR31" i="43"/>
  <c r="CS31" i="43" s="1"/>
  <c r="CR32" i="43"/>
  <c r="CS32" i="43" s="1"/>
  <c r="CR33" i="43"/>
  <c r="CS33" i="43" s="1"/>
  <c r="CR34" i="43"/>
  <c r="CS34" i="43" s="1"/>
  <c r="CR35" i="43"/>
  <c r="CS35" i="43" s="1"/>
  <c r="CR36" i="43"/>
  <c r="CS36" i="43" s="1"/>
  <c r="CR37" i="43"/>
  <c r="CS37" i="43" s="1"/>
  <c r="CR38" i="43"/>
  <c r="CS38" i="43" s="1"/>
  <c r="CR39" i="43"/>
  <c r="CS39" i="43" s="1"/>
  <c r="CR40" i="43"/>
  <c r="CS40" i="43" s="1"/>
  <c r="CR41" i="43"/>
  <c r="CS41" i="43" s="1"/>
  <c r="CR42" i="43"/>
  <c r="CS42" i="43" s="1"/>
  <c r="CR43" i="43"/>
  <c r="CS43" i="43" s="1"/>
  <c r="CR44" i="43"/>
  <c r="CS44" i="43" s="1"/>
  <c r="CR45" i="43"/>
  <c r="CS45" i="43" s="1"/>
  <c r="CR46" i="43"/>
  <c r="CS46" i="43" s="1"/>
  <c r="CR47" i="43"/>
  <c r="CS47" i="43" s="1"/>
  <c r="CR48" i="43"/>
  <c r="CS48" i="43" s="1"/>
  <c r="CR49" i="43"/>
  <c r="CS49" i="43" s="1"/>
  <c r="CR50" i="43"/>
  <c r="CS50" i="43" s="1"/>
  <c r="CR51" i="43"/>
  <c r="CS51" i="43" s="1"/>
  <c r="CR52" i="43"/>
  <c r="CS52" i="43" s="1"/>
  <c r="CR53" i="43"/>
  <c r="CS53" i="43" s="1"/>
  <c r="CR54" i="43"/>
  <c r="CS54" i="43" s="1"/>
  <c r="CR55" i="43"/>
  <c r="CS55" i="43" s="1"/>
  <c r="CR56" i="43"/>
  <c r="CS56" i="43" s="1"/>
  <c r="CR57" i="43"/>
  <c r="CS57" i="43" s="1"/>
  <c r="CR58" i="43"/>
  <c r="CS58" i="43" s="1"/>
  <c r="CR59" i="43"/>
  <c r="CS59" i="43" s="1"/>
  <c r="CR60" i="43"/>
  <c r="CS60" i="43" s="1"/>
  <c r="CR61" i="43"/>
  <c r="CS61" i="43" s="1"/>
  <c r="CR62" i="43"/>
  <c r="CS62" i="43" s="1"/>
  <c r="CR63" i="43"/>
  <c r="CS63" i="43" s="1"/>
  <c r="CR64" i="43"/>
  <c r="CS64" i="43" s="1"/>
  <c r="CR4" i="43"/>
  <c r="CS4" i="43" s="1"/>
  <c r="CR5" i="42"/>
  <c r="CS5" i="42" s="1"/>
  <c r="CR6" i="42"/>
  <c r="CS6" i="42" s="1"/>
  <c r="CR7" i="42"/>
  <c r="CS7" i="42" s="1"/>
  <c r="CR8" i="42"/>
  <c r="CS8" i="42" s="1"/>
  <c r="CR9" i="42"/>
  <c r="CS9" i="42" s="1"/>
  <c r="CR10" i="42"/>
  <c r="CS10" i="42" s="1"/>
  <c r="CR11" i="42"/>
  <c r="CS11" i="42" s="1"/>
  <c r="CR12" i="42"/>
  <c r="CS12" i="42" s="1"/>
  <c r="CR13" i="42"/>
  <c r="CS13" i="42" s="1"/>
  <c r="CR14" i="42"/>
  <c r="CS14" i="42" s="1"/>
  <c r="CR15" i="42"/>
  <c r="CS15" i="42" s="1"/>
  <c r="CR16" i="42"/>
  <c r="CS16" i="42" s="1"/>
  <c r="CR17" i="42"/>
  <c r="CS17" i="42" s="1"/>
  <c r="CR18" i="42"/>
  <c r="CS18" i="42" s="1"/>
  <c r="CR19" i="42"/>
  <c r="CS19" i="42" s="1"/>
  <c r="CR20" i="42"/>
  <c r="CS20" i="42" s="1"/>
  <c r="CR21" i="42"/>
  <c r="CS21" i="42" s="1"/>
  <c r="CR22" i="42"/>
  <c r="CS22" i="42" s="1"/>
  <c r="CR23" i="42"/>
  <c r="CS23" i="42" s="1"/>
  <c r="CR24" i="42"/>
  <c r="CS24" i="42" s="1"/>
  <c r="CR25" i="42"/>
  <c r="CS25" i="42" s="1"/>
  <c r="CR26" i="42"/>
  <c r="CS26" i="42" s="1"/>
  <c r="CR27" i="42"/>
  <c r="CS27" i="42" s="1"/>
  <c r="CR28" i="42"/>
  <c r="CS28" i="42" s="1"/>
  <c r="CR29" i="42"/>
  <c r="CS29" i="42" s="1"/>
  <c r="CR30" i="42"/>
  <c r="CS30" i="42" s="1"/>
  <c r="CR31" i="42"/>
  <c r="CS31" i="42" s="1"/>
  <c r="CR32" i="42"/>
  <c r="CS32" i="42" s="1"/>
  <c r="CR33" i="42"/>
  <c r="CS33" i="42" s="1"/>
  <c r="CR34" i="42"/>
  <c r="CS34" i="42" s="1"/>
  <c r="CR35" i="42"/>
  <c r="CS35" i="42" s="1"/>
  <c r="CR36" i="42"/>
  <c r="CS36" i="42" s="1"/>
  <c r="CR37" i="42"/>
  <c r="CS37" i="42" s="1"/>
  <c r="CR38" i="42"/>
  <c r="CS38" i="42" s="1"/>
  <c r="CR39" i="42"/>
  <c r="CS39" i="42" s="1"/>
  <c r="CR40" i="42"/>
  <c r="CS40" i="42" s="1"/>
  <c r="CR41" i="42"/>
  <c r="CS41" i="42" s="1"/>
  <c r="CR42" i="42"/>
  <c r="CS42" i="42" s="1"/>
  <c r="CR43" i="42"/>
  <c r="CS43" i="42" s="1"/>
  <c r="CR44" i="42"/>
  <c r="CS44" i="42" s="1"/>
  <c r="CR45" i="42"/>
  <c r="CS45" i="42" s="1"/>
  <c r="CR46" i="42"/>
  <c r="CS46" i="42" s="1"/>
  <c r="CR47" i="42"/>
  <c r="CS47" i="42" s="1"/>
  <c r="CR48" i="42"/>
  <c r="CS48" i="42" s="1"/>
  <c r="CR49" i="42"/>
  <c r="CS49" i="42" s="1"/>
  <c r="CR50" i="42"/>
  <c r="CS50" i="42" s="1"/>
  <c r="CR51" i="42"/>
  <c r="CS51" i="42" s="1"/>
  <c r="CR52" i="42"/>
  <c r="CS52" i="42" s="1"/>
  <c r="CR53" i="42"/>
  <c r="CS53" i="42" s="1"/>
  <c r="CR54" i="42"/>
  <c r="CS54" i="42" s="1"/>
  <c r="CR55" i="42"/>
  <c r="CS55" i="42" s="1"/>
  <c r="CR56" i="42"/>
  <c r="CS56" i="42" s="1"/>
  <c r="CR57" i="42"/>
  <c r="CS57" i="42" s="1"/>
  <c r="CR58" i="42"/>
  <c r="CS58" i="42" s="1"/>
  <c r="CR59" i="42"/>
  <c r="CS59" i="42" s="1"/>
  <c r="CR60" i="42"/>
  <c r="CS60" i="42" s="1"/>
  <c r="CR61" i="42"/>
  <c r="CS61" i="42" s="1"/>
  <c r="CR62" i="42"/>
  <c r="CS62" i="42" s="1"/>
  <c r="CR63" i="42"/>
  <c r="CS63" i="42" s="1"/>
  <c r="CR64" i="42"/>
  <c r="CS64" i="42" s="1"/>
  <c r="CR65" i="42"/>
  <c r="CS65" i="42" s="1"/>
  <c r="CM5" i="45"/>
  <c r="CN5" i="45" s="1"/>
  <c r="CM6" i="45"/>
  <c r="CN6" i="45" s="1"/>
  <c r="CM7" i="45"/>
  <c r="CN7" i="45" s="1"/>
  <c r="CM8" i="45"/>
  <c r="CN8" i="45" s="1"/>
  <c r="CM9" i="45"/>
  <c r="CN9" i="45" s="1"/>
  <c r="CM10" i="45"/>
  <c r="CN10" i="45" s="1"/>
  <c r="CM11" i="45"/>
  <c r="CN11" i="45" s="1"/>
  <c r="CM12" i="45"/>
  <c r="CN12" i="45" s="1"/>
  <c r="CM13" i="45"/>
  <c r="CN13" i="45" s="1"/>
  <c r="CM14" i="45"/>
  <c r="CN14" i="45" s="1"/>
  <c r="CM15" i="45"/>
  <c r="CN15" i="45" s="1"/>
  <c r="CM16" i="45"/>
  <c r="CN16" i="45" s="1"/>
  <c r="CM17" i="45"/>
  <c r="CN17" i="45" s="1"/>
  <c r="CM18" i="45"/>
  <c r="CN18" i="45" s="1"/>
  <c r="CM19" i="45"/>
  <c r="CN19" i="45" s="1"/>
  <c r="CM20" i="45"/>
  <c r="CN20" i="45" s="1"/>
  <c r="CM21" i="45"/>
  <c r="CN21" i="45" s="1"/>
  <c r="CM22" i="45"/>
  <c r="CN22" i="45" s="1"/>
  <c r="CM23" i="45"/>
  <c r="CN23" i="45" s="1"/>
  <c r="CM24" i="45"/>
  <c r="CN24" i="45" s="1"/>
  <c r="CM25" i="45"/>
  <c r="CN25" i="45" s="1"/>
  <c r="CM26" i="45"/>
  <c r="CN26" i="45" s="1"/>
  <c r="CM27" i="45"/>
  <c r="CN27" i="45" s="1"/>
  <c r="CM28" i="45"/>
  <c r="CN28" i="45" s="1"/>
  <c r="CM29" i="45"/>
  <c r="CN29" i="45" s="1"/>
  <c r="CM30" i="45"/>
  <c r="CN30" i="45" s="1"/>
  <c r="CM31" i="45"/>
  <c r="CN31" i="45" s="1"/>
  <c r="CM32" i="45"/>
  <c r="CN32" i="45" s="1"/>
  <c r="CM33" i="45"/>
  <c r="CN33" i="45" s="1"/>
  <c r="CM34" i="45"/>
  <c r="CN34" i="45" s="1"/>
  <c r="CM35" i="45"/>
  <c r="CN35" i="45" s="1"/>
  <c r="CM36" i="45"/>
  <c r="CN36" i="45" s="1"/>
  <c r="CM37" i="45"/>
  <c r="CN37" i="45" s="1"/>
  <c r="CM38" i="45"/>
  <c r="CN38" i="45" s="1"/>
  <c r="CM39" i="45"/>
  <c r="CN39" i="45" s="1"/>
  <c r="CM40" i="45"/>
  <c r="CN40" i="45" s="1"/>
  <c r="CM41" i="45"/>
  <c r="CN41" i="45" s="1"/>
  <c r="CM42" i="45"/>
  <c r="CN42" i="45" s="1"/>
  <c r="CM43" i="45"/>
  <c r="CN43" i="45" s="1"/>
  <c r="CM44" i="45"/>
  <c r="CN44" i="45" s="1"/>
  <c r="CM45" i="45"/>
  <c r="CN45" i="45" s="1"/>
  <c r="CM46" i="45"/>
  <c r="CN46" i="45" s="1"/>
  <c r="CM47" i="45"/>
  <c r="CN47" i="45" s="1"/>
  <c r="CM48" i="45"/>
  <c r="CN48" i="45" s="1"/>
  <c r="CM49" i="45"/>
  <c r="CN49" i="45" s="1"/>
  <c r="CM50" i="45"/>
  <c r="CN50" i="45" s="1"/>
  <c r="CM51" i="45"/>
  <c r="CN51" i="45" s="1"/>
  <c r="CM52" i="45"/>
  <c r="CN52" i="45" s="1"/>
  <c r="CM53" i="45"/>
  <c r="CN53" i="45" s="1"/>
  <c r="CM54" i="45"/>
  <c r="CN54" i="45" s="1"/>
  <c r="CM55" i="45"/>
  <c r="CN55" i="45" s="1"/>
  <c r="CM56" i="45"/>
  <c r="CN56" i="45" s="1"/>
  <c r="CM57" i="45"/>
  <c r="CN57" i="45" s="1"/>
  <c r="CM58" i="45"/>
  <c r="CN58" i="45" s="1"/>
  <c r="CM59" i="45"/>
  <c r="CN59" i="45" s="1"/>
  <c r="CM60" i="45"/>
  <c r="CN60" i="45" s="1"/>
  <c r="CM61" i="45"/>
  <c r="CN61" i="45" s="1"/>
  <c r="CM62" i="45"/>
  <c r="CN62" i="45" s="1"/>
  <c r="CM63" i="45"/>
  <c r="CN63" i="45" s="1"/>
  <c r="CM64" i="45"/>
  <c r="CN64" i="45" s="1"/>
  <c r="CM65" i="45"/>
  <c r="CN65" i="45" s="1"/>
  <c r="CM66" i="45"/>
  <c r="CN66" i="45" s="1"/>
  <c r="CM67" i="45"/>
  <c r="CN67" i="45" s="1"/>
  <c r="CM68" i="45"/>
  <c r="CN68" i="45" s="1"/>
  <c r="CM69" i="45"/>
  <c r="CN69" i="45" s="1"/>
  <c r="CM70" i="45"/>
  <c r="CN70" i="45" s="1"/>
  <c r="CM71" i="45"/>
  <c r="CN71" i="45" s="1"/>
  <c r="CM72" i="45"/>
  <c r="CN72" i="45" s="1"/>
  <c r="CM73" i="45"/>
  <c r="CN73" i="45" s="1"/>
  <c r="CM74" i="45"/>
  <c r="CN74" i="45" s="1"/>
  <c r="CM75" i="45"/>
  <c r="CN75" i="45" s="1"/>
  <c r="CM76" i="45"/>
  <c r="CN76" i="45" s="1"/>
  <c r="CM77" i="45"/>
  <c r="CN77" i="45" s="1"/>
  <c r="CM78" i="45"/>
  <c r="CN78" i="45" s="1"/>
  <c r="CM79" i="45"/>
  <c r="CN79" i="45" s="1"/>
  <c r="CM80" i="45"/>
  <c r="CN80" i="45" s="1"/>
  <c r="CM81" i="45"/>
  <c r="CN81" i="45" s="1"/>
  <c r="CM82" i="45"/>
  <c r="CN82" i="45" s="1"/>
  <c r="CM83" i="45"/>
  <c r="CN83" i="45" s="1"/>
  <c r="CM84" i="45"/>
  <c r="CN84" i="45" s="1"/>
  <c r="CN4" i="45"/>
  <c r="CM4" i="45"/>
  <c r="CM5" i="41"/>
  <c r="CN5" i="41" s="1"/>
  <c r="CM6" i="41"/>
  <c r="CN6" i="41" s="1"/>
  <c r="CM7" i="41"/>
  <c r="CN7" i="41" s="1"/>
  <c r="CM8" i="41"/>
  <c r="CN8" i="41" s="1"/>
  <c r="CM9" i="41"/>
  <c r="CN9" i="41" s="1"/>
  <c r="CM10" i="41"/>
  <c r="CN10" i="41" s="1"/>
  <c r="CM11" i="41"/>
  <c r="CN11" i="41" s="1"/>
  <c r="CM12" i="41"/>
  <c r="CN12" i="41" s="1"/>
  <c r="CM13" i="41"/>
  <c r="CN13" i="41" s="1"/>
  <c r="CM14" i="41"/>
  <c r="CN14" i="41" s="1"/>
  <c r="CM15" i="41"/>
  <c r="CN15" i="41" s="1"/>
  <c r="CM16" i="41"/>
  <c r="CN16" i="41" s="1"/>
  <c r="CM17" i="41"/>
  <c r="CN17" i="41" s="1"/>
  <c r="CM18" i="41"/>
  <c r="CN18" i="41" s="1"/>
  <c r="CM19" i="41"/>
  <c r="CN19" i="41" s="1"/>
  <c r="CM20" i="41"/>
  <c r="CN20" i="41" s="1"/>
  <c r="CM21" i="41"/>
  <c r="CN21" i="41" s="1"/>
  <c r="CM22" i="41"/>
  <c r="CN22" i="41" s="1"/>
  <c r="CM23" i="41"/>
  <c r="CN23" i="41" s="1"/>
  <c r="CM24" i="41"/>
  <c r="CN24" i="41" s="1"/>
  <c r="CM25" i="41"/>
  <c r="CN25" i="41" s="1"/>
  <c r="CM26" i="41"/>
  <c r="CN26" i="41" s="1"/>
  <c r="CM27" i="41"/>
  <c r="CN27" i="41" s="1"/>
  <c r="CM28" i="41"/>
  <c r="CN28" i="41" s="1"/>
  <c r="CM29" i="41"/>
  <c r="CN29" i="41" s="1"/>
  <c r="CM30" i="41"/>
  <c r="CN30" i="41" s="1"/>
  <c r="CM31" i="41"/>
  <c r="CN31" i="41" s="1"/>
  <c r="CM32" i="41"/>
  <c r="CN32" i="41" s="1"/>
  <c r="CM33" i="41"/>
  <c r="CN33" i="41" s="1"/>
  <c r="CM34" i="41"/>
  <c r="CN34" i="41" s="1"/>
  <c r="CM35" i="41"/>
  <c r="CN35" i="41" s="1"/>
  <c r="CM36" i="41"/>
  <c r="CN36" i="41" s="1"/>
  <c r="CM37" i="41"/>
  <c r="CN37" i="41" s="1"/>
  <c r="CM38" i="41"/>
  <c r="CN38" i="41" s="1"/>
  <c r="CM39" i="41"/>
  <c r="CN39" i="41" s="1"/>
  <c r="CM40" i="41"/>
  <c r="CN40" i="41" s="1"/>
  <c r="CM41" i="41"/>
  <c r="CN41" i="41" s="1"/>
  <c r="CM42" i="41"/>
  <c r="CN42" i="41" s="1"/>
  <c r="CM43" i="41"/>
  <c r="CN43" i="41" s="1"/>
  <c r="CM44" i="41"/>
  <c r="CN44" i="41" s="1"/>
  <c r="CM45" i="41"/>
  <c r="CN45" i="41" s="1"/>
  <c r="CM46" i="41"/>
  <c r="CN46" i="41" s="1"/>
  <c r="CM47" i="41"/>
  <c r="CN47" i="41" s="1"/>
  <c r="CM48" i="41"/>
  <c r="CN48" i="41" s="1"/>
  <c r="CM49" i="41"/>
  <c r="CN49" i="41" s="1"/>
  <c r="CM50" i="41"/>
  <c r="CN50" i="41" s="1"/>
  <c r="CM51" i="41"/>
  <c r="CN51" i="41" s="1"/>
  <c r="CM52" i="41"/>
  <c r="CN52" i="41" s="1"/>
  <c r="CM53" i="41"/>
  <c r="CN53" i="41" s="1"/>
  <c r="CM54" i="41"/>
  <c r="CN54" i="41" s="1"/>
  <c r="CM55" i="41"/>
  <c r="CN55" i="41" s="1"/>
  <c r="CM56" i="41"/>
  <c r="CN56" i="41" s="1"/>
  <c r="CM57" i="41"/>
  <c r="CN57" i="41" s="1"/>
  <c r="CM58" i="41"/>
  <c r="CN58" i="41" s="1"/>
  <c r="CM59" i="41"/>
  <c r="CN59" i="41" s="1"/>
  <c r="CM60" i="41"/>
  <c r="CN60" i="41" s="1"/>
  <c r="CM61" i="41"/>
  <c r="CN61" i="41" s="1"/>
  <c r="CM62" i="41"/>
  <c r="CN62" i="41" s="1"/>
  <c r="CM63" i="41"/>
  <c r="CN63" i="41" s="1"/>
  <c r="CM64" i="41"/>
  <c r="CN64" i="41" s="1"/>
  <c r="CM65" i="41"/>
  <c r="CN65" i="41" s="1"/>
  <c r="CM66" i="41"/>
  <c r="CN66" i="41" s="1"/>
  <c r="CM67" i="41"/>
  <c r="CN67" i="41" s="1"/>
  <c r="CM68" i="41"/>
  <c r="CN68" i="41" s="1"/>
  <c r="CM69" i="41"/>
  <c r="CN69" i="41" s="1"/>
  <c r="CM70" i="41"/>
  <c r="CN70" i="41" s="1"/>
  <c r="CM71" i="41"/>
  <c r="CN71" i="41" s="1"/>
  <c r="CM72" i="41"/>
  <c r="CN72" i="41" s="1"/>
  <c r="CM73" i="41"/>
  <c r="CN73" i="41" s="1"/>
  <c r="CM74" i="41"/>
  <c r="CN74" i="41" s="1"/>
  <c r="CM75" i="41"/>
  <c r="CN75" i="41" s="1"/>
  <c r="CM76" i="41"/>
  <c r="CN76" i="41" s="1"/>
  <c r="CM77" i="41"/>
  <c r="CN77" i="41" s="1"/>
  <c r="CM78" i="41"/>
  <c r="CN78" i="41" s="1"/>
  <c r="CM79" i="41"/>
  <c r="CN79" i="41" s="1"/>
  <c r="CM80" i="41"/>
  <c r="CN80" i="41" s="1"/>
  <c r="CM81" i="41"/>
  <c r="CN81" i="41" s="1"/>
  <c r="CM82" i="41"/>
  <c r="CN82" i="41" s="1"/>
  <c r="CM83" i="41"/>
  <c r="CN83" i="41" s="1"/>
  <c r="CM84" i="41"/>
  <c r="CN84" i="41" s="1"/>
  <c r="CM4" i="41"/>
  <c r="CN4" i="41" s="1"/>
  <c r="CM5" i="46"/>
  <c r="CN5" i="46" s="1"/>
  <c r="CM6" i="46"/>
  <c r="CN6" i="46" s="1"/>
  <c r="CM7" i="46"/>
  <c r="CN7" i="46" s="1"/>
  <c r="CM8" i="46"/>
  <c r="CN8" i="46" s="1"/>
  <c r="CM9" i="46"/>
  <c r="CN9" i="46" s="1"/>
  <c r="CM10" i="46"/>
  <c r="CN10" i="46" s="1"/>
  <c r="CM11" i="46"/>
  <c r="CN11" i="46" s="1"/>
  <c r="CM12" i="46"/>
  <c r="CN12" i="46" s="1"/>
  <c r="CM13" i="46"/>
  <c r="CN13" i="46" s="1"/>
  <c r="CM14" i="46"/>
  <c r="CN14" i="46" s="1"/>
  <c r="CM15" i="46"/>
  <c r="CN15" i="46" s="1"/>
  <c r="CM16" i="46"/>
  <c r="CN16" i="46" s="1"/>
  <c r="CM17" i="46"/>
  <c r="CN17" i="46" s="1"/>
  <c r="CM18" i="46"/>
  <c r="CN18" i="46" s="1"/>
  <c r="CM19" i="46"/>
  <c r="CN19" i="46" s="1"/>
  <c r="CM20" i="46"/>
  <c r="CN20" i="46" s="1"/>
  <c r="CM21" i="46"/>
  <c r="CN21" i="46" s="1"/>
  <c r="CM22" i="46"/>
  <c r="CN22" i="46" s="1"/>
  <c r="CM23" i="46"/>
  <c r="CN23" i="46" s="1"/>
  <c r="CM24" i="46"/>
  <c r="CN24" i="46" s="1"/>
  <c r="CM25" i="46"/>
  <c r="CN25" i="46" s="1"/>
  <c r="CM26" i="46"/>
  <c r="CN26" i="46" s="1"/>
  <c r="CM27" i="46"/>
  <c r="CN27" i="46" s="1"/>
  <c r="CM28" i="46"/>
  <c r="CN28" i="46" s="1"/>
  <c r="CM29" i="46"/>
  <c r="CN29" i="46" s="1"/>
  <c r="CM30" i="46"/>
  <c r="CN30" i="46" s="1"/>
  <c r="CM31" i="46"/>
  <c r="CN31" i="46" s="1"/>
  <c r="CM32" i="46"/>
  <c r="CN32" i="46" s="1"/>
  <c r="CM33" i="46"/>
  <c r="CN33" i="46" s="1"/>
  <c r="CM34" i="46"/>
  <c r="CN34" i="46" s="1"/>
  <c r="CM35" i="46"/>
  <c r="CN35" i="46" s="1"/>
  <c r="CM36" i="46"/>
  <c r="CN36" i="46" s="1"/>
  <c r="CM37" i="46"/>
  <c r="CN37" i="46" s="1"/>
  <c r="CM38" i="46"/>
  <c r="CN38" i="46" s="1"/>
  <c r="CM39" i="46"/>
  <c r="CN39" i="46" s="1"/>
  <c r="CM40" i="46"/>
  <c r="CN40" i="46" s="1"/>
  <c r="CM41" i="46"/>
  <c r="CN41" i="46" s="1"/>
  <c r="CM42" i="46"/>
  <c r="CN42" i="46" s="1"/>
  <c r="CM43" i="46"/>
  <c r="CN43" i="46" s="1"/>
  <c r="CM44" i="46"/>
  <c r="CN44" i="46" s="1"/>
  <c r="CM45" i="46"/>
  <c r="CN45" i="46" s="1"/>
  <c r="CM46" i="46"/>
  <c r="CN46" i="46" s="1"/>
  <c r="CM47" i="46"/>
  <c r="CN47" i="46" s="1"/>
  <c r="CM48" i="46"/>
  <c r="CN48" i="46" s="1"/>
  <c r="CM49" i="46"/>
  <c r="CN49" i="46" s="1"/>
  <c r="CM50" i="46"/>
  <c r="CN50" i="46" s="1"/>
  <c r="CM51" i="46"/>
  <c r="CN51" i="46" s="1"/>
  <c r="CM52" i="46"/>
  <c r="CN52" i="46" s="1"/>
  <c r="CM53" i="46"/>
  <c r="CN53" i="46" s="1"/>
  <c r="CM54" i="46"/>
  <c r="CN54" i="46" s="1"/>
  <c r="CM55" i="46"/>
  <c r="CN55" i="46" s="1"/>
  <c r="CM56" i="46"/>
  <c r="CN56" i="46" s="1"/>
  <c r="CM57" i="46"/>
  <c r="CN57" i="46" s="1"/>
  <c r="CM58" i="46"/>
  <c r="CN58" i="46" s="1"/>
  <c r="CM59" i="46"/>
  <c r="CN59" i="46" s="1"/>
  <c r="CM60" i="46"/>
  <c r="CN60" i="46" s="1"/>
  <c r="CM61" i="46"/>
  <c r="CN61" i="46" s="1"/>
  <c r="CM62" i="46"/>
  <c r="CN62" i="46" s="1"/>
  <c r="CM63" i="46"/>
  <c r="CN63" i="46" s="1"/>
  <c r="CM64" i="46"/>
  <c r="CN64" i="46" s="1"/>
  <c r="CM65" i="46"/>
  <c r="CN65" i="46" s="1"/>
  <c r="CM66" i="46"/>
  <c r="CN66" i="46" s="1"/>
  <c r="CM67" i="46"/>
  <c r="CN67" i="46" s="1"/>
  <c r="CM68" i="46"/>
  <c r="CN68" i="46" s="1"/>
  <c r="CM69" i="46"/>
  <c r="CN69" i="46" s="1"/>
  <c r="CM70" i="46"/>
  <c r="CN70" i="46" s="1"/>
  <c r="CM71" i="46"/>
  <c r="CN71" i="46" s="1"/>
  <c r="CM72" i="46"/>
  <c r="CN72" i="46" s="1"/>
  <c r="CM73" i="46"/>
  <c r="CN73" i="46" s="1"/>
  <c r="CM74" i="46"/>
  <c r="CN74" i="46" s="1"/>
  <c r="CM75" i="46"/>
  <c r="CN75" i="46" s="1"/>
  <c r="CM76" i="46"/>
  <c r="CN76" i="46" s="1"/>
  <c r="CM77" i="46"/>
  <c r="CN77" i="46" s="1"/>
  <c r="CM78" i="46"/>
  <c r="CN78" i="46" s="1"/>
  <c r="CM79" i="46"/>
  <c r="CN79" i="46" s="1"/>
  <c r="CM80" i="46"/>
  <c r="CN80" i="46" s="1"/>
  <c r="CM81" i="46"/>
  <c r="CN81" i="46" s="1"/>
  <c r="CM82" i="46"/>
  <c r="CN82" i="46" s="1"/>
  <c r="CM83" i="46"/>
  <c r="CN83" i="46" s="1"/>
  <c r="CM84" i="46"/>
  <c r="CN84" i="46" s="1"/>
  <c r="CM4" i="46"/>
  <c r="CN4" i="46" s="1"/>
  <c r="CE5" i="36"/>
  <c r="CE6" i="36"/>
  <c r="CE7" i="36"/>
  <c r="CE8" i="36"/>
  <c r="CE9" i="36"/>
  <c r="CE10" i="36"/>
  <c r="CE11" i="36"/>
  <c r="CE12" i="36"/>
  <c r="CE13" i="36"/>
  <c r="CE14" i="36"/>
  <c r="CE15" i="36"/>
  <c r="CE16" i="36"/>
  <c r="CE17" i="36"/>
  <c r="CE18" i="36"/>
  <c r="CE19" i="36"/>
  <c r="CE20" i="36"/>
  <c r="CE21" i="36"/>
  <c r="CE22" i="36"/>
  <c r="CE23" i="36"/>
  <c r="CE24" i="36"/>
  <c r="CE25" i="36"/>
  <c r="CE26" i="36"/>
  <c r="CE27" i="36"/>
  <c r="CE28" i="36"/>
  <c r="CE29" i="36"/>
  <c r="CE30" i="36"/>
  <c r="CE31" i="36"/>
  <c r="CE32" i="36"/>
  <c r="CE33" i="36"/>
  <c r="CE34" i="36"/>
  <c r="CE35" i="36"/>
  <c r="CE36" i="36"/>
  <c r="CE37" i="36"/>
  <c r="CE38" i="36"/>
  <c r="CE39" i="36"/>
  <c r="CE40" i="36"/>
  <c r="CE41" i="36"/>
  <c r="CE42" i="36"/>
  <c r="CE43" i="36"/>
  <c r="CE44" i="36"/>
  <c r="CE45" i="36"/>
  <c r="CE46" i="36"/>
  <c r="CE47" i="36"/>
  <c r="CE48" i="36"/>
  <c r="CE49" i="36"/>
  <c r="CE50" i="36"/>
  <c r="CE51" i="36"/>
  <c r="CE52" i="36"/>
  <c r="CE53" i="36"/>
  <c r="CE54" i="36"/>
  <c r="CE55" i="36"/>
  <c r="CE56" i="36"/>
  <c r="CE57" i="36"/>
  <c r="CE58" i="36"/>
  <c r="CE59" i="36"/>
  <c r="CE60" i="36"/>
  <c r="CE61" i="36"/>
  <c r="CE62" i="36"/>
  <c r="CE63" i="36"/>
  <c r="CE64" i="36"/>
  <c r="CE65" i="36"/>
  <c r="CE66" i="36"/>
  <c r="CE67" i="36"/>
  <c r="CE68" i="36"/>
  <c r="CE69" i="36"/>
  <c r="CE70" i="36"/>
  <c r="CE71" i="36"/>
  <c r="CE4" i="36"/>
  <c r="CE5" i="51"/>
  <c r="CE6" i="51"/>
  <c r="CE7" i="51"/>
  <c r="CE8" i="51"/>
  <c r="CE9" i="51"/>
  <c r="CE10" i="51"/>
  <c r="CE11" i="51"/>
  <c r="CE12" i="51"/>
  <c r="CE13" i="51"/>
  <c r="CE14" i="51"/>
  <c r="CE15" i="51"/>
  <c r="CE16" i="51"/>
  <c r="CE17" i="51"/>
  <c r="CE18" i="51"/>
  <c r="CE19" i="51"/>
  <c r="CE20" i="51"/>
  <c r="CE21" i="51"/>
  <c r="CE22" i="51"/>
  <c r="CE23" i="51"/>
  <c r="CE24" i="51"/>
  <c r="CE25" i="51"/>
  <c r="CE26" i="51"/>
  <c r="CE27" i="51"/>
  <c r="CE28" i="51"/>
  <c r="CE29" i="51"/>
  <c r="CE30" i="51"/>
  <c r="CE31" i="51"/>
  <c r="CE32" i="51"/>
  <c r="CE33" i="51"/>
  <c r="CE34" i="51"/>
  <c r="CE35" i="51"/>
  <c r="CE36" i="51"/>
  <c r="CE37" i="51"/>
  <c r="CE38" i="51"/>
  <c r="CE39" i="51"/>
  <c r="CE40" i="51"/>
  <c r="CE41" i="51"/>
  <c r="CE42" i="51"/>
  <c r="CE43" i="51"/>
  <c r="CE44" i="51"/>
  <c r="CE45" i="51"/>
  <c r="CE46" i="51"/>
  <c r="CE47" i="51"/>
  <c r="CE48" i="51"/>
  <c r="CE49" i="51"/>
  <c r="CE50" i="51"/>
  <c r="CE51" i="51"/>
  <c r="CE52" i="51"/>
  <c r="CE53" i="51"/>
  <c r="CE54" i="51"/>
  <c r="CE55" i="51"/>
  <c r="CE56" i="51"/>
  <c r="CE57" i="51"/>
  <c r="CE58" i="51"/>
  <c r="CE59" i="51"/>
  <c r="CE60" i="51"/>
  <c r="CE61" i="51"/>
  <c r="CE62" i="51"/>
  <c r="CE63" i="51"/>
  <c r="CE64" i="51"/>
  <c r="CE4" i="51"/>
  <c r="CP5" i="1"/>
  <c r="CQ5" i="1" s="1"/>
  <c r="CP6" i="1"/>
  <c r="CQ6" i="1" s="1"/>
  <c r="CP7" i="1"/>
  <c r="CQ7" i="1" s="1"/>
  <c r="CP8" i="1"/>
  <c r="CQ8" i="1" s="1"/>
  <c r="CP9" i="1"/>
  <c r="CQ9" i="1" s="1"/>
  <c r="CP10" i="1"/>
  <c r="CQ10" i="1" s="1"/>
  <c r="CP11" i="1"/>
  <c r="CQ11" i="1" s="1"/>
  <c r="CP12" i="1"/>
  <c r="CQ12" i="1" s="1"/>
  <c r="CP13" i="1"/>
  <c r="CQ13" i="1" s="1"/>
  <c r="CP14" i="1"/>
  <c r="CQ14" i="1" s="1"/>
  <c r="CP15" i="1"/>
  <c r="CQ15" i="1" s="1"/>
  <c r="CP16" i="1"/>
  <c r="CQ16" i="1" s="1"/>
  <c r="CP17" i="1"/>
  <c r="CQ17" i="1" s="1"/>
  <c r="CP18" i="1"/>
  <c r="CQ18" i="1" s="1"/>
  <c r="CP19" i="1"/>
  <c r="CQ19" i="1" s="1"/>
  <c r="CP20" i="1"/>
  <c r="CQ20" i="1" s="1"/>
  <c r="CP21" i="1"/>
  <c r="CQ21" i="1" s="1"/>
  <c r="CP22" i="1"/>
  <c r="CQ22" i="1" s="1"/>
  <c r="CP23" i="1"/>
  <c r="CQ23" i="1" s="1"/>
  <c r="CP24" i="1"/>
  <c r="CQ24" i="1" s="1"/>
  <c r="CP25" i="1"/>
  <c r="CQ25" i="1" s="1"/>
  <c r="CP26" i="1"/>
  <c r="CQ26" i="1" s="1"/>
  <c r="CP27" i="1"/>
  <c r="CQ27" i="1" s="1"/>
  <c r="CP28" i="1"/>
  <c r="CQ28" i="1" s="1"/>
  <c r="CP29" i="1"/>
  <c r="CQ29" i="1" s="1"/>
  <c r="CP30" i="1"/>
  <c r="CQ30" i="1" s="1"/>
  <c r="CP31" i="1"/>
  <c r="CQ31" i="1" s="1"/>
  <c r="CP32" i="1"/>
  <c r="CQ32" i="1" s="1"/>
  <c r="CP33" i="1"/>
  <c r="CQ33" i="1" s="1"/>
  <c r="CP34" i="1"/>
  <c r="CQ34" i="1" s="1"/>
  <c r="CP35" i="1"/>
  <c r="CQ35" i="1" s="1"/>
  <c r="CP36" i="1"/>
  <c r="CQ36" i="1" s="1"/>
  <c r="CP37" i="1"/>
  <c r="CQ37" i="1" s="1"/>
  <c r="CP38" i="1"/>
  <c r="CQ38" i="1" s="1"/>
  <c r="CP39" i="1"/>
  <c r="CQ39" i="1" s="1"/>
  <c r="CP40" i="1"/>
  <c r="CQ40" i="1" s="1"/>
  <c r="CP41" i="1"/>
  <c r="CQ41" i="1" s="1"/>
  <c r="CP42" i="1"/>
  <c r="CQ42" i="1" s="1"/>
  <c r="CP43" i="1"/>
  <c r="CQ43" i="1" s="1"/>
  <c r="CP44" i="1"/>
  <c r="CQ44" i="1" s="1"/>
  <c r="CP45" i="1"/>
  <c r="CQ45" i="1" s="1"/>
  <c r="CP46" i="1"/>
  <c r="CQ46" i="1" s="1"/>
  <c r="CP47" i="1"/>
  <c r="CQ47" i="1" s="1"/>
  <c r="CP48" i="1"/>
  <c r="CQ48" i="1" s="1"/>
  <c r="CP49" i="1"/>
  <c r="CQ49" i="1" s="1"/>
  <c r="CP50" i="1"/>
  <c r="CQ50" i="1" s="1"/>
  <c r="CP51" i="1"/>
  <c r="CQ51" i="1" s="1"/>
  <c r="CP52" i="1"/>
  <c r="CQ52" i="1" s="1"/>
  <c r="CP53" i="1"/>
  <c r="CQ53" i="1" s="1"/>
  <c r="CP54" i="1"/>
  <c r="CQ54" i="1" s="1"/>
  <c r="CP55" i="1"/>
  <c r="CQ55" i="1" s="1"/>
  <c r="CP56" i="1"/>
  <c r="CQ56" i="1" s="1"/>
  <c r="CP57" i="1"/>
  <c r="CQ57" i="1" s="1"/>
  <c r="CP58" i="1"/>
  <c r="CQ58" i="1" s="1"/>
  <c r="CP59" i="1"/>
  <c r="CQ59" i="1" s="1"/>
  <c r="CP60" i="1"/>
  <c r="CQ60" i="1" s="1"/>
  <c r="CP61" i="1"/>
  <c r="CQ61" i="1" s="1"/>
  <c r="CP62" i="1"/>
  <c r="CQ62" i="1" s="1"/>
  <c r="CP63" i="1"/>
  <c r="CQ63" i="1" s="1"/>
  <c r="CP64" i="1"/>
  <c r="CQ64" i="1" s="1"/>
  <c r="CP65" i="1"/>
  <c r="CQ65" i="1" s="1"/>
  <c r="CP66" i="1"/>
  <c r="CQ66" i="1" s="1"/>
  <c r="CP67" i="1"/>
  <c r="CQ67" i="1" s="1"/>
  <c r="CP68" i="1"/>
  <c r="CQ68" i="1" s="1"/>
  <c r="CP69" i="1"/>
  <c r="CQ69" i="1" s="1"/>
  <c r="CP4" i="1"/>
  <c r="CQ4" i="1" s="1"/>
  <c r="CT5" i="22"/>
  <c r="CU5" i="22" s="1"/>
  <c r="CT6" i="22"/>
  <c r="CU6" i="22" s="1"/>
  <c r="CT7" i="22"/>
  <c r="CU7" i="22" s="1"/>
  <c r="CT8" i="22"/>
  <c r="CU8" i="22" s="1"/>
  <c r="CT9" i="22"/>
  <c r="CU9" i="22" s="1"/>
  <c r="CT10" i="22"/>
  <c r="CU10" i="22" s="1"/>
  <c r="CT11" i="22"/>
  <c r="CU11" i="22" s="1"/>
  <c r="CT12" i="22"/>
  <c r="CU12" i="22" s="1"/>
  <c r="CT13" i="22"/>
  <c r="CU13" i="22" s="1"/>
  <c r="CT14" i="22"/>
  <c r="CU14" i="22" s="1"/>
  <c r="CT15" i="22"/>
  <c r="CU15" i="22" s="1"/>
  <c r="CT16" i="22"/>
  <c r="CU16" i="22" s="1"/>
  <c r="CT17" i="22"/>
  <c r="CU17" i="22" s="1"/>
  <c r="CT18" i="22"/>
  <c r="CU18" i="22" s="1"/>
  <c r="CT19" i="22"/>
  <c r="CU19" i="22" s="1"/>
  <c r="CT20" i="22"/>
  <c r="CU20" i="22" s="1"/>
  <c r="CT21" i="22"/>
  <c r="CU21" i="22" s="1"/>
  <c r="CT22" i="22"/>
  <c r="CU22" i="22" s="1"/>
  <c r="CT23" i="22"/>
  <c r="CU23" i="22" s="1"/>
  <c r="CT24" i="22"/>
  <c r="CU24" i="22" s="1"/>
  <c r="CT25" i="22"/>
  <c r="CU25" i="22" s="1"/>
  <c r="CT26" i="22"/>
  <c r="CU26" i="22" s="1"/>
  <c r="CT27" i="22"/>
  <c r="CU27" i="22" s="1"/>
  <c r="CT28" i="22"/>
  <c r="CU28" i="22" s="1"/>
  <c r="CT29" i="22"/>
  <c r="CU29" i="22" s="1"/>
  <c r="CT30" i="22"/>
  <c r="CU30" i="22" s="1"/>
  <c r="CT31" i="22"/>
  <c r="CU31" i="22" s="1"/>
  <c r="CT32" i="22"/>
  <c r="CU32" i="22" s="1"/>
  <c r="CT33" i="22"/>
  <c r="CU33" i="22" s="1"/>
  <c r="CT34" i="22"/>
  <c r="CU34" i="22" s="1"/>
  <c r="CT35" i="22"/>
  <c r="CU35" i="22" s="1"/>
  <c r="CT36" i="22"/>
  <c r="CU36" i="22" s="1"/>
  <c r="CT37" i="22"/>
  <c r="CU37" i="22" s="1"/>
  <c r="CT38" i="22"/>
  <c r="CU38" i="22" s="1"/>
  <c r="CT39" i="22"/>
  <c r="CU39" i="22" s="1"/>
  <c r="CT40" i="22"/>
  <c r="CU40" i="22" s="1"/>
  <c r="CT41" i="22"/>
  <c r="CU41" i="22" s="1"/>
  <c r="CT42" i="22"/>
  <c r="CU42" i="22" s="1"/>
  <c r="CT43" i="22"/>
  <c r="CU43" i="22" s="1"/>
  <c r="CT44" i="22"/>
  <c r="CU44" i="22" s="1"/>
  <c r="CT45" i="22"/>
  <c r="CU45" i="22" s="1"/>
  <c r="CT46" i="22"/>
  <c r="CU46" i="22" s="1"/>
  <c r="CT47" i="22"/>
  <c r="CU47" i="22" s="1"/>
  <c r="CT48" i="22"/>
  <c r="CU48" i="22" s="1"/>
  <c r="CT49" i="22"/>
  <c r="CU49" i="22" s="1"/>
  <c r="CT50" i="22"/>
  <c r="CU50" i="22" s="1"/>
  <c r="CT51" i="22"/>
  <c r="CU51" i="22" s="1"/>
  <c r="CT52" i="22"/>
  <c r="CU52" i="22" s="1"/>
  <c r="CT53" i="22"/>
  <c r="CU53" i="22" s="1"/>
  <c r="CT54" i="22"/>
  <c r="CU54" i="22" s="1"/>
  <c r="CT55" i="22"/>
  <c r="CU55" i="22" s="1"/>
  <c r="CT56" i="22"/>
  <c r="CU56" i="22" s="1"/>
  <c r="CT57" i="22"/>
  <c r="CU57" i="22" s="1"/>
  <c r="CT58" i="22"/>
  <c r="CU58" i="22" s="1"/>
  <c r="CT59" i="22"/>
  <c r="CU59" i="22" s="1"/>
  <c r="CT60" i="22"/>
  <c r="CU60" i="22" s="1"/>
  <c r="CT61" i="22"/>
  <c r="CU61" i="22" s="1"/>
  <c r="CT62" i="22"/>
  <c r="CU62" i="22" s="1"/>
  <c r="CT63" i="22"/>
  <c r="CU63" i="22" s="1"/>
  <c r="CT64" i="22"/>
  <c r="CU64" i="22" s="1"/>
  <c r="CT65" i="22"/>
  <c r="CU65" i="22" s="1"/>
  <c r="CT4" i="22"/>
  <c r="CU4" i="22" s="1"/>
  <c r="CT5" i="47"/>
  <c r="CU5" i="47" s="1"/>
  <c r="CT6" i="47"/>
  <c r="CU6" i="47" s="1"/>
  <c r="CT7" i="47"/>
  <c r="CU7" i="47" s="1"/>
  <c r="CT8" i="47"/>
  <c r="CU8" i="47" s="1"/>
  <c r="CT9" i="47"/>
  <c r="CU9" i="47" s="1"/>
  <c r="CT10" i="47"/>
  <c r="CU10" i="47" s="1"/>
  <c r="CT11" i="47"/>
  <c r="CU11" i="47" s="1"/>
  <c r="CT12" i="47"/>
  <c r="CU12" i="47" s="1"/>
  <c r="CT13" i="47"/>
  <c r="CU13" i="47" s="1"/>
  <c r="CT14" i="47"/>
  <c r="CU14" i="47" s="1"/>
  <c r="CT15" i="47"/>
  <c r="CU15" i="47" s="1"/>
  <c r="CT16" i="47"/>
  <c r="CU16" i="47" s="1"/>
  <c r="CT17" i="47"/>
  <c r="CU17" i="47" s="1"/>
  <c r="CT18" i="47"/>
  <c r="CU18" i="47" s="1"/>
  <c r="CT19" i="47"/>
  <c r="CU19" i="47" s="1"/>
  <c r="CT20" i="47"/>
  <c r="CU20" i="47" s="1"/>
  <c r="CT21" i="47"/>
  <c r="CU21" i="47" s="1"/>
  <c r="CT22" i="47"/>
  <c r="CU22" i="47" s="1"/>
  <c r="CT23" i="47"/>
  <c r="CU23" i="47" s="1"/>
  <c r="CT24" i="47"/>
  <c r="CU24" i="47" s="1"/>
  <c r="CT25" i="47"/>
  <c r="CU25" i="47" s="1"/>
  <c r="CT26" i="47"/>
  <c r="CU26" i="47" s="1"/>
  <c r="CT27" i="47"/>
  <c r="CU27" i="47" s="1"/>
  <c r="CT28" i="47"/>
  <c r="CU28" i="47" s="1"/>
  <c r="CT29" i="47"/>
  <c r="CU29" i="47" s="1"/>
  <c r="CT30" i="47"/>
  <c r="CU30" i="47" s="1"/>
  <c r="CT31" i="47"/>
  <c r="CU31" i="47" s="1"/>
  <c r="CT32" i="47"/>
  <c r="CU32" i="47" s="1"/>
  <c r="CT33" i="47"/>
  <c r="CU33" i="47" s="1"/>
  <c r="CT34" i="47"/>
  <c r="CU34" i="47" s="1"/>
  <c r="CT35" i="47"/>
  <c r="CU35" i="47" s="1"/>
  <c r="CT36" i="47"/>
  <c r="CU36" i="47" s="1"/>
  <c r="CT37" i="47"/>
  <c r="CU37" i="47" s="1"/>
  <c r="CT38" i="47"/>
  <c r="CU38" i="47" s="1"/>
  <c r="CT39" i="47"/>
  <c r="CU39" i="47" s="1"/>
  <c r="CT40" i="47"/>
  <c r="CU40" i="47" s="1"/>
  <c r="CT41" i="47"/>
  <c r="CU41" i="47" s="1"/>
  <c r="CT42" i="47"/>
  <c r="CU42" i="47" s="1"/>
  <c r="CT43" i="47"/>
  <c r="CU43" i="47" s="1"/>
  <c r="CT44" i="47"/>
  <c r="CU44" i="47" s="1"/>
  <c r="CT45" i="47"/>
  <c r="CU45" i="47" s="1"/>
  <c r="CT46" i="47"/>
  <c r="CU46" i="47" s="1"/>
  <c r="CT47" i="47"/>
  <c r="CU47" i="47" s="1"/>
  <c r="CT48" i="47"/>
  <c r="CU48" i="47" s="1"/>
  <c r="CT49" i="47"/>
  <c r="CU49" i="47" s="1"/>
  <c r="CT50" i="47"/>
  <c r="CU50" i="47" s="1"/>
  <c r="CT51" i="47"/>
  <c r="CU51" i="47" s="1"/>
  <c r="CT52" i="47"/>
  <c r="CU52" i="47" s="1"/>
  <c r="CT53" i="47"/>
  <c r="CU53" i="47" s="1"/>
  <c r="CT54" i="47"/>
  <c r="CU54" i="47" s="1"/>
  <c r="CT55" i="47"/>
  <c r="CU55" i="47" s="1"/>
  <c r="CT56" i="47"/>
  <c r="CU56" i="47" s="1"/>
  <c r="CT57" i="47"/>
  <c r="CU57" i="47" s="1"/>
  <c r="CT58" i="47"/>
  <c r="CU58" i="47" s="1"/>
  <c r="CT59" i="47"/>
  <c r="CU59" i="47" s="1"/>
  <c r="CT60" i="47"/>
  <c r="CU60" i="47" s="1"/>
  <c r="CT61" i="47"/>
  <c r="CU61" i="47" s="1"/>
  <c r="CT62" i="47"/>
  <c r="CU62" i="47" s="1"/>
  <c r="CT63" i="47"/>
  <c r="CU63" i="47" s="1"/>
  <c r="CT64" i="47"/>
  <c r="CU64" i="47" s="1"/>
  <c r="CT65" i="47"/>
  <c r="CU65" i="47" s="1"/>
  <c r="CT4" i="47"/>
  <c r="CU4" i="47" s="1"/>
  <c r="CB4" i="14" l="1"/>
  <c r="CC4" i="14" s="1"/>
  <c r="CJ5" i="41"/>
  <c r="CK5" i="41" s="1"/>
  <c r="CJ6" i="41"/>
  <c r="CK6" i="41"/>
  <c r="CJ7" i="41"/>
  <c r="CK7" i="41" s="1"/>
  <c r="CJ8" i="41"/>
  <c r="CK8" i="41" s="1"/>
  <c r="CJ9" i="41"/>
  <c r="CK9" i="41" s="1"/>
  <c r="CJ10" i="41"/>
  <c r="CK10" i="41" s="1"/>
  <c r="CJ11" i="41"/>
  <c r="CK11" i="41" s="1"/>
  <c r="CJ12" i="41"/>
  <c r="CK12" i="41" s="1"/>
  <c r="CJ13" i="41"/>
  <c r="CK13" i="41" s="1"/>
  <c r="CJ14" i="41"/>
  <c r="CK14" i="41" s="1"/>
  <c r="CJ15" i="41"/>
  <c r="CK15" i="41" s="1"/>
  <c r="CJ16" i="41"/>
  <c r="CK16" i="41" s="1"/>
  <c r="CJ17" i="41"/>
  <c r="CK17" i="41" s="1"/>
  <c r="CJ18" i="41"/>
  <c r="CK18" i="41" s="1"/>
  <c r="CJ19" i="41"/>
  <c r="CK19" i="41" s="1"/>
  <c r="CJ20" i="41"/>
  <c r="CK20" i="41" s="1"/>
  <c r="CJ21" i="41"/>
  <c r="CK21" i="41" s="1"/>
  <c r="CJ22" i="41"/>
  <c r="CK22" i="41" s="1"/>
  <c r="CJ23" i="41"/>
  <c r="CK23" i="41" s="1"/>
  <c r="CJ24" i="41"/>
  <c r="CK24" i="41" s="1"/>
  <c r="CJ25" i="41"/>
  <c r="CK25" i="41" s="1"/>
  <c r="CJ26" i="41"/>
  <c r="CK26" i="41" s="1"/>
  <c r="CJ27" i="41"/>
  <c r="CK27" i="41" s="1"/>
  <c r="CJ28" i="41"/>
  <c r="CK28" i="41" s="1"/>
  <c r="CJ29" i="41"/>
  <c r="CK29" i="41" s="1"/>
  <c r="CJ30" i="41"/>
  <c r="CK30" i="41" s="1"/>
  <c r="CJ31" i="41"/>
  <c r="CK31" i="41" s="1"/>
  <c r="CJ32" i="41"/>
  <c r="CK32" i="41" s="1"/>
  <c r="CJ33" i="41"/>
  <c r="CK33" i="41" s="1"/>
  <c r="CJ34" i="41"/>
  <c r="CK34" i="41" s="1"/>
  <c r="CJ35" i="41"/>
  <c r="CK35" i="41" s="1"/>
  <c r="CJ36" i="41"/>
  <c r="CK36" i="41" s="1"/>
  <c r="CJ37" i="41"/>
  <c r="CK37" i="41" s="1"/>
  <c r="CJ38" i="41"/>
  <c r="CK38" i="41" s="1"/>
  <c r="CJ39" i="41"/>
  <c r="CK39" i="41" s="1"/>
  <c r="CJ40" i="41"/>
  <c r="CK40" i="41" s="1"/>
  <c r="CJ41" i="41"/>
  <c r="CK41" i="41" s="1"/>
  <c r="CJ42" i="41"/>
  <c r="CK42" i="41" s="1"/>
  <c r="CJ43" i="41"/>
  <c r="CK43" i="41" s="1"/>
  <c r="CJ44" i="41"/>
  <c r="CK44" i="41" s="1"/>
  <c r="CJ45" i="41"/>
  <c r="CK45" i="41" s="1"/>
  <c r="CJ46" i="41"/>
  <c r="CK46" i="41" s="1"/>
  <c r="CJ47" i="41"/>
  <c r="CK47" i="41" s="1"/>
  <c r="CJ48" i="41"/>
  <c r="CK48" i="41" s="1"/>
  <c r="CJ49" i="41"/>
  <c r="CK49" i="41" s="1"/>
  <c r="CJ50" i="41"/>
  <c r="CK50" i="41" s="1"/>
  <c r="CJ51" i="41"/>
  <c r="CK51" i="41" s="1"/>
  <c r="CJ52" i="41"/>
  <c r="CK52" i="41" s="1"/>
  <c r="CJ53" i="41"/>
  <c r="CK53" i="41" s="1"/>
  <c r="CJ54" i="41"/>
  <c r="CK54" i="41" s="1"/>
  <c r="CJ55" i="41"/>
  <c r="CK55" i="41" s="1"/>
  <c r="CJ56" i="41"/>
  <c r="CK56" i="41" s="1"/>
  <c r="CJ57" i="41"/>
  <c r="CK57" i="41" s="1"/>
  <c r="CJ58" i="41"/>
  <c r="CK58" i="41" s="1"/>
  <c r="CJ59" i="41"/>
  <c r="CK59" i="41" s="1"/>
  <c r="CJ60" i="41"/>
  <c r="CK60" i="41" s="1"/>
  <c r="CJ61" i="41"/>
  <c r="CK61" i="41" s="1"/>
  <c r="CJ62" i="41"/>
  <c r="CK62" i="41" s="1"/>
  <c r="CJ63" i="41"/>
  <c r="CK63" i="41" s="1"/>
  <c r="CJ64" i="41"/>
  <c r="CK64" i="41" s="1"/>
  <c r="CJ65" i="41"/>
  <c r="CK65" i="41" s="1"/>
  <c r="CJ66" i="41"/>
  <c r="CK66" i="41" s="1"/>
  <c r="CJ67" i="41"/>
  <c r="CK67" i="41" s="1"/>
  <c r="CJ68" i="41"/>
  <c r="CK68" i="41" s="1"/>
  <c r="CJ69" i="41"/>
  <c r="CK69" i="41" s="1"/>
  <c r="CJ70" i="41"/>
  <c r="CK70" i="41" s="1"/>
  <c r="CJ71" i="41"/>
  <c r="CK71" i="41" s="1"/>
  <c r="CJ72" i="41"/>
  <c r="CK72" i="41" s="1"/>
  <c r="CJ73" i="41"/>
  <c r="CK73" i="41" s="1"/>
  <c r="CJ74" i="41"/>
  <c r="CK74" i="41" s="1"/>
  <c r="CJ75" i="41"/>
  <c r="CK75" i="41" s="1"/>
  <c r="CJ76" i="41"/>
  <c r="CK76" i="41" s="1"/>
  <c r="CJ77" i="41"/>
  <c r="CK77" i="41" s="1"/>
  <c r="CJ78" i="41"/>
  <c r="CK78" i="41" s="1"/>
  <c r="CJ79" i="41"/>
  <c r="CK79" i="41" s="1"/>
  <c r="CJ80" i="41"/>
  <c r="CK80" i="41" s="1"/>
  <c r="CJ81" i="41"/>
  <c r="CK81" i="41" s="1"/>
  <c r="CJ82" i="41"/>
  <c r="CK82" i="41" s="1"/>
  <c r="CJ83" i="41"/>
  <c r="CK83" i="41" s="1"/>
  <c r="CJ84" i="41"/>
  <c r="CK84" i="41" s="1"/>
  <c r="CC5" i="36"/>
  <c r="CC6" i="36"/>
  <c r="CC7" i="36"/>
  <c r="CC8" i="36"/>
  <c r="CC9" i="36"/>
  <c r="CC10" i="36"/>
  <c r="CC11" i="36"/>
  <c r="CC12" i="36"/>
  <c r="CC13" i="36"/>
  <c r="CC14" i="36"/>
  <c r="CC15" i="36"/>
  <c r="CC16" i="36"/>
  <c r="CC17" i="36"/>
  <c r="CC18" i="36"/>
  <c r="CC19" i="36"/>
  <c r="CC20" i="36"/>
  <c r="CC21" i="36"/>
  <c r="CC22" i="36"/>
  <c r="CC23" i="36"/>
  <c r="CC24" i="36"/>
  <c r="CC25" i="36"/>
  <c r="CC26" i="36"/>
  <c r="CC27" i="36"/>
  <c r="CC28" i="36"/>
  <c r="CC29" i="36"/>
  <c r="CC30" i="36"/>
  <c r="CC31" i="36"/>
  <c r="CC32" i="36"/>
  <c r="CC33" i="36"/>
  <c r="CC34" i="36"/>
  <c r="CC35" i="36"/>
  <c r="CC36" i="36"/>
  <c r="CC37" i="36"/>
  <c r="CC38" i="36"/>
  <c r="CC39" i="36"/>
  <c r="CC40" i="36"/>
  <c r="CC41" i="36"/>
  <c r="CC42" i="36"/>
  <c r="CC43" i="36"/>
  <c r="CC44" i="36"/>
  <c r="CC45" i="36"/>
  <c r="CC46" i="36"/>
  <c r="CC47" i="36"/>
  <c r="CC48" i="36"/>
  <c r="CC49" i="36"/>
  <c r="CC50" i="36"/>
  <c r="CC51" i="36"/>
  <c r="CC52" i="36"/>
  <c r="CC53" i="36"/>
  <c r="CC54" i="36"/>
  <c r="CC55" i="36"/>
  <c r="CC56" i="36"/>
  <c r="CC57" i="36"/>
  <c r="CC58" i="36"/>
  <c r="CC59" i="36"/>
  <c r="CC60" i="36"/>
  <c r="CC61" i="36"/>
  <c r="CC62" i="36"/>
  <c r="CC63" i="36"/>
  <c r="CC64" i="36"/>
  <c r="CC65" i="36"/>
  <c r="CC66" i="36"/>
  <c r="CC67" i="36"/>
  <c r="CC68" i="36"/>
  <c r="CC69" i="36"/>
  <c r="CC70" i="36"/>
  <c r="CC71" i="36"/>
  <c r="CQ65" i="22"/>
  <c r="CR65" i="22" s="1"/>
  <c r="CQ64" i="22"/>
  <c r="CR64" i="22" s="1"/>
  <c r="CQ63" i="22"/>
  <c r="CR63" i="22" s="1"/>
  <c r="CQ62" i="22"/>
  <c r="CR62" i="22" s="1"/>
  <c r="CQ61" i="22"/>
  <c r="CR61" i="22" s="1"/>
  <c r="CQ60" i="22"/>
  <c r="CR60" i="22" s="1"/>
  <c r="CQ59" i="22"/>
  <c r="CR59" i="22" s="1"/>
  <c r="CQ58" i="22"/>
  <c r="CR58" i="22" s="1"/>
  <c r="CQ57" i="22"/>
  <c r="CR57" i="22" s="1"/>
  <c r="CQ56" i="22"/>
  <c r="CR56" i="22" s="1"/>
  <c r="CQ55" i="22"/>
  <c r="CR55" i="22" s="1"/>
  <c r="CQ54" i="22"/>
  <c r="CR54" i="22" s="1"/>
  <c r="CQ53" i="22"/>
  <c r="CR53" i="22" s="1"/>
  <c r="CQ52" i="22"/>
  <c r="CR52" i="22" s="1"/>
  <c r="CQ51" i="22"/>
  <c r="CR51" i="22" s="1"/>
  <c r="CQ50" i="22"/>
  <c r="CR50" i="22" s="1"/>
  <c r="CQ49" i="22"/>
  <c r="CR49" i="22" s="1"/>
  <c r="CQ48" i="22"/>
  <c r="CR48" i="22" s="1"/>
  <c r="CQ47" i="22"/>
  <c r="CR47" i="22" s="1"/>
  <c r="CQ46" i="22"/>
  <c r="CR46" i="22" s="1"/>
  <c r="CQ45" i="22"/>
  <c r="CR45" i="22" s="1"/>
  <c r="CQ44" i="22"/>
  <c r="CR44" i="22" s="1"/>
  <c r="CQ43" i="22"/>
  <c r="CR43" i="22" s="1"/>
  <c r="CQ42" i="22"/>
  <c r="CR42" i="22" s="1"/>
  <c r="CQ41" i="22"/>
  <c r="CR41" i="22" s="1"/>
  <c r="CQ40" i="22"/>
  <c r="CR40" i="22" s="1"/>
  <c r="CQ39" i="22"/>
  <c r="CR39" i="22" s="1"/>
  <c r="CQ38" i="22"/>
  <c r="CR38" i="22" s="1"/>
  <c r="CQ37" i="22"/>
  <c r="CR37" i="22" s="1"/>
  <c r="CQ36" i="22"/>
  <c r="CR36" i="22" s="1"/>
  <c r="CQ35" i="22"/>
  <c r="CR35" i="22" s="1"/>
  <c r="CQ34" i="22"/>
  <c r="CR34" i="22" s="1"/>
  <c r="CQ33" i="22"/>
  <c r="CR33" i="22" s="1"/>
  <c r="CQ32" i="22"/>
  <c r="CR32" i="22" s="1"/>
  <c r="CQ31" i="22"/>
  <c r="CR31" i="22" s="1"/>
  <c r="CQ30" i="22"/>
  <c r="CR30" i="22" s="1"/>
  <c r="CQ29" i="22"/>
  <c r="CR29" i="22" s="1"/>
  <c r="CQ28" i="22"/>
  <c r="CR28" i="22" s="1"/>
  <c r="CQ27" i="22"/>
  <c r="CR27" i="22" s="1"/>
  <c r="CQ26" i="22"/>
  <c r="CR26" i="22" s="1"/>
  <c r="CQ25" i="22"/>
  <c r="CR25" i="22" s="1"/>
  <c r="CQ24" i="22"/>
  <c r="CR24" i="22" s="1"/>
  <c r="CQ23" i="22"/>
  <c r="CR23" i="22" s="1"/>
  <c r="CQ22" i="22"/>
  <c r="CR22" i="22" s="1"/>
  <c r="CQ21" i="22"/>
  <c r="CR21" i="22" s="1"/>
  <c r="CQ20" i="22"/>
  <c r="CR20" i="22" s="1"/>
  <c r="CQ19" i="22"/>
  <c r="CR19" i="22" s="1"/>
  <c r="CQ18" i="22"/>
  <c r="CR18" i="22" s="1"/>
  <c r="CQ17" i="22"/>
  <c r="CR17" i="22" s="1"/>
  <c r="CQ16" i="22"/>
  <c r="CR16" i="22" s="1"/>
  <c r="CQ15" i="22"/>
  <c r="CR15" i="22" s="1"/>
  <c r="CQ14" i="22"/>
  <c r="CR14" i="22" s="1"/>
  <c r="CQ13" i="22"/>
  <c r="CR13" i="22" s="1"/>
  <c r="CQ12" i="22"/>
  <c r="CR12" i="22" s="1"/>
  <c r="CQ11" i="22"/>
  <c r="CR11" i="22" s="1"/>
  <c r="CQ10" i="22"/>
  <c r="CR10" i="22" s="1"/>
  <c r="CQ9" i="22"/>
  <c r="CR9" i="22" s="1"/>
  <c r="CQ8" i="22"/>
  <c r="CR8" i="22" s="1"/>
  <c r="CQ7" i="22"/>
  <c r="CR7" i="22" s="1"/>
  <c r="CQ6" i="22"/>
  <c r="CR6" i="22" s="1"/>
  <c r="CO5" i="43"/>
  <c r="CP5" i="43" s="1"/>
  <c r="CO6" i="43"/>
  <c r="CP6" i="43" s="1"/>
  <c r="CO7" i="43"/>
  <c r="CP7" i="43" s="1"/>
  <c r="CO8" i="43"/>
  <c r="CP8" i="43" s="1"/>
  <c r="CO9" i="43"/>
  <c r="CP9" i="43" s="1"/>
  <c r="CO10" i="43"/>
  <c r="CP10" i="43" s="1"/>
  <c r="CO11" i="43"/>
  <c r="CP11" i="43" s="1"/>
  <c r="CO12" i="43"/>
  <c r="CP12" i="43" s="1"/>
  <c r="CO13" i="43"/>
  <c r="CP13" i="43" s="1"/>
  <c r="CO14" i="43"/>
  <c r="CP14" i="43" s="1"/>
  <c r="CO15" i="43"/>
  <c r="CP15" i="43" s="1"/>
  <c r="CO16" i="43"/>
  <c r="CP16" i="43" s="1"/>
  <c r="CO17" i="43"/>
  <c r="CP17" i="43" s="1"/>
  <c r="CO18" i="43"/>
  <c r="CP18" i="43" s="1"/>
  <c r="CO19" i="43"/>
  <c r="CP19" i="43" s="1"/>
  <c r="CO20" i="43"/>
  <c r="CP20" i="43" s="1"/>
  <c r="CO21" i="43"/>
  <c r="CP21" i="43" s="1"/>
  <c r="CO22" i="43"/>
  <c r="CP22" i="43" s="1"/>
  <c r="CO23" i="43"/>
  <c r="CP23" i="43" s="1"/>
  <c r="CO24" i="43"/>
  <c r="CP24" i="43" s="1"/>
  <c r="CO25" i="43"/>
  <c r="CP25" i="43" s="1"/>
  <c r="CO26" i="43"/>
  <c r="CP26" i="43" s="1"/>
  <c r="CO27" i="43"/>
  <c r="CP27" i="43" s="1"/>
  <c r="CO28" i="43"/>
  <c r="CP28" i="43" s="1"/>
  <c r="CO29" i="43"/>
  <c r="CP29" i="43" s="1"/>
  <c r="CO30" i="43"/>
  <c r="CP30" i="43" s="1"/>
  <c r="CO31" i="43"/>
  <c r="CP31" i="43" s="1"/>
  <c r="CO32" i="43"/>
  <c r="CP32" i="43" s="1"/>
  <c r="CO33" i="43"/>
  <c r="CP33" i="43" s="1"/>
  <c r="CO34" i="43"/>
  <c r="CP34" i="43" s="1"/>
  <c r="CO35" i="43"/>
  <c r="CP35" i="43" s="1"/>
  <c r="CO36" i="43"/>
  <c r="CP36" i="43" s="1"/>
  <c r="CO37" i="43"/>
  <c r="CP37" i="43" s="1"/>
  <c r="CO38" i="43"/>
  <c r="CP38" i="43" s="1"/>
  <c r="CO39" i="43"/>
  <c r="CP39" i="43" s="1"/>
  <c r="CO40" i="43"/>
  <c r="CP40" i="43" s="1"/>
  <c r="CO41" i="43"/>
  <c r="CP41" i="43" s="1"/>
  <c r="CO42" i="43"/>
  <c r="CP42" i="43" s="1"/>
  <c r="CO43" i="43"/>
  <c r="CP43" i="43" s="1"/>
  <c r="CO44" i="43"/>
  <c r="CP44" i="43" s="1"/>
  <c r="CO45" i="43"/>
  <c r="CP45" i="43" s="1"/>
  <c r="CO46" i="43"/>
  <c r="CP46" i="43" s="1"/>
  <c r="CO47" i="43"/>
  <c r="CP47" i="43" s="1"/>
  <c r="CO48" i="43"/>
  <c r="CP48" i="43" s="1"/>
  <c r="CO49" i="43"/>
  <c r="CP49" i="43" s="1"/>
  <c r="CO50" i="43"/>
  <c r="CP50" i="43" s="1"/>
  <c r="CO51" i="43"/>
  <c r="CP51" i="43" s="1"/>
  <c r="CO52" i="43"/>
  <c r="CP52" i="43" s="1"/>
  <c r="CO53" i="43"/>
  <c r="CP53" i="43" s="1"/>
  <c r="CO54" i="43"/>
  <c r="CP54" i="43" s="1"/>
  <c r="CO55" i="43"/>
  <c r="CP55" i="43" s="1"/>
  <c r="CO56" i="43"/>
  <c r="CP56" i="43" s="1"/>
  <c r="CO57" i="43"/>
  <c r="CP57" i="43" s="1"/>
  <c r="CO58" i="43"/>
  <c r="CP58" i="43" s="1"/>
  <c r="CO59" i="43"/>
  <c r="CP59" i="43" s="1"/>
  <c r="CO60" i="43"/>
  <c r="CP60" i="43" s="1"/>
  <c r="CO61" i="43"/>
  <c r="CP61" i="43" s="1"/>
  <c r="CO62" i="43"/>
  <c r="CP62" i="43" s="1"/>
  <c r="CO63" i="43"/>
  <c r="CP63" i="43" s="1"/>
  <c r="CO64" i="43"/>
  <c r="CP64" i="43" s="1"/>
  <c r="CO4" i="43"/>
  <c r="CP4" i="43" s="1"/>
  <c r="CO5" i="42"/>
  <c r="CP5" i="42" s="1"/>
  <c r="CO6" i="42"/>
  <c r="CP6" i="42" s="1"/>
  <c r="CO7" i="42"/>
  <c r="CP7" i="42" s="1"/>
  <c r="CO8" i="42"/>
  <c r="CP8" i="42" s="1"/>
  <c r="CO9" i="42"/>
  <c r="CP9" i="42" s="1"/>
  <c r="CO10" i="42"/>
  <c r="CP10" i="42" s="1"/>
  <c r="CO11" i="42"/>
  <c r="CP11" i="42" s="1"/>
  <c r="CO12" i="42"/>
  <c r="CP12" i="42" s="1"/>
  <c r="CO13" i="42"/>
  <c r="CP13" i="42" s="1"/>
  <c r="CO14" i="42"/>
  <c r="CP14" i="42" s="1"/>
  <c r="CO15" i="42"/>
  <c r="CP15" i="42" s="1"/>
  <c r="CO16" i="42"/>
  <c r="CP16" i="42" s="1"/>
  <c r="CO17" i="42"/>
  <c r="CP17" i="42" s="1"/>
  <c r="CO18" i="42"/>
  <c r="CP18" i="42" s="1"/>
  <c r="CO19" i="42"/>
  <c r="CP19" i="42" s="1"/>
  <c r="CO20" i="42"/>
  <c r="CP20" i="42" s="1"/>
  <c r="CO21" i="42"/>
  <c r="CP21" i="42" s="1"/>
  <c r="CO22" i="42"/>
  <c r="CP22" i="42" s="1"/>
  <c r="CO23" i="42"/>
  <c r="CP23" i="42" s="1"/>
  <c r="CO24" i="42"/>
  <c r="CP24" i="42" s="1"/>
  <c r="CO25" i="42"/>
  <c r="CP25" i="42" s="1"/>
  <c r="CO26" i="42"/>
  <c r="CP26" i="42" s="1"/>
  <c r="CO27" i="42"/>
  <c r="CP27" i="42" s="1"/>
  <c r="CO28" i="42"/>
  <c r="CP28" i="42" s="1"/>
  <c r="CO29" i="42"/>
  <c r="CP29" i="42" s="1"/>
  <c r="CO30" i="42"/>
  <c r="CP30" i="42" s="1"/>
  <c r="CO31" i="42"/>
  <c r="CP31" i="42" s="1"/>
  <c r="CO32" i="42"/>
  <c r="CP32" i="42" s="1"/>
  <c r="CO33" i="42"/>
  <c r="CP33" i="42" s="1"/>
  <c r="CO34" i="42"/>
  <c r="CP34" i="42" s="1"/>
  <c r="CO35" i="42"/>
  <c r="CP35" i="42" s="1"/>
  <c r="CO36" i="42"/>
  <c r="CP36" i="42" s="1"/>
  <c r="CO37" i="42"/>
  <c r="CP37" i="42" s="1"/>
  <c r="CO38" i="42"/>
  <c r="CP38" i="42" s="1"/>
  <c r="CO39" i="42"/>
  <c r="CP39" i="42" s="1"/>
  <c r="CO40" i="42"/>
  <c r="CP40" i="42" s="1"/>
  <c r="CO41" i="42"/>
  <c r="CP41" i="42" s="1"/>
  <c r="CO42" i="42"/>
  <c r="CP42" i="42" s="1"/>
  <c r="CO43" i="42"/>
  <c r="CP43" i="42" s="1"/>
  <c r="CO44" i="42"/>
  <c r="CP44" i="42" s="1"/>
  <c r="CO45" i="42"/>
  <c r="CP45" i="42" s="1"/>
  <c r="CO46" i="42"/>
  <c r="CP46" i="42" s="1"/>
  <c r="CO47" i="42"/>
  <c r="CP47" i="42" s="1"/>
  <c r="CO48" i="42"/>
  <c r="CP48" i="42" s="1"/>
  <c r="CO49" i="42"/>
  <c r="CP49" i="42" s="1"/>
  <c r="CO50" i="42"/>
  <c r="CP50" i="42" s="1"/>
  <c r="CO51" i="42"/>
  <c r="CP51" i="42" s="1"/>
  <c r="CO52" i="42"/>
  <c r="CP52" i="42" s="1"/>
  <c r="CO53" i="42"/>
  <c r="CP53" i="42" s="1"/>
  <c r="CO54" i="42"/>
  <c r="CP54" i="42" s="1"/>
  <c r="CO55" i="42"/>
  <c r="CP55" i="42" s="1"/>
  <c r="CO56" i="42"/>
  <c r="CP56" i="42" s="1"/>
  <c r="CO57" i="42"/>
  <c r="CP57" i="42" s="1"/>
  <c r="CO58" i="42"/>
  <c r="CP58" i="42" s="1"/>
  <c r="CO59" i="42"/>
  <c r="CP59" i="42" s="1"/>
  <c r="CO60" i="42"/>
  <c r="CP60" i="42" s="1"/>
  <c r="CO61" i="42"/>
  <c r="CP61" i="42" s="1"/>
  <c r="CO62" i="42"/>
  <c r="CP62" i="42" s="1"/>
  <c r="CO63" i="42"/>
  <c r="CP63" i="42" s="1"/>
  <c r="CO64" i="42"/>
  <c r="CP64" i="42" s="1"/>
  <c r="CO65" i="42"/>
  <c r="CP65" i="42" s="1"/>
  <c r="CO4" i="42"/>
  <c r="CP4" i="42" s="1"/>
  <c r="CJ5" i="45"/>
  <c r="CK5" i="45" s="1"/>
  <c r="CJ6" i="45"/>
  <c r="CK6" i="45" s="1"/>
  <c r="CJ7" i="45"/>
  <c r="CK7" i="45" s="1"/>
  <c r="CJ8" i="45"/>
  <c r="CK8" i="45" s="1"/>
  <c r="CJ9" i="45"/>
  <c r="CK9" i="45" s="1"/>
  <c r="CJ10" i="45"/>
  <c r="CK10" i="45" s="1"/>
  <c r="CJ11" i="45"/>
  <c r="CK11" i="45" s="1"/>
  <c r="CJ12" i="45"/>
  <c r="CK12" i="45" s="1"/>
  <c r="CJ13" i="45"/>
  <c r="CK13" i="45" s="1"/>
  <c r="CJ14" i="45"/>
  <c r="CK14" i="45" s="1"/>
  <c r="CJ15" i="45"/>
  <c r="CK15" i="45" s="1"/>
  <c r="CJ16" i="45"/>
  <c r="CK16" i="45" s="1"/>
  <c r="CJ17" i="45"/>
  <c r="CK17" i="45" s="1"/>
  <c r="CJ18" i="45"/>
  <c r="CK18" i="45" s="1"/>
  <c r="CJ19" i="45"/>
  <c r="CK19" i="45" s="1"/>
  <c r="CJ20" i="45"/>
  <c r="CK20" i="45" s="1"/>
  <c r="CJ21" i="45"/>
  <c r="CK21" i="45" s="1"/>
  <c r="CJ22" i="45"/>
  <c r="CK22" i="45" s="1"/>
  <c r="CJ23" i="45"/>
  <c r="CK23" i="45" s="1"/>
  <c r="CJ24" i="45"/>
  <c r="CK24" i="45" s="1"/>
  <c r="CJ25" i="45"/>
  <c r="CK25" i="45" s="1"/>
  <c r="CJ26" i="45"/>
  <c r="CK26" i="45" s="1"/>
  <c r="CJ27" i="45"/>
  <c r="CK27" i="45" s="1"/>
  <c r="CJ28" i="45"/>
  <c r="CK28" i="45" s="1"/>
  <c r="CJ29" i="45"/>
  <c r="CK29" i="45" s="1"/>
  <c r="CJ30" i="45"/>
  <c r="CK30" i="45" s="1"/>
  <c r="CJ31" i="45"/>
  <c r="CK31" i="45" s="1"/>
  <c r="CJ32" i="45"/>
  <c r="CK32" i="45" s="1"/>
  <c r="CJ33" i="45"/>
  <c r="CK33" i="45" s="1"/>
  <c r="CJ34" i="45"/>
  <c r="CK34" i="45" s="1"/>
  <c r="CJ35" i="45"/>
  <c r="CK35" i="45" s="1"/>
  <c r="CJ36" i="45"/>
  <c r="CK36" i="45" s="1"/>
  <c r="CJ37" i="45"/>
  <c r="CK37" i="45" s="1"/>
  <c r="CJ38" i="45"/>
  <c r="CK38" i="45" s="1"/>
  <c r="CJ39" i="45"/>
  <c r="CK39" i="45" s="1"/>
  <c r="CJ40" i="45"/>
  <c r="CK40" i="45" s="1"/>
  <c r="CJ41" i="45"/>
  <c r="CK41" i="45" s="1"/>
  <c r="CJ42" i="45"/>
  <c r="CK42" i="45" s="1"/>
  <c r="CJ43" i="45"/>
  <c r="CK43" i="45" s="1"/>
  <c r="CJ44" i="45"/>
  <c r="CK44" i="45" s="1"/>
  <c r="CJ45" i="45"/>
  <c r="CK45" i="45" s="1"/>
  <c r="CJ46" i="45"/>
  <c r="CK46" i="45" s="1"/>
  <c r="CJ47" i="45"/>
  <c r="CK47" i="45" s="1"/>
  <c r="CJ48" i="45"/>
  <c r="CK48" i="45" s="1"/>
  <c r="CJ49" i="45"/>
  <c r="CK49" i="45" s="1"/>
  <c r="CJ50" i="45"/>
  <c r="CK50" i="45" s="1"/>
  <c r="CJ51" i="45"/>
  <c r="CK51" i="45" s="1"/>
  <c r="CJ52" i="45"/>
  <c r="CK52" i="45" s="1"/>
  <c r="CJ53" i="45"/>
  <c r="CK53" i="45" s="1"/>
  <c r="CJ54" i="45"/>
  <c r="CK54" i="45" s="1"/>
  <c r="CJ55" i="45"/>
  <c r="CK55" i="45" s="1"/>
  <c r="CJ56" i="45"/>
  <c r="CK56" i="45" s="1"/>
  <c r="CJ57" i="45"/>
  <c r="CK57" i="45" s="1"/>
  <c r="CJ58" i="45"/>
  <c r="CK58" i="45" s="1"/>
  <c r="CJ59" i="45"/>
  <c r="CK59" i="45" s="1"/>
  <c r="CJ60" i="45"/>
  <c r="CK60" i="45" s="1"/>
  <c r="CJ61" i="45"/>
  <c r="CK61" i="45" s="1"/>
  <c r="CJ62" i="45"/>
  <c r="CK62" i="45" s="1"/>
  <c r="CJ63" i="45"/>
  <c r="CK63" i="45" s="1"/>
  <c r="CJ64" i="45"/>
  <c r="CK64" i="45" s="1"/>
  <c r="CJ65" i="45"/>
  <c r="CK65" i="45" s="1"/>
  <c r="CJ66" i="45"/>
  <c r="CK66" i="45" s="1"/>
  <c r="CJ67" i="45"/>
  <c r="CK67" i="45" s="1"/>
  <c r="CJ68" i="45"/>
  <c r="CK68" i="45" s="1"/>
  <c r="CJ69" i="45"/>
  <c r="CK69" i="45" s="1"/>
  <c r="CJ70" i="45"/>
  <c r="CK70" i="45" s="1"/>
  <c r="CJ71" i="45"/>
  <c r="CK71" i="45" s="1"/>
  <c r="CJ72" i="45"/>
  <c r="CK72" i="45" s="1"/>
  <c r="CJ73" i="45"/>
  <c r="CK73" i="45" s="1"/>
  <c r="CJ74" i="45"/>
  <c r="CK74" i="45" s="1"/>
  <c r="CJ75" i="45"/>
  <c r="CK75" i="45" s="1"/>
  <c r="CJ76" i="45"/>
  <c r="CK76" i="45" s="1"/>
  <c r="CJ77" i="45"/>
  <c r="CK77" i="45" s="1"/>
  <c r="CJ78" i="45"/>
  <c r="CK78" i="45" s="1"/>
  <c r="CJ79" i="45"/>
  <c r="CK79" i="45" s="1"/>
  <c r="CJ80" i="45"/>
  <c r="CK80" i="45" s="1"/>
  <c r="CJ81" i="45"/>
  <c r="CK81" i="45" s="1"/>
  <c r="CJ82" i="45"/>
  <c r="CK82" i="45" s="1"/>
  <c r="CJ83" i="45"/>
  <c r="CK83" i="45" s="1"/>
  <c r="CJ84" i="45"/>
  <c r="CK84" i="45" s="1"/>
  <c r="CJ4" i="45"/>
  <c r="CK4" i="45" s="1"/>
  <c r="CJ4" i="41"/>
  <c r="CK4" i="41" s="1"/>
  <c r="CJ5" i="46"/>
  <c r="CK5" i="46" s="1"/>
  <c r="CJ6" i="46"/>
  <c r="CK6" i="46" s="1"/>
  <c r="CJ7" i="46"/>
  <c r="CK7" i="46" s="1"/>
  <c r="CJ8" i="46"/>
  <c r="CK8" i="46" s="1"/>
  <c r="CJ9" i="46"/>
  <c r="CK9" i="46" s="1"/>
  <c r="CJ10" i="46"/>
  <c r="CK10" i="46" s="1"/>
  <c r="CJ11" i="46"/>
  <c r="CK11" i="46" s="1"/>
  <c r="CJ12" i="46"/>
  <c r="CK12" i="46" s="1"/>
  <c r="CJ13" i="46"/>
  <c r="CK13" i="46" s="1"/>
  <c r="CJ14" i="46"/>
  <c r="CK14" i="46" s="1"/>
  <c r="CJ15" i="46"/>
  <c r="CK15" i="46" s="1"/>
  <c r="CJ16" i="46"/>
  <c r="CK16" i="46" s="1"/>
  <c r="CJ17" i="46"/>
  <c r="CK17" i="46" s="1"/>
  <c r="CJ18" i="46"/>
  <c r="CK18" i="46" s="1"/>
  <c r="CJ19" i="46"/>
  <c r="CK19" i="46" s="1"/>
  <c r="CJ20" i="46"/>
  <c r="CK20" i="46" s="1"/>
  <c r="CJ21" i="46"/>
  <c r="CK21" i="46" s="1"/>
  <c r="CJ22" i="46"/>
  <c r="CK22" i="46" s="1"/>
  <c r="CJ23" i="46"/>
  <c r="CK23" i="46" s="1"/>
  <c r="CJ24" i="46"/>
  <c r="CK24" i="46" s="1"/>
  <c r="CJ25" i="46"/>
  <c r="CK25" i="46" s="1"/>
  <c r="CJ26" i="46"/>
  <c r="CK26" i="46" s="1"/>
  <c r="CJ27" i="46"/>
  <c r="CK27" i="46" s="1"/>
  <c r="CJ28" i="46"/>
  <c r="CK28" i="46" s="1"/>
  <c r="CJ29" i="46"/>
  <c r="CK29" i="46" s="1"/>
  <c r="CJ30" i="46"/>
  <c r="CK30" i="46" s="1"/>
  <c r="CJ31" i="46"/>
  <c r="CK31" i="46" s="1"/>
  <c r="CJ32" i="46"/>
  <c r="CK32" i="46" s="1"/>
  <c r="CJ33" i="46"/>
  <c r="CK33" i="46" s="1"/>
  <c r="CJ34" i="46"/>
  <c r="CK34" i="46" s="1"/>
  <c r="CJ35" i="46"/>
  <c r="CK35" i="46" s="1"/>
  <c r="CJ36" i="46"/>
  <c r="CK36" i="46" s="1"/>
  <c r="CJ37" i="46"/>
  <c r="CK37" i="46" s="1"/>
  <c r="CJ38" i="46"/>
  <c r="CK38" i="46" s="1"/>
  <c r="CJ39" i="46"/>
  <c r="CK39" i="46" s="1"/>
  <c r="CJ40" i="46"/>
  <c r="CK40" i="46" s="1"/>
  <c r="CJ41" i="46"/>
  <c r="CK41" i="46" s="1"/>
  <c r="CJ42" i="46"/>
  <c r="CK42" i="46" s="1"/>
  <c r="CJ43" i="46"/>
  <c r="CK43" i="46" s="1"/>
  <c r="CJ44" i="46"/>
  <c r="CK44" i="46" s="1"/>
  <c r="CJ45" i="46"/>
  <c r="CK45" i="46" s="1"/>
  <c r="CJ46" i="46"/>
  <c r="CK46" i="46" s="1"/>
  <c r="CJ47" i="46"/>
  <c r="CK47" i="46" s="1"/>
  <c r="CJ48" i="46"/>
  <c r="CK48" i="46" s="1"/>
  <c r="CJ49" i="46"/>
  <c r="CK49" i="46" s="1"/>
  <c r="CJ50" i="46"/>
  <c r="CK50" i="46" s="1"/>
  <c r="CJ51" i="46"/>
  <c r="CK51" i="46" s="1"/>
  <c r="CJ52" i="46"/>
  <c r="CK52" i="46" s="1"/>
  <c r="CJ53" i="46"/>
  <c r="CK53" i="46" s="1"/>
  <c r="CJ54" i="46"/>
  <c r="CK54" i="46" s="1"/>
  <c r="CJ55" i="46"/>
  <c r="CK55" i="46" s="1"/>
  <c r="CJ56" i="46"/>
  <c r="CK56" i="46" s="1"/>
  <c r="CJ57" i="46"/>
  <c r="CK57" i="46" s="1"/>
  <c r="CJ58" i="46"/>
  <c r="CK58" i="46" s="1"/>
  <c r="CJ59" i="46"/>
  <c r="CK59" i="46" s="1"/>
  <c r="CJ60" i="46"/>
  <c r="CK60" i="46" s="1"/>
  <c r="CJ61" i="46"/>
  <c r="CK61" i="46" s="1"/>
  <c r="CJ62" i="46"/>
  <c r="CK62" i="46" s="1"/>
  <c r="CJ63" i="46"/>
  <c r="CK63" i="46" s="1"/>
  <c r="CJ64" i="46"/>
  <c r="CK64" i="46" s="1"/>
  <c r="CJ65" i="46"/>
  <c r="CK65" i="46" s="1"/>
  <c r="CJ66" i="46"/>
  <c r="CK66" i="46" s="1"/>
  <c r="CJ67" i="46"/>
  <c r="CK67" i="46" s="1"/>
  <c r="CJ68" i="46"/>
  <c r="CK68" i="46" s="1"/>
  <c r="CJ69" i="46"/>
  <c r="CK69" i="46" s="1"/>
  <c r="CJ70" i="46"/>
  <c r="CK70" i="46" s="1"/>
  <c r="CJ71" i="46"/>
  <c r="CK71" i="46" s="1"/>
  <c r="CJ72" i="46"/>
  <c r="CK72" i="46" s="1"/>
  <c r="CJ73" i="46"/>
  <c r="CK73" i="46" s="1"/>
  <c r="CJ74" i="46"/>
  <c r="CK74" i="46" s="1"/>
  <c r="CJ75" i="46"/>
  <c r="CK75" i="46" s="1"/>
  <c r="CJ76" i="46"/>
  <c r="CK76" i="46" s="1"/>
  <c r="CJ77" i="46"/>
  <c r="CK77" i="46" s="1"/>
  <c r="CJ78" i="46"/>
  <c r="CK78" i="46" s="1"/>
  <c r="CJ79" i="46"/>
  <c r="CK79" i="46" s="1"/>
  <c r="CJ80" i="46"/>
  <c r="CK80" i="46" s="1"/>
  <c r="CJ81" i="46"/>
  <c r="CK81" i="46" s="1"/>
  <c r="CJ82" i="46"/>
  <c r="CK82" i="46" s="1"/>
  <c r="CJ83" i="46"/>
  <c r="CK83" i="46" s="1"/>
  <c r="CJ84" i="46"/>
  <c r="CK84" i="46" s="1"/>
  <c r="CK4" i="46"/>
  <c r="CJ4" i="46"/>
  <c r="CC4" i="36"/>
  <c r="CC5" i="51"/>
  <c r="CC6" i="51"/>
  <c r="CC7" i="51"/>
  <c r="CC8" i="51"/>
  <c r="CC9" i="51"/>
  <c r="CC10" i="51"/>
  <c r="CC11" i="51"/>
  <c r="CC12" i="51"/>
  <c r="CC13" i="51"/>
  <c r="CC14" i="51"/>
  <c r="CC15" i="51"/>
  <c r="CC16" i="51"/>
  <c r="CC17" i="51"/>
  <c r="CC18" i="51"/>
  <c r="CC19" i="51"/>
  <c r="CC20" i="51"/>
  <c r="CC21" i="51"/>
  <c r="CC22" i="51"/>
  <c r="CC23" i="51"/>
  <c r="CC24" i="51"/>
  <c r="CC25" i="51"/>
  <c r="CC26" i="51"/>
  <c r="CC27" i="51"/>
  <c r="CC28" i="51"/>
  <c r="CC29" i="51"/>
  <c r="CC30" i="51"/>
  <c r="CC31" i="51"/>
  <c r="CC32" i="51"/>
  <c r="CC33" i="51"/>
  <c r="CC34" i="51"/>
  <c r="CC35" i="51"/>
  <c r="CC36" i="51"/>
  <c r="CC37" i="51"/>
  <c r="CC38" i="51"/>
  <c r="CC39" i="51"/>
  <c r="CC40" i="51"/>
  <c r="CC41" i="51"/>
  <c r="CC42" i="51"/>
  <c r="CC43" i="51"/>
  <c r="CC44" i="51"/>
  <c r="CC45" i="51"/>
  <c r="CC46" i="51"/>
  <c r="CC47" i="51"/>
  <c r="CC48" i="51"/>
  <c r="CC49" i="51"/>
  <c r="CC50" i="51"/>
  <c r="CC51" i="51"/>
  <c r="CC52" i="51"/>
  <c r="CC53" i="51"/>
  <c r="CC54" i="51"/>
  <c r="CC55" i="51"/>
  <c r="CC56" i="51"/>
  <c r="CC57" i="51"/>
  <c r="CC58" i="51"/>
  <c r="CC59" i="51"/>
  <c r="CC60" i="51"/>
  <c r="CC61" i="51"/>
  <c r="CC62" i="51"/>
  <c r="CC63" i="51"/>
  <c r="CC64" i="51"/>
  <c r="CC4" i="51"/>
  <c r="CM5" i="1"/>
  <c r="CN5" i="1" s="1"/>
  <c r="CM6" i="1"/>
  <c r="CN6" i="1" s="1"/>
  <c r="CM7" i="1"/>
  <c r="CN7" i="1" s="1"/>
  <c r="CM8" i="1"/>
  <c r="CN8" i="1" s="1"/>
  <c r="CM9" i="1"/>
  <c r="CN9" i="1" s="1"/>
  <c r="CM10" i="1"/>
  <c r="CN10" i="1" s="1"/>
  <c r="CM11" i="1"/>
  <c r="CN11" i="1" s="1"/>
  <c r="CM12" i="1"/>
  <c r="CN12" i="1" s="1"/>
  <c r="CM13" i="1"/>
  <c r="CN13" i="1" s="1"/>
  <c r="CM14" i="1"/>
  <c r="CN14" i="1" s="1"/>
  <c r="CM15" i="1"/>
  <c r="CN15" i="1" s="1"/>
  <c r="CM16" i="1"/>
  <c r="CN16" i="1" s="1"/>
  <c r="CM17" i="1"/>
  <c r="CN17" i="1" s="1"/>
  <c r="CM18" i="1"/>
  <c r="CN18" i="1" s="1"/>
  <c r="CM19" i="1"/>
  <c r="CN19" i="1" s="1"/>
  <c r="CM20" i="1"/>
  <c r="CN20" i="1" s="1"/>
  <c r="CM21" i="1"/>
  <c r="CN21" i="1" s="1"/>
  <c r="CM22" i="1"/>
  <c r="CN22" i="1" s="1"/>
  <c r="CM23" i="1"/>
  <c r="CN23" i="1" s="1"/>
  <c r="CM24" i="1"/>
  <c r="CN24" i="1" s="1"/>
  <c r="CM25" i="1"/>
  <c r="CN25" i="1" s="1"/>
  <c r="CM26" i="1"/>
  <c r="CN26" i="1" s="1"/>
  <c r="CM27" i="1"/>
  <c r="CN27" i="1" s="1"/>
  <c r="CM28" i="1"/>
  <c r="CN28" i="1" s="1"/>
  <c r="CM29" i="1"/>
  <c r="CN29" i="1" s="1"/>
  <c r="CM30" i="1"/>
  <c r="CN30" i="1" s="1"/>
  <c r="CM31" i="1"/>
  <c r="CN31" i="1" s="1"/>
  <c r="CM32" i="1"/>
  <c r="CN32" i="1" s="1"/>
  <c r="CM33" i="1"/>
  <c r="CN33" i="1" s="1"/>
  <c r="CM34" i="1"/>
  <c r="CN34" i="1" s="1"/>
  <c r="CM35" i="1"/>
  <c r="CN35" i="1" s="1"/>
  <c r="CM36" i="1"/>
  <c r="CN36" i="1" s="1"/>
  <c r="CM37" i="1"/>
  <c r="CN37" i="1" s="1"/>
  <c r="CM38" i="1"/>
  <c r="CN38" i="1" s="1"/>
  <c r="CM39" i="1"/>
  <c r="CN39" i="1" s="1"/>
  <c r="CM40" i="1"/>
  <c r="CN40" i="1" s="1"/>
  <c r="CM41" i="1"/>
  <c r="CN41" i="1" s="1"/>
  <c r="CM42" i="1"/>
  <c r="CN42" i="1" s="1"/>
  <c r="CM43" i="1"/>
  <c r="CN43" i="1" s="1"/>
  <c r="CM44" i="1"/>
  <c r="CN44" i="1" s="1"/>
  <c r="CM45" i="1"/>
  <c r="CN45" i="1" s="1"/>
  <c r="CM46" i="1"/>
  <c r="CN46" i="1" s="1"/>
  <c r="CM47" i="1"/>
  <c r="CN47" i="1" s="1"/>
  <c r="CM48" i="1"/>
  <c r="CN48" i="1" s="1"/>
  <c r="CM49" i="1"/>
  <c r="CN49" i="1" s="1"/>
  <c r="CM50" i="1"/>
  <c r="CN50" i="1" s="1"/>
  <c r="CM51" i="1"/>
  <c r="CN51" i="1" s="1"/>
  <c r="CM52" i="1"/>
  <c r="CN52" i="1" s="1"/>
  <c r="CM53" i="1"/>
  <c r="CN53" i="1" s="1"/>
  <c r="CM54" i="1"/>
  <c r="CN54" i="1" s="1"/>
  <c r="CM55" i="1"/>
  <c r="CN55" i="1" s="1"/>
  <c r="CM56" i="1"/>
  <c r="CN56" i="1" s="1"/>
  <c r="CM57" i="1"/>
  <c r="CN57" i="1" s="1"/>
  <c r="CM58" i="1"/>
  <c r="CN58" i="1" s="1"/>
  <c r="CM59" i="1"/>
  <c r="CN59" i="1" s="1"/>
  <c r="CM60" i="1"/>
  <c r="CN60" i="1" s="1"/>
  <c r="CM61" i="1"/>
  <c r="CN61" i="1" s="1"/>
  <c r="CM62" i="1"/>
  <c r="CN62" i="1" s="1"/>
  <c r="CM63" i="1"/>
  <c r="CN63" i="1" s="1"/>
  <c r="CM64" i="1"/>
  <c r="CN64" i="1" s="1"/>
  <c r="CM65" i="1"/>
  <c r="CN65" i="1" s="1"/>
  <c r="CM66" i="1"/>
  <c r="CN66" i="1" s="1"/>
  <c r="CM67" i="1"/>
  <c r="CN67" i="1" s="1"/>
  <c r="CM68" i="1"/>
  <c r="CN68" i="1" s="1"/>
  <c r="CM69" i="1"/>
  <c r="CN69" i="1" s="1"/>
  <c r="CM4" i="1"/>
  <c r="CN4" i="1" s="1"/>
  <c r="CQ5" i="22"/>
  <c r="CR5" i="22" s="1"/>
  <c r="CQ4" i="22"/>
  <c r="CR4" i="22" s="1"/>
  <c r="CQ65" i="47"/>
  <c r="CR65" i="47" s="1"/>
  <c r="CQ64" i="47"/>
  <c r="CR64" i="47" s="1"/>
  <c r="CQ63" i="47"/>
  <c r="CR63" i="47" s="1"/>
  <c r="CQ62" i="47"/>
  <c r="CR62" i="47" s="1"/>
  <c r="CQ61" i="47"/>
  <c r="CR61" i="47" s="1"/>
  <c r="CQ60" i="47"/>
  <c r="CR60" i="47" s="1"/>
  <c r="CQ59" i="47"/>
  <c r="CR59" i="47" s="1"/>
  <c r="CQ58" i="47"/>
  <c r="CR58" i="47" s="1"/>
  <c r="CQ57" i="47"/>
  <c r="CR57" i="47" s="1"/>
  <c r="CQ56" i="47"/>
  <c r="CR56" i="47" s="1"/>
  <c r="CQ55" i="47"/>
  <c r="CR55" i="47" s="1"/>
  <c r="CQ54" i="47"/>
  <c r="CR54" i="47" s="1"/>
  <c r="CQ53" i="47"/>
  <c r="CR53" i="47" s="1"/>
  <c r="CQ52" i="47"/>
  <c r="CR52" i="47" s="1"/>
  <c r="CQ51" i="47"/>
  <c r="CR51" i="47" s="1"/>
  <c r="CQ50" i="47"/>
  <c r="CR50" i="47" s="1"/>
  <c r="CQ49" i="47"/>
  <c r="CR49" i="47" s="1"/>
  <c r="CQ48" i="47"/>
  <c r="CR48" i="47" s="1"/>
  <c r="CQ47" i="47"/>
  <c r="CR47" i="47" s="1"/>
  <c r="CQ46" i="47"/>
  <c r="CR46" i="47" s="1"/>
  <c r="CQ45" i="47"/>
  <c r="CR45" i="47" s="1"/>
  <c r="CQ44" i="47"/>
  <c r="CR44" i="47" s="1"/>
  <c r="CQ43" i="47"/>
  <c r="CR43" i="47" s="1"/>
  <c r="CQ42" i="47"/>
  <c r="CR42" i="47" s="1"/>
  <c r="CQ41" i="47"/>
  <c r="CR41" i="47" s="1"/>
  <c r="CQ40" i="47"/>
  <c r="CR40" i="47" s="1"/>
  <c r="CQ39" i="47"/>
  <c r="CR39" i="47" s="1"/>
  <c r="CQ38" i="47"/>
  <c r="CR38" i="47" s="1"/>
  <c r="CQ37" i="47"/>
  <c r="CR37" i="47" s="1"/>
  <c r="CQ36" i="47"/>
  <c r="CR36" i="47" s="1"/>
  <c r="CQ35" i="47"/>
  <c r="CR35" i="47" s="1"/>
  <c r="CQ34" i="47"/>
  <c r="CR34" i="47" s="1"/>
  <c r="CQ33" i="47"/>
  <c r="CR33" i="47" s="1"/>
  <c r="CQ32" i="47"/>
  <c r="CR32" i="47" s="1"/>
  <c r="CQ31" i="47"/>
  <c r="CR31" i="47" s="1"/>
  <c r="CQ30" i="47"/>
  <c r="CR30" i="47" s="1"/>
  <c r="CQ29" i="47"/>
  <c r="CR29" i="47" s="1"/>
  <c r="CQ28" i="47"/>
  <c r="CR28" i="47" s="1"/>
  <c r="CQ27" i="47"/>
  <c r="CR27" i="47" s="1"/>
  <c r="CQ26" i="47"/>
  <c r="CR26" i="47" s="1"/>
  <c r="CQ25" i="47"/>
  <c r="CR25" i="47" s="1"/>
  <c r="CQ24" i="47"/>
  <c r="CR24" i="47" s="1"/>
  <c r="CQ23" i="47"/>
  <c r="CR23" i="47" s="1"/>
  <c r="CQ22" i="47"/>
  <c r="CR22" i="47" s="1"/>
  <c r="CQ21" i="47"/>
  <c r="CR21" i="47" s="1"/>
  <c r="CQ20" i="47"/>
  <c r="CR20" i="47" s="1"/>
  <c r="CQ19" i="47"/>
  <c r="CR19" i="47" s="1"/>
  <c r="CQ18" i="47"/>
  <c r="CR18" i="47" s="1"/>
  <c r="CQ17" i="47"/>
  <c r="CR17" i="47" s="1"/>
  <c r="CQ16" i="47"/>
  <c r="CR16" i="47" s="1"/>
  <c r="CQ15" i="47"/>
  <c r="CR15" i="47" s="1"/>
  <c r="CQ14" i="47"/>
  <c r="CR14" i="47" s="1"/>
  <c r="CQ13" i="47"/>
  <c r="CR13" i="47" s="1"/>
  <c r="CQ12" i="47"/>
  <c r="CR12" i="47" s="1"/>
  <c r="CQ11" i="47"/>
  <c r="CR11" i="47" s="1"/>
  <c r="CQ10" i="47"/>
  <c r="CR10" i="47" s="1"/>
  <c r="CQ9" i="47"/>
  <c r="CR9" i="47" s="1"/>
  <c r="CQ8" i="47"/>
  <c r="CR8" i="47" s="1"/>
  <c r="CQ7" i="47"/>
  <c r="CR7" i="47" s="1"/>
  <c r="CQ6" i="47"/>
  <c r="CR6" i="47" s="1"/>
  <c r="CQ5" i="47"/>
  <c r="CR5" i="47" s="1"/>
  <c r="CQ4" i="47"/>
  <c r="CR4" i="47" s="1"/>
  <c r="CF12" i="43" l="1"/>
  <c r="CL64" i="43"/>
  <c r="CM64" i="43" s="1"/>
  <c r="CL63" i="43"/>
  <c r="CM63" i="43" s="1"/>
  <c r="CL62" i="43"/>
  <c r="CM62" i="43" s="1"/>
  <c r="CL61" i="43"/>
  <c r="CM61" i="43" s="1"/>
  <c r="CL60" i="43"/>
  <c r="CM60" i="43" s="1"/>
  <c r="CL59" i="43"/>
  <c r="CM59" i="43" s="1"/>
  <c r="CL58" i="43"/>
  <c r="CM58" i="43" s="1"/>
  <c r="CL57" i="43"/>
  <c r="CM57" i="43" s="1"/>
  <c r="CL56" i="43"/>
  <c r="CM56" i="43" s="1"/>
  <c r="CL55" i="43"/>
  <c r="CM55" i="43" s="1"/>
  <c r="CL54" i="43"/>
  <c r="CM54" i="43" s="1"/>
  <c r="CL53" i="43"/>
  <c r="CM53" i="43" s="1"/>
  <c r="CL52" i="43"/>
  <c r="CM52" i="43" s="1"/>
  <c r="CL51" i="43"/>
  <c r="CM51" i="43" s="1"/>
  <c r="CL50" i="43"/>
  <c r="CM50" i="43" s="1"/>
  <c r="CL49" i="43"/>
  <c r="CM49" i="43" s="1"/>
  <c r="CL48" i="43"/>
  <c r="CM48" i="43" s="1"/>
  <c r="CL47" i="43"/>
  <c r="CM47" i="43" s="1"/>
  <c r="CL46" i="43"/>
  <c r="CM46" i="43" s="1"/>
  <c r="CL45" i="43"/>
  <c r="CM45" i="43" s="1"/>
  <c r="CL44" i="43"/>
  <c r="CM44" i="43" s="1"/>
  <c r="CL43" i="43"/>
  <c r="CM43" i="43" s="1"/>
  <c r="CL42" i="43"/>
  <c r="CM42" i="43" s="1"/>
  <c r="CL41" i="43"/>
  <c r="CM41" i="43" s="1"/>
  <c r="CL40" i="43"/>
  <c r="CM40" i="43" s="1"/>
  <c r="CL39" i="43"/>
  <c r="CM39" i="43" s="1"/>
  <c r="CL38" i="43"/>
  <c r="CM38" i="43" s="1"/>
  <c r="CL37" i="43"/>
  <c r="CM37" i="43" s="1"/>
  <c r="CL36" i="43"/>
  <c r="CM36" i="43" s="1"/>
  <c r="CL35" i="43"/>
  <c r="CM35" i="43" s="1"/>
  <c r="CL34" i="43"/>
  <c r="CM34" i="43" s="1"/>
  <c r="CL33" i="43"/>
  <c r="CM33" i="43" s="1"/>
  <c r="CL32" i="43"/>
  <c r="CM32" i="43" s="1"/>
  <c r="CL31" i="43"/>
  <c r="CM31" i="43" s="1"/>
  <c r="CL30" i="43"/>
  <c r="CM30" i="43" s="1"/>
  <c r="CL29" i="43"/>
  <c r="CM29" i="43" s="1"/>
  <c r="CL28" i="43"/>
  <c r="CM28" i="43" s="1"/>
  <c r="CL27" i="43"/>
  <c r="CM27" i="43" s="1"/>
  <c r="CL26" i="43"/>
  <c r="CM26" i="43" s="1"/>
  <c r="CL25" i="43"/>
  <c r="CM25" i="43" s="1"/>
  <c r="CL24" i="43"/>
  <c r="CM24" i="43" s="1"/>
  <c r="CL23" i="43"/>
  <c r="CM23" i="43" s="1"/>
  <c r="CL22" i="43"/>
  <c r="CM22" i="43" s="1"/>
  <c r="CL21" i="43"/>
  <c r="CM21" i="43" s="1"/>
  <c r="CL20" i="43"/>
  <c r="CM20" i="43" s="1"/>
  <c r="CL19" i="43"/>
  <c r="CM19" i="43" s="1"/>
  <c r="CL18" i="43"/>
  <c r="CM18" i="43" s="1"/>
  <c r="CL17" i="43"/>
  <c r="CM17" i="43" s="1"/>
  <c r="CL16" i="43"/>
  <c r="CM16" i="43" s="1"/>
  <c r="CL15" i="43"/>
  <c r="CM15" i="43" s="1"/>
  <c r="CL14" i="43"/>
  <c r="CM14" i="43" s="1"/>
  <c r="CL13" i="43"/>
  <c r="CM13" i="43" s="1"/>
  <c r="CL12" i="43"/>
  <c r="CM12" i="43" s="1"/>
  <c r="CL11" i="43"/>
  <c r="CM11" i="43" s="1"/>
  <c r="CL10" i="43"/>
  <c r="CM10" i="43" s="1"/>
  <c r="CL9" i="43"/>
  <c r="CM9" i="43" s="1"/>
  <c r="CL8" i="43"/>
  <c r="CM8" i="43" s="1"/>
  <c r="CL7" i="43"/>
  <c r="CM7" i="43" s="1"/>
  <c r="CL6" i="43"/>
  <c r="CM6" i="43" s="1"/>
  <c r="CL5" i="43"/>
  <c r="CM5" i="43" s="1"/>
  <c r="CI64" i="43"/>
  <c r="CJ64" i="43" s="1"/>
  <c r="CI63" i="43"/>
  <c r="CJ63" i="43" s="1"/>
  <c r="CI62" i="43"/>
  <c r="CJ62" i="43" s="1"/>
  <c r="CI61" i="43"/>
  <c r="CJ61" i="43" s="1"/>
  <c r="CI60" i="43"/>
  <c r="CJ60" i="43" s="1"/>
  <c r="CI59" i="43"/>
  <c r="CJ59" i="43" s="1"/>
  <c r="CI58" i="43"/>
  <c r="CJ58" i="43" s="1"/>
  <c r="CI57" i="43"/>
  <c r="CJ57" i="43" s="1"/>
  <c r="CI56" i="43"/>
  <c r="CJ56" i="43" s="1"/>
  <c r="CI55" i="43"/>
  <c r="CJ55" i="43" s="1"/>
  <c r="CI54" i="43"/>
  <c r="CJ54" i="43" s="1"/>
  <c r="CI53" i="43"/>
  <c r="CJ53" i="43" s="1"/>
  <c r="CI52" i="43"/>
  <c r="CJ52" i="43" s="1"/>
  <c r="CI51" i="43"/>
  <c r="CJ51" i="43" s="1"/>
  <c r="CI50" i="43"/>
  <c r="CJ50" i="43" s="1"/>
  <c r="CI49" i="43"/>
  <c r="CJ49" i="43" s="1"/>
  <c r="CI48" i="43"/>
  <c r="CJ48" i="43" s="1"/>
  <c r="CI47" i="43"/>
  <c r="CJ47" i="43" s="1"/>
  <c r="CI46" i="43"/>
  <c r="CJ46" i="43" s="1"/>
  <c r="CI45" i="43"/>
  <c r="CJ45" i="43" s="1"/>
  <c r="CI44" i="43"/>
  <c r="CJ44" i="43" s="1"/>
  <c r="CI43" i="43"/>
  <c r="CJ43" i="43" s="1"/>
  <c r="CI42" i="43"/>
  <c r="CJ42" i="43" s="1"/>
  <c r="CI41" i="43"/>
  <c r="CJ41" i="43" s="1"/>
  <c r="CI40" i="43"/>
  <c r="CJ40" i="43" s="1"/>
  <c r="CI39" i="43"/>
  <c r="CJ39" i="43" s="1"/>
  <c r="CI38" i="43"/>
  <c r="CJ38" i="43" s="1"/>
  <c r="CI37" i="43"/>
  <c r="CJ37" i="43" s="1"/>
  <c r="CI36" i="43"/>
  <c r="CJ36" i="43" s="1"/>
  <c r="CI35" i="43"/>
  <c r="CJ35" i="43" s="1"/>
  <c r="CI34" i="43"/>
  <c r="CJ34" i="43" s="1"/>
  <c r="CI33" i="43"/>
  <c r="CJ33" i="43" s="1"/>
  <c r="CI32" i="43"/>
  <c r="CJ32" i="43" s="1"/>
  <c r="CI31" i="43"/>
  <c r="CJ31" i="43" s="1"/>
  <c r="CI30" i="43"/>
  <c r="CJ30" i="43" s="1"/>
  <c r="CI29" i="43"/>
  <c r="CJ29" i="43" s="1"/>
  <c r="CI28" i="43"/>
  <c r="CJ28" i="43" s="1"/>
  <c r="CI27" i="43"/>
  <c r="CJ27" i="43" s="1"/>
  <c r="CI26" i="43"/>
  <c r="CJ26" i="43" s="1"/>
  <c r="CI25" i="43"/>
  <c r="CJ25" i="43" s="1"/>
  <c r="CI24" i="43"/>
  <c r="CJ24" i="43" s="1"/>
  <c r="CI23" i="43"/>
  <c r="CJ23" i="43" s="1"/>
  <c r="CI22" i="43"/>
  <c r="CJ22" i="43" s="1"/>
  <c r="CI21" i="43"/>
  <c r="CJ21" i="43" s="1"/>
  <c r="CI20" i="43"/>
  <c r="CJ20" i="43" s="1"/>
  <c r="CI19" i="43"/>
  <c r="CJ19" i="43" s="1"/>
  <c r="CI18" i="43"/>
  <c r="CJ18" i="43" s="1"/>
  <c r="CI17" i="43"/>
  <c r="CJ17" i="43" s="1"/>
  <c r="CI16" i="43"/>
  <c r="CJ16" i="43" s="1"/>
  <c r="CI15" i="43"/>
  <c r="CJ15" i="43" s="1"/>
  <c r="CI14" i="43"/>
  <c r="CJ14" i="43" s="1"/>
  <c r="CI13" i="43"/>
  <c r="CJ13" i="43" s="1"/>
  <c r="CI12" i="43"/>
  <c r="CJ12" i="43" s="1"/>
  <c r="CI11" i="43"/>
  <c r="CJ11" i="43" s="1"/>
  <c r="CI10" i="43"/>
  <c r="CJ10" i="43" s="1"/>
  <c r="CI9" i="43"/>
  <c r="CJ9" i="43" s="1"/>
  <c r="CI8" i="43"/>
  <c r="CJ8" i="43" s="1"/>
  <c r="CI7" i="43"/>
  <c r="CJ7" i="43" s="1"/>
  <c r="CI6" i="43"/>
  <c r="CJ6" i="43" s="1"/>
  <c r="CI5" i="43"/>
  <c r="CJ5" i="43" s="1"/>
  <c r="CF64" i="43"/>
  <c r="CG64" i="43" s="1"/>
  <c r="CF63" i="43"/>
  <c r="CG63" i="43" s="1"/>
  <c r="CF62" i="43"/>
  <c r="CG62" i="43" s="1"/>
  <c r="CF61" i="43"/>
  <c r="CG61" i="43" s="1"/>
  <c r="CF60" i="43"/>
  <c r="CG60" i="43" s="1"/>
  <c r="CF59" i="43"/>
  <c r="CG59" i="43" s="1"/>
  <c r="CF58" i="43"/>
  <c r="CG58" i="43" s="1"/>
  <c r="CF57" i="43"/>
  <c r="CG57" i="43" s="1"/>
  <c r="CF56" i="43"/>
  <c r="CG56" i="43" s="1"/>
  <c r="CF55" i="43"/>
  <c r="CG55" i="43" s="1"/>
  <c r="CF54" i="43"/>
  <c r="CG54" i="43" s="1"/>
  <c r="CF53" i="43"/>
  <c r="CG53" i="43" s="1"/>
  <c r="CF52" i="43"/>
  <c r="CG52" i="43" s="1"/>
  <c r="CF51" i="43"/>
  <c r="CG51" i="43" s="1"/>
  <c r="CF50" i="43"/>
  <c r="CG50" i="43" s="1"/>
  <c r="CF49" i="43"/>
  <c r="CG49" i="43" s="1"/>
  <c r="CF48" i="43"/>
  <c r="CG48" i="43" s="1"/>
  <c r="CF47" i="43"/>
  <c r="CG47" i="43" s="1"/>
  <c r="CF46" i="43"/>
  <c r="CG46" i="43" s="1"/>
  <c r="CF45" i="43"/>
  <c r="CG45" i="43" s="1"/>
  <c r="CF44" i="43"/>
  <c r="CG44" i="43" s="1"/>
  <c r="CF43" i="43"/>
  <c r="CG43" i="43" s="1"/>
  <c r="CF42" i="43"/>
  <c r="CG42" i="43" s="1"/>
  <c r="CF41" i="43"/>
  <c r="CG41" i="43" s="1"/>
  <c r="CF40" i="43"/>
  <c r="CG40" i="43" s="1"/>
  <c r="CF39" i="43"/>
  <c r="CG39" i="43" s="1"/>
  <c r="CF38" i="43"/>
  <c r="CG38" i="43" s="1"/>
  <c r="CF37" i="43"/>
  <c r="CG37" i="43" s="1"/>
  <c r="CF36" i="43"/>
  <c r="CG36" i="43" s="1"/>
  <c r="CF35" i="43"/>
  <c r="CG35" i="43" s="1"/>
  <c r="CF34" i="43"/>
  <c r="CG34" i="43" s="1"/>
  <c r="CF33" i="43"/>
  <c r="CG33" i="43" s="1"/>
  <c r="CF32" i="43"/>
  <c r="CG32" i="43" s="1"/>
  <c r="CF31" i="43"/>
  <c r="CG31" i="43" s="1"/>
  <c r="CF30" i="43"/>
  <c r="CG30" i="43" s="1"/>
  <c r="CF29" i="43"/>
  <c r="CG29" i="43" s="1"/>
  <c r="CF28" i="43"/>
  <c r="CG28" i="43" s="1"/>
  <c r="CF27" i="43"/>
  <c r="CG27" i="43" s="1"/>
  <c r="CF26" i="43"/>
  <c r="CG26" i="43" s="1"/>
  <c r="CF25" i="43"/>
  <c r="CG25" i="43" s="1"/>
  <c r="CF24" i="43"/>
  <c r="CG24" i="43" s="1"/>
  <c r="CF23" i="43"/>
  <c r="CG23" i="43" s="1"/>
  <c r="CF22" i="43"/>
  <c r="CG22" i="43" s="1"/>
  <c r="CF21" i="43"/>
  <c r="CG21" i="43" s="1"/>
  <c r="CF20" i="43"/>
  <c r="CG20" i="43" s="1"/>
  <c r="CF19" i="43"/>
  <c r="CG19" i="43" s="1"/>
  <c r="CF18" i="43"/>
  <c r="CG18" i="43" s="1"/>
  <c r="CF17" i="43"/>
  <c r="CG17" i="43" s="1"/>
  <c r="CF16" i="43"/>
  <c r="CG16" i="43" s="1"/>
  <c r="CF15" i="43"/>
  <c r="CG15" i="43" s="1"/>
  <c r="CF14" i="43"/>
  <c r="CG14" i="43" s="1"/>
  <c r="CF13" i="43"/>
  <c r="CG13" i="43" s="1"/>
  <c r="CG12" i="43"/>
  <c r="CF11" i="43"/>
  <c r="CG11" i="43" s="1"/>
  <c r="CF10" i="43"/>
  <c r="CG10" i="43" s="1"/>
  <c r="CF9" i="43"/>
  <c r="CG9" i="43" s="1"/>
  <c r="CF8" i="43"/>
  <c r="CG8" i="43" s="1"/>
  <c r="CF7" i="43"/>
  <c r="CG7" i="43" s="1"/>
  <c r="CF6" i="43"/>
  <c r="CG6" i="43" s="1"/>
  <c r="CF5" i="43"/>
  <c r="CG5" i="43" s="1"/>
  <c r="CL4" i="43"/>
  <c r="CM4" i="43" s="1"/>
  <c r="CI4" i="43"/>
  <c r="CJ4" i="43" s="1"/>
  <c r="CF4" i="43"/>
  <c r="CG4" i="43" s="1"/>
  <c r="CL65" i="42"/>
  <c r="CM65" i="42" s="1"/>
  <c r="CL64" i="42"/>
  <c r="CM64" i="42" s="1"/>
  <c r="CL63" i="42"/>
  <c r="CM63" i="42" s="1"/>
  <c r="CL62" i="42"/>
  <c r="CM62" i="42" s="1"/>
  <c r="CL61" i="42"/>
  <c r="CM61" i="42" s="1"/>
  <c r="CL60" i="42"/>
  <c r="CM60" i="42" s="1"/>
  <c r="CL59" i="42"/>
  <c r="CM59" i="42" s="1"/>
  <c r="CL58" i="42"/>
  <c r="CM58" i="42" s="1"/>
  <c r="CL57" i="42"/>
  <c r="CM57" i="42" s="1"/>
  <c r="CL56" i="42"/>
  <c r="CM56" i="42" s="1"/>
  <c r="CL55" i="42"/>
  <c r="CM55" i="42" s="1"/>
  <c r="CL54" i="42"/>
  <c r="CM54" i="42" s="1"/>
  <c r="CL53" i="42"/>
  <c r="CM53" i="42" s="1"/>
  <c r="CL52" i="42"/>
  <c r="CM52" i="42" s="1"/>
  <c r="CL51" i="42"/>
  <c r="CM51" i="42" s="1"/>
  <c r="CL50" i="42"/>
  <c r="CM50" i="42" s="1"/>
  <c r="CL49" i="42"/>
  <c r="CM49" i="42" s="1"/>
  <c r="CL48" i="42"/>
  <c r="CM48" i="42" s="1"/>
  <c r="CL47" i="42"/>
  <c r="CM47" i="42" s="1"/>
  <c r="CL46" i="42"/>
  <c r="CM46" i="42" s="1"/>
  <c r="CL45" i="42"/>
  <c r="CM45" i="42" s="1"/>
  <c r="CL44" i="42"/>
  <c r="CM44" i="42" s="1"/>
  <c r="CL43" i="42"/>
  <c r="CM43" i="42" s="1"/>
  <c r="CL42" i="42"/>
  <c r="CM42" i="42" s="1"/>
  <c r="CL41" i="42"/>
  <c r="CM41" i="42" s="1"/>
  <c r="CL40" i="42"/>
  <c r="CM40" i="42" s="1"/>
  <c r="CL39" i="42"/>
  <c r="CM39" i="42" s="1"/>
  <c r="CL38" i="42"/>
  <c r="CM38" i="42" s="1"/>
  <c r="CL37" i="42"/>
  <c r="CM37" i="42" s="1"/>
  <c r="CL36" i="42"/>
  <c r="CM36" i="42" s="1"/>
  <c r="CL35" i="42"/>
  <c r="CM35" i="42" s="1"/>
  <c r="CL34" i="42"/>
  <c r="CM34" i="42" s="1"/>
  <c r="CL33" i="42"/>
  <c r="CM33" i="42" s="1"/>
  <c r="CL32" i="42"/>
  <c r="CM32" i="42" s="1"/>
  <c r="CL31" i="42"/>
  <c r="CM31" i="42" s="1"/>
  <c r="CL30" i="42"/>
  <c r="CM30" i="42" s="1"/>
  <c r="CL29" i="42"/>
  <c r="CM29" i="42" s="1"/>
  <c r="CL28" i="42"/>
  <c r="CM28" i="42" s="1"/>
  <c r="CL27" i="42"/>
  <c r="CM27" i="42" s="1"/>
  <c r="CL26" i="42"/>
  <c r="CM26" i="42" s="1"/>
  <c r="CL25" i="42"/>
  <c r="CM25" i="42" s="1"/>
  <c r="CL24" i="42"/>
  <c r="CM24" i="42" s="1"/>
  <c r="CL23" i="42"/>
  <c r="CM23" i="42" s="1"/>
  <c r="CL22" i="42"/>
  <c r="CM22" i="42" s="1"/>
  <c r="CL21" i="42"/>
  <c r="CM21" i="42" s="1"/>
  <c r="CL20" i="42"/>
  <c r="CM20" i="42" s="1"/>
  <c r="CL19" i="42"/>
  <c r="CM19" i="42" s="1"/>
  <c r="CL18" i="42"/>
  <c r="CM18" i="42" s="1"/>
  <c r="CL17" i="42"/>
  <c r="CM17" i="42" s="1"/>
  <c r="CL16" i="42"/>
  <c r="CM16" i="42" s="1"/>
  <c r="CL15" i="42"/>
  <c r="CM15" i="42" s="1"/>
  <c r="CL14" i="42"/>
  <c r="CM14" i="42" s="1"/>
  <c r="CL13" i="42"/>
  <c r="CM13" i="42" s="1"/>
  <c r="CL12" i="42"/>
  <c r="CM12" i="42" s="1"/>
  <c r="CL11" i="42"/>
  <c r="CM11" i="42" s="1"/>
  <c r="CL10" i="42"/>
  <c r="CM10" i="42" s="1"/>
  <c r="CL9" i="42"/>
  <c r="CM9" i="42" s="1"/>
  <c r="CL8" i="42"/>
  <c r="CM8" i="42" s="1"/>
  <c r="CL7" i="42"/>
  <c r="CM7" i="42" s="1"/>
  <c r="CL6" i="42"/>
  <c r="CM6" i="42" s="1"/>
  <c r="CL5" i="42"/>
  <c r="CM5" i="42" s="1"/>
  <c r="CI65" i="42"/>
  <c r="CJ65" i="42" s="1"/>
  <c r="CI64" i="42"/>
  <c r="CJ64" i="42" s="1"/>
  <c r="CI63" i="42"/>
  <c r="CJ63" i="42" s="1"/>
  <c r="CI62" i="42"/>
  <c r="CJ62" i="42" s="1"/>
  <c r="CI61" i="42"/>
  <c r="CJ61" i="42" s="1"/>
  <c r="CI60" i="42"/>
  <c r="CJ60" i="42" s="1"/>
  <c r="CI59" i="42"/>
  <c r="CJ59" i="42" s="1"/>
  <c r="CI58" i="42"/>
  <c r="CJ58" i="42" s="1"/>
  <c r="CI57" i="42"/>
  <c r="CJ57" i="42" s="1"/>
  <c r="CI56" i="42"/>
  <c r="CJ56" i="42" s="1"/>
  <c r="CI55" i="42"/>
  <c r="CJ55" i="42" s="1"/>
  <c r="CI54" i="42"/>
  <c r="CJ54" i="42" s="1"/>
  <c r="CI53" i="42"/>
  <c r="CJ53" i="42" s="1"/>
  <c r="CI52" i="42"/>
  <c r="CJ52" i="42" s="1"/>
  <c r="CI51" i="42"/>
  <c r="CJ51" i="42" s="1"/>
  <c r="CI50" i="42"/>
  <c r="CJ50" i="42" s="1"/>
  <c r="CI49" i="42"/>
  <c r="CJ49" i="42" s="1"/>
  <c r="CI48" i="42"/>
  <c r="CJ48" i="42" s="1"/>
  <c r="CI47" i="42"/>
  <c r="CJ47" i="42" s="1"/>
  <c r="CI46" i="42"/>
  <c r="CJ46" i="42" s="1"/>
  <c r="CI45" i="42"/>
  <c r="CJ45" i="42" s="1"/>
  <c r="CI44" i="42"/>
  <c r="CJ44" i="42" s="1"/>
  <c r="CI43" i="42"/>
  <c r="CJ43" i="42" s="1"/>
  <c r="CI42" i="42"/>
  <c r="CJ42" i="42" s="1"/>
  <c r="CI41" i="42"/>
  <c r="CJ41" i="42" s="1"/>
  <c r="CI40" i="42"/>
  <c r="CJ40" i="42" s="1"/>
  <c r="CI39" i="42"/>
  <c r="CJ39" i="42" s="1"/>
  <c r="CI38" i="42"/>
  <c r="CJ38" i="42" s="1"/>
  <c r="CI37" i="42"/>
  <c r="CJ37" i="42" s="1"/>
  <c r="CI36" i="42"/>
  <c r="CJ36" i="42" s="1"/>
  <c r="CI35" i="42"/>
  <c r="CJ35" i="42" s="1"/>
  <c r="CI34" i="42"/>
  <c r="CJ34" i="42" s="1"/>
  <c r="CI33" i="42"/>
  <c r="CJ33" i="42" s="1"/>
  <c r="CI32" i="42"/>
  <c r="CJ32" i="42" s="1"/>
  <c r="CI31" i="42"/>
  <c r="CJ31" i="42" s="1"/>
  <c r="CI30" i="42"/>
  <c r="CJ30" i="42" s="1"/>
  <c r="CI29" i="42"/>
  <c r="CJ29" i="42" s="1"/>
  <c r="CI28" i="42"/>
  <c r="CJ28" i="42" s="1"/>
  <c r="CI27" i="42"/>
  <c r="CJ27" i="42" s="1"/>
  <c r="CI26" i="42"/>
  <c r="CJ26" i="42" s="1"/>
  <c r="CI25" i="42"/>
  <c r="CJ25" i="42" s="1"/>
  <c r="CI24" i="42"/>
  <c r="CJ24" i="42" s="1"/>
  <c r="CI23" i="42"/>
  <c r="CJ23" i="42" s="1"/>
  <c r="CI22" i="42"/>
  <c r="CJ22" i="42" s="1"/>
  <c r="CI21" i="42"/>
  <c r="CJ21" i="42" s="1"/>
  <c r="CI20" i="42"/>
  <c r="CJ20" i="42" s="1"/>
  <c r="CI19" i="42"/>
  <c r="CJ19" i="42" s="1"/>
  <c r="CI18" i="42"/>
  <c r="CJ18" i="42" s="1"/>
  <c r="CI17" i="42"/>
  <c r="CJ17" i="42" s="1"/>
  <c r="CI16" i="42"/>
  <c r="CJ16" i="42" s="1"/>
  <c r="CI15" i="42"/>
  <c r="CJ15" i="42" s="1"/>
  <c r="CI14" i="42"/>
  <c r="CJ14" i="42" s="1"/>
  <c r="CI13" i="42"/>
  <c r="CJ13" i="42" s="1"/>
  <c r="CI12" i="42"/>
  <c r="CJ12" i="42" s="1"/>
  <c r="CI11" i="42"/>
  <c r="CJ11" i="42" s="1"/>
  <c r="CI10" i="42"/>
  <c r="CJ10" i="42" s="1"/>
  <c r="CI9" i="42"/>
  <c r="CJ9" i="42" s="1"/>
  <c r="CI8" i="42"/>
  <c r="CJ8" i="42" s="1"/>
  <c r="CI7" i="42"/>
  <c r="CJ7" i="42" s="1"/>
  <c r="CI6" i="42"/>
  <c r="CJ6" i="42" s="1"/>
  <c r="CI5" i="42"/>
  <c r="CJ5" i="42" s="1"/>
  <c r="CF65" i="42"/>
  <c r="CG65" i="42" s="1"/>
  <c r="CF64" i="42"/>
  <c r="CG64" i="42" s="1"/>
  <c r="CF63" i="42"/>
  <c r="CG63" i="42" s="1"/>
  <c r="CF62" i="42"/>
  <c r="CG62" i="42" s="1"/>
  <c r="CF61" i="42"/>
  <c r="CG61" i="42" s="1"/>
  <c r="CF60" i="42"/>
  <c r="CG60" i="42" s="1"/>
  <c r="CF59" i="42"/>
  <c r="CG59" i="42" s="1"/>
  <c r="CF58" i="42"/>
  <c r="CG58" i="42" s="1"/>
  <c r="CF57" i="42"/>
  <c r="CG57" i="42" s="1"/>
  <c r="CF56" i="42"/>
  <c r="CG56" i="42" s="1"/>
  <c r="CF55" i="42"/>
  <c r="CG55" i="42" s="1"/>
  <c r="CF54" i="42"/>
  <c r="CG54" i="42" s="1"/>
  <c r="CF53" i="42"/>
  <c r="CG53" i="42" s="1"/>
  <c r="CF52" i="42"/>
  <c r="CG52" i="42" s="1"/>
  <c r="CF51" i="42"/>
  <c r="CG51" i="42" s="1"/>
  <c r="CF50" i="42"/>
  <c r="CG50" i="42" s="1"/>
  <c r="CF49" i="42"/>
  <c r="CG49" i="42" s="1"/>
  <c r="CF48" i="42"/>
  <c r="CG48" i="42" s="1"/>
  <c r="CF47" i="42"/>
  <c r="CG47" i="42" s="1"/>
  <c r="CF46" i="42"/>
  <c r="CG46" i="42" s="1"/>
  <c r="CF45" i="42"/>
  <c r="CG45" i="42" s="1"/>
  <c r="CF44" i="42"/>
  <c r="CG44" i="42" s="1"/>
  <c r="CF43" i="42"/>
  <c r="CG43" i="42" s="1"/>
  <c r="CF42" i="42"/>
  <c r="CG42" i="42" s="1"/>
  <c r="CF41" i="42"/>
  <c r="CG41" i="42" s="1"/>
  <c r="CF40" i="42"/>
  <c r="CG40" i="42" s="1"/>
  <c r="CF39" i="42"/>
  <c r="CG39" i="42" s="1"/>
  <c r="CF38" i="42"/>
  <c r="CG38" i="42" s="1"/>
  <c r="CF37" i="42"/>
  <c r="CG37" i="42" s="1"/>
  <c r="CF36" i="42"/>
  <c r="CG36" i="42" s="1"/>
  <c r="CF35" i="42"/>
  <c r="CG35" i="42" s="1"/>
  <c r="CF34" i="42"/>
  <c r="CG34" i="42" s="1"/>
  <c r="CF33" i="42"/>
  <c r="CG33" i="42" s="1"/>
  <c r="CF32" i="42"/>
  <c r="CG32" i="42" s="1"/>
  <c r="CF31" i="42"/>
  <c r="CG31" i="42" s="1"/>
  <c r="CF30" i="42"/>
  <c r="CG30" i="42" s="1"/>
  <c r="CF29" i="42"/>
  <c r="CG29" i="42" s="1"/>
  <c r="CF28" i="42"/>
  <c r="CG28" i="42" s="1"/>
  <c r="CF27" i="42"/>
  <c r="CG27" i="42" s="1"/>
  <c r="CF26" i="42"/>
  <c r="CG26" i="42" s="1"/>
  <c r="CF25" i="42"/>
  <c r="CG25" i="42" s="1"/>
  <c r="CF24" i="42"/>
  <c r="CG24" i="42" s="1"/>
  <c r="CF23" i="42"/>
  <c r="CG23" i="42" s="1"/>
  <c r="CF22" i="42"/>
  <c r="CG22" i="42" s="1"/>
  <c r="CF21" i="42"/>
  <c r="CG21" i="42" s="1"/>
  <c r="CF20" i="42"/>
  <c r="CG20" i="42" s="1"/>
  <c r="CF19" i="42"/>
  <c r="CG19" i="42" s="1"/>
  <c r="CF18" i="42"/>
  <c r="CG18" i="42" s="1"/>
  <c r="CF17" i="42"/>
  <c r="CG17" i="42" s="1"/>
  <c r="CF16" i="42"/>
  <c r="CG16" i="42" s="1"/>
  <c r="CF15" i="42"/>
  <c r="CG15" i="42" s="1"/>
  <c r="CF14" i="42"/>
  <c r="CG14" i="42" s="1"/>
  <c r="CF13" i="42"/>
  <c r="CG13" i="42" s="1"/>
  <c r="CF12" i="42"/>
  <c r="CG12" i="42" s="1"/>
  <c r="CF11" i="42"/>
  <c r="CG11" i="42" s="1"/>
  <c r="CF10" i="42"/>
  <c r="CG10" i="42" s="1"/>
  <c r="CF9" i="42"/>
  <c r="CG9" i="42" s="1"/>
  <c r="CF8" i="42"/>
  <c r="CG8" i="42" s="1"/>
  <c r="CF7" i="42"/>
  <c r="CG7" i="42" s="1"/>
  <c r="CF6" i="42"/>
  <c r="CG6" i="42" s="1"/>
  <c r="CF5" i="42"/>
  <c r="CG5" i="42" s="1"/>
  <c r="CL4" i="42"/>
  <c r="CM4" i="42" s="1"/>
  <c r="CF4" i="42"/>
  <c r="CI4" i="42"/>
  <c r="CJ4" i="42" s="1"/>
  <c r="CG4" i="42"/>
  <c r="CG84" i="45"/>
  <c r="CH84" i="45" s="1"/>
  <c r="CG83" i="45"/>
  <c r="CH83" i="45" s="1"/>
  <c r="CG82" i="45"/>
  <c r="CH82" i="45" s="1"/>
  <c r="CG81" i="45"/>
  <c r="CH81" i="45" s="1"/>
  <c r="CG80" i="45"/>
  <c r="CH80" i="45" s="1"/>
  <c r="CG79" i="45"/>
  <c r="CH79" i="45" s="1"/>
  <c r="CG78" i="45"/>
  <c r="CH78" i="45" s="1"/>
  <c r="CG77" i="45"/>
  <c r="CH77" i="45" s="1"/>
  <c r="CG76" i="45"/>
  <c r="CH76" i="45" s="1"/>
  <c r="CG75" i="45"/>
  <c r="CH75" i="45" s="1"/>
  <c r="CG74" i="45"/>
  <c r="CH74" i="45" s="1"/>
  <c r="CG73" i="45"/>
  <c r="CH73" i="45" s="1"/>
  <c r="CG72" i="45"/>
  <c r="CH72" i="45" s="1"/>
  <c r="CG71" i="45"/>
  <c r="CH71" i="45" s="1"/>
  <c r="CG70" i="45"/>
  <c r="CH70" i="45" s="1"/>
  <c r="CG69" i="45"/>
  <c r="CH69" i="45" s="1"/>
  <c r="CG68" i="45"/>
  <c r="CH68" i="45" s="1"/>
  <c r="CG67" i="45"/>
  <c r="CH67" i="45" s="1"/>
  <c r="CG66" i="45"/>
  <c r="CH66" i="45" s="1"/>
  <c r="CG65" i="45"/>
  <c r="CH65" i="45" s="1"/>
  <c r="CG64" i="45"/>
  <c r="CH64" i="45" s="1"/>
  <c r="CG63" i="45"/>
  <c r="CH63" i="45" s="1"/>
  <c r="CG62" i="45"/>
  <c r="CH62" i="45" s="1"/>
  <c r="CG61" i="45"/>
  <c r="CH61" i="45" s="1"/>
  <c r="CG60" i="45"/>
  <c r="CH60" i="45" s="1"/>
  <c r="CG59" i="45"/>
  <c r="CH59" i="45" s="1"/>
  <c r="CG58" i="45"/>
  <c r="CH58" i="45" s="1"/>
  <c r="CG57" i="45"/>
  <c r="CH57" i="45" s="1"/>
  <c r="CG56" i="45"/>
  <c r="CH56" i="45" s="1"/>
  <c r="CG55" i="45"/>
  <c r="CH55" i="45" s="1"/>
  <c r="CG54" i="45"/>
  <c r="CH54" i="45" s="1"/>
  <c r="CG53" i="45"/>
  <c r="CH53" i="45" s="1"/>
  <c r="CG52" i="45"/>
  <c r="CH52" i="45" s="1"/>
  <c r="CG51" i="45"/>
  <c r="CH51" i="45" s="1"/>
  <c r="CG50" i="45"/>
  <c r="CH50" i="45" s="1"/>
  <c r="CG49" i="45"/>
  <c r="CH49" i="45" s="1"/>
  <c r="CG48" i="45"/>
  <c r="CH48" i="45" s="1"/>
  <c r="CG47" i="45"/>
  <c r="CH47" i="45" s="1"/>
  <c r="CG46" i="45"/>
  <c r="CH46" i="45" s="1"/>
  <c r="CG45" i="45"/>
  <c r="CH45" i="45" s="1"/>
  <c r="CG44" i="45"/>
  <c r="CH44" i="45" s="1"/>
  <c r="CG43" i="45"/>
  <c r="CH43" i="45" s="1"/>
  <c r="CG42" i="45"/>
  <c r="CH42" i="45" s="1"/>
  <c r="CG41" i="45"/>
  <c r="CH41" i="45" s="1"/>
  <c r="CG40" i="45"/>
  <c r="CH40" i="45" s="1"/>
  <c r="CG39" i="45"/>
  <c r="CH39" i="45" s="1"/>
  <c r="CG38" i="45"/>
  <c r="CH38" i="45" s="1"/>
  <c r="CG37" i="45"/>
  <c r="CH37" i="45" s="1"/>
  <c r="CG36" i="45"/>
  <c r="CH36" i="45" s="1"/>
  <c r="CG35" i="45"/>
  <c r="CH35" i="45" s="1"/>
  <c r="CG34" i="45"/>
  <c r="CH34" i="45" s="1"/>
  <c r="CG33" i="45"/>
  <c r="CH33" i="45" s="1"/>
  <c r="CG32" i="45"/>
  <c r="CH32" i="45" s="1"/>
  <c r="CG31" i="45"/>
  <c r="CH31" i="45" s="1"/>
  <c r="CG30" i="45"/>
  <c r="CH30" i="45" s="1"/>
  <c r="CG29" i="45"/>
  <c r="CH29" i="45" s="1"/>
  <c r="CG28" i="45"/>
  <c r="CH28" i="45" s="1"/>
  <c r="CG27" i="45"/>
  <c r="CH27" i="45" s="1"/>
  <c r="CG26" i="45"/>
  <c r="CH26" i="45" s="1"/>
  <c r="CG25" i="45"/>
  <c r="CH25" i="45" s="1"/>
  <c r="CG24" i="45"/>
  <c r="CH24" i="45" s="1"/>
  <c r="CG23" i="45"/>
  <c r="CH23" i="45" s="1"/>
  <c r="CG22" i="45"/>
  <c r="CH22" i="45" s="1"/>
  <c r="CG21" i="45"/>
  <c r="CH21" i="45" s="1"/>
  <c r="CG20" i="45"/>
  <c r="CH20" i="45" s="1"/>
  <c r="CG19" i="45"/>
  <c r="CH19" i="45" s="1"/>
  <c r="CG18" i="45"/>
  <c r="CH18" i="45" s="1"/>
  <c r="CG17" i="45"/>
  <c r="CH17" i="45" s="1"/>
  <c r="CG16" i="45"/>
  <c r="CH16" i="45" s="1"/>
  <c r="CG15" i="45"/>
  <c r="CH15" i="45" s="1"/>
  <c r="CG14" i="45"/>
  <c r="CH14" i="45" s="1"/>
  <c r="CG13" i="45"/>
  <c r="CH13" i="45" s="1"/>
  <c r="CG12" i="45"/>
  <c r="CH12" i="45" s="1"/>
  <c r="CG11" i="45"/>
  <c r="CH11" i="45" s="1"/>
  <c r="CG10" i="45"/>
  <c r="CH10" i="45" s="1"/>
  <c r="CG9" i="45"/>
  <c r="CH9" i="45" s="1"/>
  <c r="CG8" i="45"/>
  <c r="CH8" i="45" s="1"/>
  <c r="CG7" i="45"/>
  <c r="CH7" i="45" s="1"/>
  <c r="CG6" i="45"/>
  <c r="CH6" i="45" s="1"/>
  <c r="CG5" i="45"/>
  <c r="CH5" i="45" s="1"/>
  <c r="CD84" i="45"/>
  <c r="CE84" i="45" s="1"/>
  <c r="CD83" i="45"/>
  <c r="CE83" i="45" s="1"/>
  <c r="CD82" i="45"/>
  <c r="CE82" i="45" s="1"/>
  <c r="CD81" i="45"/>
  <c r="CE81" i="45" s="1"/>
  <c r="CD80" i="45"/>
  <c r="CE80" i="45" s="1"/>
  <c r="CD79" i="45"/>
  <c r="CE79" i="45" s="1"/>
  <c r="CD78" i="45"/>
  <c r="CE78" i="45" s="1"/>
  <c r="CD77" i="45"/>
  <c r="CE77" i="45" s="1"/>
  <c r="CD76" i="45"/>
  <c r="CE76" i="45" s="1"/>
  <c r="CD75" i="45"/>
  <c r="CE75" i="45" s="1"/>
  <c r="CD74" i="45"/>
  <c r="CE74" i="45" s="1"/>
  <c r="CD73" i="45"/>
  <c r="CE73" i="45" s="1"/>
  <c r="CD72" i="45"/>
  <c r="CE72" i="45" s="1"/>
  <c r="CD71" i="45"/>
  <c r="CE71" i="45" s="1"/>
  <c r="CD70" i="45"/>
  <c r="CE70" i="45" s="1"/>
  <c r="CD69" i="45"/>
  <c r="CE69" i="45" s="1"/>
  <c r="CD68" i="45"/>
  <c r="CE68" i="45" s="1"/>
  <c r="CD67" i="45"/>
  <c r="CE67" i="45" s="1"/>
  <c r="CD66" i="45"/>
  <c r="CE66" i="45" s="1"/>
  <c r="CD65" i="45"/>
  <c r="CE65" i="45" s="1"/>
  <c r="CD64" i="45"/>
  <c r="CE64" i="45" s="1"/>
  <c r="CD63" i="45"/>
  <c r="CE63" i="45" s="1"/>
  <c r="CD62" i="45"/>
  <c r="CE62" i="45" s="1"/>
  <c r="CD61" i="45"/>
  <c r="CE61" i="45" s="1"/>
  <c r="CD60" i="45"/>
  <c r="CE60" i="45" s="1"/>
  <c r="CD59" i="45"/>
  <c r="CE59" i="45" s="1"/>
  <c r="CD58" i="45"/>
  <c r="CE58" i="45" s="1"/>
  <c r="CD57" i="45"/>
  <c r="CE57" i="45" s="1"/>
  <c r="CD56" i="45"/>
  <c r="CE56" i="45" s="1"/>
  <c r="CD55" i="45"/>
  <c r="CE55" i="45" s="1"/>
  <c r="CD54" i="45"/>
  <c r="CE54" i="45" s="1"/>
  <c r="CD53" i="45"/>
  <c r="CE53" i="45" s="1"/>
  <c r="CD52" i="45"/>
  <c r="CE52" i="45" s="1"/>
  <c r="CD51" i="45"/>
  <c r="CE51" i="45" s="1"/>
  <c r="CD50" i="45"/>
  <c r="CE50" i="45" s="1"/>
  <c r="CD49" i="45"/>
  <c r="CE49" i="45" s="1"/>
  <c r="CD48" i="45"/>
  <c r="CE48" i="45" s="1"/>
  <c r="CD47" i="45"/>
  <c r="CE47" i="45" s="1"/>
  <c r="CD46" i="45"/>
  <c r="CE46" i="45" s="1"/>
  <c r="CD45" i="45"/>
  <c r="CE45" i="45" s="1"/>
  <c r="CD44" i="45"/>
  <c r="CE44" i="45" s="1"/>
  <c r="CD43" i="45"/>
  <c r="CE43" i="45" s="1"/>
  <c r="CD42" i="45"/>
  <c r="CE42" i="45" s="1"/>
  <c r="CD41" i="45"/>
  <c r="CE41" i="45" s="1"/>
  <c r="CD40" i="45"/>
  <c r="CE40" i="45" s="1"/>
  <c r="CD39" i="45"/>
  <c r="CE39" i="45" s="1"/>
  <c r="CD38" i="45"/>
  <c r="CE38" i="45" s="1"/>
  <c r="CD37" i="45"/>
  <c r="CE37" i="45" s="1"/>
  <c r="CD36" i="45"/>
  <c r="CE36" i="45" s="1"/>
  <c r="CD35" i="45"/>
  <c r="CE35" i="45" s="1"/>
  <c r="CD34" i="45"/>
  <c r="CE34" i="45" s="1"/>
  <c r="CD33" i="45"/>
  <c r="CE33" i="45" s="1"/>
  <c r="CD32" i="45"/>
  <c r="CE32" i="45" s="1"/>
  <c r="CD31" i="45"/>
  <c r="CE31" i="45" s="1"/>
  <c r="CD30" i="45"/>
  <c r="CE30" i="45" s="1"/>
  <c r="CD29" i="45"/>
  <c r="CE29" i="45" s="1"/>
  <c r="CD28" i="45"/>
  <c r="CE28" i="45" s="1"/>
  <c r="CD27" i="45"/>
  <c r="CE27" i="45" s="1"/>
  <c r="CD26" i="45"/>
  <c r="CE26" i="45" s="1"/>
  <c r="CD25" i="45"/>
  <c r="CE25" i="45" s="1"/>
  <c r="CD24" i="45"/>
  <c r="CE24" i="45" s="1"/>
  <c r="CD23" i="45"/>
  <c r="CE23" i="45" s="1"/>
  <c r="CD22" i="45"/>
  <c r="CE22" i="45" s="1"/>
  <c r="CD21" i="45"/>
  <c r="CE21" i="45" s="1"/>
  <c r="CD20" i="45"/>
  <c r="CE20" i="45" s="1"/>
  <c r="CD19" i="45"/>
  <c r="CE19" i="45" s="1"/>
  <c r="CD18" i="45"/>
  <c r="CE18" i="45" s="1"/>
  <c r="CD17" i="45"/>
  <c r="CE17" i="45" s="1"/>
  <c r="CD16" i="45"/>
  <c r="CE16" i="45" s="1"/>
  <c r="CD15" i="45"/>
  <c r="CE15" i="45" s="1"/>
  <c r="CD14" i="45"/>
  <c r="CE14" i="45" s="1"/>
  <c r="CD13" i="45"/>
  <c r="CE13" i="45" s="1"/>
  <c r="CD12" i="45"/>
  <c r="CE12" i="45" s="1"/>
  <c r="CD11" i="45"/>
  <c r="CE11" i="45" s="1"/>
  <c r="CD10" i="45"/>
  <c r="CE10" i="45" s="1"/>
  <c r="CD9" i="45"/>
  <c r="CE9" i="45" s="1"/>
  <c r="CD8" i="45"/>
  <c r="CE8" i="45" s="1"/>
  <c r="CD7" i="45"/>
  <c r="CE7" i="45" s="1"/>
  <c r="CD6" i="45"/>
  <c r="CE6" i="45" s="1"/>
  <c r="CD5" i="45"/>
  <c r="CE5" i="45" s="1"/>
  <c r="CA84" i="45"/>
  <c r="CB84" i="45" s="1"/>
  <c r="CA83" i="45"/>
  <c r="CB83" i="45" s="1"/>
  <c r="CA82" i="45"/>
  <c r="CB82" i="45" s="1"/>
  <c r="CA81" i="45"/>
  <c r="CB81" i="45" s="1"/>
  <c r="CA80" i="45"/>
  <c r="CB80" i="45" s="1"/>
  <c r="CA79" i="45"/>
  <c r="CB79" i="45" s="1"/>
  <c r="CA78" i="45"/>
  <c r="CB78" i="45" s="1"/>
  <c r="CA77" i="45"/>
  <c r="CB77" i="45" s="1"/>
  <c r="CA76" i="45"/>
  <c r="CB76" i="45" s="1"/>
  <c r="CA75" i="45"/>
  <c r="CB75" i="45" s="1"/>
  <c r="CA74" i="45"/>
  <c r="CB74" i="45" s="1"/>
  <c r="CA73" i="45"/>
  <c r="CB73" i="45" s="1"/>
  <c r="CA72" i="45"/>
  <c r="CB72" i="45" s="1"/>
  <c r="CA71" i="45"/>
  <c r="CB71" i="45" s="1"/>
  <c r="CA70" i="45"/>
  <c r="CB70" i="45" s="1"/>
  <c r="CA69" i="45"/>
  <c r="CB69" i="45" s="1"/>
  <c r="CA68" i="45"/>
  <c r="CB68" i="45" s="1"/>
  <c r="CA67" i="45"/>
  <c r="CB67" i="45" s="1"/>
  <c r="CA66" i="45"/>
  <c r="CB66" i="45" s="1"/>
  <c r="CA65" i="45"/>
  <c r="CB65" i="45" s="1"/>
  <c r="CA64" i="45"/>
  <c r="CB64" i="45" s="1"/>
  <c r="CA63" i="45"/>
  <c r="CB63" i="45" s="1"/>
  <c r="CA62" i="45"/>
  <c r="CB62" i="45" s="1"/>
  <c r="CA61" i="45"/>
  <c r="CB61" i="45" s="1"/>
  <c r="CA60" i="45"/>
  <c r="CB60" i="45" s="1"/>
  <c r="CA59" i="45"/>
  <c r="CB59" i="45" s="1"/>
  <c r="CA58" i="45"/>
  <c r="CB58" i="45" s="1"/>
  <c r="CA57" i="45"/>
  <c r="CB57" i="45" s="1"/>
  <c r="CA56" i="45"/>
  <c r="CB56" i="45" s="1"/>
  <c r="CA55" i="45"/>
  <c r="CB55" i="45" s="1"/>
  <c r="CA54" i="45"/>
  <c r="CB54" i="45" s="1"/>
  <c r="CA53" i="45"/>
  <c r="CB53" i="45" s="1"/>
  <c r="CA52" i="45"/>
  <c r="CB52" i="45" s="1"/>
  <c r="CA51" i="45"/>
  <c r="CB51" i="45" s="1"/>
  <c r="CA50" i="45"/>
  <c r="CB50" i="45" s="1"/>
  <c r="CA49" i="45"/>
  <c r="CB49" i="45" s="1"/>
  <c r="CA48" i="45"/>
  <c r="CB48" i="45" s="1"/>
  <c r="CA47" i="45"/>
  <c r="CB47" i="45" s="1"/>
  <c r="CA46" i="45"/>
  <c r="CB46" i="45" s="1"/>
  <c r="CA45" i="45"/>
  <c r="CB45" i="45" s="1"/>
  <c r="CA44" i="45"/>
  <c r="CB44" i="45" s="1"/>
  <c r="CA43" i="45"/>
  <c r="CB43" i="45" s="1"/>
  <c r="CA42" i="45"/>
  <c r="CB42" i="45" s="1"/>
  <c r="CA41" i="45"/>
  <c r="CB41" i="45" s="1"/>
  <c r="CA40" i="45"/>
  <c r="CB40" i="45" s="1"/>
  <c r="CA39" i="45"/>
  <c r="CB39" i="45" s="1"/>
  <c r="CA38" i="45"/>
  <c r="CB38" i="45" s="1"/>
  <c r="CA37" i="45"/>
  <c r="CB37" i="45" s="1"/>
  <c r="CA36" i="45"/>
  <c r="CB36" i="45" s="1"/>
  <c r="CA35" i="45"/>
  <c r="CB35" i="45" s="1"/>
  <c r="CA34" i="45"/>
  <c r="CB34" i="45" s="1"/>
  <c r="CA33" i="45"/>
  <c r="CB33" i="45" s="1"/>
  <c r="CA32" i="45"/>
  <c r="CB32" i="45" s="1"/>
  <c r="CA31" i="45"/>
  <c r="CB31" i="45" s="1"/>
  <c r="CA30" i="45"/>
  <c r="CB30" i="45" s="1"/>
  <c r="CA29" i="45"/>
  <c r="CB29" i="45" s="1"/>
  <c r="CA28" i="45"/>
  <c r="CB28" i="45" s="1"/>
  <c r="CA27" i="45"/>
  <c r="CB27" i="45" s="1"/>
  <c r="CA26" i="45"/>
  <c r="CB26" i="45" s="1"/>
  <c r="CA25" i="45"/>
  <c r="CB25" i="45" s="1"/>
  <c r="CA24" i="45"/>
  <c r="CB24" i="45" s="1"/>
  <c r="CA23" i="45"/>
  <c r="CB23" i="45" s="1"/>
  <c r="CA22" i="45"/>
  <c r="CB22" i="45" s="1"/>
  <c r="CA21" i="45"/>
  <c r="CB21" i="45" s="1"/>
  <c r="CA20" i="45"/>
  <c r="CB20" i="45" s="1"/>
  <c r="CA19" i="45"/>
  <c r="CB19" i="45" s="1"/>
  <c r="CA18" i="45"/>
  <c r="CB18" i="45" s="1"/>
  <c r="CA17" i="45"/>
  <c r="CB17" i="45" s="1"/>
  <c r="CA16" i="45"/>
  <c r="CB16" i="45" s="1"/>
  <c r="CA15" i="45"/>
  <c r="CB15" i="45" s="1"/>
  <c r="CA14" i="45"/>
  <c r="CB14" i="45" s="1"/>
  <c r="CA13" i="45"/>
  <c r="CB13" i="45" s="1"/>
  <c r="CA12" i="45"/>
  <c r="CB12" i="45" s="1"/>
  <c r="CA11" i="45"/>
  <c r="CB11" i="45" s="1"/>
  <c r="CA10" i="45"/>
  <c r="CB10" i="45" s="1"/>
  <c r="CA9" i="45"/>
  <c r="CB9" i="45" s="1"/>
  <c r="CA8" i="45"/>
  <c r="CB8" i="45" s="1"/>
  <c r="CA7" i="45"/>
  <c r="CB7" i="45" s="1"/>
  <c r="CA6" i="45"/>
  <c r="CB6" i="45" s="1"/>
  <c r="CA5" i="45"/>
  <c r="CB5" i="45" s="1"/>
  <c r="CG4" i="45"/>
  <c r="CH4" i="45" s="1"/>
  <c r="CD4" i="45"/>
  <c r="CE4" i="45" s="1"/>
  <c r="CA4" i="45"/>
  <c r="CB4" i="45" s="1"/>
  <c r="CG4" i="41"/>
  <c r="CG84" i="46"/>
  <c r="CH84" i="46" s="1"/>
  <c r="CG83" i="46"/>
  <c r="CH83" i="46" s="1"/>
  <c r="CG82" i="46"/>
  <c r="CH82" i="46" s="1"/>
  <c r="CG81" i="46"/>
  <c r="CH81" i="46" s="1"/>
  <c r="CG80" i="46"/>
  <c r="CH80" i="46" s="1"/>
  <c r="CG79" i="46"/>
  <c r="CH79" i="46" s="1"/>
  <c r="CG78" i="46"/>
  <c r="CH78" i="46" s="1"/>
  <c r="CG77" i="46"/>
  <c r="CH77" i="46" s="1"/>
  <c r="CG76" i="46"/>
  <c r="CH76" i="46" s="1"/>
  <c r="CG75" i="46"/>
  <c r="CH75" i="46" s="1"/>
  <c r="CG74" i="46"/>
  <c r="CH74" i="46" s="1"/>
  <c r="CG73" i="46"/>
  <c r="CH73" i="46" s="1"/>
  <c r="CG72" i="46"/>
  <c r="CH72" i="46" s="1"/>
  <c r="CG71" i="46"/>
  <c r="CH71" i="46" s="1"/>
  <c r="CG70" i="46"/>
  <c r="CH70" i="46" s="1"/>
  <c r="CG69" i="46"/>
  <c r="CH69" i="46" s="1"/>
  <c r="CG68" i="46"/>
  <c r="CH68" i="46" s="1"/>
  <c r="CG67" i="46"/>
  <c r="CH67" i="46" s="1"/>
  <c r="CG66" i="46"/>
  <c r="CH66" i="46" s="1"/>
  <c r="CG65" i="46"/>
  <c r="CH65" i="46" s="1"/>
  <c r="CG64" i="46"/>
  <c r="CH64" i="46" s="1"/>
  <c r="CG63" i="46"/>
  <c r="CH63" i="46" s="1"/>
  <c r="CG62" i="46"/>
  <c r="CH62" i="46" s="1"/>
  <c r="CG61" i="46"/>
  <c r="CH61" i="46" s="1"/>
  <c r="CG60" i="46"/>
  <c r="CH60" i="46" s="1"/>
  <c r="CG59" i="46"/>
  <c r="CH59" i="46" s="1"/>
  <c r="CG58" i="46"/>
  <c r="CH58" i="46" s="1"/>
  <c r="CG57" i="46"/>
  <c r="CH57" i="46" s="1"/>
  <c r="CG56" i="46"/>
  <c r="CH56" i="46" s="1"/>
  <c r="CG55" i="46"/>
  <c r="CH55" i="46" s="1"/>
  <c r="CG54" i="46"/>
  <c r="CH54" i="46" s="1"/>
  <c r="CG53" i="46"/>
  <c r="CH53" i="46" s="1"/>
  <c r="CG52" i="46"/>
  <c r="CH52" i="46" s="1"/>
  <c r="CG51" i="46"/>
  <c r="CH51" i="46" s="1"/>
  <c r="CG50" i="46"/>
  <c r="CH50" i="46" s="1"/>
  <c r="CG49" i="46"/>
  <c r="CH49" i="46" s="1"/>
  <c r="CG48" i="46"/>
  <c r="CH48" i="46" s="1"/>
  <c r="CG47" i="46"/>
  <c r="CH47" i="46" s="1"/>
  <c r="CG46" i="46"/>
  <c r="CH46" i="46" s="1"/>
  <c r="CG45" i="46"/>
  <c r="CH45" i="46" s="1"/>
  <c r="CG44" i="46"/>
  <c r="CH44" i="46" s="1"/>
  <c r="CG43" i="46"/>
  <c r="CH43" i="46" s="1"/>
  <c r="CG42" i="46"/>
  <c r="CH42" i="46" s="1"/>
  <c r="CG41" i="46"/>
  <c r="CH41" i="46" s="1"/>
  <c r="CG40" i="46"/>
  <c r="CH40" i="46" s="1"/>
  <c r="CG39" i="46"/>
  <c r="CH39" i="46" s="1"/>
  <c r="CG38" i="46"/>
  <c r="CH38" i="46" s="1"/>
  <c r="CG37" i="46"/>
  <c r="CH37" i="46" s="1"/>
  <c r="CG36" i="46"/>
  <c r="CH36" i="46" s="1"/>
  <c r="CG35" i="46"/>
  <c r="CH35" i="46" s="1"/>
  <c r="CG34" i="46"/>
  <c r="CH34" i="46" s="1"/>
  <c r="CG33" i="46"/>
  <c r="CH33" i="46" s="1"/>
  <c r="CG32" i="46"/>
  <c r="CH32" i="46" s="1"/>
  <c r="CG31" i="46"/>
  <c r="CH31" i="46" s="1"/>
  <c r="CG30" i="46"/>
  <c r="CH30" i="46" s="1"/>
  <c r="CG29" i="46"/>
  <c r="CH29" i="46" s="1"/>
  <c r="CG28" i="46"/>
  <c r="CH28" i="46" s="1"/>
  <c r="CG27" i="46"/>
  <c r="CH27" i="46" s="1"/>
  <c r="CG26" i="46"/>
  <c r="CH26" i="46" s="1"/>
  <c r="CG25" i="46"/>
  <c r="CH25" i="46" s="1"/>
  <c r="CG24" i="46"/>
  <c r="CH24" i="46" s="1"/>
  <c r="CG23" i="46"/>
  <c r="CH23" i="46" s="1"/>
  <c r="CG22" i="46"/>
  <c r="CH22" i="46" s="1"/>
  <c r="CG21" i="46"/>
  <c r="CH21" i="46" s="1"/>
  <c r="CG20" i="46"/>
  <c r="CH20" i="46" s="1"/>
  <c r="CG19" i="46"/>
  <c r="CH19" i="46" s="1"/>
  <c r="CG18" i="46"/>
  <c r="CH18" i="46" s="1"/>
  <c r="CG17" i="46"/>
  <c r="CH17" i="46" s="1"/>
  <c r="CG16" i="46"/>
  <c r="CH16" i="46" s="1"/>
  <c r="CG15" i="46"/>
  <c r="CH15" i="46" s="1"/>
  <c r="CG14" i="46"/>
  <c r="CH14" i="46" s="1"/>
  <c r="CG13" i="46"/>
  <c r="CH13" i="46" s="1"/>
  <c r="CG12" i="46"/>
  <c r="CH12" i="46" s="1"/>
  <c r="CG11" i="46"/>
  <c r="CH11" i="46" s="1"/>
  <c r="CG10" i="46"/>
  <c r="CH10" i="46" s="1"/>
  <c r="CG9" i="46"/>
  <c r="CH9" i="46" s="1"/>
  <c r="CG8" i="46"/>
  <c r="CH8" i="46" s="1"/>
  <c r="CG7" i="46"/>
  <c r="CH7" i="46" s="1"/>
  <c r="CG6" i="46"/>
  <c r="CH6" i="46" s="1"/>
  <c r="CG5" i="46"/>
  <c r="CH5" i="46" s="1"/>
  <c r="CG4" i="46"/>
  <c r="CH4" i="46" s="1"/>
  <c r="CD84" i="46"/>
  <c r="CE84" i="46" s="1"/>
  <c r="CD83" i="46"/>
  <c r="CE83" i="46" s="1"/>
  <c r="CD82" i="46"/>
  <c r="CE82" i="46" s="1"/>
  <c r="CD81" i="46"/>
  <c r="CE81" i="46" s="1"/>
  <c r="CD80" i="46"/>
  <c r="CE80" i="46" s="1"/>
  <c r="CD79" i="46"/>
  <c r="CE79" i="46" s="1"/>
  <c r="CD78" i="46"/>
  <c r="CE78" i="46" s="1"/>
  <c r="CD77" i="46"/>
  <c r="CE77" i="46" s="1"/>
  <c r="CD76" i="46"/>
  <c r="CE76" i="46" s="1"/>
  <c r="CD75" i="46"/>
  <c r="CE75" i="46" s="1"/>
  <c r="CD74" i="46"/>
  <c r="CE74" i="46" s="1"/>
  <c r="CD73" i="46"/>
  <c r="CE73" i="46" s="1"/>
  <c r="CD72" i="46"/>
  <c r="CE72" i="46" s="1"/>
  <c r="CD71" i="46"/>
  <c r="CE71" i="46" s="1"/>
  <c r="CD70" i="46"/>
  <c r="CE70" i="46" s="1"/>
  <c r="CD69" i="46"/>
  <c r="CE69" i="46" s="1"/>
  <c r="CD68" i="46"/>
  <c r="CE68" i="46" s="1"/>
  <c r="CD67" i="46"/>
  <c r="CE67" i="46" s="1"/>
  <c r="CD66" i="46"/>
  <c r="CE66" i="46" s="1"/>
  <c r="CD65" i="46"/>
  <c r="CE65" i="46" s="1"/>
  <c r="CD64" i="46"/>
  <c r="CE64" i="46" s="1"/>
  <c r="CD63" i="46"/>
  <c r="CE63" i="46" s="1"/>
  <c r="CD62" i="46"/>
  <c r="CE62" i="46" s="1"/>
  <c r="CD61" i="46"/>
  <c r="CE61" i="46" s="1"/>
  <c r="CD60" i="46"/>
  <c r="CE60" i="46" s="1"/>
  <c r="CD59" i="46"/>
  <c r="CE59" i="46" s="1"/>
  <c r="CD58" i="46"/>
  <c r="CE58" i="46" s="1"/>
  <c r="CD57" i="46"/>
  <c r="CE57" i="46" s="1"/>
  <c r="CD56" i="46"/>
  <c r="CE56" i="46" s="1"/>
  <c r="CD55" i="46"/>
  <c r="CE55" i="46" s="1"/>
  <c r="CD54" i="46"/>
  <c r="CE54" i="46" s="1"/>
  <c r="CD53" i="46"/>
  <c r="CE53" i="46" s="1"/>
  <c r="CD52" i="46"/>
  <c r="CE52" i="46" s="1"/>
  <c r="CD51" i="46"/>
  <c r="CE51" i="46" s="1"/>
  <c r="CD50" i="46"/>
  <c r="CE50" i="46" s="1"/>
  <c r="CD49" i="46"/>
  <c r="CE49" i="46" s="1"/>
  <c r="CD48" i="46"/>
  <c r="CE48" i="46" s="1"/>
  <c r="CD47" i="46"/>
  <c r="CE47" i="46" s="1"/>
  <c r="CD46" i="46"/>
  <c r="CE46" i="46" s="1"/>
  <c r="CD45" i="46"/>
  <c r="CE45" i="46" s="1"/>
  <c r="CD44" i="46"/>
  <c r="CE44" i="46" s="1"/>
  <c r="CD43" i="46"/>
  <c r="CE43" i="46" s="1"/>
  <c r="CD42" i="46"/>
  <c r="CE42" i="46" s="1"/>
  <c r="CD41" i="46"/>
  <c r="CE41" i="46" s="1"/>
  <c r="CD40" i="46"/>
  <c r="CE40" i="46" s="1"/>
  <c r="CD39" i="46"/>
  <c r="CE39" i="46" s="1"/>
  <c r="CD38" i="46"/>
  <c r="CE38" i="46" s="1"/>
  <c r="CD37" i="46"/>
  <c r="CE37" i="46" s="1"/>
  <c r="CD36" i="46"/>
  <c r="CE36" i="46" s="1"/>
  <c r="CD35" i="46"/>
  <c r="CE35" i="46" s="1"/>
  <c r="CD34" i="46"/>
  <c r="CE34" i="46" s="1"/>
  <c r="CD33" i="46"/>
  <c r="CE33" i="46" s="1"/>
  <c r="CD32" i="46"/>
  <c r="CE32" i="46" s="1"/>
  <c r="CD31" i="46"/>
  <c r="CE31" i="46" s="1"/>
  <c r="CD30" i="46"/>
  <c r="CE30" i="46" s="1"/>
  <c r="CD29" i="46"/>
  <c r="CE29" i="46" s="1"/>
  <c r="CD28" i="46"/>
  <c r="CE28" i="46" s="1"/>
  <c r="CD27" i="46"/>
  <c r="CE27" i="46" s="1"/>
  <c r="CD26" i="46"/>
  <c r="CE26" i="46" s="1"/>
  <c r="CD25" i="46"/>
  <c r="CE25" i="46" s="1"/>
  <c r="CD24" i="46"/>
  <c r="CE24" i="46" s="1"/>
  <c r="CD23" i="46"/>
  <c r="CE23" i="46" s="1"/>
  <c r="CD22" i="46"/>
  <c r="CE22" i="46" s="1"/>
  <c r="CD21" i="46"/>
  <c r="CE21" i="46" s="1"/>
  <c r="CD20" i="46"/>
  <c r="CE20" i="46" s="1"/>
  <c r="CD19" i="46"/>
  <c r="CE19" i="46" s="1"/>
  <c r="CD18" i="46"/>
  <c r="CE18" i="46" s="1"/>
  <c r="CD17" i="46"/>
  <c r="CE17" i="46" s="1"/>
  <c r="CD16" i="46"/>
  <c r="CE16" i="46" s="1"/>
  <c r="CD15" i="46"/>
  <c r="CE15" i="46" s="1"/>
  <c r="CD14" i="46"/>
  <c r="CE14" i="46" s="1"/>
  <c r="CD13" i="46"/>
  <c r="CE13" i="46" s="1"/>
  <c r="CD12" i="46"/>
  <c r="CE12" i="46" s="1"/>
  <c r="CD11" i="46"/>
  <c r="CE11" i="46" s="1"/>
  <c r="CD10" i="46"/>
  <c r="CE10" i="46" s="1"/>
  <c r="CD9" i="46"/>
  <c r="CE9" i="46" s="1"/>
  <c r="CD8" i="46"/>
  <c r="CE8" i="46" s="1"/>
  <c r="CD7" i="46"/>
  <c r="CE7" i="46" s="1"/>
  <c r="CD6" i="46"/>
  <c r="CE6" i="46" s="1"/>
  <c r="CD5" i="46"/>
  <c r="CE5" i="46" s="1"/>
  <c r="CD4" i="46"/>
  <c r="CE4" i="46" s="1"/>
  <c r="CA84" i="46"/>
  <c r="CB84" i="46" s="1"/>
  <c r="CA83" i="46"/>
  <c r="CB83" i="46" s="1"/>
  <c r="CA82" i="46"/>
  <c r="CB82" i="46" s="1"/>
  <c r="CA81" i="46"/>
  <c r="CB81" i="46" s="1"/>
  <c r="CA80" i="46"/>
  <c r="CB80" i="46" s="1"/>
  <c r="CA79" i="46"/>
  <c r="CB79" i="46" s="1"/>
  <c r="CA78" i="46"/>
  <c r="CB78" i="46" s="1"/>
  <c r="CA77" i="46"/>
  <c r="CB77" i="46" s="1"/>
  <c r="CA76" i="46"/>
  <c r="CB76" i="46" s="1"/>
  <c r="CA75" i="46"/>
  <c r="CB75" i="46" s="1"/>
  <c r="CA74" i="46"/>
  <c r="CB74" i="46" s="1"/>
  <c r="CA73" i="46"/>
  <c r="CB73" i="46" s="1"/>
  <c r="CA72" i="46"/>
  <c r="CB72" i="46" s="1"/>
  <c r="CA71" i="46"/>
  <c r="CB71" i="46" s="1"/>
  <c r="CA70" i="46"/>
  <c r="CB70" i="46" s="1"/>
  <c r="CA69" i="46"/>
  <c r="CB69" i="46" s="1"/>
  <c r="CA68" i="46"/>
  <c r="CB68" i="46" s="1"/>
  <c r="CA67" i="46"/>
  <c r="CB67" i="46" s="1"/>
  <c r="CA66" i="46"/>
  <c r="CB66" i="46" s="1"/>
  <c r="CA65" i="46"/>
  <c r="CB65" i="46" s="1"/>
  <c r="CA64" i="46"/>
  <c r="CB64" i="46" s="1"/>
  <c r="CA63" i="46"/>
  <c r="CB63" i="46" s="1"/>
  <c r="CA62" i="46"/>
  <c r="CB62" i="46" s="1"/>
  <c r="CA61" i="46"/>
  <c r="CB61" i="46" s="1"/>
  <c r="CA60" i="46"/>
  <c r="CB60" i="46" s="1"/>
  <c r="CA59" i="46"/>
  <c r="CB59" i="46" s="1"/>
  <c r="CA58" i="46"/>
  <c r="CB58" i="46" s="1"/>
  <c r="CA57" i="46"/>
  <c r="CB57" i="46" s="1"/>
  <c r="CA56" i="46"/>
  <c r="CB56" i="46" s="1"/>
  <c r="CA55" i="46"/>
  <c r="CB55" i="46" s="1"/>
  <c r="CA54" i="46"/>
  <c r="CB54" i="46" s="1"/>
  <c r="CA53" i="46"/>
  <c r="CB53" i="46" s="1"/>
  <c r="CA52" i="46"/>
  <c r="CB52" i="46" s="1"/>
  <c r="CA51" i="46"/>
  <c r="CB51" i="46" s="1"/>
  <c r="CA50" i="46"/>
  <c r="CB50" i="46" s="1"/>
  <c r="CA49" i="46"/>
  <c r="CB49" i="46" s="1"/>
  <c r="CA48" i="46"/>
  <c r="CB48" i="46" s="1"/>
  <c r="CA47" i="46"/>
  <c r="CB47" i="46" s="1"/>
  <c r="CA46" i="46"/>
  <c r="CB46" i="46" s="1"/>
  <c r="CA45" i="46"/>
  <c r="CB45" i="46" s="1"/>
  <c r="CA44" i="46"/>
  <c r="CB44" i="46" s="1"/>
  <c r="CA43" i="46"/>
  <c r="CB43" i="46" s="1"/>
  <c r="CA42" i="46"/>
  <c r="CB42" i="46" s="1"/>
  <c r="CA41" i="46"/>
  <c r="CB41" i="46" s="1"/>
  <c r="CA40" i="46"/>
  <c r="CB40" i="46" s="1"/>
  <c r="CA39" i="46"/>
  <c r="CB39" i="46" s="1"/>
  <c r="CA38" i="46"/>
  <c r="CB38" i="46" s="1"/>
  <c r="CA37" i="46"/>
  <c r="CB37" i="46" s="1"/>
  <c r="CA36" i="46"/>
  <c r="CB36" i="46" s="1"/>
  <c r="CA35" i="46"/>
  <c r="CB35" i="46" s="1"/>
  <c r="CA34" i="46"/>
  <c r="CB34" i="46" s="1"/>
  <c r="CA33" i="46"/>
  <c r="CB33" i="46" s="1"/>
  <c r="CA32" i="46"/>
  <c r="CB32" i="46" s="1"/>
  <c r="CA31" i="46"/>
  <c r="CB31" i="46" s="1"/>
  <c r="CA30" i="46"/>
  <c r="CB30" i="46" s="1"/>
  <c r="CA29" i="46"/>
  <c r="CB29" i="46" s="1"/>
  <c r="CA28" i="46"/>
  <c r="CB28" i="46" s="1"/>
  <c r="CA27" i="46"/>
  <c r="CB27" i="46" s="1"/>
  <c r="CA26" i="46"/>
  <c r="CB26" i="46" s="1"/>
  <c r="CA25" i="46"/>
  <c r="CB25" i="46" s="1"/>
  <c r="CA24" i="46"/>
  <c r="CB24" i="46" s="1"/>
  <c r="CA23" i="46"/>
  <c r="CB23" i="46" s="1"/>
  <c r="CA22" i="46"/>
  <c r="CB22" i="46" s="1"/>
  <c r="CA21" i="46"/>
  <c r="CB21" i="46" s="1"/>
  <c r="CA20" i="46"/>
  <c r="CB20" i="46" s="1"/>
  <c r="CA19" i="46"/>
  <c r="CB19" i="46" s="1"/>
  <c r="CA18" i="46"/>
  <c r="CB18" i="46" s="1"/>
  <c r="CA17" i="46"/>
  <c r="CB17" i="46" s="1"/>
  <c r="CA16" i="46"/>
  <c r="CB16" i="46" s="1"/>
  <c r="CA15" i="46"/>
  <c r="CB15" i="46" s="1"/>
  <c r="CA14" i="46"/>
  <c r="CB14" i="46" s="1"/>
  <c r="CA13" i="46"/>
  <c r="CB13" i="46" s="1"/>
  <c r="CA12" i="46"/>
  <c r="CB12" i="46" s="1"/>
  <c r="CA11" i="46"/>
  <c r="CB11" i="46" s="1"/>
  <c r="CA10" i="46"/>
  <c r="CB10" i="46" s="1"/>
  <c r="CA9" i="46"/>
  <c r="CB9" i="46" s="1"/>
  <c r="CA8" i="46"/>
  <c r="CB8" i="46" s="1"/>
  <c r="CA7" i="46"/>
  <c r="CB7" i="46" s="1"/>
  <c r="CA6" i="46"/>
  <c r="CB6" i="46" s="1"/>
  <c r="CA5" i="46"/>
  <c r="CB5" i="46" s="1"/>
  <c r="CA4" i="46"/>
  <c r="CB4" i="46" s="1"/>
  <c r="CG84" i="41"/>
  <c r="CH84" i="41" s="1"/>
  <c r="CG83" i="41"/>
  <c r="CH83" i="41" s="1"/>
  <c r="CG82" i="41"/>
  <c r="CH82" i="41" s="1"/>
  <c r="CG81" i="41"/>
  <c r="CH81" i="41" s="1"/>
  <c r="CG80" i="41"/>
  <c r="CH80" i="41" s="1"/>
  <c r="CG79" i="41"/>
  <c r="CH79" i="41" s="1"/>
  <c r="CG78" i="41"/>
  <c r="CH78" i="41" s="1"/>
  <c r="CG77" i="41"/>
  <c r="CH77" i="41" s="1"/>
  <c r="CG76" i="41"/>
  <c r="CH76" i="41" s="1"/>
  <c r="CG75" i="41"/>
  <c r="CH75" i="41" s="1"/>
  <c r="CG74" i="41"/>
  <c r="CH74" i="41" s="1"/>
  <c r="CG73" i="41"/>
  <c r="CH73" i="41" s="1"/>
  <c r="CG72" i="41"/>
  <c r="CH72" i="41" s="1"/>
  <c r="CG71" i="41"/>
  <c r="CH71" i="41" s="1"/>
  <c r="CG70" i="41"/>
  <c r="CH70" i="41" s="1"/>
  <c r="CG69" i="41"/>
  <c r="CH69" i="41" s="1"/>
  <c r="CG68" i="41"/>
  <c r="CH68" i="41" s="1"/>
  <c r="CG67" i="41"/>
  <c r="CH67" i="41" s="1"/>
  <c r="CG66" i="41"/>
  <c r="CH66" i="41" s="1"/>
  <c r="CG65" i="41"/>
  <c r="CH65" i="41" s="1"/>
  <c r="CG64" i="41"/>
  <c r="CH64" i="41" s="1"/>
  <c r="CG63" i="41"/>
  <c r="CH63" i="41" s="1"/>
  <c r="CG62" i="41"/>
  <c r="CH62" i="41" s="1"/>
  <c r="CG61" i="41"/>
  <c r="CH61" i="41" s="1"/>
  <c r="CG60" i="41"/>
  <c r="CH60" i="41" s="1"/>
  <c r="CG59" i="41"/>
  <c r="CH59" i="41" s="1"/>
  <c r="CG58" i="41"/>
  <c r="CH58" i="41" s="1"/>
  <c r="CG57" i="41"/>
  <c r="CH57" i="41" s="1"/>
  <c r="CG56" i="41"/>
  <c r="CH56" i="41" s="1"/>
  <c r="CG55" i="41"/>
  <c r="CH55" i="41" s="1"/>
  <c r="CG54" i="41"/>
  <c r="CH54" i="41" s="1"/>
  <c r="CG53" i="41"/>
  <c r="CH53" i="41" s="1"/>
  <c r="CG52" i="41"/>
  <c r="CH52" i="41" s="1"/>
  <c r="CG51" i="41"/>
  <c r="CH51" i="41" s="1"/>
  <c r="CG50" i="41"/>
  <c r="CH50" i="41" s="1"/>
  <c r="CG49" i="41"/>
  <c r="CH49" i="41" s="1"/>
  <c r="CG48" i="41"/>
  <c r="CH48" i="41" s="1"/>
  <c r="CG47" i="41"/>
  <c r="CH47" i="41" s="1"/>
  <c r="CG46" i="41"/>
  <c r="CH46" i="41" s="1"/>
  <c r="CG45" i="41"/>
  <c r="CH45" i="41" s="1"/>
  <c r="CG44" i="41"/>
  <c r="CH44" i="41" s="1"/>
  <c r="CG43" i="41"/>
  <c r="CH43" i="41" s="1"/>
  <c r="CG42" i="41"/>
  <c r="CH42" i="41" s="1"/>
  <c r="CG41" i="41"/>
  <c r="CH41" i="41" s="1"/>
  <c r="CG40" i="41"/>
  <c r="CH40" i="41" s="1"/>
  <c r="CG39" i="41"/>
  <c r="CH39" i="41" s="1"/>
  <c r="CG38" i="41"/>
  <c r="CH38" i="41" s="1"/>
  <c r="CG37" i="41"/>
  <c r="CH37" i="41" s="1"/>
  <c r="CG36" i="41"/>
  <c r="CH36" i="41" s="1"/>
  <c r="CG35" i="41"/>
  <c r="CH35" i="41" s="1"/>
  <c r="CG34" i="41"/>
  <c r="CH34" i="41" s="1"/>
  <c r="CG33" i="41"/>
  <c r="CH33" i="41" s="1"/>
  <c r="CG32" i="41"/>
  <c r="CH32" i="41" s="1"/>
  <c r="CG31" i="41"/>
  <c r="CH31" i="41" s="1"/>
  <c r="CG30" i="41"/>
  <c r="CH30" i="41" s="1"/>
  <c r="CG29" i="41"/>
  <c r="CH29" i="41" s="1"/>
  <c r="CG28" i="41"/>
  <c r="CH28" i="41" s="1"/>
  <c r="CG27" i="41"/>
  <c r="CH27" i="41" s="1"/>
  <c r="CG26" i="41"/>
  <c r="CH26" i="41" s="1"/>
  <c r="CG25" i="41"/>
  <c r="CH25" i="41" s="1"/>
  <c r="CG24" i="41"/>
  <c r="CH24" i="41" s="1"/>
  <c r="CG23" i="41"/>
  <c r="CH23" i="41" s="1"/>
  <c r="CG22" i="41"/>
  <c r="CH22" i="41" s="1"/>
  <c r="CG21" i="41"/>
  <c r="CH21" i="41" s="1"/>
  <c r="CG20" i="41"/>
  <c r="CH20" i="41" s="1"/>
  <c r="CG19" i="41"/>
  <c r="CH19" i="41" s="1"/>
  <c r="CG18" i="41"/>
  <c r="CH18" i="41" s="1"/>
  <c r="CG17" i="41"/>
  <c r="CH17" i="41" s="1"/>
  <c r="CG16" i="41"/>
  <c r="CH16" i="41" s="1"/>
  <c r="CG15" i="41"/>
  <c r="CH15" i="41" s="1"/>
  <c r="CG14" i="41"/>
  <c r="CH14" i="41" s="1"/>
  <c r="CG13" i="41"/>
  <c r="CH13" i="41" s="1"/>
  <c r="CG12" i="41"/>
  <c r="CH12" i="41" s="1"/>
  <c r="CG11" i="41"/>
  <c r="CH11" i="41" s="1"/>
  <c r="CG10" i="41"/>
  <c r="CH10" i="41" s="1"/>
  <c r="CG9" i="41"/>
  <c r="CH9" i="41" s="1"/>
  <c r="CG8" i="41"/>
  <c r="CH8" i="41" s="1"/>
  <c r="CG7" i="41"/>
  <c r="CH7" i="41" s="1"/>
  <c r="CG6" i="41"/>
  <c r="CH6" i="41" s="1"/>
  <c r="CG5" i="41"/>
  <c r="CH5" i="41" s="1"/>
  <c r="CD84" i="41"/>
  <c r="CE84" i="41" s="1"/>
  <c r="CD83" i="41"/>
  <c r="CE83" i="41" s="1"/>
  <c r="CD82" i="41"/>
  <c r="CE82" i="41" s="1"/>
  <c r="CD81" i="41"/>
  <c r="CE81" i="41" s="1"/>
  <c r="CD80" i="41"/>
  <c r="CE80" i="41" s="1"/>
  <c r="CD79" i="41"/>
  <c r="CE79" i="41" s="1"/>
  <c r="CD78" i="41"/>
  <c r="CE78" i="41" s="1"/>
  <c r="CD77" i="41"/>
  <c r="CE77" i="41" s="1"/>
  <c r="CD76" i="41"/>
  <c r="CE76" i="41" s="1"/>
  <c r="CD75" i="41"/>
  <c r="CE75" i="41" s="1"/>
  <c r="CD74" i="41"/>
  <c r="CE74" i="41" s="1"/>
  <c r="CD73" i="41"/>
  <c r="CE73" i="41" s="1"/>
  <c r="CD72" i="41"/>
  <c r="CE72" i="41" s="1"/>
  <c r="CD71" i="41"/>
  <c r="CE71" i="41" s="1"/>
  <c r="CD70" i="41"/>
  <c r="CE70" i="41" s="1"/>
  <c r="CD69" i="41"/>
  <c r="CE69" i="41" s="1"/>
  <c r="CD68" i="41"/>
  <c r="CE68" i="41" s="1"/>
  <c r="CD67" i="41"/>
  <c r="CE67" i="41" s="1"/>
  <c r="CD66" i="41"/>
  <c r="CE66" i="41" s="1"/>
  <c r="CD65" i="41"/>
  <c r="CE65" i="41" s="1"/>
  <c r="CD64" i="41"/>
  <c r="CE64" i="41" s="1"/>
  <c r="CD63" i="41"/>
  <c r="CE63" i="41" s="1"/>
  <c r="CD62" i="41"/>
  <c r="CE62" i="41" s="1"/>
  <c r="CD61" i="41"/>
  <c r="CE61" i="41" s="1"/>
  <c r="CD60" i="41"/>
  <c r="CE60" i="41" s="1"/>
  <c r="CD59" i="41"/>
  <c r="CE59" i="41" s="1"/>
  <c r="CD58" i="41"/>
  <c r="CE58" i="41" s="1"/>
  <c r="CD57" i="41"/>
  <c r="CE57" i="41" s="1"/>
  <c r="CD56" i="41"/>
  <c r="CE56" i="41" s="1"/>
  <c r="CD55" i="41"/>
  <c r="CE55" i="41" s="1"/>
  <c r="CD54" i="41"/>
  <c r="CE54" i="41" s="1"/>
  <c r="CD53" i="41"/>
  <c r="CE53" i="41" s="1"/>
  <c r="CD52" i="41"/>
  <c r="CE52" i="41" s="1"/>
  <c r="CD51" i="41"/>
  <c r="CE51" i="41" s="1"/>
  <c r="CD50" i="41"/>
  <c r="CE50" i="41" s="1"/>
  <c r="CD49" i="41"/>
  <c r="CE49" i="41" s="1"/>
  <c r="CD48" i="41"/>
  <c r="CE48" i="41" s="1"/>
  <c r="CD47" i="41"/>
  <c r="CE47" i="41" s="1"/>
  <c r="CD46" i="41"/>
  <c r="CE46" i="41" s="1"/>
  <c r="CD45" i="41"/>
  <c r="CE45" i="41" s="1"/>
  <c r="CD44" i="41"/>
  <c r="CE44" i="41" s="1"/>
  <c r="CD43" i="41"/>
  <c r="CE43" i="41" s="1"/>
  <c r="CD42" i="41"/>
  <c r="CE42" i="41" s="1"/>
  <c r="CD41" i="41"/>
  <c r="CE41" i="41" s="1"/>
  <c r="CD40" i="41"/>
  <c r="CE40" i="41" s="1"/>
  <c r="CD39" i="41"/>
  <c r="CE39" i="41" s="1"/>
  <c r="CD38" i="41"/>
  <c r="CE38" i="41" s="1"/>
  <c r="CD37" i="41"/>
  <c r="CE37" i="41" s="1"/>
  <c r="CD36" i="41"/>
  <c r="CE36" i="41" s="1"/>
  <c r="CD35" i="41"/>
  <c r="CE35" i="41" s="1"/>
  <c r="CD34" i="41"/>
  <c r="CE34" i="41" s="1"/>
  <c r="CD33" i="41"/>
  <c r="CE33" i="41" s="1"/>
  <c r="CD32" i="41"/>
  <c r="CE32" i="41" s="1"/>
  <c r="CD31" i="41"/>
  <c r="CE31" i="41" s="1"/>
  <c r="CD30" i="41"/>
  <c r="CE30" i="41" s="1"/>
  <c r="CD29" i="41"/>
  <c r="CE29" i="41" s="1"/>
  <c r="CD28" i="41"/>
  <c r="CE28" i="41" s="1"/>
  <c r="CD27" i="41"/>
  <c r="CE27" i="41" s="1"/>
  <c r="CD26" i="41"/>
  <c r="CE26" i="41" s="1"/>
  <c r="CD25" i="41"/>
  <c r="CE25" i="41" s="1"/>
  <c r="CD24" i="41"/>
  <c r="CE24" i="41" s="1"/>
  <c r="CD23" i="41"/>
  <c r="CE23" i="41" s="1"/>
  <c r="CD22" i="41"/>
  <c r="CE22" i="41" s="1"/>
  <c r="CD21" i="41"/>
  <c r="CE21" i="41" s="1"/>
  <c r="CD20" i="41"/>
  <c r="CE20" i="41" s="1"/>
  <c r="CD19" i="41"/>
  <c r="CE19" i="41" s="1"/>
  <c r="CD18" i="41"/>
  <c r="CE18" i="41" s="1"/>
  <c r="CD17" i="41"/>
  <c r="CE17" i="41" s="1"/>
  <c r="CD16" i="41"/>
  <c r="CE16" i="41" s="1"/>
  <c r="CD15" i="41"/>
  <c r="CE15" i="41" s="1"/>
  <c r="CD14" i="41"/>
  <c r="CE14" i="41" s="1"/>
  <c r="CD13" i="41"/>
  <c r="CE13" i="41" s="1"/>
  <c r="CD12" i="41"/>
  <c r="CE12" i="41" s="1"/>
  <c r="CD11" i="41"/>
  <c r="CE11" i="41" s="1"/>
  <c r="CD10" i="41"/>
  <c r="CE10" i="41" s="1"/>
  <c r="CD9" i="41"/>
  <c r="CE9" i="41" s="1"/>
  <c r="CD8" i="41"/>
  <c r="CE8" i="41" s="1"/>
  <c r="CD7" i="41"/>
  <c r="CE7" i="41" s="1"/>
  <c r="CD6" i="41"/>
  <c r="CE6" i="41" s="1"/>
  <c r="CD5" i="41"/>
  <c r="CE5" i="41" s="1"/>
  <c r="CA84" i="41"/>
  <c r="CB84" i="41" s="1"/>
  <c r="CA83" i="41"/>
  <c r="CB83" i="41" s="1"/>
  <c r="CA82" i="41"/>
  <c r="CB82" i="41" s="1"/>
  <c r="CA81" i="41"/>
  <c r="CB81" i="41" s="1"/>
  <c r="CA80" i="41"/>
  <c r="CB80" i="41" s="1"/>
  <c r="CA79" i="41"/>
  <c r="CB79" i="41" s="1"/>
  <c r="CA78" i="41"/>
  <c r="CB78" i="41" s="1"/>
  <c r="CA77" i="41"/>
  <c r="CB77" i="41" s="1"/>
  <c r="CA76" i="41"/>
  <c r="CB76" i="41" s="1"/>
  <c r="CA75" i="41"/>
  <c r="CB75" i="41" s="1"/>
  <c r="CA74" i="41"/>
  <c r="CB74" i="41" s="1"/>
  <c r="CA73" i="41"/>
  <c r="CB73" i="41" s="1"/>
  <c r="CA72" i="41"/>
  <c r="CB72" i="41" s="1"/>
  <c r="CA71" i="41"/>
  <c r="CB71" i="41" s="1"/>
  <c r="CA70" i="41"/>
  <c r="CB70" i="41" s="1"/>
  <c r="CA69" i="41"/>
  <c r="CB69" i="41" s="1"/>
  <c r="CA68" i="41"/>
  <c r="CB68" i="41" s="1"/>
  <c r="CA67" i="41"/>
  <c r="CB67" i="41" s="1"/>
  <c r="CA66" i="41"/>
  <c r="CB66" i="41" s="1"/>
  <c r="CA65" i="41"/>
  <c r="CB65" i="41" s="1"/>
  <c r="CA64" i="41"/>
  <c r="CB64" i="41" s="1"/>
  <c r="CA63" i="41"/>
  <c r="CB63" i="41" s="1"/>
  <c r="CA62" i="41"/>
  <c r="CB62" i="41" s="1"/>
  <c r="CA61" i="41"/>
  <c r="CB61" i="41" s="1"/>
  <c r="CA60" i="41"/>
  <c r="CB60" i="41" s="1"/>
  <c r="CA59" i="41"/>
  <c r="CB59" i="41" s="1"/>
  <c r="CA58" i="41"/>
  <c r="CB58" i="41" s="1"/>
  <c r="CA57" i="41"/>
  <c r="CB57" i="41" s="1"/>
  <c r="CA56" i="41"/>
  <c r="CB56" i="41" s="1"/>
  <c r="CA55" i="41"/>
  <c r="CB55" i="41" s="1"/>
  <c r="CA54" i="41"/>
  <c r="CB54" i="41" s="1"/>
  <c r="CA53" i="41"/>
  <c r="CB53" i="41" s="1"/>
  <c r="CA52" i="41"/>
  <c r="CB52" i="41" s="1"/>
  <c r="CA51" i="41"/>
  <c r="CB51" i="41" s="1"/>
  <c r="CA50" i="41"/>
  <c r="CB50" i="41" s="1"/>
  <c r="CA49" i="41"/>
  <c r="CB49" i="41" s="1"/>
  <c r="CA48" i="41"/>
  <c r="CB48" i="41" s="1"/>
  <c r="CA47" i="41"/>
  <c r="CB47" i="41" s="1"/>
  <c r="CA46" i="41"/>
  <c r="CB46" i="41" s="1"/>
  <c r="CA45" i="41"/>
  <c r="CB45" i="41" s="1"/>
  <c r="CA44" i="41"/>
  <c r="CB44" i="41" s="1"/>
  <c r="CA43" i="41"/>
  <c r="CB43" i="41" s="1"/>
  <c r="CA42" i="41"/>
  <c r="CB42" i="41" s="1"/>
  <c r="CA41" i="41"/>
  <c r="CB41" i="41" s="1"/>
  <c r="CA40" i="41"/>
  <c r="CB40" i="41" s="1"/>
  <c r="CA39" i="41"/>
  <c r="CB39" i="41" s="1"/>
  <c r="CA38" i="41"/>
  <c r="CB38" i="41" s="1"/>
  <c r="CA37" i="41"/>
  <c r="CB37" i="41" s="1"/>
  <c r="CA36" i="41"/>
  <c r="CB36" i="41" s="1"/>
  <c r="CA35" i="41"/>
  <c r="CB35" i="41" s="1"/>
  <c r="CA34" i="41"/>
  <c r="CB34" i="41" s="1"/>
  <c r="CA33" i="41"/>
  <c r="CB33" i="41" s="1"/>
  <c r="CA32" i="41"/>
  <c r="CB32" i="41" s="1"/>
  <c r="CA31" i="41"/>
  <c r="CB31" i="41" s="1"/>
  <c r="CA30" i="41"/>
  <c r="CB30" i="41" s="1"/>
  <c r="CA29" i="41"/>
  <c r="CB29" i="41" s="1"/>
  <c r="CA28" i="41"/>
  <c r="CB28" i="41" s="1"/>
  <c r="CA27" i="41"/>
  <c r="CB27" i="41" s="1"/>
  <c r="CA26" i="41"/>
  <c r="CB26" i="41" s="1"/>
  <c r="CA25" i="41"/>
  <c r="CB25" i="41" s="1"/>
  <c r="CA24" i="41"/>
  <c r="CB24" i="41" s="1"/>
  <c r="CA23" i="41"/>
  <c r="CB23" i="41" s="1"/>
  <c r="CA22" i="41"/>
  <c r="CB22" i="41" s="1"/>
  <c r="CA21" i="41"/>
  <c r="CB21" i="41" s="1"/>
  <c r="CA20" i="41"/>
  <c r="CB20" i="41" s="1"/>
  <c r="CA19" i="41"/>
  <c r="CB19" i="41" s="1"/>
  <c r="CA18" i="41"/>
  <c r="CB18" i="41" s="1"/>
  <c r="CA17" i="41"/>
  <c r="CB17" i="41" s="1"/>
  <c r="CA16" i="41"/>
  <c r="CB16" i="41" s="1"/>
  <c r="CA15" i="41"/>
  <c r="CB15" i="41" s="1"/>
  <c r="CA14" i="41"/>
  <c r="CB14" i="41" s="1"/>
  <c r="CA13" i="41"/>
  <c r="CB13" i="41" s="1"/>
  <c r="CA12" i="41"/>
  <c r="CB12" i="41" s="1"/>
  <c r="CA11" i="41"/>
  <c r="CB11" i="41" s="1"/>
  <c r="CA10" i="41"/>
  <c r="CB10" i="41" s="1"/>
  <c r="CA9" i="41"/>
  <c r="CB9" i="41" s="1"/>
  <c r="CA8" i="41"/>
  <c r="CB8" i="41" s="1"/>
  <c r="CA7" i="41"/>
  <c r="CB7" i="41" s="1"/>
  <c r="CA6" i="41"/>
  <c r="CB6" i="41" s="1"/>
  <c r="CA5" i="41"/>
  <c r="CB5" i="41" s="1"/>
  <c r="CH4" i="41"/>
  <c r="CA4" i="41"/>
  <c r="CB4" i="41" s="1"/>
  <c r="CD4" i="41"/>
  <c r="CE4" i="41" s="1"/>
  <c r="CA71" i="36"/>
  <c r="CA70" i="36"/>
  <c r="CA69" i="36"/>
  <c r="CA68" i="36"/>
  <c r="CA67" i="36"/>
  <c r="CA66" i="36"/>
  <c r="CA65" i="36"/>
  <c r="CA64" i="36"/>
  <c r="CA63" i="36"/>
  <c r="CA62" i="36"/>
  <c r="CA61" i="36"/>
  <c r="CA60" i="36"/>
  <c r="CA59" i="36"/>
  <c r="CA58" i="36"/>
  <c r="CA57" i="36"/>
  <c r="CA56" i="36"/>
  <c r="CA55" i="36"/>
  <c r="CA54" i="36"/>
  <c r="CA53" i="36"/>
  <c r="CA52" i="36"/>
  <c r="CA51" i="36"/>
  <c r="CA50" i="36"/>
  <c r="CA49" i="36"/>
  <c r="CA48" i="36"/>
  <c r="CA47" i="36"/>
  <c r="CA46" i="36"/>
  <c r="CA45" i="36"/>
  <c r="CA44" i="36"/>
  <c r="CA43" i="36"/>
  <c r="CA42" i="36"/>
  <c r="CA41" i="36"/>
  <c r="CA40" i="36"/>
  <c r="CA39" i="36"/>
  <c r="CA38" i="36"/>
  <c r="CA37" i="36"/>
  <c r="CA36" i="36"/>
  <c r="CA35" i="36"/>
  <c r="CA34" i="36"/>
  <c r="CA33" i="36"/>
  <c r="CA32" i="36"/>
  <c r="CA31" i="36"/>
  <c r="CA30" i="36"/>
  <c r="CA29" i="36"/>
  <c r="CA28" i="36"/>
  <c r="CA27" i="36"/>
  <c r="CA26" i="36"/>
  <c r="CA25" i="36"/>
  <c r="CA24" i="36"/>
  <c r="CA23" i="36"/>
  <c r="CA22" i="36"/>
  <c r="CA21" i="36"/>
  <c r="CA20" i="36"/>
  <c r="CA19" i="36"/>
  <c r="CA18" i="36"/>
  <c r="CA17" i="36"/>
  <c r="CA16" i="36"/>
  <c r="CA15" i="36"/>
  <c r="CA14" i="36"/>
  <c r="CA13" i="36"/>
  <c r="CA12" i="36"/>
  <c r="CA11" i="36"/>
  <c r="CA10" i="36"/>
  <c r="CA9" i="36"/>
  <c r="CA8" i="36"/>
  <c r="CA7" i="36"/>
  <c r="CA6" i="36"/>
  <c r="CA5" i="36"/>
  <c r="BY71" i="36"/>
  <c r="BY70" i="36"/>
  <c r="BY69" i="36"/>
  <c r="BY68" i="36"/>
  <c r="BY67" i="36"/>
  <c r="BY66" i="36"/>
  <c r="BY65" i="36"/>
  <c r="BY64" i="36"/>
  <c r="BY63" i="36"/>
  <c r="BY62" i="36"/>
  <c r="BY61" i="36"/>
  <c r="BY60" i="36"/>
  <c r="BY59" i="36"/>
  <c r="BY58" i="36"/>
  <c r="BY57" i="36"/>
  <c r="BY56" i="36"/>
  <c r="BY55" i="36"/>
  <c r="BY54" i="36"/>
  <c r="BY53" i="36"/>
  <c r="BY52" i="36"/>
  <c r="BY51" i="36"/>
  <c r="BY50" i="36"/>
  <c r="BY49" i="36"/>
  <c r="BY48" i="36"/>
  <c r="BY47" i="36"/>
  <c r="BY46" i="36"/>
  <c r="BY45" i="36"/>
  <c r="BY44" i="36"/>
  <c r="BY43" i="36"/>
  <c r="BY42" i="36"/>
  <c r="BY41" i="36"/>
  <c r="BY40" i="36"/>
  <c r="BY39" i="36"/>
  <c r="BY38" i="36"/>
  <c r="BY37" i="36"/>
  <c r="BY36" i="36"/>
  <c r="BY35" i="36"/>
  <c r="BY34" i="36"/>
  <c r="BY33" i="36"/>
  <c r="BY32" i="36"/>
  <c r="BY31" i="36"/>
  <c r="BY30" i="36"/>
  <c r="BY29" i="36"/>
  <c r="BY28" i="36"/>
  <c r="BY27" i="36"/>
  <c r="BY26" i="36"/>
  <c r="BY25" i="36"/>
  <c r="BY24" i="36"/>
  <c r="BY23" i="36"/>
  <c r="BY22" i="36"/>
  <c r="BY21" i="36"/>
  <c r="BY20" i="36"/>
  <c r="BY19" i="36"/>
  <c r="BY18" i="36"/>
  <c r="BY17" i="36"/>
  <c r="BY16" i="36"/>
  <c r="BY15" i="36"/>
  <c r="BY14" i="36"/>
  <c r="BY13" i="36"/>
  <c r="BY12" i="36"/>
  <c r="BY11" i="36"/>
  <c r="BY10" i="36"/>
  <c r="BY9" i="36"/>
  <c r="BY8" i="36"/>
  <c r="BY7" i="36"/>
  <c r="BY6" i="36"/>
  <c r="BY5" i="36"/>
  <c r="BW71" i="36"/>
  <c r="BW70" i="36"/>
  <c r="BW69" i="36"/>
  <c r="BW68" i="36"/>
  <c r="BW67" i="36"/>
  <c r="BW66" i="36"/>
  <c r="BW65" i="36"/>
  <c r="BW64" i="36"/>
  <c r="BW63" i="36"/>
  <c r="BW62" i="36"/>
  <c r="BW61" i="36"/>
  <c r="BW60" i="36"/>
  <c r="BW59" i="36"/>
  <c r="BW58" i="36"/>
  <c r="BW57" i="36"/>
  <c r="BW56" i="36"/>
  <c r="BW55" i="36"/>
  <c r="BW54" i="36"/>
  <c r="BW53" i="36"/>
  <c r="BW52" i="36"/>
  <c r="BW51" i="36"/>
  <c r="BW50" i="36"/>
  <c r="BW49" i="36"/>
  <c r="BW48" i="36"/>
  <c r="BW47" i="36"/>
  <c r="BW46" i="36"/>
  <c r="BW45" i="36"/>
  <c r="BW44" i="36"/>
  <c r="BW43" i="36"/>
  <c r="BW42" i="36"/>
  <c r="BW41" i="36"/>
  <c r="BW40" i="36"/>
  <c r="BW39" i="36"/>
  <c r="BW38" i="36"/>
  <c r="BW37" i="36"/>
  <c r="BW36" i="36"/>
  <c r="BW35" i="36"/>
  <c r="BW34" i="36"/>
  <c r="BW33" i="36"/>
  <c r="BW32" i="36"/>
  <c r="BW31" i="36"/>
  <c r="BW30" i="36"/>
  <c r="BW29" i="36"/>
  <c r="BW28" i="36"/>
  <c r="BW27" i="36"/>
  <c r="BW26" i="36"/>
  <c r="BW25" i="36"/>
  <c r="BW24" i="36"/>
  <c r="BW23" i="36"/>
  <c r="BW22" i="36"/>
  <c r="BW21" i="36"/>
  <c r="BW20" i="36"/>
  <c r="BW19" i="36"/>
  <c r="BW18" i="36"/>
  <c r="BW17" i="36"/>
  <c r="BW16" i="36"/>
  <c r="BW15" i="36"/>
  <c r="BW14" i="36"/>
  <c r="BW13" i="36"/>
  <c r="BW12" i="36"/>
  <c r="BW11" i="36"/>
  <c r="BW10" i="36"/>
  <c r="BW9" i="36"/>
  <c r="BW8" i="36"/>
  <c r="BW7" i="36"/>
  <c r="BW6" i="36"/>
  <c r="BW5" i="36"/>
  <c r="BY64" i="51"/>
  <c r="BY63" i="51"/>
  <c r="BY62" i="51"/>
  <c r="BY61" i="51"/>
  <c r="BY60" i="51"/>
  <c r="BY59" i="51"/>
  <c r="BY58" i="51"/>
  <c r="BY57" i="51"/>
  <c r="BY56" i="51"/>
  <c r="BY55" i="51"/>
  <c r="BY54" i="51"/>
  <c r="BY53" i="51"/>
  <c r="BY52" i="51"/>
  <c r="BY51" i="51"/>
  <c r="BY50" i="51"/>
  <c r="BY49" i="51"/>
  <c r="BY48" i="51"/>
  <c r="BY47" i="51"/>
  <c r="BY46" i="51"/>
  <c r="BY45" i="51"/>
  <c r="BY44" i="51"/>
  <c r="BY43" i="51"/>
  <c r="BY42" i="51"/>
  <c r="BY41" i="51"/>
  <c r="BY40" i="51"/>
  <c r="BY39" i="51"/>
  <c r="BY38" i="51"/>
  <c r="BY37" i="51"/>
  <c r="BY36" i="51"/>
  <c r="BY35" i="51"/>
  <c r="BY34" i="51"/>
  <c r="BY33" i="51"/>
  <c r="BY32" i="51"/>
  <c r="BY31" i="51"/>
  <c r="BY30" i="51"/>
  <c r="BY29" i="51"/>
  <c r="BY28" i="51"/>
  <c r="BY27" i="51"/>
  <c r="BY26" i="51"/>
  <c r="BY25" i="51"/>
  <c r="BY24" i="51"/>
  <c r="BY23" i="51"/>
  <c r="BY22" i="51"/>
  <c r="BY21" i="51"/>
  <c r="BY20" i="51"/>
  <c r="BY19" i="51"/>
  <c r="BY18" i="51"/>
  <c r="BY17" i="51"/>
  <c r="BY16" i="51"/>
  <c r="BY15" i="51"/>
  <c r="BY14" i="51"/>
  <c r="BY13" i="51"/>
  <c r="BY12" i="51"/>
  <c r="BY11" i="51"/>
  <c r="BY10" i="51"/>
  <c r="BY9" i="51"/>
  <c r="BY8" i="51"/>
  <c r="BY7" i="51"/>
  <c r="BY6" i="51"/>
  <c r="BY5" i="51"/>
  <c r="BW64" i="51"/>
  <c r="BW63" i="51"/>
  <c r="BW62" i="51"/>
  <c r="BW61" i="51"/>
  <c r="BW60" i="51"/>
  <c r="BW59" i="51"/>
  <c r="BW58" i="51"/>
  <c r="BW57" i="51"/>
  <c r="BW56" i="51"/>
  <c r="BW55" i="51"/>
  <c r="BW54" i="51"/>
  <c r="BW53" i="51"/>
  <c r="BW52" i="51"/>
  <c r="BW51" i="51"/>
  <c r="BW50" i="51"/>
  <c r="BW49" i="51"/>
  <c r="BW48" i="51"/>
  <c r="BW47" i="51"/>
  <c r="BW46" i="51"/>
  <c r="BW45" i="51"/>
  <c r="BW44" i="51"/>
  <c r="BW43" i="51"/>
  <c r="BW42" i="51"/>
  <c r="BW41" i="51"/>
  <c r="BW40" i="51"/>
  <c r="BW39" i="51"/>
  <c r="BW38" i="51"/>
  <c r="BW37" i="51"/>
  <c r="BW36" i="51"/>
  <c r="BW35" i="51"/>
  <c r="BW34" i="51"/>
  <c r="BW33" i="51"/>
  <c r="BW32" i="51"/>
  <c r="BW31" i="51"/>
  <c r="BW30" i="51"/>
  <c r="BW29" i="51"/>
  <c r="BW28" i="51"/>
  <c r="BW27" i="51"/>
  <c r="BW26" i="51"/>
  <c r="BW25" i="51"/>
  <c r="BW24" i="51"/>
  <c r="BW23" i="51"/>
  <c r="BW22" i="51"/>
  <c r="BW21" i="51"/>
  <c r="BW20" i="51"/>
  <c r="BW19" i="51"/>
  <c r="BW18" i="51"/>
  <c r="BW17" i="51"/>
  <c r="BW16" i="51"/>
  <c r="BW15" i="51"/>
  <c r="BW14" i="51"/>
  <c r="BW13" i="51"/>
  <c r="BW12" i="51"/>
  <c r="BW11" i="51"/>
  <c r="BW10" i="51"/>
  <c r="BW9" i="51"/>
  <c r="BW8" i="51"/>
  <c r="BW7" i="51"/>
  <c r="BW6" i="51"/>
  <c r="BW5" i="51"/>
  <c r="CJ69" i="1" l="1"/>
  <c r="CK69" i="1" s="1"/>
  <c r="CJ68" i="1"/>
  <c r="CK68" i="1" s="1"/>
  <c r="CJ67" i="1"/>
  <c r="CK67" i="1" s="1"/>
  <c r="CJ66" i="1"/>
  <c r="CK66" i="1" s="1"/>
  <c r="CJ65" i="1"/>
  <c r="CK65" i="1" s="1"/>
  <c r="CJ64" i="1"/>
  <c r="CK64" i="1" s="1"/>
  <c r="CJ63" i="1"/>
  <c r="CK63" i="1" s="1"/>
  <c r="CJ62" i="1"/>
  <c r="CK62" i="1" s="1"/>
  <c r="CJ61" i="1"/>
  <c r="CK61" i="1" s="1"/>
  <c r="CJ60" i="1"/>
  <c r="CK60" i="1" s="1"/>
  <c r="CJ59" i="1"/>
  <c r="CK59" i="1" s="1"/>
  <c r="CJ58" i="1"/>
  <c r="CK58" i="1" s="1"/>
  <c r="CJ57" i="1"/>
  <c r="CK57" i="1" s="1"/>
  <c r="CJ56" i="1"/>
  <c r="CK56" i="1" s="1"/>
  <c r="CJ55" i="1"/>
  <c r="CK55" i="1" s="1"/>
  <c r="CJ54" i="1"/>
  <c r="CK54" i="1" s="1"/>
  <c r="CJ53" i="1"/>
  <c r="CK53" i="1" s="1"/>
  <c r="CJ52" i="1"/>
  <c r="CK52" i="1" s="1"/>
  <c r="CJ51" i="1"/>
  <c r="CK51" i="1" s="1"/>
  <c r="CJ50" i="1"/>
  <c r="CK50" i="1" s="1"/>
  <c r="CJ49" i="1"/>
  <c r="CK49" i="1" s="1"/>
  <c r="CJ48" i="1"/>
  <c r="CK48" i="1" s="1"/>
  <c r="CJ47" i="1"/>
  <c r="CK47" i="1" s="1"/>
  <c r="CJ46" i="1"/>
  <c r="CK46" i="1" s="1"/>
  <c r="CJ45" i="1"/>
  <c r="CK45" i="1" s="1"/>
  <c r="CJ44" i="1"/>
  <c r="CK44" i="1" s="1"/>
  <c r="CJ43" i="1"/>
  <c r="CK43" i="1" s="1"/>
  <c r="CJ42" i="1"/>
  <c r="CK42" i="1" s="1"/>
  <c r="CJ41" i="1"/>
  <c r="CK41" i="1" s="1"/>
  <c r="CJ40" i="1"/>
  <c r="CK40" i="1" s="1"/>
  <c r="CJ39" i="1"/>
  <c r="CK39" i="1" s="1"/>
  <c r="CJ38" i="1"/>
  <c r="CK38" i="1" s="1"/>
  <c r="CJ37" i="1"/>
  <c r="CK37" i="1" s="1"/>
  <c r="CJ36" i="1"/>
  <c r="CK36" i="1" s="1"/>
  <c r="CJ35" i="1"/>
  <c r="CK35" i="1" s="1"/>
  <c r="CJ34" i="1"/>
  <c r="CK34" i="1" s="1"/>
  <c r="CJ33" i="1"/>
  <c r="CK33" i="1" s="1"/>
  <c r="CJ32" i="1"/>
  <c r="CK32" i="1" s="1"/>
  <c r="CJ31" i="1"/>
  <c r="CK31" i="1" s="1"/>
  <c r="CJ30" i="1"/>
  <c r="CK30" i="1" s="1"/>
  <c r="CJ29" i="1"/>
  <c r="CK29" i="1" s="1"/>
  <c r="CJ28" i="1"/>
  <c r="CK28" i="1" s="1"/>
  <c r="CJ27" i="1"/>
  <c r="CK27" i="1" s="1"/>
  <c r="CJ26" i="1"/>
  <c r="CK26" i="1" s="1"/>
  <c r="CJ25" i="1"/>
  <c r="CK25" i="1" s="1"/>
  <c r="CJ24" i="1"/>
  <c r="CK24" i="1" s="1"/>
  <c r="CJ23" i="1"/>
  <c r="CK23" i="1" s="1"/>
  <c r="CJ22" i="1"/>
  <c r="CK22" i="1" s="1"/>
  <c r="CJ21" i="1"/>
  <c r="CK21" i="1" s="1"/>
  <c r="CJ20" i="1"/>
  <c r="CK20" i="1" s="1"/>
  <c r="CJ19" i="1"/>
  <c r="CK19" i="1" s="1"/>
  <c r="CJ18" i="1"/>
  <c r="CK18" i="1" s="1"/>
  <c r="CJ17" i="1"/>
  <c r="CK17" i="1" s="1"/>
  <c r="CJ16" i="1"/>
  <c r="CK16" i="1" s="1"/>
  <c r="CJ15" i="1"/>
  <c r="CK15" i="1" s="1"/>
  <c r="CJ14" i="1"/>
  <c r="CK14" i="1" s="1"/>
  <c r="CJ13" i="1"/>
  <c r="CK13" i="1" s="1"/>
  <c r="CJ12" i="1"/>
  <c r="CK12" i="1" s="1"/>
  <c r="CJ11" i="1"/>
  <c r="CK11" i="1" s="1"/>
  <c r="CJ10" i="1"/>
  <c r="CK10" i="1" s="1"/>
  <c r="CJ9" i="1"/>
  <c r="CK9" i="1" s="1"/>
  <c r="CJ8" i="1"/>
  <c r="CK8" i="1" s="1"/>
  <c r="CJ7" i="1"/>
  <c r="CK7" i="1" s="1"/>
  <c r="CJ6" i="1"/>
  <c r="CK6" i="1" s="1"/>
  <c r="CJ5" i="1"/>
  <c r="CK5" i="1" s="1"/>
  <c r="CJ4" i="1"/>
  <c r="CK4" i="1" s="1"/>
  <c r="CN65" i="22" l="1"/>
  <c r="CO65" i="22" s="1"/>
  <c r="CN64" i="22"/>
  <c r="CO64" i="22" s="1"/>
  <c r="CN63" i="22"/>
  <c r="CO63" i="22" s="1"/>
  <c r="CN62" i="22"/>
  <c r="CO62" i="22" s="1"/>
  <c r="CN61" i="22"/>
  <c r="CO61" i="22" s="1"/>
  <c r="CN60" i="22"/>
  <c r="CO60" i="22" s="1"/>
  <c r="CN59" i="22"/>
  <c r="CO59" i="22" s="1"/>
  <c r="CN58" i="22"/>
  <c r="CO58" i="22" s="1"/>
  <c r="CN57" i="22"/>
  <c r="CO57" i="22" s="1"/>
  <c r="CN56" i="22"/>
  <c r="CO56" i="22" s="1"/>
  <c r="CN55" i="22"/>
  <c r="CO55" i="22" s="1"/>
  <c r="CN54" i="22"/>
  <c r="CO54" i="22" s="1"/>
  <c r="CN53" i="22"/>
  <c r="CO53" i="22" s="1"/>
  <c r="CN52" i="22"/>
  <c r="CO52" i="22" s="1"/>
  <c r="CN51" i="22"/>
  <c r="CO51" i="22" s="1"/>
  <c r="CN50" i="22"/>
  <c r="CO50" i="22" s="1"/>
  <c r="CN49" i="22"/>
  <c r="CO49" i="22" s="1"/>
  <c r="CN48" i="22"/>
  <c r="CO48" i="22" s="1"/>
  <c r="CN47" i="22"/>
  <c r="CO47" i="22" s="1"/>
  <c r="CN46" i="22"/>
  <c r="CO46" i="22" s="1"/>
  <c r="CN45" i="22"/>
  <c r="CO45" i="22" s="1"/>
  <c r="CN44" i="22"/>
  <c r="CO44" i="22" s="1"/>
  <c r="CN43" i="22"/>
  <c r="CO43" i="22" s="1"/>
  <c r="CN42" i="22"/>
  <c r="CO42" i="22" s="1"/>
  <c r="CN41" i="22"/>
  <c r="CO41" i="22" s="1"/>
  <c r="CN40" i="22"/>
  <c r="CO40" i="22" s="1"/>
  <c r="CN39" i="22"/>
  <c r="CO39" i="22" s="1"/>
  <c r="CN38" i="22"/>
  <c r="CO38" i="22" s="1"/>
  <c r="CN37" i="22"/>
  <c r="CO37" i="22" s="1"/>
  <c r="CN36" i="22"/>
  <c r="CO36" i="22" s="1"/>
  <c r="CN35" i="22"/>
  <c r="CO35" i="22" s="1"/>
  <c r="CN34" i="22"/>
  <c r="CO34" i="22" s="1"/>
  <c r="CN33" i="22"/>
  <c r="CO33" i="22" s="1"/>
  <c r="CN32" i="22"/>
  <c r="CO32" i="22" s="1"/>
  <c r="CN31" i="22"/>
  <c r="CO31" i="22" s="1"/>
  <c r="CN30" i="22"/>
  <c r="CO30" i="22" s="1"/>
  <c r="CN29" i="22"/>
  <c r="CO29" i="22" s="1"/>
  <c r="CN28" i="22"/>
  <c r="CO28" i="22" s="1"/>
  <c r="CN27" i="22"/>
  <c r="CO27" i="22" s="1"/>
  <c r="CN26" i="22"/>
  <c r="CO26" i="22" s="1"/>
  <c r="CN25" i="22"/>
  <c r="CO25" i="22" s="1"/>
  <c r="CN24" i="22"/>
  <c r="CO24" i="22" s="1"/>
  <c r="CN23" i="22"/>
  <c r="CO23" i="22" s="1"/>
  <c r="CN22" i="22"/>
  <c r="CO22" i="22" s="1"/>
  <c r="CN21" i="22"/>
  <c r="CO21" i="22" s="1"/>
  <c r="CN20" i="22"/>
  <c r="CO20" i="22" s="1"/>
  <c r="CN19" i="22"/>
  <c r="CO19" i="22" s="1"/>
  <c r="CN18" i="22"/>
  <c r="CO18" i="22" s="1"/>
  <c r="CN17" i="22"/>
  <c r="CO17" i="22" s="1"/>
  <c r="CN16" i="22"/>
  <c r="CO16" i="22" s="1"/>
  <c r="CN15" i="22"/>
  <c r="CO15" i="22" s="1"/>
  <c r="CN14" i="22"/>
  <c r="CO14" i="22" s="1"/>
  <c r="CN13" i="22"/>
  <c r="CO13" i="22" s="1"/>
  <c r="CN12" i="22"/>
  <c r="CO12" i="22" s="1"/>
  <c r="CN11" i="22"/>
  <c r="CO11" i="22" s="1"/>
  <c r="CN10" i="22"/>
  <c r="CO10" i="22" s="1"/>
  <c r="CN9" i="22"/>
  <c r="CO9" i="22" s="1"/>
  <c r="CN8" i="22"/>
  <c r="CO8" i="22" s="1"/>
  <c r="CN7" i="22"/>
  <c r="CO7" i="22" s="1"/>
  <c r="CN6" i="22"/>
  <c r="CO6" i="22" s="1"/>
  <c r="CN5" i="22"/>
  <c r="CO5" i="22" s="1"/>
  <c r="CK65" i="22"/>
  <c r="CL65" i="22" s="1"/>
  <c r="CK64" i="22"/>
  <c r="CL64" i="22" s="1"/>
  <c r="CK63" i="22"/>
  <c r="CL63" i="22" s="1"/>
  <c r="CK62" i="22"/>
  <c r="CL62" i="22" s="1"/>
  <c r="CK61" i="22"/>
  <c r="CL61" i="22" s="1"/>
  <c r="CK60" i="22"/>
  <c r="CL60" i="22" s="1"/>
  <c r="CK59" i="22"/>
  <c r="CL59" i="22" s="1"/>
  <c r="CK58" i="22"/>
  <c r="CL58" i="22" s="1"/>
  <c r="CK57" i="22"/>
  <c r="CL57" i="22" s="1"/>
  <c r="CK56" i="22"/>
  <c r="CL56" i="22" s="1"/>
  <c r="CK55" i="22"/>
  <c r="CL55" i="22" s="1"/>
  <c r="CK54" i="22"/>
  <c r="CL54" i="22" s="1"/>
  <c r="CK53" i="22"/>
  <c r="CL53" i="22" s="1"/>
  <c r="CK52" i="22"/>
  <c r="CL52" i="22" s="1"/>
  <c r="CK51" i="22"/>
  <c r="CL51" i="22" s="1"/>
  <c r="CK50" i="22"/>
  <c r="CL50" i="22" s="1"/>
  <c r="CK49" i="22"/>
  <c r="CL49" i="22" s="1"/>
  <c r="CK48" i="22"/>
  <c r="CL48" i="22" s="1"/>
  <c r="CK47" i="22"/>
  <c r="CL47" i="22" s="1"/>
  <c r="CK46" i="22"/>
  <c r="CL46" i="22" s="1"/>
  <c r="CK45" i="22"/>
  <c r="CL45" i="22" s="1"/>
  <c r="CK44" i="22"/>
  <c r="CL44" i="22" s="1"/>
  <c r="CK43" i="22"/>
  <c r="CL43" i="22" s="1"/>
  <c r="CK42" i="22"/>
  <c r="CL42" i="22" s="1"/>
  <c r="CK41" i="22"/>
  <c r="CL41" i="22" s="1"/>
  <c r="CK40" i="22"/>
  <c r="CL40" i="22" s="1"/>
  <c r="CK39" i="22"/>
  <c r="CL39" i="22" s="1"/>
  <c r="CK38" i="22"/>
  <c r="CL38" i="22" s="1"/>
  <c r="CK37" i="22"/>
  <c r="CL37" i="22" s="1"/>
  <c r="CK36" i="22"/>
  <c r="CL36" i="22" s="1"/>
  <c r="CK35" i="22"/>
  <c r="CL35" i="22" s="1"/>
  <c r="CK34" i="22"/>
  <c r="CL34" i="22" s="1"/>
  <c r="CK33" i="22"/>
  <c r="CL33" i="22" s="1"/>
  <c r="CK32" i="22"/>
  <c r="CL32" i="22" s="1"/>
  <c r="CK31" i="22"/>
  <c r="CL31" i="22" s="1"/>
  <c r="CK30" i="22"/>
  <c r="CL30" i="22" s="1"/>
  <c r="CK29" i="22"/>
  <c r="CL29" i="22" s="1"/>
  <c r="CK28" i="22"/>
  <c r="CL28" i="22" s="1"/>
  <c r="CK27" i="22"/>
  <c r="CL27" i="22" s="1"/>
  <c r="CK26" i="22"/>
  <c r="CL26" i="22" s="1"/>
  <c r="CK25" i="22"/>
  <c r="CL25" i="22" s="1"/>
  <c r="CK24" i="22"/>
  <c r="CL24" i="22" s="1"/>
  <c r="CK23" i="22"/>
  <c r="CL23" i="22" s="1"/>
  <c r="CK22" i="22"/>
  <c r="CL22" i="22" s="1"/>
  <c r="CK21" i="22"/>
  <c r="CL21" i="22" s="1"/>
  <c r="CK20" i="22"/>
  <c r="CL20" i="22" s="1"/>
  <c r="CK19" i="22"/>
  <c r="CL19" i="22" s="1"/>
  <c r="CK18" i="22"/>
  <c r="CL18" i="22" s="1"/>
  <c r="CK17" i="22"/>
  <c r="CL17" i="22" s="1"/>
  <c r="CK16" i="22"/>
  <c r="CL16" i="22" s="1"/>
  <c r="CK15" i="22"/>
  <c r="CL15" i="22" s="1"/>
  <c r="CK14" i="22"/>
  <c r="CL14" i="22" s="1"/>
  <c r="CK13" i="22"/>
  <c r="CL13" i="22" s="1"/>
  <c r="CK12" i="22"/>
  <c r="CL12" i="22" s="1"/>
  <c r="CK11" i="22"/>
  <c r="CL11" i="22" s="1"/>
  <c r="CK10" i="22"/>
  <c r="CL10" i="22" s="1"/>
  <c r="CK9" i="22"/>
  <c r="CL9" i="22" s="1"/>
  <c r="CK8" i="22"/>
  <c r="CL8" i="22" s="1"/>
  <c r="CK7" i="22"/>
  <c r="CL7" i="22" s="1"/>
  <c r="CK6" i="22"/>
  <c r="CL6" i="22" s="1"/>
  <c r="CK5" i="22"/>
  <c r="CL5" i="22" s="1"/>
  <c r="CH65" i="22"/>
  <c r="CI65" i="22" s="1"/>
  <c r="CH64" i="22"/>
  <c r="CI64" i="22" s="1"/>
  <c r="CH63" i="22"/>
  <c r="CI63" i="22" s="1"/>
  <c r="CH62" i="22"/>
  <c r="CI62" i="22" s="1"/>
  <c r="CH61" i="22"/>
  <c r="CI61" i="22" s="1"/>
  <c r="CH60" i="22"/>
  <c r="CI60" i="22" s="1"/>
  <c r="CH59" i="22"/>
  <c r="CI59" i="22" s="1"/>
  <c r="CH58" i="22"/>
  <c r="CI58" i="22" s="1"/>
  <c r="CH57" i="22"/>
  <c r="CI57" i="22" s="1"/>
  <c r="CH56" i="22"/>
  <c r="CI56" i="22" s="1"/>
  <c r="CH55" i="22"/>
  <c r="CI55" i="22" s="1"/>
  <c r="CH54" i="22"/>
  <c r="CI54" i="22" s="1"/>
  <c r="CH53" i="22"/>
  <c r="CI53" i="22" s="1"/>
  <c r="CH52" i="22"/>
  <c r="CI52" i="22" s="1"/>
  <c r="CH51" i="22"/>
  <c r="CI51" i="22" s="1"/>
  <c r="CH50" i="22"/>
  <c r="CI50" i="22" s="1"/>
  <c r="CH49" i="22"/>
  <c r="CI49" i="22" s="1"/>
  <c r="CH48" i="22"/>
  <c r="CI48" i="22" s="1"/>
  <c r="CH47" i="22"/>
  <c r="CI47" i="22" s="1"/>
  <c r="CH46" i="22"/>
  <c r="CI46" i="22" s="1"/>
  <c r="CH45" i="22"/>
  <c r="CI45" i="22" s="1"/>
  <c r="CH44" i="22"/>
  <c r="CI44" i="22" s="1"/>
  <c r="CH43" i="22"/>
  <c r="CI43" i="22" s="1"/>
  <c r="CH42" i="22"/>
  <c r="CI42" i="22" s="1"/>
  <c r="CH41" i="22"/>
  <c r="CI41" i="22" s="1"/>
  <c r="CH40" i="22"/>
  <c r="CI40" i="22" s="1"/>
  <c r="CH39" i="22"/>
  <c r="CI39" i="22" s="1"/>
  <c r="CH38" i="22"/>
  <c r="CI38" i="22" s="1"/>
  <c r="CH37" i="22"/>
  <c r="CI37" i="22" s="1"/>
  <c r="CH36" i="22"/>
  <c r="CI36" i="22" s="1"/>
  <c r="CH35" i="22"/>
  <c r="CI35" i="22" s="1"/>
  <c r="CH34" i="22"/>
  <c r="CI34" i="22" s="1"/>
  <c r="CH33" i="22"/>
  <c r="CI33" i="22" s="1"/>
  <c r="CH32" i="22"/>
  <c r="CI32" i="22" s="1"/>
  <c r="CH31" i="22"/>
  <c r="CI31" i="22" s="1"/>
  <c r="CH30" i="22"/>
  <c r="CI30" i="22" s="1"/>
  <c r="CH29" i="22"/>
  <c r="CI29" i="22" s="1"/>
  <c r="CH28" i="22"/>
  <c r="CI28" i="22" s="1"/>
  <c r="CH27" i="22"/>
  <c r="CI27" i="22" s="1"/>
  <c r="CH26" i="22"/>
  <c r="CI26" i="22" s="1"/>
  <c r="CH25" i="22"/>
  <c r="CI25" i="22" s="1"/>
  <c r="CH24" i="22"/>
  <c r="CI24" i="22" s="1"/>
  <c r="CH23" i="22"/>
  <c r="CI23" i="22" s="1"/>
  <c r="CH22" i="22"/>
  <c r="CI22" i="22" s="1"/>
  <c r="CH21" i="22"/>
  <c r="CI21" i="22" s="1"/>
  <c r="CH20" i="22"/>
  <c r="CI20" i="22" s="1"/>
  <c r="CH19" i="22"/>
  <c r="CI19" i="22" s="1"/>
  <c r="CH18" i="22"/>
  <c r="CI18" i="22" s="1"/>
  <c r="CH17" i="22"/>
  <c r="CI17" i="22" s="1"/>
  <c r="CH16" i="22"/>
  <c r="CI16" i="22" s="1"/>
  <c r="CH15" i="22"/>
  <c r="CI15" i="22" s="1"/>
  <c r="CH14" i="22"/>
  <c r="CI14" i="22" s="1"/>
  <c r="CH13" i="22"/>
  <c r="CI13" i="22" s="1"/>
  <c r="CH12" i="22"/>
  <c r="CI12" i="22" s="1"/>
  <c r="CH11" i="22"/>
  <c r="CI11" i="22" s="1"/>
  <c r="CH10" i="22"/>
  <c r="CI10" i="22" s="1"/>
  <c r="CH9" i="22"/>
  <c r="CI9" i="22" s="1"/>
  <c r="CH8" i="22"/>
  <c r="CI8" i="22" s="1"/>
  <c r="CH7" i="22"/>
  <c r="CI7" i="22" s="1"/>
  <c r="CH6" i="22"/>
  <c r="CI6" i="22" s="1"/>
  <c r="CH5" i="22"/>
  <c r="CI5" i="22" s="1"/>
  <c r="CN65" i="47"/>
  <c r="CO65" i="47" s="1"/>
  <c r="CN64" i="47"/>
  <c r="CO64" i="47" s="1"/>
  <c r="CN63" i="47"/>
  <c r="CO63" i="47" s="1"/>
  <c r="CN62" i="47"/>
  <c r="CO62" i="47" s="1"/>
  <c r="CN61" i="47"/>
  <c r="CO61" i="47" s="1"/>
  <c r="CN60" i="47"/>
  <c r="CO60" i="47" s="1"/>
  <c r="CN59" i="47"/>
  <c r="CO59" i="47" s="1"/>
  <c r="CN58" i="47"/>
  <c r="CO58" i="47" s="1"/>
  <c r="CN57" i="47"/>
  <c r="CO57" i="47" s="1"/>
  <c r="CN56" i="47"/>
  <c r="CO56" i="47" s="1"/>
  <c r="CN55" i="47"/>
  <c r="CO55" i="47" s="1"/>
  <c r="CN54" i="47"/>
  <c r="CO54" i="47" s="1"/>
  <c r="CN53" i="47"/>
  <c r="CO53" i="47" s="1"/>
  <c r="CN52" i="47"/>
  <c r="CO52" i="47" s="1"/>
  <c r="CN51" i="47"/>
  <c r="CO51" i="47" s="1"/>
  <c r="CN50" i="47"/>
  <c r="CO50" i="47" s="1"/>
  <c r="CN49" i="47"/>
  <c r="CO49" i="47" s="1"/>
  <c r="CN48" i="47"/>
  <c r="CO48" i="47" s="1"/>
  <c r="CN47" i="47"/>
  <c r="CO47" i="47" s="1"/>
  <c r="CN46" i="47"/>
  <c r="CO46" i="47" s="1"/>
  <c r="CN45" i="47"/>
  <c r="CO45" i="47" s="1"/>
  <c r="CN44" i="47"/>
  <c r="CO44" i="47" s="1"/>
  <c r="CN43" i="47"/>
  <c r="CO43" i="47" s="1"/>
  <c r="CN42" i="47"/>
  <c r="CO42" i="47" s="1"/>
  <c r="CN41" i="47"/>
  <c r="CO41" i="47" s="1"/>
  <c r="CN40" i="47"/>
  <c r="CO40" i="47" s="1"/>
  <c r="CN39" i="47"/>
  <c r="CO39" i="47" s="1"/>
  <c r="CN38" i="47"/>
  <c r="CO38" i="47" s="1"/>
  <c r="CN37" i="47"/>
  <c r="CO37" i="47" s="1"/>
  <c r="CN36" i="47"/>
  <c r="CO36" i="47" s="1"/>
  <c r="CN35" i="47"/>
  <c r="CO35" i="47" s="1"/>
  <c r="CN34" i="47"/>
  <c r="CO34" i="47" s="1"/>
  <c r="CN33" i="47"/>
  <c r="CO33" i="47" s="1"/>
  <c r="CN32" i="47"/>
  <c r="CO32" i="47" s="1"/>
  <c r="CN31" i="47"/>
  <c r="CO31" i="47" s="1"/>
  <c r="CN30" i="47"/>
  <c r="CO30" i="47" s="1"/>
  <c r="CN29" i="47"/>
  <c r="CO29" i="47" s="1"/>
  <c r="CN28" i="47"/>
  <c r="CO28" i="47" s="1"/>
  <c r="CN27" i="47"/>
  <c r="CO27" i="47" s="1"/>
  <c r="CN26" i="47"/>
  <c r="CO26" i="47" s="1"/>
  <c r="CN25" i="47"/>
  <c r="CO25" i="47" s="1"/>
  <c r="CN24" i="47"/>
  <c r="CO24" i="47" s="1"/>
  <c r="CN23" i="47"/>
  <c r="CO23" i="47" s="1"/>
  <c r="CN22" i="47"/>
  <c r="CO22" i="47" s="1"/>
  <c r="CN21" i="47"/>
  <c r="CO21" i="47" s="1"/>
  <c r="CN20" i="47"/>
  <c r="CO20" i="47" s="1"/>
  <c r="CN19" i="47"/>
  <c r="CO19" i="47" s="1"/>
  <c r="CN18" i="47"/>
  <c r="CO18" i="47" s="1"/>
  <c r="CN17" i="47"/>
  <c r="CO17" i="47" s="1"/>
  <c r="CN16" i="47"/>
  <c r="CO16" i="47" s="1"/>
  <c r="CN15" i="47"/>
  <c r="CO15" i="47" s="1"/>
  <c r="CN14" i="47"/>
  <c r="CO14" i="47" s="1"/>
  <c r="CN13" i="47"/>
  <c r="CO13" i="47" s="1"/>
  <c r="CN12" i="47"/>
  <c r="CO12" i="47" s="1"/>
  <c r="CN11" i="47"/>
  <c r="CO11" i="47" s="1"/>
  <c r="CN10" i="47"/>
  <c r="CO10" i="47" s="1"/>
  <c r="CN9" i="47"/>
  <c r="CO9" i="47" s="1"/>
  <c r="CN8" i="47"/>
  <c r="CO8" i="47" s="1"/>
  <c r="CN7" i="47"/>
  <c r="CO7" i="47" s="1"/>
  <c r="CN6" i="47"/>
  <c r="CO6" i="47" s="1"/>
  <c r="CN5" i="47"/>
  <c r="CO5" i="47" s="1"/>
  <c r="CK65" i="47"/>
  <c r="CL65" i="47" s="1"/>
  <c r="CK64" i="47"/>
  <c r="CL64" i="47" s="1"/>
  <c r="CK63" i="47"/>
  <c r="CL63" i="47" s="1"/>
  <c r="CK62" i="47"/>
  <c r="CL62" i="47" s="1"/>
  <c r="CK61" i="47"/>
  <c r="CL61" i="47" s="1"/>
  <c r="CK60" i="47"/>
  <c r="CL60" i="47" s="1"/>
  <c r="CK59" i="47"/>
  <c r="CL59" i="47" s="1"/>
  <c r="CK58" i="47"/>
  <c r="CL58" i="47" s="1"/>
  <c r="CK57" i="47"/>
  <c r="CL57" i="47" s="1"/>
  <c r="CK56" i="47"/>
  <c r="CL56" i="47" s="1"/>
  <c r="CK55" i="47"/>
  <c r="CL55" i="47" s="1"/>
  <c r="CK54" i="47"/>
  <c r="CL54" i="47" s="1"/>
  <c r="CK53" i="47"/>
  <c r="CL53" i="47" s="1"/>
  <c r="CK52" i="47"/>
  <c r="CL52" i="47" s="1"/>
  <c r="CK51" i="47"/>
  <c r="CL51" i="47" s="1"/>
  <c r="CK50" i="47"/>
  <c r="CL50" i="47" s="1"/>
  <c r="CK49" i="47"/>
  <c r="CL49" i="47" s="1"/>
  <c r="CK48" i="47"/>
  <c r="CL48" i="47" s="1"/>
  <c r="CK47" i="47"/>
  <c r="CL47" i="47" s="1"/>
  <c r="CK46" i="47"/>
  <c r="CL46" i="47" s="1"/>
  <c r="CK45" i="47"/>
  <c r="CL45" i="47" s="1"/>
  <c r="CK44" i="47"/>
  <c r="CL44" i="47" s="1"/>
  <c r="CK43" i="47"/>
  <c r="CL43" i="47" s="1"/>
  <c r="CK42" i="47"/>
  <c r="CL42" i="47" s="1"/>
  <c r="CK41" i="47"/>
  <c r="CL41" i="47" s="1"/>
  <c r="CK40" i="47"/>
  <c r="CL40" i="47" s="1"/>
  <c r="CK39" i="47"/>
  <c r="CL39" i="47" s="1"/>
  <c r="CK38" i="47"/>
  <c r="CL38" i="47" s="1"/>
  <c r="CK37" i="47"/>
  <c r="CL37" i="47" s="1"/>
  <c r="CK36" i="47"/>
  <c r="CL36" i="47" s="1"/>
  <c r="CK35" i="47"/>
  <c r="CL35" i="47" s="1"/>
  <c r="CK34" i="47"/>
  <c r="CL34" i="47" s="1"/>
  <c r="CK33" i="47"/>
  <c r="CL33" i="47" s="1"/>
  <c r="CK32" i="47"/>
  <c r="CL32" i="47" s="1"/>
  <c r="CK31" i="47"/>
  <c r="CL31" i="47" s="1"/>
  <c r="CK30" i="47"/>
  <c r="CL30" i="47" s="1"/>
  <c r="CK29" i="47"/>
  <c r="CL29" i="47" s="1"/>
  <c r="CK28" i="47"/>
  <c r="CL28" i="47" s="1"/>
  <c r="CK27" i="47"/>
  <c r="CL27" i="47" s="1"/>
  <c r="CK26" i="47"/>
  <c r="CL26" i="47" s="1"/>
  <c r="CK25" i="47"/>
  <c r="CL25" i="47" s="1"/>
  <c r="CK24" i="47"/>
  <c r="CL24" i="47" s="1"/>
  <c r="CK23" i="47"/>
  <c r="CL23" i="47" s="1"/>
  <c r="CK22" i="47"/>
  <c r="CL22" i="47" s="1"/>
  <c r="CK21" i="47"/>
  <c r="CL21" i="47" s="1"/>
  <c r="CK20" i="47"/>
  <c r="CL20" i="47" s="1"/>
  <c r="CK19" i="47"/>
  <c r="CL19" i="47" s="1"/>
  <c r="CK18" i="47"/>
  <c r="CL18" i="47" s="1"/>
  <c r="CK17" i="47"/>
  <c r="CL17" i="47" s="1"/>
  <c r="CK16" i="47"/>
  <c r="CL16" i="47" s="1"/>
  <c r="CK15" i="47"/>
  <c r="CL15" i="47" s="1"/>
  <c r="CK14" i="47"/>
  <c r="CL14" i="47" s="1"/>
  <c r="CK13" i="47"/>
  <c r="CL13" i="47" s="1"/>
  <c r="CK12" i="47"/>
  <c r="CL12" i="47" s="1"/>
  <c r="CK11" i="47"/>
  <c r="CL11" i="47" s="1"/>
  <c r="CK10" i="47"/>
  <c r="CL10" i="47" s="1"/>
  <c r="CK9" i="47"/>
  <c r="CL9" i="47" s="1"/>
  <c r="CK8" i="47"/>
  <c r="CL8" i="47" s="1"/>
  <c r="CK7" i="47"/>
  <c r="CL7" i="47" s="1"/>
  <c r="CK6" i="47"/>
  <c r="CL6" i="47" s="1"/>
  <c r="CK5" i="47"/>
  <c r="CL5" i="47" s="1"/>
  <c r="CH65" i="47"/>
  <c r="CI65" i="47" s="1"/>
  <c r="CH64" i="47"/>
  <c r="CI64" i="47" s="1"/>
  <c r="CH63" i="47"/>
  <c r="CI63" i="47" s="1"/>
  <c r="CH62" i="47"/>
  <c r="CI62" i="47" s="1"/>
  <c r="CH61" i="47"/>
  <c r="CI61" i="47" s="1"/>
  <c r="CH60" i="47"/>
  <c r="CI60" i="47" s="1"/>
  <c r="CH59" i="47"/>
  <c r="CI59" i="47" s="1"/>
  <c r="CH58" i="47"/>
  <c r="CI58" i="47" s="1"/>
  <c r="CH57" i="47"/>
  <c r="CI57" i="47" s="1"/>
  <c r="CH56" i="47"/>
  <c r="CI56" i="47" s="1"/>
  <c r="CH55" i="47"/>
  <c r="CI55" i="47" s="1"/>
  <c r="CH54" i="47"/>
  <c r="CI54" i="47" s="1"/>
  <c r="CH53" i="47"/>
  <c r="CI53" i="47" s="1"/>
  <c r="CH52" i="47"/>
  <c r="CI52" i="47" s="1"/>
  <c r="CH51" i="47"/>
  <c r="CI51" i="47" s="1"/>
  <c r="CH50" i="47"/>
  <c r="CI50" i="47" s="1"/>
  <c r="CH49" i="47"/>
  <c r="CI49" i="47" s="1"/>
  <c r="CH48" i="47"/>
  <c r="CI48" i="47" s="1"/>
  <c r="CH47" i="47"/>
  <c r="CI47" i="47" s="1"/>
  <c r="CH46" i="47"/>
  <c r="CI46" i="47" s="1"/>
  <c r="CH45" i="47"/>
  <c r="CI45" i="47" s="1"/>
  <c r="CH44" i="47"/>
  <c r="CI44" i="47" s="1"/>
  <c r="CH43" i="47"/>
  <c r="CI43" i="47" s="1"/>
  <c r="CH42" i="47"/>
  <c r="CI42" i="47" s="1"/>
  <c r="CH41" i="47"/>
  <c r="CI41" i="47" s="1"/>
  <c r="CH40" i="47"/>
  <c r="CI40" i="47" s="1"/>
  <c r="CH39" i="47"/>
  <c r="CI39" i="47" s="1"/>
  <c r="CH38" i="47"/>
  <c r="CI38" i="47" s="1"/>
  <c r="CH37" i="47"/>
  <c r="CI37" i="47" s="1"/>
  <c r="CH36" i="47"/>
  <c r="CI36" i="47" s="1"/>
  <c r="CH35" i="47"/>
  <c r="CI35" i="47" s="1"/>
  <c r="CH34" i="47"/>
  <c r="CI34" i="47" s="1"/>
  <c r="CH33" i="47"/>
  <c r="CI33" i="47" s="1"/>
  <c r="CH32" i="47"/>
  <c r="CI32" i="47" s="1"/>
  <c r="CH31" i="47"/>
  <c r="CI31" i="47" s="1"/>
  <c r="CH30" i="47"/>
  <c r="CI30" i="47" s="1"/>
  <c r="CH29" i="47"/>
  <c r="CI29" i="47" s="1"/>
  <c r="CH28" i="47"/>
  <c r="CI28" i="47" s="1"/>
  <c r="CH27" i="47"/>
  <c r="CI27" i="47" s="1"/>
  <c r="CH26" i="47"/>
  <c r="CI26" i="47" s="1"/>
  <c r="CH25" i="47"/>
  <c r="CI25" i="47" s="1"/>
  <c r="CH24" i="47"/>
  <c r="CI24" i="47" s="1"/>
  <c r="CH23" i="47"/>
  <c r="CI23" i="47" s="1"/>
  <c r="CH22" i="47"/>
  <c r="CI22" i="47" s="1"/>
  <c r="CH21" i="47"/>
  <c r="CI21" i="47" s="1"/>
  <c r="CH20" i="47"/>
  <c r="CI20" i="47" s="1"/>
  <c r="CH19" i="47"/>
  <c r="CI19" i="47" s="1"/>
  <c r="CH18" i="47"/>
  <c r="CI18" i="47" s="1"/>
  <c r="CH17" i="47"/>
  <c r="CI17" i="47" s="1"/>
  <c r="CH16" i="47"/>
  <c r="CI16" i="47" s="1"/>
  <c r="CH15" i="47"/>
  <c r="CI15" i="47" s="1"/>
  <c r="CH14" i="47"/>
  <c r="CI14" i="47" s="1"/>
  <c r="CH13" i="47"/>
  <c r="CI13" i="47" s="1"/>
  <c r="CH12" i="47"/>
  <c r="CI12" i="47" s="1"/>
  <c r="CH11" i="47"/>
  <c r="CI11" i="47" s="1"/>
  <c r="CH10" i="47"/>
  <c r="CI10" i="47" s="1"/>
  <c r="CH9" i="47"/>
  <c r="CI9" i="47" s="1"/>
  <c r="CH8" i="47"/>
  <c r="CI8" i="47" s="1"/>
  <c r="CH7" i="47"/>
  <c r="CI7" i="47" s="1"/>
  <c r="CH6" i="47"/>
  <c r="CI6" i="47" s="1"/>
  <c r="CH5" i="47"/>
  <c r="CI5" i="47" s="1"/>
  <c r="CA4" i="36" l="1"/>
  <c r="BY4" i="36"/>
  <c r="BW4" i="36"/>
  <c r="BY4" i="51"/>
  <c r="BW4" i="51"/>
  <c r="CN4" i="22"/>
  <c r="CO4" i="22" s="1"/>
  <c r="CK4" i="22"/>
  <c r="CL4" i="22" s="1"/>
  <c r="CH4" i="22"/>
  <c r="CI4" i="22" s="1"/>
  <c r="CK4" i="47"/>
  <c r="CL4" i="47" s="1"/>
  <c r="CN4" i="47"/>
  <c r="CO4" i="47" s="1"/>
  <c r="CH4" i="47"/>
  <c r="CI4" i="47" s="1"/>
</calcChain>
</file>

<file path=xl/sharedStrings.xml><?xml version="1.0" encoding="utf-8"?>
<sst xmlns="http://schemas.openxmlformats.org/spreadsheetml/2006/main" count="3864" uniqueCount="387">
  <si>
    <t>янв</t>
  </si>
  <si>
    <t>фев</t>
  </si>
  <si>
    <t>март</t>
  </si>
  <si>
    <t>1 кв</t>
  </si>
  <si>
    <t>апр</t>
  </si>
  <si>
    <t xml:space="preserve">май </t>
  </si>
  <si>
    <t>2 кв</t>
  </si>
  <si>
    <t>РАО ЭС Востока</t>
  </si>
  <si>
    <t>июнь</t>
  </si>
  <si>
    <t>Нерюнгринская ГРЭС</t>
  </si>
  <si>
    <t>Чульманская ТЭЦ</t>
  </si>
  <si>
    <t>Благовещенская ТЭЦ</t>
  </si>
  <si>
    <t>Райчихинская ГРЭС</t>
  </si>
  <si>
    <t>Хабаровская ТЭЦ-1</t>
  </si>
  <si>
    <t>Хабаровская ТЭЦ-3</t>
  </si>
  <si>
    <t>Комсомольские ТЭЦ-1,2</t>
  </si>
  <si>
    <t>Комсомольская ТЭЦ-3</t>
  </si>
  <si>
    <t>Амурская ТЭЦ-1</t>
  </si>
  <si>
    <t>Майская ГРЭС</t>
  </si>
  <si>
    <t>Николаевская ТЭЦ</t>
  </si>
  <si>
    <t>Приморская ГРЭС</t>
  </si>
  <si>
    <t>Владивостокская ТЭЦ-2</t>
  </si>
  <si>
    <t>Артемовская ТЭЦ</t>
  </si>
  <si>
    <t>Партизанская ГРЭС</t>
  </si>
  <si>
    <t>МГТЭС на пл. ВТЭЦ-1</t>
  </si>
  <si>
    <t>ОАО "ДГК"</t>
  </si>
  <si>
    <t>Южно-Якутский энергорайон</t>
  </si>
  <si>
    <t>Амурская энергосистема</t>
  </si>
  <si>
    <t>Хабаровская энергосистема</t>
  </si>
  <si>
    <t>Приморская энергосистема</t>
  </si>
  <si>
    <t>Изолированные АО-энерго</t>
  </si>
  <si>
    <t>ОАО "Камчатскэнерго"</t>
  </si>
  <si>
    <t>ТЭЦ-1</t>
  </si>
  <si>
    <t>ТЭЦ-2</t>
  </si>
  <si>
    <t>ДЭС ЦЭС</t>
  </si>
  <si>
    <t>ОАО "ЮЭСК"</t>
  </si>
  <si>
    <t>ОАО "Магаданэнерго"</t>
  </si>
  <si>
    <t>Аркагалинская ГРЭС</t>
  </si>
  <si>
    <t>Магаданская ТЭЦ</t>
  </si>
  <si>
    <t>ОАО "Чукотэнерго"</t>
  </si>
  <si>
    <t>Анадырская ТЭЦ</t>
  </si>
  <si>
    <t>Анадырская ГМТЭЦ</t>
  </si>
  <si>
    <t>Чаунская ТЭЦ</t>
  </si>
  <si>
    <t>Эгвекинотская ГРЭС</t>
  </si>
  <si>
    <t>ОАО "Сахалинэнерго"</t>
  </si>
  <si>
    <t>Сахалинская ГРЭС</t>
  </si>
  <si>
    <t>Южно-Сахалинская ТЭЦ-1</t>
  </si>
  <si>
    <t>ОАО "Новиковская ДЭС"</t>
  </si>
  <si>
    <t>ОАО "Якутскэнерго"</t>
  </si>
  <si>
    <t>ЯГРЭС</t>
  </si>
  <si>
    <t>ЯТЭЦ</t>
  </si>
  <si>
    <t>ВИЛЮЙСКИЕ ГЭС</t>
  </si>
  <si>
    <t>ДЭС ЗЭС</t>
  </si>
  <si>
    <t>ОАО "Сахаэнерго"</t>
  </si>
  <si>
    <t>ОАО "Передвижная энергетика"</t>
  </si>
  <si>
    <t>котельные</t>
  </si>
  <si>
    <t>дземги</t>
  </si>
  <si>
    <t>Хабаровская ТСК</t>
  </si>
  <si>
    <t xml:space="preserve">       Хабаровская ТЭЦ-2</t>
  </si>
  <si>
    <t xml:space="preserve">       Биробиджанская ТЭЦ</t>
  </si>
  <si>
    <t xml:space="preserve">       Ургальская котельная</t>
  </si>
  <si>
    <t>Приморские ТС</t>
  </si>
  <si>
    <t>филиал Коммунальная энергетика</t>
  </si>
  <si>
    <t>Предприятие ТС</t>
  </si>
  <si>
    <t>эл. бойлеры</t>
  </si>
  <si>
    <t>Котельная ЦЭС</t>
  </si>
  <si>
    <t>кот ЯТЭЦ (кот., э/б)</t>
  </si>
  <si>
    <t>ВИЛЮЙСКИЕ ГЭС (э/б)</t>
  </si>
  <si>
    <t>ЦЭС (кот., э/б)</t>
  </si>
  <si>
    <t>ЗЭС (э/б)</t>
  </si>
  <si>
    <t>ОАО "Теплоэнергосервис"</t>
  </si>
  <si>
    <t xml:space="preserve">   ВТЭЦ-1</t>
  </si>
  <si>
    <t xml:space="preserve">   Котельный цех-2 </t>
  </si>
  <si>
    <t xml:space="preserve">   Котельный цех-3 </t>
  </si>
  <si>
    <t>ОАО "ДРСК"</t>
  </si>
  <si>
    <t xml:space="preserve">           ОАО "Сахаэнерго"</t>
  </si>
  <si>
    <t>Камчатская энергосистема</t>
  </si>
  <si>
    <t>Магаданская энергосистема</t>
  </si>
  <si>
    <t xml:space="preserve">  ОАО "Чукотэнерго"</t>
  </si>
  <si>
    <t>Энергосистема Чукотского АО</t>
  </si>
  <si>
    <t>Сахалинская энергосистема</t>
  </si>
  <si>
    <t>Якутская энергосистема</t>
  </si>
  <si>
    <t xml:space="preserve">   Котельная 2Р</t>
  </si>
  <si>
    <t xml:space="preserve">   Котельная Северная</t>
  </si>
  <si>
    <t xml:space="preserve">    ОАО "Новиковская ДЭС"</t>
  </si>
  <si>
    <t xml:space="preserve">    ОАО "Теплоэнергосервис"</t>
  </si>
  <si>
    <t>Передвижная электростанция "Казым"</t>
  </si>
  <si>
    <t>Передвижная электростанция "Уренгой"</t>
  </si>
  <si>
    <t>Передвижная электростанция "Лабытнанги"</t>
  </si>
  <si>
    <t xml:space="preserve">       Котельная 2Р</t>
  </si>
  <si>
    <t xml:space="preserve">       Котельная Северная</t>
  </si>
  <si>
    <t>Дземги</t>
  </si>
  <si>
    <t>МГТЭС</t>
  </si>
  <si>
    <t xml:space="preserve">                     ДЭС ЦЭС</t>
  </si>
  <si>
    <t xml:space="preserve">                     ДЭС ЗЭС</t>
  </si>
  <si>
    <t>кот ЯТЭЦ (кот.)</t>
  </si>
  <si>
    <t>ЦЭС (кот.)</t>
  </si>
  <si>
    <t>кот ЯТЭЦ (э/б)</t>
  </si>
  <si>
    <t xml:space="preserve">    Депутатская ТЭЦ</t>
  </si>
  <si>
    <t>Мирнинская ГРЭС</t>
  </si>
  <si>
    <t>июль</t>
  </si>
  <si>
    <t>август</t>
  </si>
  <si>
    <t>сентябрь</t>
  </si>
  <si>
    <t>3 кв</t>
  </si>
  <si>
    <t>октябрь</t>
  </si>
  <si>
    <t>ноябрь</t>
  </si>
  <si>
    <t>декабрь</t>
  </si>
  <si>
    <t>4 кв</t>
  </si>
  <si>
    <t>1 полуг</t>
  </si>
  <si>
    <t>9 мес</t>
  </si>
  <si>
    <t>год</t>
  </si>
  <si>
    <t>5 энергоблок Южно-Сахалинской ТЭЦ-1</t>
  </si>
  <si>
    <t>паротурбинное оборудование</t>
  </si>
  <si>
    <t>Южно-Сахалинская ТЭЦ-1, в т. ч.</t>
  </si>
  <si>
    <t>ЭК пос. Сероглазка г. Петропавловска-Камчатского</t>
  </si>
  <si>
    <t xml:space="preserve">    в т.ч. Депутатская ТЭЦ</t>
  </si>
  <si>
    <t xml:space="preserve">РАО ЭС Востока </t>
  </si>
  <si>
    <t>РАО ЭС Востока 2012/2013, потери тепловой энергии в сети (в % к отпуску в сеть)</t>
  </si>
  <si>
    <t>РАО ЭС Востока 2012/2013, отпуск тепловой энергии в сеть (тыс. Гкал)</t>
  </si>
  <si>
    <t>РАО ЭС Востока 2012/2013, потери электроэнергии в сетях энергосистемы (в % к отпуску в сеть)</t>
  </si>
  <si>
    <t>ЦЭС (э/б)</t>
  </si>
  <si>
    <t>%</t>
  </si>
  <si>
    <t>Мвт</t>
  </si>
  <si>
    <t>млн. кВтч</t>
  </si>
  <si>
    <t>тыс. Гкал</t>
  </si>
  <si>
    <t>авг</t>
  </si>
  <si>
    <t>сент</t>
  </si>
  <si>
    <t>окт</t>
  </si>
  <si>
    <t>дек</t>
  </si>
  <si>
    <t>4 кв.</t>
  </si>
  <si>
    <t>Год  2011</t>
  </si>
  <si>
    <t>1кв.</t>
  </si>
  <si>
    <t>ДЭК</t>
  </si>
  <si>
    <t>в т.ч. Якутскэнерго</t>
  </si>
  <si>
    <t>ИнтерРАО</t>
  </si>
  <si>
    <t>Изменение</t>
  </si>
  <si>
    <t>Изменение к 1 кв. 2012 г.</t>
  </si>
  <si>
    <t>1 пг 11</t>
  </si>
  <si>
    <t>9 мес.</t>
  </si>
  <si>
    <t>12 мес.</t>
  </si>
  <si>
    <t>1 пг 12</t>
  </si>
  <si>
    <t>млн. кВт-ч</t>
  </si>
  <si>
    <t>Якутскэнерго</t>
  </si>
  <si>
    <r>
      <t>Сахаэнерго</t>
    </r>
    <r>
      <rPr>
        <sz val="11"/>
        <color rgb="FFFF0000"/>
        <rFont val="Calibri"/>
        <family val="2"/>
        <charset val="204"/>
        <scheme val="minor"/>
      </rPr>
      <t>**</t>
    </r>
  </si>
  <si>
    <t>Камчатскэнерго</t>
  </si>
  <si>
    <t>ЮЭСК</t>
  </si>
  <si>
    <t>Магаданэнерго</t>
  </si>
  <si>
    <t>Чукотэнерго</t>
  </si>
  <si>
    <t>Сахалинэнерго</t>
  </si>
  <si>
    <t>Передвижная энергетика</t>
  </si>
  <si>
    <r>
      <t>РАО ЭС Востока 2011/2012, цена продажи электроэнергии конечному потребителю  (руб./кВт-ч)</t>
    </r>
    <r>
      <rPr>
        <b/>
        <sz val="15"/>
        <color rgb="FFFF0000"/>
        <rFont val="Calibri"/>
        <family val="2"/>
        <charset val="204"/>
        <scheme val="minor"/>
      </rPr>
      <t>***</t>
    </r>
  </si>
  <si>
    <t>руб. кВт-ч</t>
  </si>
  <si>
    <t>Сахаэнерго</t>
  </si>
  <si>
    <t>Примечания:</t>
  </si>
  <si>
    <r>
      <t xml:space="preserve">*   </t>
    </r>
    <r>
      <rPr>
        <sz val="12"/>
        <rFont val="Calibri"/>
        <family val="2"/>
        <charset val="204"/>
        <scheme val="minor"/>
      </rPr>
      <t>данные в таблицах представлены только по конечным поребителям,  без  учета сетевых организаций, покупающих электроэнергию в целях компенсации потерь;</t>
    </r>
  </si>
  <si>
    <r>
      <t xml:space="preserve">**  </t>
    </r>
    <r>
      <rPr>
        <sz val="12"/>
        <rFont val="Calibri"/>
        <family val="2"/>
        <charset val="204"/>
        <scheme val="minor"/>
      </rPr>
      <t>основной объем электроэнергии продает ОАО АК "Якутскэнерго";</t>
    </r>
  </si>
  <si>
    <r>
      <rPr>
        <sz val="11"/>
        <color rgb="FFFF0000"/>
        <rFont val="Calibri"/>
        <family val="2"/>
        <charset val="204"/>
        <scheme val="minor"/>
      </rPr>
      <t>***</t>
    </r>
    <r>
      <rPr>
        <sz val="11"/>
        <color theme="1"/>
        <rFont val="Calibri"/>
        <family val="2"/>
        <charset val="204"/>
        <scheme val="minor"/>
      </rPr>
      <t xml:space="preserve">  цена продажи определена расчетным путем.</t>
    </r>
  </si>
  <si>
    <r>
      <t xml:space="preserve">**** </t>
    </r>
    <r>
      <rPr>
        <sz val="11"/>
        <rFont val="Calibri"/>
        <family val="2"/>
        <charset val="204"/>
        <scheme val="minor"/>
      </rPr>
      <t>С 2013г. Филиалы  ПЭС "Казым"ОАО "Передвижная энергетика" и ПЭС "Уренгой"ОАО Передвижная энергетика вышли на оптовый рынок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</si>
  <si>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1 П</t>
  </si>
  <si>
    <t>2 П</t>
  </si>
  <si>
    <t>ДГК</t>
  </si>
  <si>
    <t>Филиал НГРЭС (Якутия)</t>
  </si>
  <si>
    <t>Якутская ГРЭС</t>
  </si>
  <si>
    <t>-</t>
  </si>
  <si>
    <t>Якутская ГРЭС-2</t>
  </si>
  <si>
    <t>Якутская ТЭЦ</t>
  </si>
  <si>
    <t>ТЭЦ в п. Хандыга</t>
  </si>
  <si>
    <t>Филиал Амурская генерация</t>
  </si>
  <si>
    <t>Благовещенская ТЭЦ (2-я очередь)</t>
  </si>
  <si>
    <t>Филиал Хабаровская генерация</t>
  </si>
  <si>
    <t>Совгаванская ТЭЦ</t>
  </si>
  <si>
    <t>Филиал ЛуТЭК</t>
  </si>
  <si>
    <t>Филиал Приморская генерация</t>
  </si>
  <si>
    <t>ВТЭЦ-2 (2х(ГТУ+КУ))</t>
  </si>
  <si>
    <t>ЦПВБ (3х(ГТУ+КУ))</t>
  </si>
  <si>
    <t>Уссурийская ТЭЦ</t>
  </si>
  <si>
    <t>Филиал ХТСК</t>
  </si>
  <si>
    <t>Хабаровская ТЭЦ-2</t>
  </si>
  <si>
    <t>Биробиджанская ТЭЦ</t>
  </si>
  <si>
    <t>Ургальская котельная</t>
  </si>
  <si>
    <t>Филиал ПТС</t>
  </si>
  <si>
    <t>Владивостокская ТЭЦ-1</t>
  </si>
  <si>
    <t xml:space="preserve">Тариф на эл. энергию (руб./МВт.ч) </t>
  </si>
  <si>
    <t>Тарифная ставка на установленную мощность (руб./МВт) в мес.</t>
  </si>
  <si>
    <t>Среднеотпускной тариф на электроэнергию, (руб./МВт.ч.)</t>
  </si>
  <si>
    <t>Тариф на эл. энергию (руб/Мвт.ч)</t>
  </si>
  <si>
    <t>Тарифная ставка на установленную мощность (руб/МВт) в мес</t>
  </si>
  <si>
    <t xml:space="preserve">Среднеотпускной тариф на электроэнергию, (руб./МВт.ч.)
</t>
  </si>
  <si>
    <t>с 01.01. по 30.06.</t>
  </si>
  <si>
    <t>с 01.07. по 31.12.</t>
  </si>
  <si>
    <t>2П</t>
  </si>
  <si>
    <t>Филиал Хабаровская генерация + ХТСК</t>
  </si>
  <si>
    <t>Филиал Приморская генерация + филиал ПТС</t>
  </si>
  <si>
    <t>Параметры RAB ДРСК</t>
  </si>
  <si>
    <t>Необходимая валовая выручка (тыс. руб)</t>
  </si>
  <si>
    <t>ДРСК</t>
  </si>
  <si>
    <t>Приморские ЭС</t>
  </si>
  <si>
    <t>Хабаровские ЭС</t>
  </si>
  <si>
    <t>Амурские ЭС</t>
  </si>
  <si>
    <t>ЭС ЕАО</t>
  </si>
  <si>
    <t>Базовый уровень операционных расходов (млн. руб.)</t>
  </si>
  <si>
    <t>Размер инвестированного капитала (млн. руб.)</t>
  </si>
  <si>
    <t>Чистый оборотный капитал (млн. руб.)</t>
  </si>
  <si>
    <t>Норма доходности на старый капитал, учтенная в периоде долгосрочного регулирования 2012-2017 (%)</t>
  </si>
  <si>
    <t>Норма доходности на новый капитал, учтенная в периоде долгосрочного регулирования 2012-2017 (%)</t>
  </si>
  <si>
    <t>Долгосрочные тарифы</t>
  </si>
  <si>
    <t>с 01.01</t>
  </si>
  <si>
    <t>с 01.07.</t>
  </si>
  <si>
    <t xml:space="preserve">Одноставочный тариф руб./МВтч </t>
  </si>
  <si>
    <t>Южно-Якутские ЭС</t>
  </si>
  <si>
    <t>т.у.т.</t>
  </si>
  <si>
    <t>Изменение к 2012 г.</t>
  </si>
  <si>
    <t>г/кВтч</t>
  </si>
  <si>
    <t>кг/Гкал</t>
  </si>
  <si>
    <t>дек.</t>
  </si>
  <si>
    <t>4кв.</t>
  </si>
  <si>
    <t>Год 2012</t>
  </si>
  <si>
    <t>РАО ЭС Востока 2011/2012, покупка электроэнергии на ОРЭМ (млн. кВт-ч)</t>
  </si>
  <si>
    <t>РАО ЭС Востока 2011/2012, покупка электроэнергии на ОРЭМ (руб./кВт-ч.)</t>
  </si>
  <si>
    <t>РАО ЭС Востока 2011/2012, покупка мощности на ОРЭМ (руб./МВт в мес.)</t>
  </si>
  <si>
    <t>РАО ЭС Востока 2011/2012, продажа электроэнергии на ОРЭМ (млн. кВт-ч)</t>
  </si>
  <si>
    <t>РАО ЭС Востока 2011/2012, продажа электроэнергии на ОРЭМ (руб./кВт-ч)</t>
  </si>
  <si>
    <t>РАО ЭС Востока 2011/2012, продажа мощности на ОРЭМ (МВт)</t>
  </si>
  <si>
    <t xml:space="preserve"> </t>
  </si>
  <si>
    <t>РАО ЭС Востока 2011/2012, продажа мощности на ОРЭМ (руб./МВт в мес.)</t>
  </si>
  <si>
    <t>200557.23</t>
  </si>
  <si>
    <t>п.п.</t>
  </si>
  <si>
    <t xml:space="preserve">Изменение </t>
  </si>
  <si>
    <t xml:space="preserve">ВГР ЗЭС </t>
  </si>
  <si>
    <t>май</t>
  </si>
  <si>
    <t>Изменение 1 пг</t>
  </si>
  <si>
    <t>1 пг 13</t>
  </si>
  <si>
    <t xml:space="preserve">изм. </t>
  </si>
  <si>
    <t>изм.</t>
  </si>
  <si>
    <t>2кв.</t>
  </si>
  <si>
    <t>Покупка мощности на ОРЭМ (руб./МВт в мес.)</t>
  </si>
  <si>
    <t>Продажа электроэнергии на ОРЭМ (млн. кВт-ч)</t>
  </si>
  <si>
    <t>Продажа электроэнергии на ОРЭМ (руб./кВт-ч)</t>
  </si>
  <si>
    <t>Продажа мощности на ОРЭМ (МВт)</t>
  </si>
  <si>
    <t>Продажа мощности на ОРЭМ (руб./МВт в мес.)</t>
  </si>
  <si>
    <t>РАО ЭС Востока отпуск электроэнергии в сеть (млн. кВт.ч)</t>
  </si>
  <si>
    <t>Покупка мощности на ОРЭМ (МВт в мес.)</t>
  </si>
  <si>
    <t>Покупка электроэнергии на ОРЭМ (руб./кВт-ч.)</t>
  </si>
  <si>
    <t>Покупка электроэнергии на ОРЭМ (млн. кВт-ч)</t>
  </si>
  <si>
    <t>изм</t>
  </si>
  <si>
    <t>4 энергоблок Южно-Сахалинской ТЭЦ-1</t>
  </si>
  <si>
    <t>руб.</t>
  </si>
  <si>
    <t>Отпуск электроэнергии с шин электростанций (млн. кВт-ч)</t>
  </si>
  <si>
    <t>Выработка электроэнергии (млн. кВт-ч)</t>
  </si>
  <si>
    <t>Отпуск тепловой энергии (тыс. Гкал)</t>
  </si>
  <si>
    <t>Коэффициент использования установленной  электрической мощности (%)</t>
  </si>
  <si>
    <t>Коэффициент использования установленной  тепловой мощности (%)</t>
  </si>
  <si>
    <t>Установленная электрическая мощность (МВт)</t>
  </si>
  <si>
    <t>Располагаемая электрическая мощность (МВт)</t>
  </si>
  <si>
    <t>Установленная тепловая мощность (Гкал/ч)</t>
  </si>
  <si>
    <t>Расход топлива (т.у.т.)</t>
  </si>
  <si>
    <t>Расход топлива на отпуск Э (т.у.т.)</t>
  </si>
  <si>
    <t>Расход топлива на отпуск Т(т.у.т.)</t>
  </si>
  <si>
    <t>УРУТ на отпуск электроэнергии (г/кВт.ч)</t>
  </si>
  <si>
    <t>УРУТ на отпуск тепловой энергии (кг/Гкал)</t>
  </si>
  <si>
    <r>
      <t>Объем продажи электроэнергии конечному потребителю  (млн. кВт-ч)</t>
    </r>
    <r>
      <rPr>
        <b/>
        <sz val="15"/>
        <color rgb="FFFF0000"/>
        <rFont val="Calibri"/>
        <family val="2"/>
        <charset val="204"/>
        <scheme val="minor"/>
      </rPr>
      <t>*</t>
    </r>
  </si>
  <si>
    <t>Изменение к  4 кв 2012</t>
  </si>
  <si>
    <t>Изменение к  2012 г.</t>
  </si>
  <si>
    <t>Изменение к 2012г.</t>
  </si>
  <si>
    <t xml:space="preserve">Изменение к 4 кв. 2012 </t>
  </si>
  <si>
    <t>Изменение к 4 кв.. 2012 г.</t>
  </si>
  <si>
    <t>Изменение 12 мес.. 2012 г.</t>
  </si>
  <si>
    <t>Изменение к 12 мес.. 2012 г.</t>
  </si>
  <si>
    <t>руб</t>
  </si>
  <si>
    <r>
      <t>2.37</t>
    </r>
    <r>
      <rPr>
        <sz val="11"/>
        <color rgb="FFFF0000"/>
        <rFont val="Calibri"/>
        <family val="2"/>
        <charset val="204"/>
        <scheme val="minor"/>
      </rPr>
      <t>*****</t>
    </r>
  </si>
  <si>
    <r>
      <t>*****</t>
    </r>
    <r>
      <rPr>
        <sz val="11"/>
        <color theme="1"/>
        <rFont val="Calibri"/>
        <family val="2"/>
        <charset val="204"/>
        <scheme val="minor"/>
      </rPr>
      <t xml:space="preserve">  В октябре 2013 года ОАО "Камчатскэнерго" произведён расчет   за электрическую энергию и мощность по 3-х ставочному тарифу  для предприятиий, максимальная мощность энергопринимающих устройств которых в границах балансовой принадлежности составляет не менее 670 кВт, что привело к увеличению тарифа.</t>
    </r>
  </si>
  <si>
    <r>
      <t xml:space="preserve"> </t>
    </r>
    <r>
      <rPr>
        <sz val="11"/>
        <color theme="1"/>
        <rFont val="Calibri"/>
        <family val="2"/>
        <charset val="204"/>
        <scheme val="minor"/>
      </rPr>
      <t xml:space="preserve">В ноябре 2013 ОАО "Камчатскэнерго" произведен перерасчет данной группы потребителей. </t>
    </r>
  </si>
  <si>
    <t>Изменение к  2013 г.</t>
  </si>
  <si>
    <t>Изменение к 2013 г.</t>
  </si>
  <si>
    <t>Теплоэнергосервис</t>
  </si>
  <si>
    <t>ВГР ЗЭС (эб)</t>
  </si>
  <si>
    <t xml:space="preserve">электрокотельная </t>
  </si>
  <si>
    <t>январь</t>
  </si>
  <si>
    <t>февраль</t>
  </si>
  <si>
    <t>ДГК по двусторонним договорам</t>
  </si>
  <si>
    <t>Изменение к 1 кв.. 2013 г.</t>
  </si>
  <si>
    <t>Изменение к 1 пг 13г.</t>
  </si>
  <si>
    <t>Изменение к 4 кв.. 2013 г.</t>
  </si>
  <si>
    <t>Изменение 12 мес.. 2013 г.</t>
  </si>
  <si>
    <t>1 пг 14</t>
  </si>
  <si>
    <r>
      <t>6.25</t>
    </r>
    <r>
      <rPr>
        <sz val="11"/>
        <color rgb="FFFF0000"/>
        <rFont val="Calibri"/>
        <family val="2"/>
        <charset val="204"/>
        <scheme val="minor"/>
      </rPr>
      <t>*****</t>
    </r>
  </si>
  <si>
    <r>
      <rPr>
        <sz val="11"/>
        <color rgb="FFFF0000"/>
        <rFont val="Calibri"/>
        <family val="2"/>
        <charset val="204"/>
        <scheme val="minor"/>
      </rPr>
      <t>******</t>
    </r>
    <r>
      <rPr>
        <sz val="11"/>
        <color theme="1"/>
        <rFont val="Calibri"/>
        <family val="2"/>
        <charset val="204"/>
        <scheme val="minor"/>
      </rPr>
      <t xml:space="preserve"> На снижение тарифа ОАО "Чукотэнерго"  в феврале 2014 года повлияли расчеты по 3-х ставочному тарифу   промышленных потребителей и оптовых предприятий перепродавцов </t>
    </r>
  </si>
  <si>
    <t>01.2011</t>
  </si>
  <si>
    <t>02.2011</t>
  </si>
  <si>
    <t>03.2011</t>
  </si>
  <si>
    <t>04.2011</t>
  </si>
  <si>
    <t>05.2011</t>
  </si>
  <si>
    <t>06.2011</t>
  </si>
  <si>
    <t>07.2011</t>
  </si>
  <si>
    <t>08.2011</t>
  </si>
  <si>
    <t>09.2011</t>
  </si>
  <si>
    <t>10.2011</t>
  </si>
  <si>
    <t>11.2011</t>
  </si>
  <si>
    <t>12.2011</t>
  </si>
  <si>
    <t>01.2012</t>
  </si>
  <si>
    <t>02.2012</t>
  </si>
  <si>
    <t>03.2012</t>
  </si>
  <si>
    <t>04.2012</t>
  </si>
  <si>
    <t>05.2012</t>
  </si>
  <si>
    <t>06.2012</t>
  </si>
  <si>
    <t>07.2012</t>
  </si>
  <si>
    <t>08.2012</t>
  </si>
  <si>
    <t>09.2012</t>
  </si>
  <si>
    <t>10.2012</t>
  </si>
  <si>
    <t>11.2012</t>
  </si>
  <si>
    <t>12.2012</t>
  </si>
  <si>
    <t>01.2013</t>
  </si>
  <si>
    <t>02.2013</t>
  </si>
  <si>
    <t>03.2013</t>
  </si>
  <si>
    <t>04.2013</t>
  </si>
  <si>
    <t>05.2013</t>
  </si>
  <si>
    <t>06.2013</t>
  </si>
  <si>
    <t>07.2013</t>
  </si>
  <si>
    <t>08.2013</t>
  </si>
  <si>
    <t>09.2013</t>
  </si>
  <si>
    <t>10.2013</t>
  </si>
  <si>
    <t>11.2013</t>
  </si>
  <si>
    <t>12.2013</t>
  </si>
  <si>
    <t>01.2014</t>
  </si>
  <si>
    <t>02.2014</t>
  </si>
  <si>
    <t>03.2014</t>
  </si>
  <si>
    <t>04.2014</t>
  </si>
  <si>
    <t>05.2014</t>
  </si>
  <si>
    <t>06.2014</t>
  </si>
  <si>
    <t>07.2014</t>
  </si>
  <si>
    <t>08.2014</t>
  </si>
  <si>
    <t>09.2014</t>
  </si>
  <si>
    <t>10.2014</t>
  </si>
  <si>
    <t>11.2014</t>
  </si>
  <si>
    <t>12 мес</t>
  </si>
  <si>
    <t>_12.2014</t>
  </si>
  <si>
    <t>12.2014</t>
  </si>
  <si>
    <t>01.2015</t>
  </si>
  <si>
    <t>Изменение к  2014 г.</t>
  </si>
  <si>
    <t>Изменение к 2014 г.</t>
  </si>
  <si>
    <t>02.2015</t>
  </si>
  <si>
    <t>03.2015</t>
  </si>
  <si>
    <t>04.2015</t>
  </si>
  <si>
    <t>Покупка электроэнергии (млн. кВт-ч)</t>
  </si>
  <si>
    <t>Продажа мощности на ОРЭМ (МВт в мес.)</t>
  </si>
  <si>
    <t xml:space="preserve"> Изменение к 9 мес.2013г.</t>
  </si>
  <si>
    <t>Изменение к 1 кв.. 2014 г.</t>
  </si>
  <si>
    <t>Изменение к 1 пг 14г.</t>
  </si>
  <si>
    <t xml:space="preserve"> Изменение к 9 мес.2014г.</t>
  </si>
  <si>
    <t>Изменение к 4 кв.. 2014 г.</t>
  </si>
  <si>
    <t>Изменение 12 мес.. 2014 г.</t>
  </si>
  <si>
    <t>1 пг 15</t>
  </si>
  <si>
    <t>Изменение л 1 пг 13 г.</t>
  </si>
  <si>
    <t>Изменение к 9 мес.2013г.</t>
  </si>
  <si>
    <t>Изменение к 12 мес.. 2013 г.</t>
  </si>
  <si>
    <t>Изменение л 1 пг 14 г.</t>
  </si>
  <si>
    <t>Изменение к 9 мес.2014г.</t>
  </si>
  <si>
    <t>Изменение к 12 мес.. 2014 г.</t>
  </si>
  <si>
    <r>
      <t>19%</t>
    </r>
    <r>
      <rPr>
        <b/>
        <sz val="11"/>
        <color rgb="FFFF0000"/>
        <rFont val="Calibri"/>
        <family val="2"/>
        <charset val="204"/>
        <scheme val="minor"/>
      </rPr>
      <t>*******</t>
    </r>
  </si>
  <si>
    <t>6.97******</t>
  </si>
  <si>
    <r>
      <t xml:space="preserve">******* </t>
    </r>
    <r>
      <rPr>
        <sz val="11"/>
        <rFont val="Calibri"/>
        <family val="2"/>
        <charset val="204"/>
        <scheme val="minor"/>
      </rPr>
      <t>ОАО "ЮЭСК" -  рост  тарифа в 2014году обусловлен  изменением структуры полезного отпуска за счет увеличения электропотребления  потребителей с более высоким тарифом.</t>
    </r>
  </si>
  <si>
    <t>среднеотпускной тариф на электроэнергию 2011-2015 (руб./кВт-ч)</t>
  </si>
  <si>
    <t>Среднеотпускной тариф на электроэнергию (руб./МВт-ч)</t>
  </si>
  <si>
    <t>изм. к 30.06.</t>
  </si>
  <si>
    <t>12 месяцев</t>
  </si>
  <si>
    <t>Цена станций ДГК на ОРЭМ</t>
  </si>
  <si>
    <t>1020,05 руб.</t>
  </si>
  <si>
    <t>1008,65 руб</t>
  </si>
  <si>
    <t>Николаевская ТЭЦ*</t>
  </si>
  <si>
    <t>Мобильные ГТЭС на ВТЭЦ-1</t>
  </si>
  <si>
    <t>РАО ЭС Востока 2011-2015, среднеотпускной тариф на теплоэнергию (руб./Гкал)</t>
  </si>
  <si>
    <t>Изм. к 2014</t>
  </si>
  <si>
    <t>1 088,61</t>
  </si>
  <si>
    <t>05.2015</t>
  </si>
  <si>
    <t>1 пол. 2015</t>
  </si>
  <si>
    <t>2 кв. 2015</t>
  </si>
  <si>
    <t>06.2015</t>
  </si>
  <si>
    <t>АО "ДГК"</t>
  </si>
  <si>
    <t>ПАО "Магаданэнерго"</t>
  </si>
  <si>
    <t>АО "ЮЭСК"</t>
  </si>
  <si>
    <t>ПАО "Камчатскэнерго"</t>
  </si>
  <si>
    <t xml:space="preserve">  АО "Чукотэнерго"</t>
  </si>
  <si>
    <t>ПАО "Якутскэнерго"</t>
  </si>
  <si>
    <t>АО "Сахаэнерго"</t>
  </si>
  <si>
    <t>АО "Теплоэнергосервис"</t>
  </si>
  <si>
    <t>ПАО "Передвижная энергетика"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</si>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</sst>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#,##0.000"/>
    <numFmt numFmtId="165" formatCode="0.0"/>
    <numFmt numFmtId="166" formatCode="#,##0.0"/>
    <numFmt numFmtId="167" formatCode="0.000"/>
    <numFmt numFmtId="168" formatCode="0.0%"/>
    <numFmt numFmtId="169" formatCode="0.0000"/>
    <numFmt numFmtId="170" formatCode="_(* #,##0_);_(* \(#,##0\);_(* &quot;-&quot;??_);_(@_)"/>
    <numFmt numFmtId="171" formatCode="0.00000"/>
    <numFmt numFmtId="172" formatCode="_-* #,##0_р_._-;\-* #,##0_р_._-;_-* &quot;-&quot;??_р_._-;_-@_-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rgb="FF0000FF"/>
      <name val="Calibri"/>
      <family val="2"/>
      <charset val="204"/>
      <scheme val="minor"/>
    </font>
    <font>
      <i/>
      <sz val="9"/>
      <name val="Times New Roman Cyr"/>
      <charset val="204"/>
    </font>
    <font>
      <b/>
      <sz val="9"/>
      <name val="Times New Roman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5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sz val="11"/>
      <color theme="0" tint="-4.9989318521683403E-2"/>
      <name val="Times New Roman"/>
      <family val="1"/>
      <charset val="204"/>
    </font>
    <font>
      <i/>
      <sz val="11"/>
      <color theme="1"/>
      <name val="Arial"/>
      <family val="2"/>
      <charset val="204"/>
    </font>
    <font>
      <sz val="10"/>
      <name val="Helv"/>
    </font>
    <font>
      <strike/>
      <sz val="11"/>
      <color theme="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charset val="204"/>
    </font>
    <font>
      <b/>
      <sz val="12"/>
      <color theme="3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5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9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0" fillId="0" borderId="0"/>
    <xf numFmtId="0" fontId="38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9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43" fillId="0" borderId="0" applyFont="0" applyFill="0" applyBorder="0" applyAlignment="0" applyProtection="0"/>
  </cellStyleXfs>
  <cellXfs count="1024">
    <xf numFmtId="0" fontId="0" fillId="0" borderId="0" xfId="0"/>
    <xf numFmtId="3" fontId="0" fillId="0" borderId="0" xfId="0" applyNumberFormat="1"/>
    <xf numFmtId="0" fontId="6" fillId="0" borderId="0" xfId="0" applyFont="1"/>
    <xf numFmtId="0" fontId="3" fillId="3" borderId="0" xfId="2" applyBorder="1" applyAlignment="1">
      <alignment horizontal="center" vertical="center"/>
    </xf>
    <xf numFmtId="0" fontId="5" fillId="2" borderId="0" xfId="1" applyFont="1" applyBorder="1"/>
    <xf numFmtId="0" fontId="9" fillId="0" borderId="0" xfId="6" applyNumberFormat="1" applyFont="1" applyFill="1" applyBorder="1" applyAlignment="1">
      <alignment horizontal="left" indent="1"/>
    </xf>
    <xf numFmtId="0" fontId="10" fillId="0" borderId="0" xfId="6" applyNumberFormat="1" applyFont="1" applyFill="1" applyBorder="1" applyAlignment="1">
      <alignment horizontal="left" indent="3"/>
    </xf>
    <xf numFmtId="0" fontId="9" fillId="0" borderId="0" xfId="0" applyFont="1" applyFill="1" applyBorder="1" applyAlignment="1">
      <alignment horizontal="left" indent="1"/>
    </xf>
    <xf numFmtId="0" fontId="9" fillId="0" borderId="0" xfId="6" applyNumberFormat="1" applyFont="1" applyFill="1" applyAlignment="1">
      <alignment horizontal="left" indent="3"/>
    </xf>
    <xf numFmtId="0" fontId="10" fillId="0" borderId="0" xfId="6" applyNumberFormat="1" applyFont="1" applyFill="1" applyAlignment="1">
      <alignment horizontal="left" indent="5"/>
    </xf>
    <xf numFmtId="0" fontId="9" fillId="0" borderId="0" xfId="6" applyNumberFormat="1" applyFont="1" applyFill="1" applyBorder="1" applyAlignment="1">
      <alignment horizontal="left" indent="3"/>
    </xf>
    <xf numFmtId="0" fontId="10" fillId="0" borderId="0" xfId="6" applyNumberFormat="1" applyFont="1" applyFill="1" applyBorder="1" applyAlignment="1"/>
    <xf numFmtId="0" fontId="9" fillId="0" borderId="0" xfId="6" applyNumberFormat="1" applyFont="1" applyFill="1" applyBorder="1" applyAlignment="1"/>
    <xf numFmtId="0" fontId="9" fillId="5" borderId="0" xfId="0" applyFont="1" applyFill="1" applyBorder="1" applyAlignment="1">
      <alignment horizontal="left" indent="1"/>
    </xf>
    <xf numFmtId="9" fontId="0" fillId="4" borderId="1" xfId="5" applyFont="1" applyFill="1" applyBorder="1"/>
    <xf numFmtId="0" fontId="10" fillId="0" borderId="0" xfId="6" applyNumberFormat="1" applyFont="1" applyFill="1" applyBorder="1" applyAlignment="1">
      <alignment horizontal="left" indent="1"/>
    </xf>
    <xf numFmtId="0" fontId="5" fillId="4" borderId="0" xfId="1" applyFont="1" applyFill="1" applyBorder="1"/>
    <xf numFmtId="165" fontId="11" fillId="5" borderId="0" xfId="0" applyNumberFormat="1" applyFont="1" applyFill="1"/>
    <xf numFmtId="165" fontId="11" fillId="5" borderId="1" xfId="0" applyNumberFormat="1" applyFont="1" applyFill="1" applyBorder="1"/>
    <xf numFmtId="165" fontId="12" fillId="5" borderId="3" xfId="0" applyNumberFormat="1" applyFont="1" applyFill="1" applyBorder="1"/>
    <xf numFmtId="165" fontId="12" fillId="5" borderId="0" xfId="0" applyNumberFormat="1" applyFont="1" applyFill="1" applyBorder="1"/>
    <xf numFmtId="165" fontId="11" fillId="0" borderId="0" xfId="0" applyNumberFormat="1" applyFont="1"/>
    <xf numFmtId="165" fontId="5" fillId="5" borderId="1" xfId="0" applyNumberFormat="1" applyFont="1" applyFill="1" applyBorder="1"/>
    <xf numFmtId="10" fontId="0" fillId="0" borderId="0" xfId="0" applyNumberFormat="1" applyFont="1"/>
    <xf numFmtId="10" fontId="0" fillId="0" borderId="0" xfId="0" applyNumberFormat="1"/>
    <xf numFmtId="168" fontId="5" fillId="0" borderId="1" xfId="0" applyNumberFormat="1" applyFont="1" applyBorder="1"/>
    <xf numFmtId="168" fontId="5" fillId="0" borderId="0" xfId="0" applyNumberFormat="1" applyFont="1" applyBorder="1"/>
    <xf numFmtId="168" fontId="0" fillId="0" borderId="1" xfId="0" applyNumberFormat="1" applyBorder="1"/>
    <xf numFmtId="165" fontId="0" fillId="0" borderId="1" xfId="0" applyNumberFormat="1" applyBorder="1"/>
    <xf numFmtId="165" fontId="5" fillId="0" borderId="3" xfId="0" applyNumberFormat="1" applyFont="1" applyBorder="1"/>
    <xf numFmtId="0" fontId="9" fillId="5" borderId="0" xfId="1" applyFont="1" applyFill="1" applyBorder="1" applyAlignment="1">
      <alignment horizontal="left" indent="1"/>
    </xf>
    <xf numFmtId="168" fontId="5" fillId="4" borderId="0" xfId="1" applyNumberFormat="1" applyFont="1" applyFill="1" applyBorder="1" applyAlignment="1">
      <alignment horizontal="right"/>
    </xf>
    <xf numFmtId="0" fontId="9" fillId="4" borderId="0" xfId="1" applyFont="1" applyFill="1" applyBorder="1" applyAlignment="1">
      <alignment horizontal="left" indent="1"/>
    </xf>
    <xf numFmtId="165" fontId="5" fillId="4" borderId="0" xfId="0" applyNumberFormat="1" applyFont="1" applyFill="1"/>
    <xf numFmtId="165" fontId="5" fillId="4" borderId="1" xfId="0" applyNumberFormat="1" applyFont="1" applyFill="1" applyBorder="1"/>
    <xf numFmtId="165" fontId="5" fillId="4" borderId="3" xfId="0" applyNumberFormat="1" applyFont="1" applyFill="1" applyBorder="1"/>
    <xf numFmtId="0" fontId="9" fillId="4" borderId="0" xfId="0" applyFont="1" applyFill="1" applyBorder="1" applyAlignment="1">
      <alignment horizontal="left" indent="1"/>
    </xf>
    <xf numFmtId="165" fontId="11" fillId="5" borderId="0" xfId="0" applyNumberFormat="1" applyFont="1" applyFill="1" applyBorder="1"/>
    <xf numFmtId="165" fontId="0" fillId="0" borderId="0" xfId="0" applyNumberFormat="1" applyFill="1" applyBorder="1"/>
    <xf numFmtId="167" fontId="5" fillId="0" borderId="0" xfId="0" applyNumberFormat="1" applyFont="1"/>
    <xf numFmtId="165" fontId="16" fillId="0" borderId="0" xfId="0" applyNumberFormat="1" applyFont="1"/>
    <xf numFmtId="167" fontId="5" fillId="0" borderId="1" xfId="0" applyNumberFormat="1" applyFont="1" applyBorder="1"/>
    <xf numFmtId="167" fontId="5" fillId="0" borderId="3" xfId="0" applyNumberFormat="1" applyFont="1" applyBorder="1"/>
    <xf numFmtId="165" fontId="12" fillId="6" borderId="3" xfId="0" applyNumberFormat="1" applyFont="1" applyFill="1" applyBorder="1"/>
    <xf numFmtId="169" fontId="0" fillId="6" borderId="0" xfId="0" applyNumberFormat="1" applyFont="1" applyFill="1"/>
    <xf numFmtId="1" fontId="0" fillId="0" borderId="1" xfId="5" applyNumberFormat="1" applyFont="1" applyFill="1" applyBorder="1"/>
    <xf numFmtId="166" fontId="17" fillId="0" borderId="4" xfId="4" applyNumberFormat="1" applyFont="1" applyFill="1" applyBorder="1" applyAlignment="1" applyProtection="1">
      <alignment vertical="center"/>
    </xf>
    <xf numFmtId="166" fontId="18" fillId="0" borderId="4" xfId="4" applyNumberFormat="1" applyFont="1" applyFill="1" applyBorder="1" applyAlignment="1" applyProtection="1">
      <alignment vertical="center"/>
    </xf>
    <xf numFmtId="164" fontId="0" fillId="0" borderId="0" xfId="0" applyNumberFormat="1"/>
    <xf numFmtId="166" fontId="0" fillId="0" borderId="0" xfId="0" applyNumberFormat="1"/>
    <xf numFmtId="1" fontId="0" fillId="0" borderId="0" xfId="5" applyNumberFormat="1" applyFont="1" applyFill="1" applyBorder="1"/>
    <xf numFmtId="165" fontId="0" fillId="4" borderId="0" xfId="0" applyNumberFormat="1" applyFill="1" applyBorder="1"/>
    <xf numFmtId="165" fontId="9" fillId="0" borderId="0" xfId="6" applyNumberFormat="1" applyFont="1" applyFill="1" applyBorder="1" applyAlignment="1">
      <alignment horizontal="left" indent="1"/>
    </xf>
    <xf numFmtId="0" fontId="20" fillId="0" borderId="0" xfId="6" applyNumberFormat="1" applyFont="1" applyFill="1" applyBorder="1" applyAlignment="1">
      <alignment horizontal="left" indent="3"/>
    </xf>
    <xf numFmtId="165" fontId="3" fillId="3" borderId="0" xfId="2" applyNumberFormat="1" applyFont="1" applyBorder="1"/>
    <xf numFmtId="165" fontId="3" fillId="3" borderId="0" xfId="2" applyNumberFormat="1" applyBorder="1" applyAlignment="1">
      <alignment horizontal="center" vertical="center"/>
    </xf>
    <xf numFmtId="167" fontId="0" fillId="6" borderId="0" xfId="0" applyNumberFormat="1" applyFont="1" applyFill="1" applyBorder="1"/>
    <xf numFmtId="9" fontId="0" fillId="0" borderId="1" xfId="5" applyFont="1" applyBorder="1"/>
    <xf numFmtId="0" fontId="10" fillId="0" borderId="0" xfId="6" applyNumberFormat="1" applyFont="1" applyFill="1" applyBorder="1" applyAlignment="1">
      <alignment horizontal="left" indent="5"/>
    </xf>
    <xf numFmtId="0" fontId="10" fillId="0" borderId="0" xfId="6" applyNumberFormat="1" applyFont="1" applyFill="1" applyBorder="1" applyAlignment="1">
      <alignment horizontal="left" indent="7"/>
    </xf>
    <xf numFmtId="165" fontId="12" fillId="0" borderId="0" xfId="0" applyNumberFormat="1" applyFont="1" applyFill="1" applyBorder="1"/>
    <xf numFmtId="2" fontId="12" fillId="0" borderId="0" xfId="0" applyNumberFormat="1" applyFont="1"/>
    <xf numFmtId="9" fontId="0" fillId="6" borderId="0" xfId="5" applyFont="1" applyFill="1" applyBorder="1"/>
    <xf numFmtId="0" fontId="12" fillId="0" borderId="0" xfId="0" applyFont="1"/>
    <xf numFmtId="165" fontId="3" fillId="3" borderId="1" xfId="2" applyNumberFormat="1" applyFont="1" applyBorder="1" applyAlignment="1">
      <alignment horizontal="center" vertical="center"/>
    </xf>
    <xf numFmtId="165" fontId="3" fillId="3" borderId="3" xfId="2" applyNumberFormat="1" applyFont="1" applyBorder="1" applyAlignment="1">
      <alignment horizontal="center" vertical="center"/>
    </xf>
    <xf numFmtId="165" fontId="5" fillId="4" borderId="0" xfId="1" applyNumberFormat="1" applyFont="1" applyFill="1" applyBorder="1"/>
    <xf numFmtId="165" fontId="9" fillId="4" borderId="0" xfId="1" applyNumberFormat="1" applyFont="1" applyFill="1" applyBorder="1" applyAlignment="1">
      <alignment horizontal="left" indent="1"/>
    </xf>
    <xf numFmtId="165" fontId="9" fillId="0" borderId="0" xfId="6" applyNumberFormat="1" applyFont="1" applyFill="1" applyAlignment="1">
      <alignment horizontal="left" indent="3"/>
    </xf>
    <xf numFmtId="165" fontId="10" fillId="0" borderId="0" xfId="6" applyNumberFormat="1" applyFont="1" applyFill="1" applyAlignment="1">
      <alignment horizontal="left" indent="5"/>
    </xf>
    <xf numFmtId="165" fontId="9" fillId="0" borderId="0" xfId="6" applyNumberFormat="1" applyFont="1" applyFill="1" applyBorder="1" applyAlignment="1">
      <alignment horizontal="left" indent="3"/>
    </xf>
    <xf numFmtId="165" fontId="10" fillId="0" borderId="0" xfId="6" applyNumberFormat="1" applyFont="1" applyFill="1" applyBorder="1" applyAlignment="1">
      <alignment horizontal="left" indent="5"/>
    </xf>
    <xf numFmtId="165" fontId="10" fillId="0" borderId="0" xfId="6" applyNumberFormat="1" applyFont="1" applyFill="1" applyBorder="1" applyAlignment="1">
      <alignment horizontal="left" indent="7"/>
    </xf>
    <xf numFmtId="165" fontId="9" fillId="4" borderId="0" xfId="0" applyNumberFormat="1" applyFont="1" applyFill="1" applyBorder="1" applyAlignment="1">
      <alignment horizontal="left" indent="1"/>
    </xf>
    <xf numFmtId="1" fontId="3" fillId="3" borderId="0" xfId="2" applyNumberFormat="1" applyBorder="1" applyAlignment="1">
      <alignment horizontal="center" vertical="center"/>
    </xf>
    <xf numFmtId="1" fontId="3" fillId="3" borderId="0" xfId="2" applyNumberFormat="1" applyFont="1" applyBorder="1"/>
    <xf numFmtId="1" fontId="3" fillId="3" borderId="0" xfId="2" applyNumberFormat="1" applyFont="1" applyBorder="1" applyAlignment="1">
      <alignment horizontal="center" vertical="center"/>
    </xf>
    <xf numFmtId="1" fontId="5" fillId="4" borderId="0" xfId="1" applyNumberFormat="1" applyFont="1" applyFill="1" applyBorder="1"/>
    <xf numFmtId="1" fontId="5" fillId="4" borderId="0" xfId="1" applyNumberFormat="1" applyFont="1" applyFill="1" applyBorder="1" applyAlignment="1">
      <alignment horizontal="right"/>
    </xf>
    <xf numFmtId="1" fontId="9" fillId="4" borderId="0" xfId="1" applyNumberFormat="1" applyFont="1" applyFill="1" applyBorder="1" applyAlignment="1">
      <alignment horizontal="left" indent="1"/>
    </xf>
    <xf numFmtId="1" fontId="5" fillId="4" borderId="0" xfId="0" applyNumberFormat="1" applyFont="1" applyFill="1"/>
    <xf numFmtId="1" fontId="9" fillId="0" borderId="0" xfId="6" applyNumberFormat="1" applyFont="1" applyFill="1" applyAlignment="1">
      <alignment horizontal="left" indent="3"/>
    </xf>
    <xf numFmtId="1" fontId="10" fillId="0" borderId="0" xfId="6" applyNumberFormat="1" applyFont="1" applyFill="1" applyAlignment="1">
      <alignment horizontal="left" indent="5"/>
    </xf>
    <xf numFmtId="1" fontId="8" fillId="0" borderId="0" xfId="0" applyNumberFormat="1" applyFont="1"/>
    <xf numFmtId="1" fontId="9" fillId="0" borderId="0" xfId="6" applyNumberFormat="1" applyFont="1" applyFill="1" applyBorder="1" applyAlignment="1">
      <alignment horizontal="left" indent="3"/>
    </xf>
    <xf numFmtId="1" fontId="5" fillId="0" borderId="0" xfId="0" applyNumberFormat="1" applyFont="1"/>
    <xf numFmtId="1" fontId="10" fillId="0" borderId="0" xfId="6" applyNumberFormat="1" applyFont="1" applyFill="1" applyBorder="1" applyAlignment="1">
      <alignment horizontal="left" indent="5"/>
    </xf>
    <xf numFmtId="1" fontId="10" fillId="0" borderId="0" xfId="6" applyNumberFormat="1" applyFont="1" applyFill="1" applyBorder="1" applyAlignment="1">
      <alignment horizontal="left" indent="7"/>
    </xf>
    <xf numFmtId="1" fontId="0" fillId="7" borderId="0" xfId="0" applyNumberFormat="1" applyFill="1"/>
    <xf numFmtId="1" fontId="0" fillId="0" borderId="0" xfId="0" applyNumberFormat="1" applyAlignment="1">
      <alignment horizontal="left"/>
    </xf>
    <xf numFmtId="1" fontId="9" fillId="4" borderId="0" xfId="0" applyNumberFormat="1" applyFont="1" applyFill="1" applyBorder="1" applyAlignment="1">
      <alignment horizontal="left" indent="1"/>
    </xf>
    <xf numFmtId="165" fontId="5" fillId="2" borderId="0" xfId="1" applyNumberFormat="1" applyFont="1" applyBorder="1"/>
    <xf numFmtId="165" fontId="5" fillId="2" borderId="0" xfId="1" applyNumberFormat="1" applyFont="1" applyBorder="1" applyAlignment="1">
      <alignment horizontal="right"/>
    </xf>
    <xf numFmtId="165" fontId="9" fillId="5" borderId="0" xfId="1" applyNumberFormat="1" applyFont="1" applyFill="1" applyBorder="1" applyAlignment="1">
      <alignment horizontal="left" indent="1"/>
    </xf>
    <xf numFmtId="165" fontId="16" fillId="0" borderId="3" xfId="0" applyNumberFormat="1" applyFont="1" applyBorder="1"/>
    <xf numFmtId="165" fontId="16" fillId="0" borderId="0" xfId="0" applyNumberFormat="1" applyFont="1" applyBorder="1"/>
    <xf numFmtId="165" fontId="0" fillId="4" borderId="1" xfId="0" applyNumberFormat="1" applyFill="1" applyBorder="1"/>
    <xf numFmtId="165" fontId="0" fillId="4" borderId="0" xfId="0" applyNumberFormat="1" applyFont="1" applyFill="1" applyBorder="1"/>
    <xf numFmtId="165" fontId="10" fillId="0" borderId="0" xfId="6" applyNumberFormat="1" applyFont="1" applyFill="1" applyBorder="1" applyAlignment="1">
      <alignment horizontal="left" indent="3"/>
    </xf>
    <xf numFmtId="165" fontId="20" fillId="0" borderId="0" xfId="6" applyNumberFormat="1" applyFont="1" applyFill="1" applyBorder="1" applyAlignment="1">
      <alignment horizontal="left" indent="3"/>
    </xf>
    <xf numFmtId="165" fontId="9" fillId="0" borderId="0" xfId="6" applyNumberFormat="1" applyFont="1" applyFill="1" applyBorder="1" applyAlignment="1"/>
    <xf numFmtId="0" fontId="12" fillId="3" borderId="0" xfId="2" applyFont="1" applyBorder="1" applyAlignment="1">
      <alignment horizontal="center" vertical="center"/>
    </xf>
    <xf numFmtId="0" fontId="12" fillId="3" borderId="0" xfId="2" applyFont="1" applyBorder="1"/>
    <xf numFmtId="0" fontId="11" fillId="2" borderId="0" xfId="1" applyFont="1" applyBorder="1"/>
    <xf numFmtId="2" fontId="24" fillId="5" borderId="0" xfId="1" applyNumberFormat="1" applyFont="1" applyFill="1" applyBorder="1" applyAlignment="1">
      <alignment horizontal="left" indent="1"/>
    </xf>
    <xf numFmtId="2" fontId="24" fillId="0" borderId="0" xfId="6" applyNumberFormat="1" applyFont="1" applyFill="1" applyBorder="1" applyAlignment="1">
      <alignment horizontal="left" indent="1"/>
    </xf>
    <xf numFmtId="2" fontId="20" fillId="0" borderId="0" xfId="6" applyNumberFormat="1" applyFont="1" applyFill="1" applyBorder="1" applyAlignment="1">
      <alignment horizontal="left" indent="3"/>
    </xf>
    <xf numFmtId="2" fontId="24" fillId="6" borderId="0" xfId="6" applyNumberFormat="1" applyFont="1" applyFill="1" applyBorder="1" applyAlignment="1">
      <alignment horizontal="left" indent="1"/>
    </xf>
    <xf numFmtId="2" fontId="20" fillId="6" borderId="0" xfId="6" applyNumberFormat="1" applyFont="1" applyFill="1" applyBorder="1" applyAlignment="1">
      <alignment horizontal="left" indent="3"/>
    </xf>
    <xf numFmtId="0" fontId="24" fillId="5" borderId="0" xfId="1" applyFont="1" applyFill="1" applyBorder="1" applyAlignment="1">
      <alignment horizontal="left" indent="1"/>
    </xf>
    <xf numFmtId="0" fontId="24" fillId="0" borderId="0" xfId="6" applyNumberFormat="1" applyFont="1" applyFill="1" applyBorder="1" applyAlignment="1">
      <alignment horizontal="left" indent="1"/>
    </xf>
    <xf numFmtId="0" fontId="20" fillId="0" borderId="0" xfId="6" applyNumberFormat="1" applyFont="1" applyFill="1" applyBorder="1" applyAlignment="1">
      <alignment horizontal="left" indent="5"/>
    </xf>
    <xf numFmtId="0" fontId="24" fillId="0" borderId="0" xfId="6" applyNumberFormat="1" applyFont="1" applyFill="1" applyBorder="1" applyAlignment="1"/>
    <xf numFmtId="0" fontId="24" fillId="5" borderId="0" xfId="0" applyFont="1" applyFill="1" applyBorder="1" applyAlignment="1">
      <alignment horizontal="left" indent="1"/>
    </xf>
    <xf numFmtId="165" fontId="5" fillId="2" borderId="3" xfId="1" applyNumberFormat="1" applyFont="1" applyBorder="1" applyAlignment="1">
      <alignment horizontal="right"/>
    </xf>
    <xf numFmtId="165" fontId="5" fillId="2" borderId="1" xfId="1" applyNumberFormat="1" applyFont="1" applyBorder="1" applyAlignment="1">
      <alignment horizontal="right"/>
    </xf>
    <xf numFmtId="165" fontId="0" fillId="6" borderId="3" xfId="0" applyNumberFormat="1" applyFont="1" applyFill="1" applyBorder="1"/>
    <xf numFmtId="165" fontId="0" fillId="0" borderId="1" xfId="0" applyNumberFormat="1" applyFont="1" applyFill="1" applyBorder="1"/>
    <xf numFmtId="165" fontId="0" fillId="6" borderId="3" xfId="0" applyNumberFormat="1" applyFill="1" applyBorder="1"/>
    <xf numFmtId="165" fontId="0" fillId="0" borderId="1" xfId="0" applyNumberFormat="1" applyFill="1" applyBorder="1"/>
    <xf numFmtId="165" fontId="8" fillId="0" borderId="0" xfId="0" applyNumberFormat="1" applyFont="1" applyBorder="1"/>
    <xf numFmtId="165" fontId="5" fillId="2" borderId="5" xfId="1" applyNumberFormat="1" applyFont="1" applyBorder="1" applyAlignment="1">
      <alignment horizontal="right"/>
    </xf>
    <xf numFmtId="165" fontId="5" fillId="5" borderId="5" xfId="0" applyNumberFormat="1" applyFont="1" applyFill="1" applyBorder="1"/>
    <xf numFmtId="165" fontId="5" fillId="0" borderId="5" xfId="0" applyNumberFormat="1" applyFont="1" applyBorder="1"/>
    <xf numFmtId="165" fontId="0" fillId="0" borderId="5" xfId="0" applyNumberFormat="1" applyBorder="1"/>
    <xf numFmtId="165" fontId="0" fillId="0" borderId="5" xfId="0" applyNumberFormat="1" applyFont="1" applyBorder="1"/>
    <xf numFmtId="165" fontId="5" fillId="4" borderId="5" xfId="0" applyNumberFormat="1" applyFont="1" applyFill="1" applyBorder="1"/>
    <xf numFmtId="165" fontId="16" fillId="0" borderId="5" xfId="0" applyNumberFormat="1" applyFont="1" applyBorder="1"/>
    <xf numFmtId="165" fontId="3" fillId="3" borderId="5" xfId="2" applyNumberFormat="1" applyFont="1" applyBorder="1" applyAlignment="1">
      <alignment horizontal="center" vertical="center"/>
    </xf>
    <xf numFmtId="165" fontId="5" fillId="4" borderId="3" xfId="1" applyNumberFormat="1" applyFont="1" applyFill="1" applyBorder="1" applyAlignment="1">
      <alignment horizontal="right"/>
    </xf>
    <xf numFmtId="165" fontId="5" fillId="4" borderId="1" xfId="1" applyNumberFormat="1" applyFont="1" applyFill="1" applyBorder="1" applyAlignment="1">
      <alignment horizontal="right"/>
    </xf>
    <xf numFmtId="165" fontId="5" fillId="4" borderId="5" xfId="1" applyNumberFormat="1" applyFont="1" applyFill="1" applyBorder="1" applyAlignment="1">
      <alignment horizontal="right"/>
    </xf>
    <xf numFmtId="165" fontId="0" fillId="4" borderId="5" xfId="0" applyNumberFormat="1" applyFill="1" applyBorder="1"/>
    <xf numFmtId="165" fontId="0" fillId="4" borderId="3" xfId="0" applyNumberFormat="1" applyFill="1" applyBorder="1"/>
    <xf numFmtId="9" fontId="0" fillId="4" borderId="3" xfId="5" applyFont="1" applyFill="1" applyBorder="1"/>
    <xf numFmtId="9" fontId="0" fillId="6" borderId="3" xfId="5" applyFont="1" applyFill="1" applyBorder="1"/>
    <xf numFmtId="9" fontId="0" fillId="0" borderId="3" xfId="5" applyFont="1" applyBorder="1"/>
    <xf numFmtId="0" fontId="3" fillId="3" borderId="5" xfId="2" applyFont="1" applyBorder="1" applyAlignment="1">
      <alignment horizontal="center" vertical="center"/>
    </xf>
    <xf numFmtId="9" fontId="0" fillId="4" borderId="5" xfId="5" applyFont="1" applyFill="1" applyBorder="1"/>
    <xf numFmtId="9" fontId="0" fillId="0" borderId="5" xfId="5" applyFont="1" applyBorder="1"/>
    <xf numFmtId="9" fontId="0" fillId="6" borderId="5" xfId="5" applyFont="1" applyFill="1" applyBorder="1"/>
    <xf numFmtId="165" fontId="12" fillId="6" borderId="5" xfId="0" applyNumberFormat="1" applyFont="1" applyFill="1" applyBorder="1"/>
    <xf numFmtId="0" fontId="3" fillId="0" borderId="0" xfId="0" applyFont="1"/>
    <xf numFmtId="165" fontId="11" fillId="5" borderId="3" xfId="0" applyNumberFormat="1" applyFont="1" applyFill="1" applyBorder="1"/>
    <xf numFmtId="165" fontId="11" fillId="5" borderId="5" xfId="0" applyNumberFormat="1" applyFont="1" applyFill="1" applyBorder="1"/>
    <xf numFmtId="165" fontId="11" fillId="0" borderId="5" xfId="0" applyNumberFormat="1" applyFont="1" applyBorder="1"/>
    <xf numFmtId="165" fontId="12" fillId="5" borderId="1" xfId="0" applyNumberFormat="1" applyFont="1" applyFill="1" applyBorder="1"/>
    <xf numFmtId="165" fontId="12" fillId="0" borderId="3" xfId="0" applyNumberFormat="1" applyFont="1" applyFill="1" applyBorder="1"/>
    <xf numFmtId="165" fontId="13" fillId="0" borderId="0" xfId="0" applyNumberFormat="1" applyFont="1" applyBorder="1"/>
    <xf numFmtId="165" fontId="23" fillId="3" borderId="0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165" fontId="24" fillId="4" borderId="0" xfId="1" applyNumberFormat="1" applyFont="1" applyFill="1" applyBorder="1" applyAlignment="1">
      <alignment horizontal="left" indent="1"/>
    </xf>
    <xf numFmtId="165" fontId="11" fillId="4" borderId="1" xfId="0" applyNumberFormat="1" applyFont="1" applyFill="1" applyBorder="1"/>
    <xf numFmtId="165" fontId="12" fillId="4" borderId="3" xfId="0" applyNumberFormat="1" applyFont="1" applyFill="1" applyBorder="1"/>
    <xf numFmtId="165" fontId="12" fillId="4" borderId="0" xfId="0" applyNumberFormat="1" applyFont="1" applyFill="1" applyBorder="1"/>
    <xf numFmtId="165" fontId="11" fillId="4" borderId="0" xfId="0" applyNumberFormat="1" applyFont="1" applyFill="1" applyBorder="1"/>
    <xf numFmtId="165" fontId="11" fillId="4" borderId="3" xfId="0" applyNumberFormat="1" applyFont="1" applyFill="1" applyBorder="1"/>
    <xf numFmtId="165" fontId="24" fillId="0" borderId="0" xfId="6" applyNumberFormat="1" applyFont="1" applyFill="1" applyBorder="1" applyAlignment="1">
      <alignment horizontal="left" indent="1"/>
    </xf>
    <xf numFmtId="165" fontId="20" fillId="0" borderId="0" xfId="6" applyNumberFormat="1" applyFont="1" applyFill="1" applyBorder="1" applyAlignment="1">
      <alignment horizontal="left" indent="5"/>
    </xf>
    <xf numFmtId="165" fontId="11" fillId="6" borderId="0" xfId="0" applyNumberFormat="1" applyFont="1" applyFill="1"/>
    <xf numFmtId="165" fontId="11" fillId="6" borderId="1" xfId="0" applyNumberFormat="1" applyFont="1" applyFill="1" applyBorder="1"/>
    <xf numFmtId="165" fontId="11" fillId="6" borderId="0" xfId="0" applyNumberFormat="1" applyFont="1" applyFill="1" applyBorder="1"/>
    <xf numFmtId="165" fontId="24" fillId="0" borderId="0" xfId="6" applyNumberFormat="1" applyFont="1" applyFill="1" applyBorder="1" applyAlignment="1"/>
    <xf numFmtId="165" fontId="24" fillId="4" borderId="0" xfId="0" applyNumberFormat="1" applyFont="1" applyFill="1" applyBorder="1" applyAlignment="1">
      <alignment horizontal="left" indent="1"/>
    </xf>
    <xf numFmtId="165" fontId="3" fillId="0" borderId="0" xfId="0" applyNumberFormat="1" applyFont="1"/>
    <xf numFmtId="165" fontId="5" fillId="2" borderId="5" xfId="1" applyNumberFormat="1" applyFont="1" applyBorder="1"/>
    <xf numFmtId="165" fontId="5" fillId="2" borderId="3" xfId="1" applyNumberFormat="1" applyFont="1" applyBorder="1"/>
    <xf numFmtId="165" fontId="5" fillId="2" borderId="1" xfId="1" applyNumberFormat="1" applyFont="1" applyBorder="1"/>
    <xf numFmtId="1" fontId="3" fillId="0" borderId="0" xfId="0" applyNumberFormat="1" applyFont="1"/>
    <xf numFmtId="165" fontId="11" fillId="2" borderId="3" xfId="1" applyNumberFormat="1" applyFont="1" applyBorder="1"/>
    <xf numFmtId="165" fontId="11" fillId="2" borderId="0" xfId="1" applyNumberFormat="1" applyFont="1" applyBorder="1"/>
    <xf numFmtId="165" fontId="11" fillId="2" borderId="1" xfId="1" applyNumberFormat="1" applyFont="1" applyBorder="1"/>
    <xf numFmtId="165" fontId="11" fillId="2" borderId="5" xfId="1" applyNumberFormat="1" applyFont="1" applyBorder="1"/>
    <xf numFmtId="165" fontId="11" fillId="2" borderId="3" xfId="1" applyNumberFormat="1" applyFont="1" applyBorder="1" applyAlignment="1">
      <alignment horizontal="right"/>
    </xf>
    <xf numFmtId="165" fontId="11" fillId="2" borderId="0" xfId="1" applyNumberFormat="1" applyFont="1" applyBorder="1" applyAlignment="1">
      <alignment horizontal="right"/>
    </xf>
    <xf numFmtId="165" fontId="11" fillId="2" borderId="1" xfId="1" applyNumberFormat="1" applyFont="1" applyBorder="1" applyAlignment="1">
      <alignment horizontal="right"/>
    </xf>
    <xf numFmtId="165" fontId="11" fillId="2" borderId="5" xfId="1" applyNumberFormat="1" applyFont="1" applyBorder="1" applyAlignment="1">
      <alignment horizontal="right"/>
    </xf>
    <xf numFmtId="165" fontId="11" fillId="6" borderId="3" xfId="0" applyNumberFormat="1" applyFont="1" applyFill="1" applyBorder="1"/>
    <xf numFmtId="165" fontId="11" fillId="6" borderId="5" xfId="0" applyNumberFormat="1" applyFont="1" applyFill="1" applyBorder="1"/>
    <xf numFmtId="165" fontId="23" fillId="3" borderId="1" xfId="2" applyNumberFormat="1" applyFont="1" applyBorder="1" applyAlignment="1">
      <alignment horizontal="center" vertical="center"/>
    </xf>
    <xf numFmtId="165" fontId="0" fillId="5" borderId="3" xfId="0" applyNumberFormat="1" applyFill="1" applyBorder="1"/>
    <xf numFmtId="165" fontId="0" fillId="5" borderId="0" xfId="0" applyNumberFormat="1" applyFill="1" applyBorder="1"/>
    <xf numFmtId="165" fontId="0" fillId="5" borderId="1" xfId="0" applyNumberFormat="1" applyFill="1" applyBorder="1"/>
    <xf numFmtId="165" fontId="0" fillId="5" borderId="0" xfId="0" applyNumberFormat="1" applyFill="1"/>
    <xf numFmtId="165" fontId="0" fillId="5" borderId="5" xfId="0" applyNumberFormat="1" applyFill="1" applyBorder="1"/>
    <xf numFmtId="2" fontId="11" fillId="0" borderId="0" xfId="0" applyNumberFormat="1" applyFont="1" applyFill="1" applyBorder="1"/>
    <xf numFmtId="2" fontId="12" fillId="0" borderId="0" xfId="0" applyNumberFormat="1" applyFont="1" applyFill="1" applyBorder="1"/>
    <xf numFmtId="2" fontId="11" fillId="6" borderId="0" xfId="0" applyNumberFormat="1" applyFont="1" applyFill="1" applyBorder="1"/>
    <xf numFmtId="2" fontId="12" fillId="6" borderId="0" xfId="0" applyNumberFormat="1" applyFont="1" applyFill="1" applyBorder="1"/>
    <xf numFmtId="2" fontId="12" fillId="0" borderId="0" xfId="0" applyNumberFormat="1" applyFont="1" applyBorder="1"/>
    <xf numFmtId="16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Border="1"/>
    <xf numFmtId="167" fontId="5" fillId="0" borderId="0" xfId="0" applyNumberFormat="1" applyFont="1" applyBorder="1"/>
    <xf numFmtId="165" fontId="8" fillId="6" borderId="1" xfId="0" applyNumberFormat="1" applyFont="1" applyFill="1" applyBorder="1"/>
    <xf numFmtId="2" fontId="8" fillId="6" borderId="0" xfId="0" applyNumberFormat="1" applyFont="1" applyFill="1" applyBorder="1"/>
    <xf numFmtId="165" fontId="8" fillId="0" borderId="1" xfId="0" applyNumberFormat="1" applyFont="1" applyBorder="1"/>
    <xf numFmtId="9" fontId="0" fillId="0" borderId="5" xfId="5" applyFont="1" applyFill="1" applyBorder="1"/>
    <xf numFmtId="165" fontId="8" fillId="0" borderId="5" xfId="0" applyNumberFormat="1" applyFont="1" applyBorder="1"/>
    <xf numFmtId="165" fontId="0" fillId="6" borderId="0" xfId="0" applyNumberFormat="1" applyFill="1"/>
    <xf numFmtId="168" fontId="0" fillId="0" borderId="0" xfId="0" applyNumberFormat="1" applyFont="1" applyFill="1" applyBorder="1"/>
    <xf numFmtId="165" fontId="0" fillId="0" borderId="3" xfId="0" applyNumberFormat="1" applyFont="1" applyBorder="1"/>
    <xf numFmtId="167" fontId="0" fillId="0" borderId="0" xfId="0" applyNumberFormat="1" applyBorder="1"/>
    <xf numFmtId="165" fontId="0" fillId="6" borderId="1" xfId="0" applyNumberFormat="1" applyFill="1" applyBorder="1"/>
    <xf numFmtId="165" fontId="5" fillId="6" borderId="0" xfId="0" applyNumberFormat="1" applyFont="1" applyFill="1" applyBorder="1"/>
    <xf numFmtId="168" fontId="12" fillId="6" borderId="0" xfId="0" applyNumberFormat="1" applyFont="1" applyFill="1" applyBorder="1"/>
    <xf numFmtId="168" fontId="0" fillId="0" borderId="0" xfId="0" applyNumberFormat="1"/>
    <xf numFmtId="167" fontId="0" fillId="0" borderId="5" xfId="0" applyNumberFormat="1" applyBorder="1"/>
    <xf numFmtId="167" fontId="12" fillId="0" borderId="3" xfId="0" applyNumberFormat="1" applyFont="1" applyBorder="1"/>
    <xf numFmtId="167" fontId="12" fillId="0" borderId="0" xfId="0" applyNumberFormat="1" applyFont="1" applyBorder="1"/>
    <xf numFmtId="167" fontId="12" fillId="0" borderId="1" xfId="0" applyNumberFormat="1" applyFont="1" applyBorder="1"/>
    <xf numFmtId="165" fontId="15" fillId="5" borderId="0" xfId="0" applyNumberFormat="1" applyFont="1" applyFill="1"/>
    <xf numFmtId="165" fontId="15" fillId="5" borderId="1" xfId="0" applyNumberFormat="1" applyFont="1" applyFill="1" applyBorder="1"/>
    <xf numFmtId="165" fontId="25" fillId="5" borderId="0" xfId="0" applyNumberFormat="1" applyFont="1" applyFill="1" applyBorder="1"/>
    <xf numFmtId="0" fontId="3" fillId="3" borderId="0" xfId="2" applyFont="1" applyBorder="1"/>
    <xf numFmtId="165" fontId="5" fillId="5" borderId="0" xfId="0" applyNumberFormat="1" applyFont="1" applyFill="1" applyBorder="1"/>
    <xf numFmtId="167" fontId="12" fillId="0" borderId="5" xfId="0" applyNumberFormat="1" applyFont="1" applyBorder="1"/>
    <xf numFmtId="167" fontId="12" fillId="0" borderId="0" xfId="0" applyNumberFormat="1" applyFont="1"/>
    <xf numFmtId="165" fontId="0" fillId="0" borderId="0" xfId="0" applyNumberFormat="1" applyFont="1" applyFill="1" applyBorder="1"/>
    <xf numFmtId="168" fontId="0" fillId="6" borderId="0" xfId="0" applyNumberFormat="1" applyFill="1" applyBorder="1"/>
    <xf numFmtId="165" fontId="0" fillId="6" borderId="0" xfId="0" applyNumberFormat="1" applyFont="1" applyFill="1" applyBorder="1"/>
    <xf numFmtId="165" fontId="0" fillId="6" borderId="0" xfId="0" applyNumberFormat="1" applyFont="1" applyFill="1"/>
    <xf numFmtId="165" fontId="12" fillId="0" borderId="5" xfId="0" applyNumberFormat="1" applyFont="1" applyBorder="1"/>
    <xf numFmtId="1" fontId="12" fillId="0" borderId="0" xfId="0" applyNumberFormat="1" applyFont="1"/>
    <xf numFmtId="165" fontId="21" fillId="6" borderId="0" xfId="0" applyNumberFormat="1" applyFont="1" applyFill="1"/>
    <xf numFmtId="165" fontId="21" fillId="6" borderId="5" xfId="0" applyNumberFormat="1" applyFont="1" applyFill="1" applyBorder="1"/>
    <xf numFmtId="165" fontId="0" fillId="6" borderId="5" xfId="0" applyNumberFormat="1" applyFill="1" applyBorder="1"/>
    <xf numFmtId="165" fontId="21" fillId="6" borderId="0" xfId="0" applyNumberFormat="1" applyFont="1" applyFill="1" applyBorder="1"/>
    <xf numFmtId="165" fontId="21" fillId="6" borderId="1" xfId="0" applyNumberFormat="1" applyFont="1" applyFill="1" applyBorder="1"/>
    <xf numFmtId="1" fontId="0" fillId="6" borderId="0" xfId="0" applyNumberFormat="1" applyFill="1"/>
    <xf numFmtId="165" fontId="26" fillId="6" borderId="3" xfId="0" applyNumberFormat="1" applyFont="1" applyFill="1" applyBorder="1"/>
    <xf numFmtId="165" fontId="0" fillId="0" borderId="1" xfId="0" applyNumberFormat="1" applyFont="1" applyBorder="1"/>
    <xf numFmtId="165" fontId="0" fillId="0" borderId="0" xfId="0" applyNumberFormat="1" applyFont="1"/>
    <xf numFmtId="1" fontId="11" fillId="4" borderId="0" xfId="0" applyNumberFormat="1" applyFont="1" applyFill="1"/>
    <xf numFmtId="1" fontId="11" fillId="0" borderId="0" xfId="0" applyNumberFormat="1" applyFont="1"/>
    <xf numFmtId="1" fontId="11" fillId="6" borderId="0" xfId="0" applyNumberFormat="1" applyFont="1" applyFill="1"/>
    <xf numFmtId="168" fontId="5" fillId="4" borderId="3" xfId="1" applyNumberFormat="1" applyFont="1" applyFill="1" applyBorder="1" applyAlignment="1">
      <alignment horizontal="right"/>
    </xf>
    <xf numFmtId="168" fontId="0" fillId="0" borderId="3" xfId="0" applyNumberFormat="1" applyBorder="1"/>
    <xf numFmtId="165" fontId="12" fillId="0" borderId="5" xfId="0" applyNumberFormat="1" applyFont="1" applyFill="1" applyBorder="1"/>
    <xf numFmtId="167" fontId="0" fillId="0" borderId="0" xfId="0" applyNumberFormat="1" applyFont="1"/>
    <xf numFmtId="1" fontId="24" fillId="5" borderId="0" xfId="6" applyNumberFormat="1" applyFont="1" applyFill="1" applyBorder="1"/>
    <xf numFmtId="1" fontId="24" fillId="0" borderId="0" xfId="6" applyNumberFormat="1" applyFont="1" applyFill="1" applyBorder="1"/>
    <xf numFmtId="1" fontId="10" fillId="0" borderId="0" xfId="0" applyNumberFormat="1" applyFont="1"/>
    <xf numFmtId="2" fontId="10" fillId="0" borderId="0" xfId="0" applyNumberFormat="1" applyFont="1"/>
    <xf numFmtId="1" fontId="24" fillId="0" borderId="0" xfId="1" applyNumberFormat="1" applyFont="1" applyFill="1" applyBorder="1" applyAlignment="1">
      <alignment horizontal="right"/>
    </xf>
    <xf numFmtId="1" fontId="20" fillId="0" borderId="0" xfId="6" applyNumberFormat="1" applyFont="1" applyFill="1" applyBorder="1"/>
    <xf numFmtId="2" fontId="20" fillId="0" borderId="0" xfId="6" applyNumberFormat="1" applyFont="1" applyFill="1" applyBorder="1"/>
    <xf numFmtId="1" fontId="20" fillId="6" borderId="0" xfId="6" applyNumberFormat="1" applyFont="1" applyFill="1" applyBorder="1"/>
    <xf numFmtId="1" fontId="10" fillId="6" borderId="0" xfId="0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2" fontId="20" fillId="6" borderId="0" xfId="0" applyNumberFormat="1" applyFont="1" applyFill="1" applyBorder="1"/>
    <xf numFmtId="2" fontId="10" fillId="6" borderId="0" xfId="0" applyNumberFormat="1" applyFont="1" applyFill="1" applyBorder="1"/>
    <xf numFmtId="165" fontId="24" fillId="4" borderId="0" xfId="0" applyNumberFormat="1" applyFont="1" applyFill="1" applyBorder="1" applyAlignment="1">
      <alignment horizontal="right" indent="1"/>
    </xf>
    <xf numFmtId="1" fontId="27" fillId="3" borderId="0" xfId="2" applyNumberFormat="1" applyFont="1" applyBorder="1" applyAlignment="1">
      <alignment horizontal="center" vertical="center"/>
    </xf>
    <xf numFmtId="1" fontId="24" fillId="5" borderId="0" xfId="1" applyNumberFormat="1" applyFont="1" applyFill="1" applyBorder="1" applyAlignment="1">
      <alignment horizontal="right"/>
    </xf>
    <xf numFmtId="1" fontId="20" fillId="6" borderId="0" xfId="0" applyNumberFormat="1" applyFont="1" applyFill="1" applyBorder="1"/>
    <xf numFmtId="1" fontId="24" fillId="6" borderId="0" xfId="0" applyNumberFormat="1" applyFont="1" applyFill="1" applyBorder="1" applyAlignment="1">
      <alignment horizontal="right"/>
    </xf>
    <xf numFmtId="2" fontId="20" fillId="6" borderId="0" xfId="6" applyNumberFormat="1" applyFont="1" applyFill="1" applyBorder="1"/>
    <xf numFmtId="0" fontId="27" fillId="3" borderId="0" xfId="2" applyFont="1" applyBorder="1" applyAlignment="1">
      <alignment horizontal="center" vertical="center"/>
    </xf>
    <xf numFmtId="167" fontId="12" fillId="3" borderId="0" xfId="2" applyNumberFormat="1" applyFont="1" applyBorder="1"/>
    <xf numFmtId="167" fontId="11" fillId="5" borderId="3" xfId="0" applyNumberFormat="1" applyFont="1" applyFill="1" applyBorder="1"/>
    <xf numFmtId="167" fontId="11" fillId="0" borderId="3" xfId="0" applyNumberFormat="1" applyFont="1" applyBorder="1"/>
    <xf numFmtId="167" fontId="11" fillId="6" borderId="3" xfId="0" applyNumberFormat="1" applyFont="1" applyFill="1" applyBorder="1"/>
    <xf numFmtId="167" fontId="12" fillId="6" borderId="3" xfId="0" applyNumberFormat="1" applyFont="1" applyFill="1" applyBorder="1"/>
    <xf numFmtId="167" fontId="20" fillId="0" borderId="0" xfId="6" applyNumberFormat="1" applyFont="1" applyFill="1" applyBorder="1" applyAlignment="1">
      <alignment horizontal="left" indent="3"/>
    </xf>
    <xf numFmtId="167" fontId="0" fillId="0" borderId="0" xfId="0" applyNumberFormat="1"/>
    <xf numFmtId="165" fontId="27" fillId="3" borderId="0" xfId="2" applyNumberFormat="1" applyFont="1" applyBorder="1" applyAlignment="1">
      <alignment horizontal="center" vertical="center"/>
    </xf>
    <xf numFmtId="165" fontId="24" fillId="5" borderId="0" xfId="6" applyNumberFormat="1" applyFont="1" applyFill="1" applyBorder="1"/>
    <xf numFmtId="165" fontId="24" fillId="0" borderId="0" xfId="6" applyNumberFormat="1" applyFont="1" applyFill="1" applyBorder="1"/>
    <xf numFmtId="165" fontId="20" fillId="0" borderId="0" xfId="6" applyNumberFormat="1" applyFont="1" applyFill="1" applyBorder="1"/>
    <xf numFmtId="165" fontId="20" fillId="0" borderId="0" xfId="0" applyNumberFormat="1" applyFont="1" applyBorder="1"/>
    <xf numFmtId="165" fontId="20" fillId="6" borderId="0" xfId="6" applyNumberFormat="1" applyFont="1" applyFill="1" applyBorder="1"/>
    <xf numFmtId="165" fontId="20" fillId="6" borderId="0" xfId="0" applyNumberFormat="1" applyFont="1" applyFill="1" applyBorder="1"/>
    <xf numFmtId="165" fontId="24" fillId="0" borderId="0" xfId="0" applyNumberFormat="1" applyFont="1" applyBorder="1"/>
    <xf numFmtId="165" fontId="20" fillId="6" borderId="0" xfId="0" applyNumberFormat="1" applyFont="1" applyFill="1"/>
    <xf numFmtId="165" fontId="3" fillId="3" borderId="0" xfId="2" applyNumberFormat="1" applyFont="1" applyBorder="1" applyAlignment="1">
      <alignment horizontal="center"/>
    </xf>
    <xf numFmtId="165" fontId="5" fillId="2" borderId="0" xfId="1" applyNumberFormat="1" applyFont="1" applyBorder="1" applyAlignment="1">
      <alignment horizontal="center"/>
    </xf>
    <xf numFmtId="165" fontId="9" fillId="5" borderId="0" xfId="1" applyNumberFormat="1" applyFont="1" applyFill="1" applyBorder="1" applyAlignment="1">
      <alignment horizontal="center"/>
    </xf>
    <xf numFmtId="165" fontId="9" fillId="0" borderId="0" xfId="6" applyNumberFormat="1" applyFont="1" applyFill="1" applyAlignment="1">
      <alignment horizontal="center"/>
    </xf>
    <xf numFmtId="165" fontId="10" fillId="0" borderId="0" xfId="6" applyNumberFormat="1" applyFont="1" applyFill="1" applyAlignment="1">
      <alignment horizontal="center"/>
    </xf>
    <xf numFmtId="165" fontId="9" fillId="0" borderId="0" xfId="6" applyNumberFormat="1" applyFont="1" applyFill="1" applyBorder="1" applyAlignment="1">
      <alignment horizontal="center"/>
    </xf>
    <xf numFmtId="165" fontId="10" fillId="0" borderId="0" xfId="6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28" fillId="0" borderId="0" xfId="0" applyFont="1"/>
    <xf numFmtId="2" fontId="12" fillId="0" borderId="5" xfId="0" applyNumberFormat="1" applyFont="1" applyBorder="1"/>
    <xf numFmtId="2" fontId="12" fillId="0" borderId="1" xfId="0" applyNumberFormat="1" applyFont="1" applyBorder="1"/>
    <xf numFmtId="2" fontId="12" fillId="0" borderId="3" xfId="0" applyNumberFormat="1" applyFont="1" applyBorder="1"/>
    <xf numFmtId="2" fontId="0" fillId="0" borderId="0" xfId="0" applyNumberFormat="1" applyFont="1" applyBorder="1"/>
    <xf numFmtId="2" fontId="0" fillId="0" borderId="0" xfId="0" applyNumberFormat="1"/>
    <xf numFmtId="165" fontId="12" fillId="6" borderId="0" xfId="0" applyNumberFormat="1" applyFont="1" applyFill="1"/>
    <xf numFmtId="165" fontId="11" fillId="4" borderId="0" xfId="0" applyNumberFormat="1" applyFont="1" applyFill="1"/>
    <xf numFmtId="9" fontId="0" fillId="4" borderId="0" xfId="5" applyFont="1" applyFill="1" applyBorder="1"/>
    <xf numFmtId="165" fontId="5" fillId="5" borderId="3" xfId="0" applyNumberFormat="1" applyFont="1" applyFill="1" applyBorder="1"/>
    <xf numFmtId="1" fontId="0" fillId="0" borderId="0" xfId="0" applyNumberFormat="1"/>
    <xf numFmtId="165" fontId="0" fillId="0" borderId="3" xfId="0" applyNumberFormat="1" applyBorder="1"/>
    <xf numFmtId="165" fontId="0" fillId="0" borderId="0" xfId="0" applyNumberFormat="1" applyFill="1"/>
    <xf numFmtId="165" fontId="0" fillId="0" borderId="0" xfId="0" applyNumberFormat="1" applyFont="1" applyFill="1"/>
    <xf numFmtId="165" fontId="3" fillId="3" borderId="0" xfId="2" applyNumberFormat="1" applyFont="1" applyBorder="1" applyAlignment="1">
      <alignment horizontal="left" vertical="center"/>
    </xf>
    <xf numFmtId="9" fontId="11" fillId="2" borderId="0" xfId="1" applyNumberFormat="1" applyFont="1" applyBorder="1" applyAlignment="1">
      <alignment horizontal="right"/>
    </xf>
    <xf numFmtId="3" fontId="11" fillId="4" borderId="0" xfId="5" applyNumberFormat="1" applyFont="1" applyFill="1" applyBorder="1" applyAlignment="1">
      <alignment horizontal="right"/>
    </xf>
    <xf numFmtId="4" fontId="5" fillId="2" borderId="0" xfId="1" applyNumberFormat="1" applyFont="1" applyBorder="1" applyAlignment="1">
      <alignment horizontal="right"/>
    </xf>
    <xf numFmtId="4" fontId="5" fillId="2" borderId="3" xfId="1" applyNumberFormat="1" applyFont="1" applyBorder="1"/>
    <xf numFmtId="164" fontId="5" fillId="2" borderId="0" xfId="1" applyNumberFormat="1" applyFont="1" applyBorder="1" applyAlignment="1">
      <alignment horizontal="right"/>
    </xf>
    <xf numFmtId="0" fontId="5" fillId="0" borderId="0" xfId="0" applyFont="1" applyBorder="1"/>
    <xf numFmtId="4" fontId="0" fillId="0" borderId="0" xfId="0" applyNumberFormat="1" applyFont="1" applyBorder="1"/>
    <xf numFmtId="4" fontId="0" fillId="0" borderId="0" xfId="0" applyNumberFormat="1" applyFont="1" applyFill="1" applyBorder="1"/>
    <xf numFmtId="4" fontId="30" fillId="0" borderId="0" xfId="11" applyNumberFormat="1" applyFont="1" applyBorder="1" applyAlignment="1" applyProtection="1">
      <alignment horizontal="right" vertical="center" indent="1"/>
      <protection hidden="1"/>
    </xf>
    <xf numFmtId="0" fontId="2" fillId="0" borderId="0" xfId="12"/>
    <xf numFmtId="0" fontId="3" fillId="3" borderId="12" xfId="2" applyFont="1" applyBorder="1" applyAlignment="1">
      <alignment horizontal="center" vertical="center"/>
    </xf>
    <xf numFmtId="0" fontId="5" fillId="2" borderId="9" xfId="13" applyFont="1" applyBorder="1"/>
    <xf numFmtId="3" fontId="5" fillId="2" borderId="9" xfId="13" applyNumberFormat="1" applyFont="1" applyBorder="1" applyAlignment="1">
      <alignment horizontal="right"/>
    </xf>
    <xf numFmtId="166" fontId="5" fillId="2" borderId="9" xfId="13" applyNumberFormat="1" applyFont="1" applyBorder="1" applyAlignment="1">
      <alignment horizontal="right"/>
    </xf>
    <xf numFmtId="3" fontId="11" fillId="4" borderId="0" xfId="14" applyNumberFormat="1" applyFont="1" applyFill="1" applyBorder="1" applyAlignment="1">
      <alignment horizontal="right"/>
    </xf>
    <xf numFmtId="9" fontId="11" fillId="4" borderId="0" xfId="14" applyFont="1" applyFill="1" applyBorder="1" applyAlignment="1">
      <alignment horizontal="right"/>
    </xf>
    <xf numFmtId="3" fontId="5" fillId="2" borderId="13" xfId="13" applyNumberFormat="1" applyFont="1" applyBorder="1" applyAlignment="1">
      <alignment horizontal="right"/>
    </xf>
    <xf numFmtId="9" fontId="11" fillId="4" borderId="6" xfId="14" applyFont="1" applyFill="1" applyBorder="1" applyAlignment="1">
      <alignment horizontal="right"/>
    </xf>
    <xf numFmtId="0" fontId="2" fillId="0" borderId="0" xfId="12" applyFont="1" applyBorder="1"/>
    <xf numFmtId="3" fontId="2" fillId="0" borderId="3" xfId="12" applyNumberFormat="1" applyFont="1" applyBorder="1"/>
    <xf numFmtId="3" fontId="2" fillId="0" borderId="0" xfId="12" applyNumberFormat="1" applyFont="1" applyBorder="1"/>
    <xf numFmtId="3" fontId="2" fillId="0" borderId="1" xfId="12" applyNumberFormat="1" applyFont="1" applyBorder="1"/>
    <xf numFmtId="3" fontId="2" fillId="0" borderId="0" xfId="12" applyNumberFormat="1" applyFont="1" applyFill="1" applyBorder="1" applyAlignment="1">
      <alignment horizontal="right"/>
    </xf>
    <xf numFmtId="3" fontId="2" fillId="0" borderId="0" xfId="12" applyNumberFormat="1"/>
    <xf numFmtId="3" fontId="2" fillId="0" borderId="12" xfId="12" applyNumberFormat="1" applyBorder="1"/>
    <xf numFmtId="3" fontId="2" fillId="0" borderId="0" xfId="12" applyNumberFormat="1" applyFont="1" applyFill="1" applyBorder="1"/>
    <xf numFmtId="3" fontId="2" fillId="0" borderId="12" xfId="12" applyNumberFormat="1" applyFill="1" applyBorder="1"/>
    <xf numFmtId="3" fontId="2" fillId="0" borderId="0" xfId="12" applyNumberFormat="1" applyFont="1" applyBorder="1" applyAlignment="1">
      <alignment horizontal="right"/>
    </xf>
    <xf numFmtId="3" fontId="2" fillId="0" borderId="5" xfId="12" applyNumberFormat="1" applyFont="1" applyBorder="1"/>
    <xf numFmtId="0" fontId="2" fillId="0" borderId="6" xfId="12" applyFont="1" applyBorder="1"/>
    <xf numFmtId="3" fontId="2" fillId="0" borderId="8" xfId="12" applyNumberFormat="1" applyFont="1" applyBorder="1"/>
    <xf numFmtId="3" fontId="2" fillId="0" borderId="6" xfId="12" applyNumberFormat="1" applyFont="1" applyBorder="1"/>
    <xf numFmtId="3" fontId="2" fillId="0" borderId="7" xfId="12" applyNumberFormat="1" applyFont="1" applyBorder="1"/>
    <xf numFmtId="3" fontId="2" fillId="0" borderId="14" xfId="12" applyNumberFormat="1" applyFont="1" applyBorder="1"/>
    <xf numFmtId="3" fontId="2" fillId="0" borderId="6" xfId="12" applyNumberFormat="1" applyFont="1" applyFill="1" applyBorder="1" applyAlignment="1">
      <alignment horizontal="right"/>
    </xf>
    <xf numFmtId="3" fontId="2" fillId="0" borderId="6" xfId="12" applyNumberFormat="1" applyBorder="1"/>
    <xf numFmtId="3" fontId="2" fillId="0" borderId="13" xfId="12" applyNumberFormat="1" applyBorder="1"/>
    <xf numFmtId="164" fontId="2" fillId="0" borderId="0" xfId="12" applyNumberFormat="1"/>
    <xf numFmtId="0" fontId="3" fillId="3" borderId="15" xfId="2" applyFont="1" applyBorder="1" applyAlignment="1">
      <alignment horizontal="center" vertical="center"/>
    </xf>
    <xf numFmtId="0" fontId="3" fillId="3" borderId="16" xfId="2" applyFont="1" applyBorder="1" applyAlignment="1">
      <alignment horizontal="center" vertical="center"/>
    </xf>
    <xf numFmtId="0" fontId="5" fillId="2" borderId="0" xfId="13" applyFont="1" applyBorder="1"/>
    <xf numFmtId="4" fontId="5" fillId="2" borderId="0" xfId="13" applyNumberFormat="1" applyFont="1" applyBorder="1" applyAlignment="1">
      <alignment horizontal="right"/>
    </xf>
    <xf numFmtId="4" fontId="5" fillId="2" borderId="5" xfId="13" applyNumberFormat="1" applyFont="1" applyBorder="1" applyAlignment="1">
      <alignment horizontal="right"/>
    </xf>
    <xf numFmtId="4" fontId="5" fillId="2" borderId="1" xfId="13" applyNumberFormat="1" applyFont="1" applyBorder="1" applyAlignment="1">
      <alignment horizontal="right"/>
    </xf>
    <xf numFmtId="4" fontId="5" fillId="2" borderId="15" xfId="13" applyNumberFormat="1" applyFont="1" applyBorder="1" applyAlignment="1">
      <alignment horizontal="right"/>
    </xf>
    <xf numFmtId="4" fontId="5" fillId="2" borderId="17" xfId="13" applyNumberFormat="1" applyFont="1" applyBorder="1" applyAlignment="1">
      <alignment horizontal="right"/>
    </xf>
    <xf numFmtId="4" fontId="11" fillId="4" borderId="14" xfId="14" applyNumberFormat="1" applyFont="1" applyFill="1" applyBorder="1" applyAlignment="1">
      <alignment horizontal="right"/>
    </xf>
    <xf numFmtId="0" fontId="2" fillId="0" borderId="0" xfId="12" applyFont="1"/>
    <xf numFmtId="4" fontId="2" fillId="0" borderId="1" xfId="12" applyNumberFormat="1" applyFont="1" applyBorder="1"/>
    <xf numFmtId="4" fontId="2" fillId="0" borderId="0" xfId="12" applyNumberFormat="1" applyFont="1" applyBorder="1"/>
    <xf numFmtId="4" fontId="11" fillId="4" borderId="5" xfId="14" applyNumberFormat="1" applyFont="1" applyFill="1" applyBorder="1" applyAlignment="1">
      <alignment horizontal="right"/>
    </xf>
    <xf numFmtId="4" fontId="2" fillId="0" borderId="5" xfId="12" applyNumberFormat="1" applyFont="1" applyBorder="1"/>
    <xf numFmtId="4" fontId="2" fillId="0" borderId="0" xfId="12" applyNumberFormat="1"/>
    <xf numFmtId="4" fontId="2" fillId="0" borderId="18" xfId="12" applyNumberFormat="1" applyFont="1" applyBorder="1"/>
    <xf numFmtId="4" fontId="2" fillId="0" borderId="3" xfId="12" applyNumberFormat="1" applyFont="1" applyBorder="1"/>
    <xf numFmtId="4" fontId="2" fillId="0" borderId="15" xfId="12" applyNumberFormat="1" applyFont="1" applyBorder="1"/>
    <xf numFmtId="4" fontId="2" fillId="0" borderId="17" xfId="12" applyNumberFormat="1" applyFont="1" applyBorder="1"/>
    <xf numFmtId="4" fontId="2" fillId="0" borderId="19" xfId="12" applyNumberFormat="1" applyFont="1" applyBorder="1"/>
    <xf numFmtId="4" fontId="2" fillId="0" borderId="6" xfId="12" applyNumberFormat="1" applyFont="1" applyBorder="1"/>
    <xf numFmtId="4" fontId="2" fillId="0" borderId="8" xfId="12" applyNumberFormat="1" applyFont="1" applyBorder="1"/>
    <xf numFmtId="4" fontId="2" fillId="0" borderId="14" xfId="12" applyNumberFormat="1" applyFont="1" applyBorder="1"/>
    <xf numFmtId="4" fontId="2" fillId="0" borderId="7" xfId="12" applyNumberFormat="1" applyFont="1" applyBorder="1"/>
    <xf numFmtId="4" fontId="2" fillId="0" borderId="20" xfId="12" applyNumberFormat="1" applyFont="1" applyBorder="1"/>
    <xf numFmtId="4" fontId="2" fillId="0" borderId="21" xfId="12" applyNumberFormat="1" applyFont="1" applyBorder="1"/>
    <xf numFmtId="4" fontId="2" fillId="0" borderId="6" xfId="12" applyNumberFormat="1" applyBorder="1"/>
    <xf numFmtId="0" fontId="6" fillId="0" borderId="0" xfId="12" applyFont="1"/>
    <xf numFmtId="0" fontId="32" fillId="0" borderId="0" xfId="12" applyFont="1"/>
    <xf numFmtId="0" fontId="33" fillId="0" borderId="0" xfId="12" applyFont="1" applyFill="1" applyBorder="1"/>
    <xf numFmtId="0" fontId="33" fillId="0" borderId="0" xfId="12" applyFont="1"/>
    <xf numFmtId="0" fontId="8" fillId="0" borderId="0" xfId="12" applyFont="1"/>
    <xf numFmtId="0" fontId="3" fillId="3" borderId="10" xfId="2" applyBorder="1" applyAlignment="1">
      <alignment horizontal="center" vertical="center"/>
    </xf>
    <xf numFmtId="0" fontId="3" fillId="3" borderId="10" xfId="2" applyFont="1" applyBorder="1"/>
    <xf numFmtId="0" fontId="3" fillId="3" borderId="10" xfId="2" applyFont="1" applyBorder="1" applyAlignment="1">
      <alignment horizontal="center" vertical="center"/>
    </xf>
    <xf numFmtId="0" fontId="5" fillId="2" borderId="10" xfId="13" applyFont="1" applyBorder="1"/>
    <xf numFmtId="3" fontId="2" fillId="2" borderId="10" xfId="13" applyNumberFormat="1" applyFont="1" applyBorder="1" applyAlignment="1">
      <alignment horizontal="center"/>
    </xf>
    <xf numFmtId="168" fontId="2" fillId="0" borderId="0" xfId="15" applyNumberFormat="1" applyFont="1"/>
    <xf numFmtId="0" fontId="5" fillId="0" borderId="10" xfId="12" applyFont="1" applyBorder="1"/>
    <xf numFmtId="4" fontId="5" fillId="0" borderId="10" xfId="12" applyNumberFormat="1" applyFont="1" applyBorder="1"/>
    <xf numFmtId="2" fontId="5" fillId="0" borderId="10" xfId="12" applyNumberFormat="1" applyFont="1" applyBorder="1"/>
    <xf numFmtId="9" fontId="2" fillId="0" borderId="0" xfId="15" applyFont="1"/>
    <xf numFmtId="170" fontId="5" fillId="0" borderId="10" xfId="12" applyNumberFormat="1" applyFont="1" applyFill="1" applyBorder="1"/>
    <xf numFmtId="4" fontId="11" fillId="0" borderId="10" xfId="12" applyNumberFormat="1" applyFont="1" applyFill="1" applyBorder="1"/>
    <xf numFmtId="170" fontId="2" fillId="0" borderId="10" xfId="12" applyNumberFormat="1" applyFont="1" applyFill="1" applyBorder="1" applyAlignment="1">
      <alignment horizontal="left" indent="2"/>
    </xf>
    <xf numFmtId="4" fontId="12" fillId="0" borderId="10" xfId="12" applyNumberFormat="1" applyFont="1" applyFill="1" applyBorder="1"/>
    <xf numFmtId="4" fontId="2" fillId="0" borderId="10" xfId="12" applyNumberFormat="1" applyFont="1" applyBorder="1"/>
    <xf numFmtId="2" fontId="2" fillId="0" borderId="10" xfId="12" applyNumberFormat="1" applyBorder="1"/>
    <xf numFmtId="4" fontId="12" fillId="0" borderId="10" xfId="12" applyNumberFormat="1" applyFont="1" applyFill="1" applyBorder="1" applyAlignment="1">
      <alignment horizontal="right"/>
    </xf>
    <xf numFmtId="0" fontId="2" fillId="0" borderId="0" xfId="12" applyBorder="1"/>
    <xf numFmtId="0" fontId="2" fillId="6" borderId="0" xfId="12" applyFont="1" applyFill="1" applyBorder="1"/>
    <xf numFmtId="0" fontId="2" fillId="6" borderId="6" xfId="12" applyFont="1" applyFill="1" applyBorder="1"/>
    <xf numFmtId="4" fontId="2" fillId="0" borderId="10" xfId="12" applyNumberFormat="1" applyFont="1" applyBorder="1" applyAlignment="1">
      <alignment horizontal="right"/>
    </xf>
    <xf numFmtId="0" fontId="2" fillId="0" borderId="10" xfId="12" applyBorder="1" applyAlignment="1">
      <alignment horizontal="right"/>
    </xf>
    <xf numFmtId="4" fontId="2" fillId="0" borderId="10" xfId="12" applyNumberFormat="1" applyBorder="1"/>
    <xf numFmtId="0" fontId="5" fillId="6" borderId="10" xfId="12" applyFont="1" applyFill="1" applyBorder="1"/>
    <xf numFmtId="166" fontId="11" fillId="0" borderId="10" xfId="12" applyNumberFormat="1" applyFont="1" applyFill="1" applyBorder="1"/>
    <xf numFmtId="166" fontId="5" fillId="0" borderId="10" xfId="12" applyNumberFormat="1" applyFont="1" applyBorder="1"/>
    <xf numFmtId="166" fontId="2" fillId="0" borderId="10" xfId="12" applyNumberFormat="1" applyBorder="1"/>
    <xf numFmtId="0" fontId="3" fillId="3" borderId="22" xfId="2" applyBorder="1" applyAlignment="1">
      <alignment horizontal="center" vertical="center"/>
    </xf>
    <xf numFmtId="0" fontId="3" fillId="3" borderId="10" xfId="2" applyFont="1" applyBorder="1" applyAlignment="1">
      <alignment horizontal="center" vertical="center" wrapText="1"/>
    </xf>
    <xf numFmtId="165" fontId="11" fillId="4" borderId="23" xfId="13" applyNumberFormat="1" applyFont="1" applyFill="1" applyBorder="1"/>
    <xf numFmtId="3" fontId="5" fillId="2" borderId="23" xfId="13" applyNumberFormat="1" applyFont="1" applyBorder="1"/>
    <xf numFmtId="3" fontId="5" fillId="2" borderId="23" xfId="13" applyNumberFormat="1" applyFont="1" applyBorder="1" applyAlignment="1">
      <alignment horizontal="center"/>
    </xf>
    <xf numFmtId="165" fontId="24" fillId="0" borderId="10" xfId="13" applyNumberFormat="1" applyFont="1" applyFill="1" applyBorder="1" applyAlignment="1">
      <alignment horizontal="left" indent="1"/>
    </xf>
    <xf numFmtId="3" fontId="24" fillId="0" borderId="10" xfId="13" applyNumberFormat="1" applyFont="1" applyFill="1" applyBorder="1" applyAlignment="1">
      <alignment horizontal="right"/>
    </xf>
    <xf numFmtId="3" fontId="9" fillId="0" borderId="10" xfId="13" applyNumberFormat="1" applyFont="1" applyFill="1" applyBorder="1" applyAlignment="1">
      <alignment horizontal="right"/>
    </xf>
    <xf numFmtId="0" fontId="2" fillId="0" borderId="0" xfId="12" applyFill="1"/>
    <xf numFmtId="165" fontId="24" fillId="0" borderId="10" xfId="12" applyNumberFormat="1" applyFont="1" applyFill="1" applyBorder="1" applyAlignment="1">
      <alignment horizontal="left" indent="1"/>
    </xf>
    <xf numFmtId="4" fontId="5" fillId="0" borderId="10" xfId="12" applyNumberFormat="1" applyFont="1" applyFill="1" applyBorder="1"/>
    <xf numFmtId="3" fontId="5" fillId="0" borderId="10" xfId="12" applyNumberFormat="1" applyFont="1" applyFill="1" applyBorder="1"/>
    <xf numFmtId="165" fontId="20" fillId="0" borderId="10" xfId="12" applyNumberFormat="1" applyFont="1" applyFill="1" applyBorder="1" applyAlignment="1">
      <alignment horizontal="left" indent="3"/>
    </xf>
    <xf numFmtId="4" fontId="2" fillId="0" borderId="10" xfId="12" applyNumberFormat="1" applyFill="1" applyBorder="1"/>
    <xf numFmtId="4" fontId="2" fillId="0" borderId="10" xfId="12" applyNumberFormat="1" applyFont="1" applyFill="1" applyBorder="1"/>
    <xf numFmtId="3" fontId="2" fillId="0" borderId="10" xfId="12" applyNumberFormat="1" applyFont="1" applyFill="1" applyBorder="1"/>
    <xf numFmtId="4" fontId="5" fillId="0" borderId="10" xfId="12" applyNumberFormat="1" applyFont="1" applyFill="1" applyBorder="1" applyAlignment="1">
      <alignment horizontal="right"/>
    </xf>
    <xf numFmtId="3" fontId="5" fillId="0" borderId="10" xfId="12" applyNumberFormat="1" applyFont="1" applyFill="1" applyBorder="1" applyAlignment="1">
      <alignment horizontal="right"/>
    </xf>
    <xf numFmtId="4" fontId="2" fillId="0" borderId="10" xfId="12" applyNumberFormat="1" applyFill="1" applyBorder="1" applyAlignment="1">
      <alignment horizontal="right"/>
    </xf>
    <xf numFmtId="4" fontId="2" fillId="0" borderId="10" xfId="12" applyNumberFormat="1" applyFont="1" applyFill="1" applyBorder="1" applyAlignment="1">
      <alignment horizontal="right"/>
    </xf>
    <xf numFmtId="3" fontId="2" fillId="0" borderId="10" xfId="12" applyNumberFormat="1" applyFont="1" applyFill="1" applyBorder="1" applyAlignment="1">
      <alignment horizontal="right"/>
    </xf>
    <xf numFmtId="0" fontId="5" fillId="0" borderId="0" xfId="12" applyFont="1" applyFill="1"/>
    <xf numFmtId="3" fontId="2" fillId="0" borderId="10" xfId="12" applyNumberFormat="1" applyFill="1" applyBorder="1"/>
    <xf numFmtId="3" fontId="2" fillId="0" borderId="10" xfId="12" applyNumberFormat="1" applyFill="1" applyBorder="1" applyAlignment="1">
      <alignment horizontal="right"/>
    </xf>
    <xf numFmtId="0" fontId="7" fillId="3" borderId="10" xfId="2" applyFont="1" applyBorder="1" applyAlignment="1">
      <alignment vertical="center"/>
    </xf>
    <xf numFmtId="0" fontId="3" fillId="8" borderId="10" xfId="2" applyFont="1" applyFill="1" applyBorder="1"/>
    <xf numFmtId="0" fontId="35" fillId="8" borderId="10" xfId="2" applyFont="1" applyFill="1" applyBorder="1" applyAlignment="1">
      <alignment horizontal="center" vertical="center"/>
    </xf>
    <xf numFmtId="0" fontId="36" fillId="8" borderId="10" xfId="12" applyFont="1" applyFill="1" applyBorder="1" applyAlignment="1">
      <alignment horizontal="center" vertical="center" wrapText="1"/>
    </xf>
    <xf numFmtId="3" fontId="2" fillId="2" borderId="10" xfId="13" applyNumberFormat="1" applyFont="1" applyBorder="1"/>
    <xf numFmtId="43" fontId="0" fillId="0" borderId="10" xfId="16" applyFont="1" applyFill="1" applyBorder="1"/>
    <xf numFmtId="43" fontId="0" fillId="0" borderId="10" xfId="16" applyFont="1" applyFill="1" applyBorder="1" applyAlignment="1">
      <alignment horizontal="right"/>
    </xf>
    <xf numFmtId="170" fontId="5" fillId="0" borderId="10" xfId="12" applyNumberFormat="1" applyFont="1" applyFill="1" applyBorder="1" applyAlignment="1">
      <alignment wrapText="1"/>
    </xf>
    <xf numFmtId="1" fontId="7" fillId="3" borderId="3" xfId="2" applyNumberFormat="1" applyFont="1" applyBorder="1" applyAlignment="1">
      <alignment vertical="center"/>
    </xf>
    <xf numFmtId="165" fontId="15" fillId="5" borderId="3" xfId="12" applyNumberFormat="1" applyFont="1" applyFill="1" applyBorder="1"/>
    <xf numFmtId="0" fontId="9" fillId="0" borderId="0" xfId="12" applyNumberFormat="1" applyFont="1" applyFill="1" applyBorder="1" applyAlignment="1">
      <alignment horizontal="left" indent="1"/>
    </xf>
    <xf numFmtId="3" fontId="10" fillId="6" borderId="0" xfId="12" applyNumberFormat="1" applyFont="1" applyFill="1" applyBorder="1" applyAlignment="1">
      <alignment horizontal="left" indent="1"/>
    </xf>
    <xf numFmtId="3" fontId="10" fillId="6" borderId="0" xfId="12" applyNumberFormat="1" applyFont="1" applyFill="1" applyBorder="1" applyAlignment="1">
      <alignment horizontal="right" vertical="center" wrapText="1"/>
    </xf>
    <xf numFmtId="3" fontId="10" fillId="6" borderId="5" xfId="12" applyNumberFormat="1" applyFont="1" applyFill="1" applyBorder="1" applyAlignment="1">
      <alignment horizontal="right" vertical="center" wrapText="1"/>
    </xf>
    <xf numFmtId="3" fontId="10" fillId="6" borderId="0" xfId="16" applyNumberFormat="1" applyFont="1" applyFill="1" applyBorder="1" applyAlignment="1">
      <alignment horizontal="left" indent="1"/>
    </xf>
    <xf numFmtId="1" fontId="10" fillId="6" borderId="0" xfId="12" applyNumberFormat="1" applyFont="1" applyFill="1" applyBorder="1" applyAlignment="1">
      <alignment horizontal="left" indent="1"/>
    </xf>
    <xf numFmtId="9" fontId="10" fillId="6" borderId="0" xfId="14" applyFont="1" applyFill="1" applyBorder="1" applyAlignment="1">
      <alignment horizontal="left" indent="1"/>
    </xf>
    <xf numFmtId="9" fontId="10" fillId="6" borderId="0" xfId="12" applyNumberFormat="1" applyFont="1" applyFill="1" applyBorder="1" applyAlignment="1">
      <alignment horizontal="right" vertical="center" wrapText="1"/>
    </xf>
    <xf numFmtId="9" fontId="10" fillId="6" borderId="5" xfId="12" applyNumberFormat="1" applyFont="1" applyFill="1" applyBorder="1" applyAlignment="1">
      <alignment horizontal="right" vertical="center" wrapText="1"/>
    </xf>
    <xf numFmtId="1" fontId="9" fillId="0" borderId="0" xfId="12" applyNumberFormat="1" applyFont="1" applyFill="1" applyBorder="1" applyAlignment="1">
      <alignment horizontal="left" indent="1"/>
    </xf>
    <xf numFmtId="165" fontId="5" fillId="0" borderId="0" xfId="12" applyNumberFormat="1" applyFont="1" applyBorder="1"/>
    <xf numFmtId="165" fontId="5" fillId="0" borderId="5" xfId="12" applyNumberFormat="1" applyFont="1" applyBorder="1"/>
    <xf numFmtId="9" fontId="10" fillId="0" borderId="0" xfId="12" applyNumberFormat="1" applyFont="1" applyBorder="1" applyAlignment="1">
      <alignment horizontal="right" vertical="center" wrapText="1"/>
    </xf>
    <xf numFmtId="0" fontId="37" fillId="0" borderId="0" xfId="12" applyFont="1" applyAlignment="1">
      <alignment horizontal="left" vertical="center" wrapText="1"/>
    </xf>
    <xf numFmtId="1" fontId="10" fillId="6" borderId="0" xfId="12" applyNumberFormat="1" applyFont="1" applyFill="1" applyBorder="1" applyAlignment="1">
      <alignment horizontal="right" vertical="center" wrapText="1"/>
    </xf>
    <xf numFmtId="1" fontId="10" fillId="6" borderId="5" xfId="12" applyNumberFormat="1" applyFont="1" applyFill="1" applyBorder="1" applyAlignment="1">
      <alignment horizontal="right" vertical="center" wrapText="1"/>
    </xf>
    <xf numFmtId="1" fontId="10" fillId="6" borderId="3" xfId="12" applyNumberFormat="1" applyFont="1" applyFill="1" applyBorder="1" applyAlignment="1">
      <alignment horizontal="right" vertical="center" wrapText="1"/>
    </xf>
    <xf numFmtId="2" fontId="10" fillId="6" borderId="0" xfId="12" applyNumberFormat="1" applyFont="1" applyFill="1" applyBorder="1" applyAlignment="1">
      <alignment horizontal="right" vertical="center" wrapText="1"/>
    </xf>
    <xf numFmtId="0" fontId="2" fillId="0" borderId="3" xfId="12" applyBorder="1" applyAlignment="1">
      <alignment wrapText="1"/>
    </xf>
    <xf numFmtId="9" fontId="5" fillId="4" borderId="0" xfId="5" applyFont="1" applyFill="1"/>
    <xf numFmtId="0" fontId="3" fillId="3" borderId="18" xfId="2" applyFont="1" applyBorder="1" applyAlignment="1">
      <alignment horizontal="center" vertical="center"/>
    </xf>
    <xf numFmtId="4" fontId="5" fillId="2" borderId="18" xfId="1" applyNumberFormat="1" applyFont="1" applyBorder="1"/>
    <xf numFmtId="4" fontId="2" fillId="0" borderId="0" xfId="5" applyNumberFormat="1" applyFont="1" applyBorder="1"/>
    <xf numFmtId="4" fontId="5" fillId="0" borderId="0" xfId="0" applyNumberFormat="1" applyFont="1" applyBorder="1"/>
    <xf numFmtId="0" fontId="0" fillId="0" borderId="0" xfId="0" applyFont="1" applyBorder="1"/>
    <xf numFmtId="167" fontId="2" fillId="0" borderId="0" xfId="5" applyNumberFormat="1" applyFont="1" applyBorder="1"/>
    <xf numFmtId="43" fontId="0" fillId="0" borderId="0" xfId="0" applyNumberFormat="1" applyBorder="1"/>
    <xf numFmtId="0" fontId="0" fillId="0" borderId="18" xfId="0" applyBorder="1"/>
    <xf numFmtId="3" fontId="0" fillId="0" borderId="0" xfId="0" applyNumberFormat="1" applyBorder="1" applyAlignment="1">
      <alignment horizontal="center"/>
    </xf>
    <xf numFmtId="9" fontId="12" fillId="0" borderId="0" xfId="5" applyFont="1"/>
    <xf numFmtId="0" fontId="7" fillId="3" borderId="0" xfId="2" applyFont="1" applyBorder="1" applyAlignment="1">
      <alignment vertical="center"/>
    </xf>
    <xf numFmtId="9" fontId="11" fillId="5" borderId="3" xfId="5" applyFont="1" applyFill="1" applyBorder="1"/>
    <xf numFmtId="0" fontId="7" fillId="3" borderId="25" xfId="2" applyFont="1" applyBorder="1" applyAlignment="1">
      <alignment vertical="center"/>
    </xf>
    <xf numFmtId="9" fontId="5" fillId="2" borderId="9" xfId="5" applyFont="1" applyFill="1" applyBorder="1" applyAlignment="1">
      <alignment horizontal="right"/>
    </xf>
    <xf numFmtId="9" fontId="2" fillId="0" borderId="1" xfId="5" applyFont="1" applyBorder="1"/>
    <xf numFmtId="3" fontId="2" fillId="6" borderId="7" xfId="12" applyNumberFormat="1" applyFont="1" applyFill="1" applyBorder="1"/>
    <xf numFmtId="3" fontId="14" fillId="6" borderId="6" xfId="12" applyNumberFormat="1" applyFont="1" applyFill="1" applyBorder="1"/>
    <xf numFmtId="9" fontId="2" fillId="0" borderId="7" xfId="5" applyFont="1" applyBorder="1"/>
    <xf numFmtId="4" fontId="5" fillId="2" borderId="3" xfId="13" applyNumberFormat="1" applyFont="1" applyBorder="1" applyAlignment="1">
      <alignment horizontal="right"/>
    </xf>
    <xf numFmtId="9" fontId="5" fillId="2" borderId="0" xfId="5" applyFont="1" applyFill="1" applyBorder="1" applyAlignment="1">
      <alignment horizontal="right"/>
    </xf>
    <xf numFmtId="0" fontId="2" fillId="6" borderId="0" xfId="12" applyFont="1" applyFill="1"/>
    <xf numFmtId="4" fontId="2" fillId="6" borderId="18" xfId="12" applyNumberFormat="1" applyFont="1" applyFill="1" applyBorder="1"/>
    <xf numFmtId="4" fontId="2" fillId="6" borderId="0" xfId="12" applyNumberFormat="1" applyFont="1" applyFill="1" applyBorder="1"/>
    <xf numFmtId="4" fontId="2" fillId="6" borderId="1" xfId="12" applyNumberFormat="1" applyFont="1" applyFill="1" applyBorder="1"/>
    <xf numFmtId="4" fontId="2" fillId="6" borderId="3" xfId="12" applyNumberFormat="1" applyFont="1" applyFill="1" applyBorder="1"/>
    <xf numFmtId="4" fontId="2" fillId="6" borderId="5" xfId="12" applyNumberFormat="1" applyFont="1" applyFill="1" applyBorder="1"/>
    <xf numFmtId="4" fontId="2" fillId="6" borderId="15" xfId="12" applyNumberFormat="1" applyFont="1" applyFill="1" applyBorder="1"/>
    <xf numFmtId="4" fontId="2" fillId="6" borderId="17" xfId="12" applyNumberFormat="1" applyFont="1" applyFill="1" applyBorder="1"/>
    <xf numFmtId="4" fontId="11" fillId="6" borderId="5" xfId="14" applyNumberFormat="1" applyFont="1" applyFill="1" applyBorder="1" applyAlignment="1">
      <alignment horizontal="right"/>
    </xf>
    <xf numFmtId="9" fontId="11" fillId="6" borderId="0" xfId="14" applyFont="1" applyFill="1" applyBorder="1" applyAlignment="1">
      <alignment horizontal="right"/>
    </xf>
    <xf numFmtId="4" fontId="2" fillId="6" borderId="0" xfId="12" applyNumberFormat="1" applyFill="1"/>
    <xf numFmtId="0" fontId="2" fillId="6" borderId="0" xfId="12" applyFill="1"/>
    <xf numFmtId="4" fontId="2" fillId="6" borderId="7" xfId="12" applyNumberFormat="1" applyFont="1" applyFill="1" applyBorder="1"/>
    <xf numFmtId="4" fontId="14" fillId="6" borderId="6" xfId="12" applyNumberFormat="1" applyFont="1" applyFill="1" applyBorder="1"/>
    <xf numFmtId="165" fontId="12" fillId="0" borderId="3" xfId="6" applyNumberFormat="1" applyFont="1" applyBorder="1"/>
    <xf numFmtId="9" fontId="5" fillId="0" borderId="0" xfId="5" applyFont="1"/>
    <xf numFmtId="9" fontId="5" fillId="4" borderId="3" xfId="5" applyFont="1" applyFill="1" applyBorder="1"/>
    <xf numFmtId="1" fontId="8" fillId="0" borderId="0" xfId="0" applyNumberFormat="1" applyFont="1" applyFill="1"/>
    <xf numFmtId="9" fontId="0" fillId="6" borderId="0" xfId="5" applyFont="1" applyFill="1"/>
    <xf numFmtId="0" fontId="3" fillId="3" borderId="26" xfId="2" applyFont="1" applyBorder="1" applyAlignment="1">
      <alignment horizontal="center" vertical="center"/>
    </xf>
    <xf numFmtId="4" fontId="5" fillId="2" borderId="26" xfId="1" applyNumberFormat="1" applyFont="1" applyBorder="1"/>
    <xf numFmtId="0" fontId="0" fillId="0" borderId="26" xfId="0" applyBorder="1"/>
    <xf numFmtId="164" fontId="5" fillId="2" borderId="26" xfId="1" applyNumberFormat="1" applyFont="1" applyBorder="1"/>
    <xf numFmtId="0" fontId="0" fillId="0" borderId="0" xfId="0"/>
    <xf numFmtId="0" fontId="3" fillId="3" borderId="1" xfId="2" applyFont="1" applyBorder="1" applyAlignment="1">
      <alignment horizontal="center" vertical="center"/>
    </xf>
    <xf numFmtId="3" fontId="0" fillId="0" borderId="1" xfId="0" applyNumberFormat="1" applyBorder="1"/>
    <xf numFmtId="0" fontId="3" fillId="3" borderId="3" xfId="2" applyFont="1" applyBorder="1" applyAlignment="1">
      <alignment horizontal="center" vertical="center"/>
    </xf>
    <xf numFmtId="3" fontId="5" fillId="0" borderId="1" xfId="0" applyNumberFormat="1" applyFont="1" applyBorder="1"/>
    <xf numFmtId="0" fontId="5" fillId="0" borderId="0" xfId="0" applyFont="1"/>
    <xf numFmtId="3" fontId="0" fillId="0" borderId="3" xfId="0" applyNumberFormat="1" applyFont="1" applyBorder="1"/>
    <xf numFmtId="3" fontId="0" fillId="0" borderId="0" xfId="0" applyNumberFormat="1" applyFont="1" applyBorder="1"/>
    <xf numFmtId="3" fontId="0" fillId="0" borderId="1" xfId="0" applyNumberFormat="1" applyFont="1" applyBorder="1"/>
    <xf numFmtId="9" fontId="0" fillId="0" borderId="0" xfId="5" applyFont="1" applyBorder="1"/>
    <xf numFmtId="165" fontId="5" fillId="0" borderId="0" xfId="0" applyNumberFormat="1" applyFont="1"/>
    <xf numFmtId="165" fontId="5" fillId="0" borderId="1" xfId="0" applyNumberFormat="1" applyFont="1" applyBorder="1"/>
    <xf numFmtId="168" fontId="0" fillId="0" borderId="1" xfId="0" applyNumberFormat="1" applyFont="1" applyBorder="1"/>
    <xf numFmtId="168" fontId="0" fillId="0" borderId="3" xfId="0" applyNumberFormat="1" applyFont="1" applyBorder="1"/>
    <xf numFmtId="168" fontId="0" fillId="0" borderId="0" xfId="0" applyNumberFormat="1" applyFont="1" applyBorder="1"/>
    <xf numFmtId="168" fontId="0" fillId="0" borderId="0" xfId="0" applyNumberFormat="1" applyFont="1"/>
    <xf numFmtId="168" fontId="0" fillId="6" borderId="0" xfId="0" applyNumberFormat="1" applyFill="1"/>
    <xf numFmtId="168" fontId="0" fillId="6" borderId="1" xfId="0" applyNumberFormat="1" applyFill="1" applyBorder="1"/>
    <xf numFmtId="168" fontId="5" fillId="4" borderId="3" xfId="0" applyNumberFormat="1" applyFont="1" applyFill="1" applyBorder="1"/>
    <xf numFmtId="168" fontId="5" fillId="4" borderId="0" xfId="0" applyNumberFormat="1" applyFont="1" applyFill="1" applyBorder="1"/>
    <xf numFmtId="165" fontId="0" fillId="0" borderId="0" xfId="0" applyNumberFormat="1" applyFont="1" applyBorder="1"/>
    <xf numFmtId="165" fontId="0" fillId="0" borderId="0" xfId="0" applyNumberFormat="1" applyBorder="1"/>
    <xf numFmtId="165" fontId="5" fillId="0" borderId="0" xfId="0" applyNumberFormat="1" applyFont="1" applyBorder="1"/>
    <xf numFmtId="168" fontId="5" fillId="4" borderId="0" xfId="0" applyNumberFormat="1" applyFont="1" applyFill="1"/>
    <xf numFmtId="165" fontId="5" fillId="4" borderId="0" xfId="0" applyNumberFormat="1" applyFont="1" applyFill="1" applyBorder="1"/>
    <xf numFmtId="165" fontId="5" fillId="5" borderId="0" xfId="0" applyNumberFormat="1" applyFont="1" applyFill="1"/>
    <xf numFmtId="168" fontId="11" fillId="4" borderId="0" xfId="2" applyNumberFormat="1" applyFont="1" applyFill="1" applyBorder="1" applyAlignment="1">
      <alignment horizontal="right" vertical="center"/>
    </xf>
    <xf numFmtId="168" fontId="0" fillId="6" borderId="3" xfId="0" applyNumberFormat="1" applyFont="1" applyFill="1" applyBorder="1"/>
    <xf numFmtId="168" fontId="0" fillId="6" borderId="0" xfId="0" applyNumberFormat="1" applyFont="1" applyFill="1" applyBorder="1"/>
    <xf numFmtId="168" fontId="0" fillId="6" borderId="1" xfId="0" applyNumberFormat="1" applyFont="1" applyFill="1" applyBorder="1"/>
    <xf numFmtId="169" fontId="0" fillId="6" borderId="1" xfId="0" applyNumberFormat="1" applyFont="1" applyFill="1" applyBorder="1"/>
    <xf numFmtId="169" fontId="0" fillId="6" borderId="3" xfId="0" applyNumberFormat="1" applyFont="1" applyFill="1" applyBorder="1"/>
    <xf numFmtId="169" fontId="0" fillId="6" borderId="0" xfId="0" applyNumberFormat="1" applyFont="1" applyFill="1" applyBorder="1"/>
    <xf numFmtId="9" fontId="5" fillId="4" borderId="0" xfId="5" applyFont="1" applyFill="1" applyBorder="1"/>
    <xf numFmtId="3" fontId="5" fillId="0" borderId="0" xfId="0" applyNumberFormat="1" applyFont="1" applyBorder="1"/>
    <xf numFmtId="3" fontId="0" fillId="0" borderId="0" xfId="0" applyNumberFormat="1" applyBorder="1"/>
    <xf numFmtId="168" fontId="0" fillId="0" borderId="0" xfId="0" applyNumberFormat="1" applyBorder="1"/>
    <xf numFmtId="165" fontId="5" fillId="4" borderId="0" xfId="1" applyNumberFormat="1" applyFont="1" applyFill="1" applyBorder="1" applyAlignment="1">
      <alignment horizontal="right"/>
    </xf>
    <xf numFmtId="165" fontId="11" fillId="4" borderId="0" xfId="1" applyNumberFormat="1" applyFont="1" applyFill="1" applyBorder="1" applyAlignment="1">
      <alignment horizontal="right"/>
    </xf>
    <xf numFmtId="167" fontId="0" fillId="0" borderId="0" xfId="0" applyNumberFormat="1" applyFont="1" applyBorder="1"/>
    <xf numFmtId="165" fontId="0" fillId="6" borderId="0" xfId="0" applyNumberFormat="1" applyFill="1" applyBorder="1"/>
    <xf numFmtId="168" fontId="12" fillId="6" borderId="1" xfId="0" applyNumberFormat="1" applyFont="1" applyFill="1" applyBorder="1"/>
    <xf numFmtId="165" fontId="15" fillId="5" borderId="0" xfId="0" applyNumberFormat="1" applyFont="1" applyFill="1" applyBorder="1"/>
    <xf numFmtId="168" fontId="5" fillId="4" borderId="1" xfId="0" applyNumberFormat="1" applyFont="1" applyFill="1" applyBorder="1"/>
    <xf numFmtId="168" fontId="11" fillId="4" borderId="3" xfId="2" applyNumberFormat="1" applyFont="1" applyFill="1" applyBorder="1" applyAlignment="1">
      <alignment horizontal="right" vertical="center"/>
    </xf>
    <xf numFmtId="168" fontId="11" fillId="4" borderId="1" xfId="2" applyNumberFormat="1" applyFont="1" applyFill="1" applyBorder="1" applyAlignment="1">
      <alignment horizontal="right" vertical="center"/>
    </xf>
    <xf numFmtId="168" fontId="5" fillId="4" borderId="1" xfId="1" applyNumberFormat="1" applyFont="1" applyFill="1" applyBorder="1" applyAlignment="1">
      <alignment horizontal="right"/>
    </xf>
    <xf numFmtId="4" fontId="5" fillId="2" borderId="1" xfId="1" applyNumberFormat="1" applyFont="1" applyBorder="1"/>
    <xf numFmtId="4" fontId="5" fillId="2" borderId="0" xfId="1" applyNumberFormat="1" applyFont="1" applyBorder="1"/>
    <xf numFmtId="164" fontId="5" fillId="2" borderId="0" xfId="1" applyNumberFormat="1" applyFont="1" applyBorder="1"/>
    <xf numFmtId="164" fontId="0" fillId="0" borderId="0" xfId="0" applyNumberFormat="1" applyFont="1" applyBorder="1"/>
    <xf numFmtId="4" fontId="0" fillId="0" borderId="0" xfId="0" applyNumberFormat="1" applyBorder="1"/>
    <xf numFmtId="0" fontId="0" fillId="0" borderId="0" xfId="0" applyBorder="1"/>
    <xf numFmtId="9" fontId="0" fillId="0" borderId="0" xfId="5" applyFont="1"/>
    <xf numFmtId="9" fontId="2" fillId="6" borderId="0" xfId="5" applyFont="1" applyFill="1" applyBorder="1"/>
    <xf numFmtId="0" fontId="0" fillId="5" borderId="0" xfId="0" applyFill="1" applyBorder="1"/>
    <xf numFmtId="3" fontId="5" fillId="2" borderId="0" xfId="1" applyNumberFormat="1" applyFont="1" applyBorder="1"/>
    <xf numFmtId="9" fontId="5" fillId="2" borderId="0" xfId="5" applyFont="1" applyFill="1" applyBorder="1"/>
    <xf numFmtId="9" fontId="5" fillId="2" borderId="0" xfId="1" applyNumberFormat="1" applyFont="1" applyBorder="1"/>
    <xf numFmtId="9" fontId="5" fillId="2" borderId="0" xfId="5" applyNumberFormat="1" applyFont="1" applyFill="1" applyBorder="1"/>
    <xf numFmtId="0" fontId="3" fillId="5" borderId="0" xfId="2" applyFont="1" applyFill="1" applyBorder="1" applyAlignment="1">
      <alignment horizontal="center" vertical="center"/>
    </xf>
    <xf numFmtId="4" fontId="0" fillId="0" borderId="0" xfId="5" applyNumberFormat="1" applyFont="1" applyBorder="1"/>
    <xf numFmtId="164" fontId="2" fillId="0" borderId="0" xfId="5" applyNumberFormat="1" applyFont="1" applyBorder="1"/>
    <xf numFmtId="4" fontId="2" fillId="6" borderId="0" xfId="1" applyNumberFormat="1" applyFont="1" applyFill="1" applyBorder="1"/>
    <xf numFmtId="9" fontId="2" fillId="6" borderId="0" xfId="5" applyNumberFormat="1" applyFont="1" applyFill="1" applyBorder="1"/>
    <xf numFmtId="3" fontId="5" fillId="2" borderId="1" xfId="1" applyNumberFormat="1" applyFont="1" applyBorder="1"/>
    <xf numFmtId="3" fontId="2" fillId="6" borderId="0" xfId="1" applyNumberFormat="1" applyFont="1" applyFill="1" applyBorder="1"/>
    <xf numFmtId="9" fontId="5" fillId="0" borderId="0" xfId="5" applyFont="1" applyBorder="1"/>
    <xf numFmtId="168" fontId="12" fillId="0" borderId="0" xfId="5" applyNumberFormat="1" applyFont="1"/>
    <xf numFmtId="4" fontId="0" fillId="0" borderId="0" xfId="0" applyNumberFormat="1" applyBorder="1" applyAlignment="1">
      <alignment horizontal="right"/>
    </xf>
    <xf numFmtId="0" fontId="3" fillId="3" borderId="1" xfId="2" applyFont="1" applyBorder="1" applyAlignment="1">
      <alignment vertical="center"/>
    </xf>
    <xf numFmtId="9" fontId="15" fillId="5" borderId="0" xfId="5" applyFont="1" applyFill="1" applyBorder="1"/>
    <xf numFmtId="9" fontId="5" fillId="5" borderId="0" xfId="5" applyFont="1" applyFill="1"/>
    <xf numFmtId="168" fontId="5" fillId="0" borderId="0" xfId="0" applyNumberFormat="1" applyFont="1" applyFill="1"/>
    <xf numFmtId="168" fontId="0" fillId="0" borderId="0" xfId="5" applyNumberFormat="1" applyFont="1"/>
    <xf numFmtId="168" fontId="5" fillId="4" borderId="0" xfId="5" applyNumberFormat="1" applyFont="1" applyFill="1" applyBorder="1" applyAlignment="1">
      <alignment horizontal="right"/>
    </xf>
    <xf numFmtId="9" fontId="11" fillId="0" borderId="3" xfId="5" applyFont="1" applyBorder="1"/>
    <xf numFmtId="9" fontId="12" fillId="0" borderId="3" xfId="5" applyFont="1" applyBorder="1"/>
    <xf numFmtId="9" fontId="11" fillId="4" borderId="0" xfId="5" applyFont="1" applyFill="1" applyBorder="1" applyAlignment="1">
      <alignment horizontal="right"/>
    </xf>
    <xf numFmtId="165" fontId="12" fillId="0" borderId="0" xfId="6" applyNumberFormat="1" applyFont="1"/>
    <xf numFmtId="165" fontId="5" fillId="0" borderId="1" xfId="0" applyNumberFormat="1" applyFont="1" applyFill="1" applyBorder="1"/>
    <xf numFmtId="9" fontId="5" fillId="0" borderId="5" xfId="5" applyFont="1" applyBorder="1"/>
    <xf numFmtId="9" fontId="12" fillId="0" borderId="5" xfId="5" applyFont="1" applyBorder="1"/>
    <xf numFmtId="9" fontId="5" fillId="4" borderId="5" xfId="5" applyFont="1" applyFill="1" applyBorder="1"/>
    <xf numFmtId="9" fontId="5" fillId="0" borderId="1" xfId="5" applyFont="1" applyFill="1" applyBorder="1"/>
    <xf numFmtId="9" fontId="0" fillId="0" borderId="1" xfId="5" applyFont="1" applyFill="1" applyBorder="1"/>
    <xf numFmtId="9" fontId="2" fillId="0" borderId="0" xfId="5" applyFont="1" applyBorder="1"/>
    <xf numFmtId="9" fontId="2" fillId="0" borderId="6" xfId="5" applyFont="1" applyBorder="1"/>
    <xf numFmtId="165" fontId="5" fillId="6" borderId="0" xfId="1" applyNumberFormat="1" applyFont="1" applyFill="1" applyBorder="1" applyAlignment="1">
      <alignment horizontal="right"/>
    </xf>
    <xf numFmtId="168" fontId="5" fillId="6" borderId="0" xfId="5" applyNumberFormat="1" applyFont="1" applyFill="1" applyBorder="1" applyAlignment="1">
      <alignment horizontal="right"/>
    </xf>
    <xf numFmtId="9" fontId="5" fillId="6" borderId="3" xfId="5" applyFont="1" applyFill="1" applyBorder="1"/>
    <xf numFmtId="9" fontId="5" fillId="6" borderId="0" xfId="5" applyFont="1" applyFill="1" applyBorder="1"/>
    <xf numFmtId="9" fontId="5" fillId="6" borderId="5" xfId="5" applyFont="1" applyFill="1" applyBorder="1"/>
    <xf numFmtId="9" fontId="5" fillId="0" borderId="3" xfId="5" applyFont="1" applyBorder="1"/>
    <xf numFmtId="9" fontId="5" fillId="0" borderId="5" xfId="5" applyFont="1" applyFill="1" applyBorder="1"/>
    <xf numFmtId="2" fontId="5" fillId="4" borderId="0" xfId="5" applyNumberFormat="1" applyFont="1" applyFill="1" applyBorder="1"/>
    <xf numFmtId="9" fontId="0" fillId="0" borderId="0" xfId="5" applyFont="1" applyFill="1" applyBorder="1"/>
    <xf numFmtId="4" fontId="11" fillId="4" borderId="0" xfId="14" applyNumberFormat="1" applyFont="1" applyFill="1" applyBorder="1" applyAlignment="1">
      <alignment horizontal="right"/>
    </xf>
    <xf numFmtId="168" fontId="11" fillId="4" borderId="1" xfId="5" applyNumberFormat="1" applyFont="1" applyFill="1" applyBorder="1" applyAlignment="1">
      <alignment horizontal="right"/>
    </xf>
    <xf numFmtId="1" fontId="3" fillId="3" borderId="8" xfId="2" applyNumberFormat="1" applyFont="1" applyBorder="1" applyAlignment="1">
      <alignment horizontal="center" vertical="center"/>
    </xf>
    <xf numFmtId="1" fontId="3" fillId="3" borderId="7" xfId="2" applyNumberFormat="1" applyFont="1" applyBorder="1" applyAlignment="1">
      <alignment horizontal="center" vertical="center"/>
    </xf>
    <xf numFmtId="9" fontId="11" fillId="6" borderId="1" xfId="5" applyFont="1" applyFill="1" applyBorder="1"/>
    <xf numFmtId="9" fontId="12" fillId="6" borderId="1" xfId="5" applyFont="1" applyFill="1" applyBorder="1"/>
    <xf numFmtId="9" fontId="11" fillId="4" borderId="0" xfId="5" applyFont="1" applyFill="1"/>
    <xf numFmtId="9" fontId="11" fillId="0" borderId="0" xfId="5" applyFont="1"/>
    <xf numFmtId="9" fontId="5" fillId="4" borderId="0" xfId="5" applyFont="1" applyFill="1" applyBorder="1" applyAlignment="1">
      <alignment horizontal="right"/>
    </xf>
    <xf numFmtId="9" fontId="12" fillId="0" borderId="0" xfId="5" applyFont="1" applyBorder="1"/>
    <xf numFmtId="1" fontId="3" fillId="3" borderId="3" xfId="2" applyNumberFormat="1" applyFont="1" applyBorder="1" applyAlignment="1">
      <alignment horizontal="center" vertical="center"/>
    </xf>
    <xf numFmtId="1" fontId="3" fillId="3" borderId="1" xfId="2" applyNumberFormat="1" applyFont="1" applyBorder="1" applyAlignment="1">
      <alignment horizontal="center" vertical="center"/>
    </xf>
    <xf numFmtId="166" fontId="11" fillId="4" borderId="0" xfId="1" applyNumberFormat="1" applyFont="1" applyFill="1" applyBorder="1" applyAlignment="1">
      <alignment horizontal="right"/>
    </xf>
    <xf numFmtId="1" fontId="3" fillId="3" borderId="3" xfId="2" applyNumberFormat="1" applyFont="1" applyBorder="1" applyAlignment="1">
      <alignment vertical="center"/>
    </xf>
    <xf numFmtId="166" fontId="11" fillId="4" borderId="3" xfId="1" applyNumberFormat="1" applyFont="1" applyFill="1" applyBorder="1" applyAlignment="1">
      <alignment horizontal="right"/>
    </xf>
    <xf numFmtId="9" fontId="11" fillId="2" borderId="0" xfId="5" applyFont="1" applyFill="1" applyBorder="1"/>
    <xf numFmtId="0" fontId="39" fillId="3" borderId="0" xfId="2" applyFont="1" applyBorder="1" applyAlignment="1">
      <alignment horizontal="center" vertical="center"/>
    </xf>
    <xf numFmtId="2" fontId="0" fillId="4" borderId="5" xfId="5" applyNumberFormat="1" applyFont="1" applyFill="1" applyBorder="1"/>
    <xf numFmtId="2" fontId="5" fillId="0" borderId="5" xfId="5" applyNumberFormat="1" applyFont="1" applyFill="1" applyBorder="1"/>
    <xf numFmtId="2" fontId="0" fillId="0" borderId="5" xfId="5" applyNumberFormat="1" applyFont="1" applyFill="1" applyBorder="1"/>
    <xf numFmtId="2" fontId="5" fillId="0" borderId="5" xfId="5" applyNumberFormat="1" applyFont="1" applyBorder="1"/>
    <xf numFmtId="2" fontId="0" fillId="0" borderId="5" xfId="5" applyNumberFormat="1" applyFont="1" applyBorder="1"/>
    <xf numFmtId="2" fontId="0" fillId="0" borderId="0" xfId="5" applyNumberFormat="1" applyFont="1" applyBorder="1"/>
    <xf numFmtId="2" fontId="5" fillId="4" borderId="5" xfId="5" applyNumberFormat="1" applyFont="1" applyFill="1" applyBorder="1"/>
    <xf numFmtId="1" fontId="4" fillId="0" borderId="0" xfId="3" applyNumberFormat="1" applyBorder="1" applyAlignment="1">
      <alignment vertical="center"/>
    </xf>
    <xf numFmtId="166" fontId="11" fillId="4" borderId="0" xfId="0" applyNumberFormat="1" applyFont="1" applyFill="1"/>
    <xf numFmtId="166" fontId="11" fillId="0" borderId="0" xfId="0" applyNumberFormat="1" applyFont="1" applyBorder="1"/>
    <xf numFmtId="166" fontId="12" fillId="0" borderId="0" xfId="0" applyNumberFormat="1" applyFont="1"/>
    <xf numFmtId="166" fontId="11" fillId="0" borderId="0" xfId="0" applyNumberFormat="1" applyFont="1"/>
    <xf numFmtId="166" fontId="11" fillId="6" borderId="0" xfId="0" applyNumberFormat="1" applyFont="1" applyFill="1"/>
    <xf numFmtId="166" fontId="12" fillId="0" borderId="0" xfId="0" applyNumberFormat="1" applyFont="1" applyFill="1" applyBorder="1"/>
    <xf numFmtId="168" fontId="11" fillId="4" borderId="0" xfId="5" applyNumberFormat="1" applyFont="1" applyFill="1" applyBorder="1" applyAlignment="1">
      <alignment horizontal="right"/>
    </xf>
    <xf numFmtId="168" fontId="11" fillId="4" borderId="0" xfId="5" applyNumberFormat="1" applyFont="1" applyFill="1"/>
    <xf numFmtId="168" fontId="11" fillId="0" borderId="0" xfId="5" applyNumberFormat="1" applyFont="1" applyBorder="1"/>
    <xf numFmtId="168" fontId="11" fillId="0" borderId="0" xfId="5" applyNumberFormat="1" applyFont="1"/>
    <xf numFmtId="168" fontId="11" fillId="6" borderId="0" xfId="5" applyNumberFormat="1" applyFont="1" applyFill="1"/>
    <xf numFmtId="168" fontId="12" fillId="0" borderId="0" xfId="5" applyNumberFormat="1" applyFont="1" applyFill="1" applyBorder="1"/>
    <xf numFmtId="166" fontId="11" fillId="4" borderId="3" xfId="0" applyNumberFormat="1" applyFont="1" applyFill="1" applyBorder="1"/>
    <xf numFmtId="166" fontId="11" fillId="0" borderId="3" xfId="0" applyNumberFormat="1" applyFont="1" applyBorder="1"/>
    <xf numFmtId="9" fontId="11" fillId="0" borderId="1" xfId="5" applyFont="1" applyBorder="1"/>
    <xf numFmtId="166" fontId="12" fillId="0" borderId="3" xfId="0" applyNumberFormat="1" applyFont="1" applyBorder="1"/>
    <xf numFmtId="9" fontId="12" fillId="0" borderId="1" xfId="5" applyFont="1" applyBorder="1"/>
    <xf numFmtId="166" fontId="11" fillId="6" borderId="3" xfId="0" applyNumberFormat="1" applyFont="1" applyFill="1" applyBorder="1"/>
    <xf numFmtId="166" fontId="12" fillId="0" borderId="3" xfId="0" applyNumberFormat="1" applyFont="1" applyFill="1" applyBorder="1"/>
    <xf numFmtId="166" fontId="11" fillId="4" borderId="5" xfId="1" applyNumberFormat="1" applyFont="1" applyFill="1" applyBorder="1" applyAlignment="1">
      <alignment horizontal="right"/>
    </xf>
    <xf numFmtId="166" fontId="11" fillId="4" borderId="5" xfId="0" applyNumberFormat="1" applyFont="1" applyFill="1" applyBorder="1"/>
    <xf numFmtId="166" fontId="11" fillId="0" borderId="5" xfId="0" applyNumberFormat="1" applyFont="1" applyBorder="1"/>
    <xf numFmtId="166" fontId="12" fillId="0" borderId="5" xfId="0" applyNumberFormat="1" applyFont="1" applyBorder="1"/>
    <xf numFmtId="166" fontId="11" fillId="6" borderId="5" xfId="0" applyNumberFormat="1" applyFont="1" applyFill="1" applyBorder="1"/>
    <xf numFmtId="166" fontId="12" fillId="0" borderId="5" xfId="0" applyNumberFormat="1" applyFont="1" applyFill="1" applyBorder="1"/>
    <xf numFmtId="168" fontId="11" fillId="4" borderId="1" xfId="5" applyNumberFormat="1" applyFont="1" applyFill="1" applyBorder="1"/>
    <xf numFmtId="168" fontId="11" fillId="0" borderId="1" xfId="5" applyNumberFormat="1" applyFont="1" applyBorder="1"/>
    <xf numFmtId="168" fontId="12" fillId="0" borderId="1" xfId="5" applyNumberFormat="1" applyFont="1" applyBorder="1"/>
    <xf numFmtId="168" fontId="11" fillId="6" borderId="1" xfId="5" applyNumberFormat="1" applyFont="1" applyFill="1" applyBorder="1"/>
    <xf numFmtId="168" fontId="12" fillId="0" borderId="1" xfId="5" applyNumberFormat="1" applyFont="1" applyFill="1" applyBorder="1"/>
    <xf numFmtId="9" fontId="11" fillId="2" borderId="1" xfId="5" applyFont="1" applyFill="1" applyBorder="1"/>
    <xf numFmtId="9" fontId="11" fillId="5" borderId="1" xfId="5" applyFont="1" applyFill="1" applyBorder="1"/>
    <xf numFmtId="4" fontId="0" fillId="4" borderId="0" xfId="5" applyNumberFormat="1" applyFont="1" applyFill="1" applyBorder="1"/>
    <xf numFmtId="9" fontId="5" fillId="4" borderId="5" xfId="5" applyFont="1" applyFill="1" applyBorder="1" applyAlignment="1">
      <alignment horizontal="right"/>
    </xf>
    <xf numFmtId="9" fontId="8" fillId="0" borderId="5" xfId="5" applyFont="1" applyBorder="1"/>
    <xf numFmtId="4" fontId="0" fillId="0" borderId="0" xfId="0" applyNumberFormat="1" applyFont="1" applyBorder="1" applyAlignment="1">
      <alignment horizontal="center"/>
    </xf>
    <xf numFmtId="9" fontId="5" fillId="2" borderId="31" xfId="5" applyFont="1" applyFill="1" applyBorder="1" applyAlignment="1">
      <alignment horizontal="right"/>
    </xf>
    <xf numFmtId="3" fontId="12" fillId="0" borderId="1" xfId="12" applyNumberFormat="1" applyFont="1" applyBorder="1"/>
    <xf numFmtId="9" fontId="2" fillId="0" borderId="12" xfId="5" applyFont="1" applyBorder="1"/>
    <xf numFmtId="3" fontId="0" fillId="0" borderId="0" xfId="12" applyNumberFormat="1" applyFont="1" applyBorder="1"/>
    <xf numFmtId="3" fontId="12" fillId="0" borderId="7" xfId="12" applyNumberFormat="1" applyFont="1" applyBorder="1"/>
    <xf numFmtId="9" fontId="2" fillId="0" borderId="13" xfId="5" applyFont="1" applyBorder="1"/>
    <xf numFmtId="0" fontId="3" fillId="3" borderId="25" xfId="2" applyFont="1" applyBorder="1" applyAlignment="1">
      <alignment horizontal="center" vertical="center"/>
    </xf>
    <xf numFmtId="0" fontId="3" fillId="3" borderId="32" xfId="2" applyFont="1" applyBorder="1" applyAlignment="1">
      <alignment horizontal="center" vertical="center"/>
    </xf>
    <xf numFmtId="4" fontId="5" fillId="2" borderId="25" xfId="13" applyNumberFormat="1" applyFont="1" applyBorder="1" applyAlignment="1">
      <alignment horizontal="right"/>
    </xf>
    <xf numFmtId="4" fontId="5" fillId="2" borderId="9" xfId="13" applyNumberFormat="1" applyFont="1" applyBorder="1" applyAlignment="1">
      <alignment horizontal="right"/>
    </xf>
    <xf numFmtId="4" fontId="2" fillId="0" borderId="32" xfId="12" applyNumberFormat="1" applyFont="1" applyBorder="1"/>
    <xf numFmtId="4" fontId="12" fillId="0" borderId="1" xfId="12" applyNumberFormat="1" applyFont="1" applyBorder="1"/>
    <xf numFmtId="4" fontId="2" fillId="6" borderId="32" xfId="12" applyNumberFormat="1" applyFont="1" applyFill="1" applyBorder="1"/>
    <xf numFmtId="4" fontId="0" fillId="0" borderId="0" xfId="12" applyNumberFormat="1" applyFont="1" applyBorder="1"/>
    <xf numFmtId="4" fontId="2" fillId="0" borderId="33" xfId="12" applyNumberFormat="1" applyFont="1" applyBorder="1"/>
    <xf numFmtId="4" fontId="12" fillId="0" borderId="7" xfId="12" applyNumberFormat="1" applyFont="1" applyBorder="1"/>
    <xf numFmtId="2" fontId="2" fillId="0" borderId="10" xfId="12" applyNumberFormat="1" applyFont="1" applyBorder="1"/>
    <xf numFmtId="9" fontId="3" fillId="3" borderId="0" xfId="5" applyFont="1" applyFill="1" applyBorder="1" applyAlignment="1">
      <alignment horizontal="center" vertical="center"/>
    </xf>
    <xf numFmtId="1" fontId="11" fillId="0" borderId="1" xfId="5" applyNumberFormat="1" applyFont="1" applyBorder="1"/>
    <xf numFmtId="1" fontId="12" fillId="0" borderId="1" xfId="5" applyNumberFormat="1" applyFont="1" applyBorder="1"/>
    <xf numFmtId="1" fontId="11" fillId="5" borderId="1" xfId="5" applyNumberFormat="1" applyFont="1" applyFill="1" applyBorder="1"/>
    <xf numFmtId="1" fontId="12" fillId="0" borderId="3" xfId="5" applyNumberFormat="1" applyFont="1" applyBorder="1"/>
    <xf numFmtId="1" fontId="12" fillId="6" borderId="1" xfId="5" applyNumberFormat="1" applyFont="1" applyFill="1" applyBorder="1"/>
    <xf numFmtId="9" fontId="11" fillId="0" borderId="0" xfId="5" applyFont="1" applyBorder="1"/>
    <xf numFmtId="2" fontId="11" fillId="6" borderId="1" xfId="0" applyNumberFormat="1" applyFont="1" applyFill="1" applyBorder="1"/>
    <xf numFmtId="2" fontId="11" fillId="5" borderId="1" xfId="0" applyNumberFormat="1" applyFont="1" applyFill="1" applyBorder="1"/>
    <xf numFmtId="165" fontId="40" fillId="0" borderId="0" xfId="0" applyNumberFormat="1" applyFont="1" applyFill="1" applyBorder="1"/>
    <xf numFmtId="165" fontId="5" fillId="6" borderId="0" xfId="0" applyNumberFormat="1" applyFont="1" applyFill="1"/>
    <xf numFmtId="167" fontId="5" fillId="0" borderId="0" xfId="0" applyNumberFormat="1" applyFont="1" applyFill="1" applyBorder="1"/>
    <xf numFmtId="165" fontId="5" fillId="0" borderId="0" xfId="0" applyNumberFormat="1" applyFont="1" applyFill="1" applyBorder="1"/>
    <xf numFmtId="1" fontId="0" fillId="0" borderId="0" xfId="0" applyNumberFormat="1" applyFill="1"/>
    <xf numFmtId="165" fontId="8" fillId="0" borderId="3" xfId="0" applyNumberFormat="1" applyFont="1" applyBorder="1"/>
    <xf numFmtId="1" fontId="7" fillId="3" borderId="0" xfId="2" applyNumberFormat="1" applyFont="1" applyBorder="1" applyAlignment="1">
      <alignment vertical="center"/>
    </xf>
    <xf numFmtId="165" fontId="12" fillId="0" borderId="0" xfId="0" applyNumberFormat="1" applyFont="1" applyFill="1"/>
    <xf numFmtId="165" fontId="7" fillId="3" borderId="0" xfId="2" applyNumberFormat="1" applyFont="1" applyBorder="1" applyAlignment="1">
      <alignment vertical="center"/>
    </xf>
    <xf numFmtId="0" fontId="7" fillId="3" borderId="3" xfId="2" applyFont="1" applyBorder="1" applyAlignment="1">
      <alignment vertical="center"/>
    </xf>
    <xf numFmtId="168" fontId="2" fillId="0" borderId="0" xfId="5" applyNumberFormat="1" applyFill="1"/>
    <xf numFmtId="166" fontId="2" fillId="0" borderId="10" xfId="12" applyNumberFormat="1" applyFont="1" applyBorder="1" applyAlignment="1">
      <alignment horizontal="center"/>
    </xf>
    <xf numFmtId="166" fontId="2" fillId="0" borderId="10" xfId="12" applyNumberFormat="1" applyBorder="1" applyAlignment="1">
      <alignment horizontal="center"/>
    </xf>
    <xf numFmtId="0" fontId="3" fillId="3" borderId="28" xfId="2" applyFont="1" applyBorder="1" applyAlignment="1">
      <alignment horizontal="center" vertical="center" wrapText="1"/>
    </xf>
    <xf numFmtId="3" fontId="5" fillId="2" borderId="27" xfId="13" applyNumberFormat="1" applyFont="1" applyBorder="1" applyAlignment="1">
      <alignment horizontal="center"/>
    </xf>
    <xf numFmtId="3" fontId="9" fillId="0" borderId="28" xfId="13" applyNumberFormat="1" applyFont="1" applyFill="1" applyBorder="1" applyAlignment="1">
      <alignment horizontal="right"/>
    </xf>
    <xf numFmtId="3" fontId="5" fillId="0" borderId="28" xfId="12" applyNumberFormat="1" applyFont="1" applyFill="1" applyBorder="1"/>
    <xf numFmtId="3" fontId="2" fillId="0" borderId="28" xfId="12" applyNumberFormat="1" applyFont="1" applyFill="1" applyBorder="1"/>
    <xf numFmtId="3" fontId="5" fillId="0" borderId="28" xfId="12" applyNumberFormat="1" applyFont="1" applyFill="1" applyBorder="1" applyAlignment="1">
      <alignment horizontal="right"/>
    </xf>
    <xf numFmtId="3" fontId="2" fillId="0" borderId="28" xfId="12" applyNumberFormat="1" applyFont="1" applyFill="1" applyBorder="1" applyAlignment="1">
      <alignment horizontal="right"/>
    </xf>
    <xf numFmtId="0" fontId="3" fillId="3" borderId="34" xfId="2" applyFont="1" applyBorder="1" applyAlignment="1">
      <alignment horizontal="center" vertical="center" wrapText="1"/>
    </xf>
    <xf numFmtId="0" fontId="3" fillId="3" borderId="35" xfId="2" applyFont="1" applyBorder="1" applyAlignment="1">
      <alignment horizontal="center" vertical="center" wrapText="1"/>
    </xf>
    <xf numFmtId="3" fontId="5" fillId="2" borderId="36" xfId="13" applyNumberFormat="1" applyFont="1" applyBorder="1" applyAlignment="1">
      <alignment horizontal="center"/>
    </xf>
    <xf numFmtId="3" fontId="5" fillId="2" borderId="37" xfId="13" applyNumberFormat="1" applyFont="1" applyBorder="1" applyAlignment="1">
      <alignment horizontal="center"/>
    </xf>
    <xf numFmtId="3" fontId="9" fillId="0" borderId="34" xfId="13" applyNumberFormat="1" applyFont="1" applyFill="1" applyBorder="1" applyAlignment="1">
      <alignment horizontal="right"/>
    </xf>
    <xf numFmtId="3" fontId="9" fillId="0" borderId="35" xfId="13" applyNumberFormat="1" applyFont="1" applyFill="1" applyBorder="1" applyAlignment="1">
      <alignment horizontal="right"/>
    </xf>
    <xf numFmtId="3" fontId="5" fillId="0" borderId="34" xfId="12" applyNumberFormat="1" applyFont="1" applyFill="1" applyBorder="1"/>
    <xf numFmtId="3" fontId="5" fillId="0" borderId="35" xfId="12" applyNumberFormat="1" applyFont="1" applyFill="1" applyBorder="1"/>
    <xf numFmtId="3" fontId="2" fillId="0" borderId="34" xfId="12" applyNumberFormat="1" applyFont="1" applyFill="1" applyBorder="1"/>
    <xf numFmtId="3" fontId="2" fillId="0" borderId="35" xfId="12" applyNumberFormat="1" applyFont="1" applyFill="1" applyBorder="1"/>
    <xf numFmtId="3" fontId="5" fillId="0" borderId="34" xfId="12" applyNumberFormat="1" applyFont="1" applyFill="1" applyBorder="1" applyAlignment="1">
      <alignment horizontal="right"/>
    </xf>
    <xf numFmtId="3" fontId="5" fillId="0" borderId="35" xfId="12" applyNumberFormat="1" applyFont="1" applyFill="1" applyBorder="1" applyAlignment="1">
      <alignment horizontal="right"/>
    </xf>
    <xf numFmtId="3" fontId="2" fillId="0" borderId="34" xfId="12" applyNumberFormat="1" applyFont="1" applyFill="1" applyBorder="1" applyAlignment="1">
      <alignment horizontal="right"/>
    </xf>
    <xf numFmtId="3" fontId="2" fillId="0" borderId="35" xfId="12" applyNumberFormat="1" applyFont="1" applyFill="1" applyBorder="1" applyAlignment="1">
      <alignment horizontal="right"/>
    </xf>
    <xf numFmtId="3" fontId="2" fillId="0" borderId="38" xfId="12" applyNumberFormat="1" applyFont="1" applyFill="1" applyBorder="1"/>
    <xf numFmtId="3" fontId="2" fillId="0" borderId="39" xfId="12" applyNumberFormat="1" applyFont="1" applyFill="1" applyBorder="1"/>
    <xf numFmtId="3" fontId="2" fillId="0" borderId="40" xfId="12" applyNumberFormat="1" applyFont="1" applyFill="1" applyBorder="1"/>
    <xf numFmtId="169" fontId="11" fillId="4" borderId="1" xfId="0" applyNumberFormat="1" applyFont="1" applyFill="1" applyBorder="1"/>
    <xf numFmtId="9" fontId="2" fillId="0" borderId="0" xfId="5"/>
    <xf numFmtId="2" fontId="12" fillId="6" borderId="5" xfId="0" applyNumberFormat="1" applyFont="1" applyFill="1" applyBorder="1"/>
    <xf numFmtId="10" fontId="0" fillId="6" borderId="3" xfId="0" applyNumberFormat="1" applyFont="1" applyFill="1" applyBorder="1"/>
    <xf numFmtId="165" fontId="3" fillId="3" borderId="0" xfId="2" applyNumberFormat="1" applyFont="1" applyBorder="1" applyAlignment="1">
      <alignment vertical="center"/>
    </xf>
    <xf numFmtId="0" fontId="0" fillId="9" borderId="0" xfId="0" applyFill="1"/>
    <xf numFmtId="0" fontId="7" fillId="9" borderId="0" xfId="2" applyFont="1" applyFill="1" applyBorder="1" applyAlignment="1">
      <alignment vertical="center"/>
    </xf>
    <xf numFmtId="165" fontId="3" fillId="3" borderId="8" xfId="2" applyNumberFormat="1" applyFont="1" applyBorder="1" applyAlignment="1">
      <alignment horizontal="center" vertical="center"/>
    </xf>
    <xf numFmtId="165" fontId="11" fillId="0" borderId="1" xfId="5" applyNumberFormat="1" applyFont="1" applyBorder="1"/>
    <xf numFmtId="165" fontId="12" fillId="0" borderId="1" xfId="5" applyNumberFormat="1" applyFont="1" applyBorder="1"/>
    <xf numFmtId="165" fontId="11" fillId="5" borderId="1" xfId="5" applyNumberFormat="1" applyFont="1" applyFill="1" applyBorder="1"/>
    <xf numFmtId="165" fontId="12" fillId="0" borderId="3" xfId="5" applyNumberFormat="1" applyFont="1" applyBorder="1"/>
    <xf numFmtId="165" fontId="12" fillId="6" borderId="1" xfId="5" applyNumberFormat="1" applyFont="1" applyFill="1" applyBorder="1"/>
    <xf numFmtId="2" fontId="5" fillId="4" borderId="0" xfId="0" applyNumberFormat="1" applyFont="1" applyFill="1"/>
    <xf numFmtId="2" fontId="5" fillId="0" borderId="0" xfId="0" applyNumberFormat="1" applyFont="1"/>
    <xf numFmtId="165" fontId="8" fillId="6" borderId="0" xfId="0" applyNumberFormat="1" applyFont="1" applyFill="1"/>
    <xf numFmtId="168" fontId="11" fillId="4" borderId="3" xfId="0" applyNumberFormat="1" applyFont="1" applyFill="1" applyBorder="1"/>
    <xf numFmtId="168" fontId="11" fillId="4" borderId="3" xfId="1" applyNumberFormat="1" applyFont="1" applyFill="1" applyBorder="1" applyAlignment="1">
      <alignment horizontal="right"/>
    </xf>
    <xf numFmtId="165" fontId="12" fillId="0" borderId="0" xfId="0" applyNumberFormat="1" applyFont="1"/>
    <xf numFmtId="165" fontId="11" fillId="0" borderId="3" xfId="0" applyNumberFormat="1" applyFont="1" applyBorder="1"/>
    <xf numFmtId="165" fontId="11" fillId="0" borderId="0" xfId="0" applyNumberFormat="1" applyFont="1" applyBorder="1"/>
    <xf numFmtId="165" fontId="11" fillId="0" borderId="1" xfId="0" applyNumberFormat="1" applyFont="1" applyBorder="1"/>
    <xf numFmtId="165" fontId="12" fillId="0" borderId="3" xfId="0" applyNumberFormat="1" applyFont="1" applyBorder="1"/>
    <xf numFmtId="165" fontId="12" fillId="0" borderId="0" xfId="0" applyNumberFormat="1" applyFont="1" applyBorder="1"/>
    <xf numFmtId="165" fontId="12" fillId="0" borderId="1" xfId="0" applyNumberFormat="1" applyFont="1" applyBorder="1"/>
    <xf numFmtId="165" fontId="12" fillId="0" borderId="1" xfId="0" applyNumberFormat="1" applyFont="1" applyFill="1" applyBorder="1"/>
    <xf numFmtId="165" fontId="0" fillId="0" borderId="0" xfId="0" applyNumberFormat="1"/>
    <xf numFmtId="165" fontId="12" fillId="6" borderId="0" xfId="0" applyNumberFormat="1" applyFont="1" applyFill="1" applyBorder="1"/>
    <xf numFmtId="165" fontId="21" fillId="6" borderId="3" xfId="0" applyNumberFormat="1" applyFont="1" applyFill="1" applyBorder="1"/>
    <xf numFmtId="165" fontId="12" fillId="6" borderId="1" xfId="0" applyNumberFormat="1" applyFont="1" applyFill="1" applyBorder="1"/>
    <xf numFmtId="165" fontId="44" fillId="6" borderId="1" xfId="0" applyNumberFormat="1" applyFont="1" applyFill="1" applyBorder="1"/>
    <xf numFmtId="165" fontId="44" fillId="6" borderId="0" xfId="0" applyNumberFormat="1" applyFont="1" applyFill="1" applyBorder="1"/>
    <xf numFmtId="167" fontId="12" fillId="6" borderId="0" xfId="0" applyNumberFormat="1" applyFont="1" applyFill="1" applyBorder="1"/>
    <xf numFmtId="165" fontId="0" fillId="9" borderId="0" xfId="0" applyNumberFormat="1" applyFill="1"/>
    <xf numFmtId="168" fontId="11" fillId="4" borderId="0" xfId="0" applyNumberFormat="1" applyFont="1" applyFill="1"/>
    <xf numFmtId="168" fontId="11" fillId="0" borderId="0" xfId="0" applyNumberFormat="1" applyFont="1" applyBorder="1"/>
    <xf numFmtId="168" fontId="12" fillId="0" borderId="0" xfId="0" applyNumberFormat="1" applyFont="1"/>
    <xf numFmtId="168" fontId="11" fillId="0" borderId="0" xfId="0" applyNumberFormat="1" applyFont="1"/>
    <xf numFmtId="168" fontId="11" fillId="6" borderId="0" xfId="0" applyNumberFormat="1" applyFont="1" applyFill="1"/>
    <xf numFmtId="168" fontId="12" fillId="0" borderId="0" xfId="0" applyNumberFormat="1" applyFont="1" applyFill="1" applyBorder="1"/>
    <xf numFmtId="168" fontId="12" fillId="0" borderId="0" xfId="0" applyNumberFormat="1" applyFont="1" applyFill="1"/>
    <xf numFmtId="168" fontId="4" fillId="0" borderId="0" xfId="3" applyNumberFormat="1" applyBorder="1" applyAlignment="1">
      <alignment vertical="center"/>
    </xf>
    <xf numFmtId="168" fontId="3" fillId="3" borderId="1" xfId="2" applyNumberFormat="1" applyFont="1" applyBorder="1" applyAlignment="1">
      <alignment horizontal="center" vertical="center"/>
    </xf>
    <xf numFmtId="168" fontId="11" fillId="5" borderId="1" xfId="0" applyNumberFormat="1" applyFont="1" applyFill="1" applyBorder="1"/>
    <xf numFmtId="168" fontId="11" fillId="0" borderId="1" xfId="0" applyNumberFormat="1" applyFont="1" applyBorder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5" fillId="0" borderId="3" xfId="0" applyNumberFormat="1" applyFont="1" applyBorder="1"/>
    <xf numFmtId="168" fontId="5" fillId="4" borderId="5" xfId="5" applyNumberFormat="1" applyFont="1" applyFill="1" applyBorder="1" applyAlignment="1">
      <alignment horizontal="right"/>
    </xf>
    <xf numFmtId="168" fontId="5" fillId="5" borderId="0" xfId="0" applyNumberFormat="1" applyFont="1" applyFill="1"/>
    <xf numFmtId="168" fontId="5" fillId="0" borderId="0" xfId="0" applyNumberFormat="1" applyFont="1"/>
    <xf numFmtId="168" fontId="16" fillId="0" borderId="0" xfId="0" applyNumberFormat="1" applyFont="1" applyBorder="1"/>
    <xf numFmtId="171" fontId="12" fillId="0" borderId="0" xfId="0" applyNumberFormat="1" applyFont="1"/>
    <xf numFmtId="168" fontId="12" fillId="0" borderId="3" xfId="0" applyNumberFormat="1" applyFont="1" applyFill="1" applyBorder="1"/>
    <xf numFmtId="166" fontId="5" fillId="2" borderId="0" xfId="1" applyNumberFormat="1" applyFont="1" applyBorder="1" applyAlignment="1">
      <alignment horizontal="right"/>
    </xf>
    <xf numFmtId="166" fontId="5" fillId="5" borderId="0" xfId="0" applyNumberFormat="1" applyFont="1" applyFill="1" applyBorder="1"/>
    <xf numFmtId="166" fontId="5" fillId="0" borderId="1" xfId="0" applyNumberFormat="1" applyFont="1" applyBorder="1"/>
    <xf numFmtId="166" fontId="0" fillId="0" borderId="1" xfId="0" applyNumberFormat="1" applyBorder="1"/>
    <xf numFmtId="166" fontId="0" fillId="0" borderId="3" xfId="0" applyNumberFormat="1" applyBorder="1"/>
    <xf numFmtId="166" fontId="0" fillId="5" borderId="0" xfId="0" applyNumberFormat="1" applyFill="1" applyBorder="1"/>
    <xf numFmtId="166" fontId="5" fillId="0" borderId="0" xfId="0" applyNumberFormat="1" applyFont="1" applyBorder="1"/>
    <xf numFmtId="166" fontId="0" fillId="0" borderId="3" xfId="0" applyNumberFormat="1" applyFont="1" applyBorder="1"/>
    <xf numFmtId="166" fontId="0" fillId="0" borderId="0" xfId="0" applyNumberFormat="1" applyFont="1" applyBorder="1"/>
    <xf numFmtId="166" fontId="0" fillId="0" borderId="0" xfId="0" applyNumberFormat="1" applyBorder="1"/>
    <xf numFmtId="166" fontId="12" fillId="0" borderId="0" xfId="0" applyNumberFormat="1" applyFont="1" applyBorder="1"/>
    <xf numFmtId="166" fontId="21" fillId="6" borderId="3" xfId="0" applyNumberFormat="1" applyFont="1" applyFill="1" applyBorder="1"/>
    <xf numFmtId="165" fontId="11" fillId="4" borderId="3" xfId="1" applyNumberFormat="1" applyFont="1" applyFill="1" applyBorder="1" applyAlignment="1">
      <alignment horizontal="right"/>
    </xf>
    <xf numFmtId="0" fontId="4" fillId="0" borderId="26" xfId="3" applyBorder="1" applyAlignment="1">
      <alignment vertical="center"/>
    </xf>
    <xf numFmtId="0" fontId="0" fillId="0" borderId="0" xfId="0" applyBorder="1" applyAlignment="1">
      <alignment vertical="center"/>
    </xf>
    <xf numFmtId="3" fontId="5" fillId="0" borderId="0" xfId="1" applyNumberFormat="1" applyFont="1" applyFill="1" applyBorder="1"/>
    <xf numFmtId="9" fontId="5" fillId="0" borderId="0" xfId="5" applyFont="1" applyFill="1" applyBorder="1"/>
    <xf numFmtId="4" fontId="0" fillId="0" borderId="26" xfId="0" applyNumberFormat="1" applyFont="1" applyBorder="1"/>
    <xf numFmtId="9" fontId="0" fillId="0" borderId="0" xfId="0" applyNumberFormat="1" applyFont="1" applyBorder="1"/>
    <xf numFmtId="164" fontId="0" fillId="0" borderId="26" xfId="0" applyNumberFormat="1" applyFont="1" applyBorder="1"/>
    <xf numFmtId="4" fontId="5" fillId="0" borderId="0" xfId="1" applyNumberFormat="1" applyFont="1" applyFill="1" applyBorder="1"/>
    <xf numFmtId="0" fontId="0" fillId="0" borderId="11" xfId="0" applyBorder="1"/>
    <xf numFmtId="4" fontId="0" fillId="0" borderId="26" xfId="0" applyNumberFormat="1" applyBorder="1"/>
    <xf numFmtId="0" fontId="7" fillId="3" borderId="42" xfId="2" applyFont="1" applyBorder="1" applyAlignment="1">
      <alignment vertical="center"/>
    </xf>
    <xf numFmtId="0" fontId="3" fillId="3" borderId="42" xfId="2" applyFont="1" applyBorder="1" applyAlignment="1">
      <alignment horizontal="center" vertical="center"/>
    </xf>
    <xf numFmtId="3" fontId="5" fillId="2" borderId="43" xfId="13" applyNumberFormat="1" applyFont="1" applyBorder="1" applyAlignment="1">
      <alignment horizontal="right"/>
    </xf>
    <xf numFmtId="3" fontId="2" fillId="0" borderId="42" xfId="12" applyNumberFormat="1" applyFont="1" applyBorder="1"/>
    <xf numFmtId="3" fontId="2" fillId="0" borderId="44" xfId="12" applyNumberFormat="1" applyFont="1" applyBorder="1"/>
    <xf numFmtId="4" fontId="8" fillId="0" borderId="0" xfId="12" applyNumberFormat="1" applyFont="1" applyBorder="1"/>
    <xf numFmtId="0" fontId="0" fillId="0" borderId="0" xfId="12" applyFont="1"/>
    <xf numFmtId="1" fontId="7" fillId="3" borderId="3" xfId="2" applyNumberFormat="1" applyFont="1" applyBorder="1" applyAlignment="1">
      <alignment horizontal="center" vertical="center"/>
    </xf>
    <xf numFmtId="1" fontId="7" fillId="3" borderId="1" xfId="2" applyNumberFormat="1" applyFont="1" applyBorder="1" applyAlignment="1">
      <alignment horizontal="center" vertical="center"/>
    </xf>
    <xf numFmtId="0" fontId="4" fillId="0" borderId="0" xfId="3" applyBorder="1" applyAlignment="1">
      <alignment horizontal="center" vertical="center"/>
    </xf>
    <xf numFmtId="1" fontId="7" fillId="3" borderId="0" xfId="2" applyNumberFormat="1" applyFont="1" applyBorder="1" applyAlignment="1">
      <alignment horizontal="center" vertical="center"/>
    </xf>
    <xf numFmtId="1" fontId="3" fillId="3" borderId="29" xfId="2" applyNumberFormat="1" applyFont="1" applyBorder="1" applyAlignment="1">
      <alignment horizontal="center" vertical="center"/>
    </xf>
    <xf numFmtId="1" fontId="3" fillId="3" borderId="30" xfId="2" applyNumberFormat="1" applyFont="1" applyBorder="1" applyAlignment="1">
      <alignment horizontal="center" vertical="center"/>
    </xf>
    <xf numFmtId="2" fontId="4" fillId="0" borderId="0" xfId="3" applyNumberFormat="1" applyBorder="1" applyAlignment="1">
      <alignment horizontal="center" vertical="center" wrapText="1"/>
    </xf>
    <xf numFmtId="0" fontId="7" fillId="3" borderId="0" xfId="2" applyFont="1" applyBorder="1" applyAlignment="1">
      <alignment horizontal="center" vertical="center"/>
    </xf>
    <xf numFmtId="0" fontId="7" fillId="3" borderId="1" xfId="2" applyFont="1" applyBorder="1" applyAlignment="1">
      <alignment horizontal="center" vertical="center"/>
    </xf>
    <xf numFmtId="0" fontId="7" fillId="3" borderId="3" xfId="2" applyFont="1" applyBorder="1" applyAlignment="1">
      <alignment horizontal="center" vertical="center"/>
    </xf>
    <xf numFmtId="165" fontId="7" fillId="3" borderId="0" xfId="2" applyNumberFormat="1" applyFont="1" applyBorder="1" applyAlignment="1">
      <alignment horizontal="center" vertical="center"/>
    </xf>
    <xf numFmtId="165" fontId="7" fillId="3" borderId="1" xfId="2" applyNumberFormat="1" applyFont="1" applyBorder="1" applyAlignment="1">
      <alignment horizontal="center" vertical="center"/>
    </xf>
    <xf numFmtId="165" fontId="7" fillId="3" borderId="3" xfId="2" applyNumberFormat="1" applyFont="1" applyBorder="1" applyAlignment="1">
      <alignment horizontal="center" vertical="center"/>
    </xf>
    <xf numFmtId="0" fontId="7" fillId="9" borderId="0" xfId="2" applyFont="1" applyFill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1" fontId="4" fillId="0" borderId="0" xfId="3" applyNumberFormat="1" applyBorder="1" applyAlignment="1">
      <alignment horizontal="center" vertical="center"/>
    </xf>
    <xf numFmtId="165" fontId="3" fillId="3" borderId="0" xfId="2" applyNumberFormat="1" applyFont="1" applyBorder="1" applyAlignment="1">
      <alignment horizontal="center" vertical="center"/>
    </xf>
    <xf numFmtId="165" fontId="4" fillId="0" borderId="0" xfId="3" applyNumberFormat="1" applyBorder="1" applyAlignment="1">
      <alignment horizontal="center" vertical="center"/>
    </xf>
    <xf numFmtId="0" fontId="7" fillId="3" borderId="18" xfId="2" applyFont="1" applyBorder="1" applyAlignment="1">
      <alignment horizontal="center" vertical="center"/>
    </xf>
    <xf numFmtId="0" fontId="7" fillId="3" borderId="26" xfId="2" applyFont="1" applyBorder="1" applyAlignment="1">
      <alignment horizontal="center" vertical="center"/>
    </xf>
    <xf numFmtId="0" fontId="4" fillId="0" borderId="0" xfId="3" applyBorder="1" applyAlignment="1">
      <alignment vertical="center"/>
    </xf>
    <xf numFmtId="0" fontId="0" fillId="0" borderId="0" xfId="0" applyBorder="1" applyAlignment="1"/>
    <xf numFmtId="0" fontId="3" fillId="3" borderId="0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 wrapText="1"/>
    </xf>
    <xf numFmtId="0" fontId="4" fillId="0" borderId="0" xfId="3" applyBorder="1" applyAlignment="1">
      <alignment horizontal="center" vertical="center" wrapText="1"/>
    </xf>
    <xf numFmtId="0" fontId="7" fillId="3" borderId="10" xfId="2" applyFont="1" applyBorder="1" applyAlignment="1">
      <alignment horizontal="center" vertical="center"/>
    </xf>
    <xf numFmtId="0" fontId="2" fillId="0" borderId="0" xfId="12" applyAlignment="1">
      <alignment horizontal="center" wrapText="1"/>
    </xf>
    <xf numFmtId="0" fontId="4" fillId="0" borderId="0" xfId="3" applyBorder="1" applyAlignment="1">
      <alignment vertical="center" wrapText="1"/>
    </xf>
    <xf numFmtId="0" fontId="2" fillId="0" borderId="0" xfId="12" applyAlignment="1">
      <alignment wrapText="1"/>
    </xf>
    <xf numFmtId="0" fontId="3" fillId="3" borderId="0" xfId="2" applyFont="1" applyBorder="1" applyAlignment="1">
      <alignment horizontal="center" vertical="center" wrapText="1"/>
    </xf>
    <xf numFmtId="0" fontId="7" fillId="9" borderId="3" xfId="2" applyFont="1" applyFill="1" applyBorder="1" applyAlignment="1">
      <alignment horizontal="center" vertical="center"/>
    </xf>
    <xf numFmtId="0" fontId="41" fillId="9" borderId="3" xfId="2" applyFont="1" applyFill="1" applyBorder="1" applyAlignment="1">
      <alignment horizontal="center" vertical="center"/>
    </xf>
    <xf numFmtId="0" fontId="41" fillId="9" borderId="0" xfId="2" applyFont="1" applyFill="1" applyBorder="1" applyAlignment="1">
      <alignment horizontal="center" vertical="center"/>
    </xf>
    <xf numFmtId="49" fontId="3" fillId="3" borderId="0" xfId="2" applyNumberFormat="1" applyFont="1" applyBorder="1" applyAlignment="1">
      <alignment horizontal="center" vertical="center"/>
    </xf>
    <xf numFmtId="49" fontId="3" fillId="3" borderId="3" xfId="2" applyNumberFormat="1" applyFont="1" applyBorder="1" applyAlignment="1">
      <alignment horizontal="center" vertical="center"/>
    </xf>
    <xf numFmtId="49" fontId="3" fillId="3" borderId="5" xfId="2" applyNumberFormat="1" applyFont="1" applyBorder="1" applyAlignment="1">
      <alignment horizontal="center" vertical="center"/>
    </xf>
    <xf numFmtId="0" fontId="4" fillId="0" borderId="6" xfId="3" applyBorder="1" applyAlignment="1">
      <alignment horizontal="center" vertical="center" wrapText="1"/>
    </xf>
    <xf numFmtId="0" fontId="7" fillId="3" borderId="28" xfId="2" applyFont="1" applyBorder="1" applyAlignment="1">
      <alignment horizontal="center" vertical="center"/>
    </xf>
    <xf numFmtId="0" fontId="7" fillId="3" borderId="11" xfId="2" applyFont="1" applyBorder="1" applyAlignment="1">
      <alignment horizontal="center" vertical="center"/>
    </xf>
    <xf numFmtId="0" fontId="7" fillId="3" borderId="45" xfId="2" applyFont="1" applyBorder="1" applyAlignment="1">
      <alignment horizontal="center" vertical="center"/>
    </xf>
    <xf numFmtId="0" fontId="7" fillId="3" borderId="49" xfId="2" applyFont="1" applyBorder="1" applyAlignment="1">
      <alignment horizontal="center" vertical="center"/>
    </xf>
    <xf numFmtId="0" fontId="7" fillId="3" borderId="47" xfId="2" applyFont="1" applyBorder="1" applyAlignment="1">
      <alignment horizontal="center" vertical="center"/>
    </xf>
    <xf numFmtId="0" fontId="7" fillId="3" borderId="48" xfId="2" applyFont="1" applyBorder="1" applyAlignment="1">
      <alignment horizontal="center" vertical="center"/>
    </xf>
    <xf numFmtId="0" fontId="7" fillId="3" borderId="46" xfId="2" applyFont="1" applyBorder="1" applyAlignment="1">
      <alignment horizontal="center" vertical="center"/>
    </xf>
    <xf numFmtId="49" fontId="12" fillId="3" borderId="0" xfId="2" applyNumberFormat="1" applyFont="1" applyBorder="1" applyAlignment="1">
      <alignment horizontal="center" vertical="center"/>
    </xf>
    <xf numFmtId="166" fontId="12" fillId="6" borderId="0" xfId="1" applyNumberFormat="1" applyFont="1" applyFill="1" applyBorder="1" applyAlignment="1">
      <alignment horizontal="right"/>
    </xf>
    <xf numFmtId="168" fontId="12" fillId="6" borderId="0" xfId="5" applyNumberFormat="1" applyFont="1" applyFill="1" applyBorder="1" applyAlignment="1">
      <alignment horizontal="right"/>
    </xf>
    <xf numFmtId="17" fontId="3" fillId="3" borderId="0" xfId="2" applyNumberFormat="1" applyFont="1" applyBorder="1" applyAlignment="1">
      <alignment horizontal="center" vertical="center"/>
    </xf>
    <xf numFmtId="168" fontId="5" fillId="4" borderId="5" xfId="5" applyNumberFormat="1" applyFont="1" applyFill="1" applyBorder="1"/>
    <xf numFmtId="168" fontId="15" fillId="5" borderId="0" xfId="0" applyNumberFormat="1" applyFont="1" applyFill="1" applyBorder="1"/>
    <xf numFmtId="168" fontId="3" fillId="3" borderId="0" xfId="2" applyNumberFormat="1" applyFont="1" applyBorder="1" applyAlignment="1">
      <alignment horizontal="right" vertical="center"/>
    </xf>
    <xf numFmtId="2" fontId="11" fillId="2" borderId="5" xfId="1" applyNumberFormat="1" applyFont="1" applyBorder="1"/>
    <xf numFmtId="2" fontId="11" fillId="5" borderId="5" xfId="0" applyNumberFormat="1" applyFont="1" applyFill="1" applyBorder="1"/>
    <xf numFmtId="2" fontId="11" fillId="0" borderId="5" xfId="0" applyNumberFormat="1" applyFont="1" applyBorder="1"/>
    <xf numFmtId="2" fontId="11" fillId="2" borderId="1" xfId="1" applyNumberFormat="1" applyFont="1" applyBorder="1"/>
    <xf numFmtId="2" fontId="11" fillId="0" borderId="1" xfId="0" applyNumberFormat="1" applyFont="1" applyBorder="1"/>
    <xf numFmtId="2" fontId="21" fillId="6" borderId="1" xfId="0" applyNumberFormat="1" applyFont="1" applyFill="1" applyBorder="1"/>
    <xf numFmtId="10" fontId="0" fillId="4" borderId="0" xfId="5" applyNumberFormat="1" applyFont="1" applyFill="1" applyBorder="1"/>
    <xf numFmtId="10" fontId="5" fillId="4" borderId="0" xfId="5" applyNumberFormat="1" applyFont="1" applyFill="1" applyBorder="1"/>
    <xf numFmtId="0" fontId="4" fillId="0" borderId="0" xfId="3" applyBorder="1" applyAlignment="1">
      <alignment horizontal="center" vertical="center"/>
    </xf>
    <xf numFmtId="165" fontId="15" fillId="5" borderId="3" xfId="12" applyNumberFormat="1" applyFont="1" applyFill="1" applyBorder="1" applyAlignment="1">
      <alignment horizontal="center"/>
    </xf>
    <xf numFmtId="165" fontId="15" fillId="5" borderId="0" xfId="12" applyNumberFormat="1" applyFont="1" applyFill="1" applyBorder="1" applyAlignment="1">
      <alignment horizontal="center"/>
    </xf>
    <xf numFmtId="165" fontId="15" fillId="5" borderId="1" xfId="12" applyNumberFormat="1" applyFont="1" applyFill="1" applyBorder="1" applyAlignment="1">
      <alignment horizontal="center"/>
    </xf>
    <xf numFmtId="168" fontId="5" fillId="0" borderId="1" xfId="5" applyNumberFormat="1" applyFont="1" applyFill="1" applyBorder="1"/>
    <xf numFmtId="168" fontId="0" fillId="0" borderId="1" xfId="5" applyNumberFormat="1" applyFont="1" applyFill="1" applyBorder="1"/>
    <xf numFmtId="168" fontId="0" fillId="0" borderId="5" xfId="5" applyNumberFormat="1" applyFont="1" applyBorder="1"/>
    <xf numFmtId="168" fontId="5" fillId="0" borderId="5" xfId="5" applyNumberFormat="1" applyFont="1" applyBorder="1"/>
    <xf numFmtId="168" fontId="0" fillId="0" borderId="3" xfId="5" applyNumberFormat="1" applyFont="1" applyBorder="1"/>
    <xf numFmtId="168" fontId="12" fillId="0" borderId="5" xfId="5" applyNumberFormat="1" applyFont="1" applyBorder="1"/>
    <xf numFmtId="168" fontId="5" fillId="0" borderId="0" xfId="5" applyNumberFormat="1" applyFont="1"/>
    <xf numFmtId="168" fontId="5" fillId="4" borderId="0" xfId="5" applyNumberFormat="1" applyFont="1" applyFill="1"/>
    <xf numFmtId="168" fontId="0" fillId="0" borderId="0" xfId="5" applyNumberFormat="1" applyFont="1" applyBorder="1"/>
    <xf numFmtId="168" fontId="0" fillId="0" borderId="0" xfId="5" applyNumberFormat="1" applyFont="1" applyFill="1" applyBorder="1"/>
    <xf numFmtId="0" fontId="7" fillId="3" borderId="0" xfId="2" applyFont="1" applyBorder="1" applyAlignment="1">
      <alignment horizontal="center" vertical="center"/>
    </xf>
    <xf numFmtId="0" fontId="45" fillId="0" borderId="0" xfId="3" applyFont="1" applyBorder="1" applyAlignment="1">
      <alignment horizontal="center" vertical="center"/>
    </xf>
    <xf numFmtId="0" fontId="45" fillId="0" borderId="0" xfId="3" applyFont="1" applyBorder="1" applyAlignment="1">
      <alignment horizontal="left" vertical="center"/>
    </xf>
    <xf numFmtId="9" fontId="4" fillId="0" borderId="0" xfId="5" applyFont="1" applyBorder="1" applyAlignment="1">
      <alignment vertical="center"/>
    </xf>
    <xf numFmtId="164" fontId="5" fillId="0" borderId="0" xfId="0" applyNumberFormat="1" applyFont="1" applyBorder="1"/>
    <xf numFmtId="164" fontId="0" fillId="0" borderId="0" xfId="0" applyNumberFormat="1" applyBorder="1"/>
    <xf numFmtId="9" fontId="2" fillId="6" borderId="0" xfId="1" applyNumberFormat="1" applyFont="1" applyFill="1" applyBorder="1"/>
    <xf numFmtId="0" fontId="45" fillId="0" borderId="0" xfId="3" applyFont="1" applyBorder="1" applyAlignment="1">
      <alignment horizontal="left" vertical="center" wrapText="1"/>
    </xf>
    <xf numFmtId="9" fontId="5" fillId="0" borderId="0" xfId="0" applyNumberFormat="1" applyFont="1" applyBorder="1"/>
    <xf numFmtId="3" fontId="2" fillId="0" borderId="0" xfId="5" applyNumberFormat="1" applyFont="1" applyBorder="1"/>
    <xf numFmtId="0" fontId="3" fillId="3" borderId="0" xfId="2" applyFont="1" applyBorder="1" applyAlignment="1">
      <alignment horizontal="center" vertical="center"/>
    </xf>
    <xf numFmtId="0" fontId="7" fillId="3" borderId="5" xfId="2" applyFont="1" applyBorder="1" applyAlignment="1">
      <alignment vertical="center"/>
    </xf>
    <xf numFmtId="0" fontId="7" fillId="3" borderId="1" xfId="2" applyFont="1" applyBorder="1" applyAlignment="1">
      <alignment vertical="center"/>
    </xf>
    <xf numFmtId="0" fontId="3" fillId="3" borderId="0" xfId="2" applyFont="1" applyBorder="1" applyAlignment="1">
      <alignment horizontal="left" vertical="center"/>
    </xf>
    <xf numFmtId="3" fontId="5" fillId="2" borderId="50" xfId="13" applyNumberFormat="1" applyFont="1" applyBorder="1" applyAlignment="1">
      <alignment horizontal="right"/>
    </xf>
    <xf numFmtId="9" fontId="5" fillId="2" borderId="51" xfId="5" applyFont="1" applyFill="1" applyBorder="1" applyAlignment="1">
      <alignment horizontal="right"/>
    </xf>
    <xf numFmtId="3" fontId="5" fillId="2" borderId="41" xfId="13" applyNumberFormat="1" applyFont="1" applyBorder="1" applyAlignment="1">
      <alignment horizontal="right"/>
    </xf>
    <xf numFmtId="9" fontId="11" fillId="4" borderId="5" xfId="14" applyFont="1" applyFill="1" applyBorder="1" applyAlignment="1">
      <alignment horizontal="right"/>
    </xf>
    <xf numFmtId="3" fontId="5" fillId="2" borderId="5" xfId="13" applyNumberFormat="1" applyFont="1" applyBorder="1" applyAlignment="1">
      <alignment horizontal="right"/>
    </xf>
    <xf numFmtId="9" fontId="5" fillId="2" borderId="52" xfId="5" applyFont="1" applyFill="1" applyBorder="1" applyAlignment="1">
      <alignment horizontal="right"/>
    </xf>
    <xf numFmtId="3" fontId="46" fillId="0" borderId="1" xfId="12" applyNumberFormat="1" applyFont="1" applyBorder="1"/>
    <xf numFmtId="3" fontId="2" fillId="0" borderId="0" xfId="12" applyNumberFormat="1" applyBorder="1"/>
    <xf numFmtId="3" fontId="11" fillId="4" borderId="6" xfId="14" applyNumberFormat="1" applyFont="1" applyFill="1" applyBorder="1" applyAlignment="1">
      <alignment horizontal="right"/>
    </xf>
    <xf numFmtId="9" fontId="5" fillId="2" borderId="53" xfId="5" applyFont="1" applyFill="1" applyBorder="1" applyAlignment="1">
      <alignment horizontal="right"/>
    </xf>
    <xf numFmtId="3" fontId="5" fillId="2" borderId="0" xfId="13" applyNumberFormat="1" applyFont="1" applyBorder="1" applyAlignment="1">
      <alignment horizontal="right"/>
    </xf>
    <xf numFmtId="9" fontId="5" fillId="2" borderId="13" xfId="5" applyFont="1" applyFill="1" applyBorder="1" applyAlignment="1">
      <alignment horizontal="right"/>
    </xf>
    <xf numFmtId="9" fontId="11" fillId="4" borderId="14" xfId="14" applyFont="1" applyFill="1" applyBorder="1" applyAlignment="1">
      <alignment horizontal="right"/>
    </xf>
    <xf numFmtId="0" fontId="3" fillId="3" borderId="1" xfId="2" applyFont="1" applyBorder="1" applyAlignment="1">
      <alignment horizontal="center" vertical="center" wrapText="1"/>
    </xf>
    <xf numFmtId="0" fontId="7" fillId="3" borderId="5" xfId="2" applyFont="1" applyBorder="1" applyAlignment="1">
      <alignment horizontal="center" vertical="center"/>
    </xf>
    <xf numFmtId="4" fontId="11" fillId="4" borderId="3" xfId="14" applyNumberFormat="1" applyFont="1" applyFill="1" applyBorder="1" applyAlignment="1">
      <alignment horizontal="right"/>
    </xf>
    <xf numFmtId="9" fontId="5" fillId="2" borderId="1" xfId="5" applyFont="1" applyFill="1" applyBorder="1" applyAlignment="1">
      <alignment horizontal="right"/>
    </xf>
    <xf numFmtId="9" fontId="5" fillId="2" borderId="5" xfId="5" applyFont="1" applyFill="1" applyBorder="1" applyAlignment="1">
      <alignment horizontal="right"/>
    </xf>
    <xf numFmtId="4" fontId="11" fillId="4" borderId="8" xfId="14" applyNumberFormat="1" applyFont="1" applyFill="1" applyBorder="1" applyAlignment="1">
      <alignment horizontal="right"/>
    </xf>
    <xf numFmtId="9" fontId="5" fillId="2" borderId="7" xfId="5" applyFont="1" applyFill="1" applyBorder="1" applyAlignment="1">
      <alignment horizontal="right"/>
    </xf>
    <xf numFmtId="4" fontId="11" fillId="4" borderId="6" xfId="14" applyNumberFormat="1" applyFont="1" applyFill="1" applyBorder="1" applyAlignment="1">
      <alignment horizontal="right"/>
    </xf>
    <xf numFmtId="9" fontId="5" fillId="2" borderId="14" xfId="5" applyFont="1" applyFill="1" applyBorder="1" applyAlignment="1">
      <alignment horizontal="right"/>
    </xf>
    <xf numFmtId="0" fontId="5" fillId="0" borderId="0" xfId="12" applyFont="1"/>
    <xf numFmtId="9" fontId="5" fillId="0" borderId="0" xfId="15" applyFont="1"/>
    <xf numFmtId="4" fontId="5" fillId="2" borderId="10" xfId="13" applyNumberFormat="1" applyFont="1" applyBorder="1" applyAlignment="1">
      <alignment horizontal="center"/>
    </xf>
    <xf numFmtId="4" fontId="5" fillId="2" borderId="23" xfId="13" applyNumberFormat="1" applyFont="1" applyBorder="1" applyAlignment="1">
      <alignment horizontal="center"/>
    </xf>
    <xf numFmtId="9" fontId="5" fillId="2" borderId="27" xfId="5" applyFont="1" applyFill="1" applyBorder="1" applyAlignment="1">
      <alignment horizontal="center"/>
    </xf>
    <xf numFmtId="168" fontId="2" fillId="0" borderId="0" xfId="5" applyNumberFormat="1"/>
    <xf numFmtId="166" fontId="9" fillId="0" borderId="10" xfId="13" applyNumberFormat="1" applyFont="1" applyFill="1" applyBorder="1" applyAlignment="1">
      <alignment horizontal="right"/>
    </xf>
    <xf numFmtId="168" fontId="2" fillId="0" borderId="10" xfId="5" applyNumberFormat="1" applyFill="1" applyBorder="1"/>
    <xf numFmtId="166" fontId="5" fillId="0" borderId="10" xfId="12" applyNumberFormat="1" applyFont="1" applyFill="1" applyBorder="1"/>
    <xf numFmtId="166" fontId="2" fillId="0" borderId="28" xfId="12" applyNumberFormat="1" applyFont="1" applyFill="1" applyBorder="1"/>
    <xf numFmtId="166" fontId="2" fillId="0" borderId="10" xfId="12" applyNumberFormat="1" applyFont="1" applyFill="1" applyBorder="1"/>
    <xf numFmtId="166" fontId="2" fillId="0" borderId="45" xfId="12" applyNumberFormat="1" applyFont="1" applyFill="1" applyBorder="1"/>
    <xf numFmtId="166" fontId="2" fillId="0" borderId="24" xfId="12" applyNumberFormat="1" applyFont="1" applyFill="1" applyBorder="1"/>
    <xf numFmtId="166" fontId="5" fillId="0" borderId="24" xfId="12" applyNumberFormat="1" applyFont="1" applyFill="1" applyBorder="1" applyAlignment="1">
      <alignment horizontal="right"/>
    </xf>
    <xf numFmtId="166" fontId="5" fillId="0" borderId="10" xfId="12" applyNumberFormat="1" applyFont="1" applyFill="1" applyBorder="1" applyAlignment="1">
      <alignment horizontal="right"/>
    </xf>
    <xf numFmtId="166" fontId="5" fillId="0" borderId="45" xfId="12" applyNumberFormat="1" applyFont="1" applyFill="1" applyBorder="1" applyAlignment="1">
      <alignment horizontal="right"/>
    </xf>
    <xf numFmtId="166" fontId="2" fillId="0" borderId="24" xfId="12" applyNumberFormat="1" applyFont="1" applyFill="1" applyBorder="1" applyAlignment="1">
      <alignment horizontal="right"/>
    </xf>
    <xf numFmtId="166" fontId="2" fillId="0" borderId="10" xfId="12" applyNumberFormat="1" applyFont="1" applyFill="1" applyBorder="1" applyAlignment="1">
      <alignment horizontal="right"/>
    </xf>
    <xf numFmtId="166" fontId="2" fillId="0" borderId="45" xfId="12" applyNumberFormat="1" applyFont="1" applyFill="1" applyBorder="1" applyAlignment="1">
      <alignment horizontal="right"/>
    </xf>
    <xf numFmtId="4" fontId="2" fillId="0" borderId="24" xfId="12" applyNumberFormat="1" applyFont="1" applyFill="1" applyBorder="1"/>
    <xf numFmtId="166" fontId="5" fillId="0" borderId="24" xfId="12" applyNumberFormat="1" applyFont="1" applyFill="1" applyBorder="1"/>
    <xf numFmtId="166" fontId="5" fillId="0" borderId="45" xfId="12" applyNumberFormat="1" applyFont="1" applyFill="1" applyBorder="1"/>
    <xf numFmtId="166" fontId="2" fillId="0" borderId="54" xfId="12" applyNumberFormat="1" applyFont="1" applyFill="1" applyBorder="1"/>
    <xf numFmtId="166" fontId="2" fillId="0" borderId="55" xfId="12" applyNumberFormat="1" applyFont="1" applyFill="1" applyBorder="1"/>
    <xf numFmtId="166" fontId="2" fillId="0" borderId="56" xfId="12" applyNumberFormat="1" applyFont="1" applyFill="1" applyBorder="1"/>
    <xf numFmtId="0" fontId="41" fillId="3" borderId="28" xfId="2" applyFont="1" applyBorder="1" applyAlignment="1">
      <alignment horizontal="center" vertical="center" wrapText="1"/>
    </xf>
    <xf numFmtId="3" fontId="5" fillId="0" borderId="10" xfId="12" applyNumberFormat="1" applyFont="1" applyBorder="1" applyAlignment="1">
      <alignment horizontal="center"/>
    </xf>
    <xf numFmtId="9" fontId="2" fillId="0" borderId="10" xfId="5" applyBorder="1"/>
    <xf numFmtId="172" fontId="0" fillId="0" borderId="10" xfId="16" applyNumberFormat="1" applyFont="1" applyFill="1" applyBorder="1"/>
    <xf numFmtId="172" fontId="2" fillId="0" borderId="10" xfId="12" applyNumberFormat="1" applyBorder="1" applyAlignment="1">
      <alignment horizontal="center"/>
    </xf>
    <xf numFmtId="1" fontId="10" fillId="6" borderId="0" xfId="12" applyNumberFormat="1" applyFont="1" applyFill="1" applyBorder="1" applyAlignment="1">
      <alignment horizontal="right"/>
    </xf>
    <xf numFmtId="1" fontId="10" fillId="6" borderId="3" xfId="12" applyNumberFormat="1" applyFont="1" applyFill="1" applyBorder="1" applyAlignment="1">
      <alignment horizontal="right"/>
    </xf>
    <xf numFmtId="0" fontId="7" fillId="3" borderId="0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 wrapText="1"/>
    </xf>
    <xf numFmtId="0" fontId="7" fillId="3" borderId="0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 wrapText="1"/>
    </xf>
    <xf numFmtId="0" fontId="3" fillId="3" borderId="0" xfId="2" applyFont="1" applyBorder="1" applyAlignment="1">
      <alignment horizontal="center" vertical="center"/>
    </xf>
    <xf numFmtId="9" fontId="11" fillId="4" borderId="0" xfId="5" applyNumberFormat="1" applyFont="1" applyFill="1"/>
    <xf numFmtId="9" fontId="12" fillId="0" borderId="0" xfId="5" applyNumberFormat="1" applyFont="1"/>
    <xf numFmtId="3" fontId="12" fillId="0" borderId="0" xfId="0" applyNumberFormat="1" applyFont="1"/>
    <xf numFmtId="1" fontId="11" fillId="4" borderId="0" xfId="1" applyNumberFormat="1" applyFont="1" applyFill="1" applyBorder="1" applyAlignment="1">
      <alignment horizontal="right"/>
    </xf>
    <xf numFmtId="9" fontId="11" fillId="4" borderId="0" xfId="5" applyNumberFormat="1" applyFont="1" applyFill="1" applyBorder="1" applyAlignment="1">
      <alignment horizontal="right"/>
    </xf>
    <xf numFmtId="1" fontId="11" fillId="2" borderId="5" xfId="1" applyNumberFormat="1" applyFont="1" applyBorder="1"/>
    <xf numFmtId="1" fontId="11" fillId="2" borderId="0" xfId="1" applyNumberFormat="1" applyFont="1" applyBorder="1"/>
    <xf numFmtId="1" fontId="11" fillId="5" borderId="5" xfId="0" applyNumberFormat="1" applyFont="1" applyFill="1" applyBorder="1"/>
    <xf numFmtId="1" fontId="12" fillId="0" borderId="5" xfId="0" applyNumberFormat="1" applyFont="1" applyBorder="1"/>
    <xf numFmtId="1" fontId="11" fillId="0" borderId="5" xfId="0" applyNumberFormat="1" applyFont="1" applyBorder="1"/>
    <xf numFmtId="3" fontId="4" fillId="0" borderId="0" xfId="3" applyNumberFormat="1" applyBorder="1" applyAlignment="1">
      <alignment horizontal="center" vertical="center"/>
    </xf>
    <xf numFmtId="3" fontId="7" fillId="3" borderId="0" xfId="2" applyNumberFormat="1" applyFont="1" applyBorder="1" applyAlignment="1">
      <alignment horizontal="center" vertical="center"/>
    </xf>
    <xf numFmtId="3" fontId="3" fillId="3" borderId="3" xfId="2" applyNumberFormat="1" applyFont="1" applyBorder="1" applyAlignment="1">
      <alignment vertical="center"/>
    </xf>
    <xf numFmtId="3" fontId="3" fillId="3" borderId="1" xfId="2" applyNumberFormat="1" applyFont="1" applyBorder="1" applyAlignment="1">
      <alignment horizontal="center" vertical="center"/>
    </xf>
    <xf numFmtId="3" fontId="3" fillId="3" borderId="8" xfId="2" applyNumberFormat="1" applyFont="1" applyBorder="1" applyAlignment="1">
      <alignment horizontal="center" vertical="center"/>
    </xf>
    <xf numFmtId="3" fontId="11" fillId="2" borderId="1" xfId="1" applyNumberFormat="1" applyFont="1" applyBorder="1"/>
    <xf numFmtId="3" fontId="11" fillId="4" borderId="0" xfId="1" applyNumberFormat="1" applyFont="1" applyFill="1" applyBorder="1" applyAlignment="1">
      <alignment horizontal="right"/>
    </xf>
    <xf numFmtId="3" fontId="11" fillId="5" borderId="1" xfId="0" applyNumberFormat="1" applyFont="1" applyFill="1" applyBorder="1"/>
    <xf numFmtId="3" fontId="11" fillId="0" borderId="1" xfId="0" applyNumberFormat="1" applyFont="1" applyBorder="1"/>
    <xf numFmtId="3" fontId="12" fillId="0" borderId="1" xfId="0" applyNumberFormat="1" applyFont="1" applyBorder="1"/>
    <xf numFmtId="3" fontId="12" fillId="0" borderId="3" xfId="0" applyNumberFormat="1" applyFont="1" applyBorder="1"/>
    <xf numFmtId="3" fontId="12" fillId="6" borderId="1" xfId="0" applyNumberFormat="1" applyFont="1" applyFill="1" applyBorder="1"/>
    <xf numFmtId="3" fontId="3" fillId="3" borderId="5" xfId="2" applyNumberFormat="1" applyFont="1" applyBorder="1" applyAlignment="1">
      <alignment horizontal="center" vertical="center"/>
    </xf>
    <xf numFmtId="3" fontId="11" fillId="2" borderId="5" xfId="1" applyNumberFormat="1" applyFont="1" applyBorder="1"/>
    <xf numFmtId="3" fontId="11" fillId="5" borderId="5" xfId="0" applyNumberFormat="1" applyFont="1" applyFill="1" applyBorder="1"/>
    <xf numFmtId="3" fontId="11" fillId="2" borderId="0" xfId="1" applyNumberFormat="1" applyFont="1" applyBorder="1"/>
    <xf numFmtId="3" fontId="11" fillId="0" borderId="5" xfId="0" applyNumberFormat="1" applyFont="1" applyBorder="1"/>
    <xf numFmtId="3" fontId="11" fillId="0" borderId="1" xfId="5" applyNumberFormat="1" applyFont="1" applyBorder="1"/>
    <xf numFmtId="3" fontId="12" fillId="0" borderId="5" xfId="0" applyNumberFormat="1" applyFont="1" applyBorder="1"/>
    <xf numFmtId="3" fontId="12" fillId="0" borderId="1" xfId="5" applyNumberFormat="1" applyFont="1" applyBorder="1"/>
    <xf numFmtId="3" fontId="11" fillId="5" borderId="1" xfId="5" applyNumberFormat="1" applyFont="1" applyFill="1" applyBorder="1"/>
    <xf numFmtId="3" fontId="12" fillId="0" borderId="3" xfId="5" applyNumberFormat="1" applyFont="1" applyBorder="1"/>
    <xf numFmtId="3" fontId="12" fillId="6" borderId="5" xfId="0" applyNumberFormat="1" applyFont="1" applyFill="1" applyBorder="1"/>
    <xf numFmtId="3" fontId="12" fillId="6" borderId="1" xfId="5" applyNumberFormat="1" applyFont="1" applyFill="1" applyBorder="1"/>
    <xf numFmtId="0" fontId="3" fillId="3" borderId="0" xfId="2" applyFont="1" applyBorder="1" applyAlignment="1">
      <alignment horizontal="center" vertical="center"/>
    </xf>
    <xf numFmtId="164" fontId="5" fillId="2" borderId="0" xfId="1" applyNumberFormat="1" applyFont="1" applyBorder="1"/>
    <xf numFmtId="164" fontId="0" fillId="0" borderId="0" xfId="0" applyNumberFormat="1" applyFont="1" applyBorder="1"/>
    <xf numFmtId="4" fontId="5" fillId="2" borderId="0" xfId="1" applyNumberFormat="1" applyFont="1" applyBorder="1"/>
    <xf numFmtId="4" fontId="0" fillId="0" borderId="0" xfId="0" applyNumberFormat="1" applyFont="1" applyBorder="1"/>
    <xf numFmtId="164" fontId="5" fillId="2" borderId="0" xfId="1" applyNumberFormat="1" applyFont="1" applyBorder="1"/>
    <xf numFmtId="164" fontId="0" fillId="0" borderId="0" xfId="0" applyNumberFormat="1" applyFont="1" applyBorder="1"/>
    <xf numFmtId="164" fontId="5" fillId="5" borderId="0" xfId="1" applyNumberFormat="1" applyFont="1" applyFill="1" applyBorder="1"/>
    <xf numFmtId="4" fontId="5" fillId="2" borderId="0" xfId="1" applyNumberFormat="1" applyFont="1" applyBorder="1"/>
    <xf numFmtId="4" fontId="0" fillId="0" borderId="0" xfId="0" applyNumberFormat="1" applyFont="1" applyBorder="1"/>
    <xf numFmtId="0" fontId="0" fillId="0" borderId="0" xfId="0"/>
    <xf numFmtId="4" fontId="5" fillId="2" borderId="0" xfId="1" applyNumberFormat="1" applyFont="1" applyBorder="1"/>
    <xf numFmtId="4" fontId="0" fillId="0" borderId="0" xfId="0" applyNumberFormat="1" applyBorder="1"/>
    <xf numFmtId="4" fontId="0" fillId="0" borderId="0" xfId="0" applyNumberFormat="1" applyFont="1" applyBorder="1"/>
    <xf numFmtId="9" fontId="5" fillId="5" borderId="0" xfId="5" applyFont="1" applyFill="1" applyBorder="1"/>
    <xf numFmtId="0" fontId="7" fillId="3" borderId="0" xfId="2" applyFont="1" applyBorder="1" applyAlignment="1">
      <alignment horizontal="center" vertical="center"/>
    </xf>
    <xf numFmtId="0" fontId="3" fillId="3" borderId="3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4" fillId="0" borderId="0" xfId="3" applyBorder="1" applyAlignment="1">
      <alignment vertical="center"/>
    </xf>
    <xf numFmtId="0" fontId="2" fillId="0" borderId="0" xfId="12" applyAlignment="1"/>
    <xf numFmtId="0" fontId="7" fillId="3" borderId="1" xfId="2" applyFont="1" applyBorder="1" applyAlignment="1">
      <alignment horizontal="center" vertical="center"/>
    </xf>
    <xf numFmtId="0" fontId="7" fillId="3" borderId="3" xfId="2" applyFont="1" applyBorder="1" applyAlignment="1">
      <alignment horizontal="center" vertical="center"/>
    </xf>
    <xf numFmtId="0" fontId="7" fillId="3" borderId="12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7" fillId="3" borderId="0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3" applyBorder="1" applyAlignment="1">
      <alignment horizontal="center" vertical="center"/>
    </xf>
    <xf numFmtId="0" fontId="4" fillId="0" borderId="0" xfId="3" applyBorder="1" applyAlignment="1">
      <alignment vertical="center"/>
    </xf>
    <xf numFmtId="0" fontId="2" fillId="0" borderId="0" xfId="12" applyAlignment="1"/>
    <xf numFmtId="0" fontId="7" fillId="3" borderId="1" xfId="2" applyFont="1" applyBorder="1" applyAlignment="1">
      <alignment horizontal="center" vertical="center"/>
    </xf>
    <xf numFmtId="0" fontId="7" fillId="3" borderId="3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3" fillId="3" borderId="3" xfId="2" applyFont="1" applyBorder="1" applyAlignment="1">
      <alignment horizontal="center" vertical="center" wrapText="1"/>
    </xf>
    <xf numFmtId="0" fontId="3" fillId="3" borderId="12" xfId="2" applyFont="1" applyBorder="1" applyAlignment="1">
      <alignment horizontal="center" vertical="center" wrapText="1"/>
    </xf>
    <xf numFmtId="0" fontId="7" fillId="3" borderId="12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 wrapText="1"/>
    </xf>
    <xf numFmtId="0" fontId="3" fillId="3" borderId="3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4" fillId="0" borderId="6" xfId="3" applyBorder="1" applyAlignment="1">
      <alignment horizontal="center" vertical="center" wrapText="1"/>
    </xf>
    <xf numFmtId="0" fontId="5" fillId="2" borderId="10" xfId="13" applyFont="1" applyBorder="1" applyAlignment="1">
      <alignment horizontal="center"/>
    </xf>
    <xf numFmtId="1" fontId="7" fillId="3" borderId="3" xfId="2" applyNumberFormat="1" applyFont="1" applyBorder="1" applyAlignment="1">
      <alignment horizontal="center"/>
    </xf>
    <xf numFmtId="1" fontId="7" fillId="3" borderId="1" xfId="2" applyNumberFormat="1" applyFont="1" applyBorder="1" applyAlignment="1">
      <alignment horizontal="center"/>
    </xf>
    <xf numFmtId="165" fontId="15" fillId="5" borderId="3" xfId="12" applyNumberFormat="1" applyFont="1" applyFill="1" applyBorder="1" applyAlignment="1">
      <alignment horizontal="center"/>
    </xf>
    <xf numFmtId="165" fontId="15" fillId="5" borderId="0" xfId="12" applyNumberFormat="1" applyFont="1" applyFill="1" applyBorder="1" applyAlignment="1">
      <alignment horizontal="center"/>
    </xf>
    <xf numFmtId="165" fontId="15" fillId="5" borderId="1" xfId="12" applyNumberFormat="1" applyFont="1" applyFill="1" applyBorder="1" applyAlignment="1">
      <alignment horizontal="center"/>
    </xf>
  </cellXfs>
  <cellStyles count="29">
    <cellStyle name="40% - Акцент1" xfId="1" builtinId="31"/>
    <cellStyle name="40% - Акцент1 2" xfId="13"/>
    <cellStyle name="AFE" xfId="10"/>
    <cellStyle name="Normal 2" xfId="20"/>
    <cellStyle name="Акцент1" xfId="2" builtinId="29"/>
    <cellStyle name="Заголовок 1" xfId="3" builtinId="16"/>
    <cellStyle name="Обычный" xfId="0" builtinId="0"/>
    <cellStyle name="Обычный 16" xfId="6"/>
    <cellStyle name="Обычный 16 2" xfId="12"/>
    <cellStyle name="Обычный 2" xfId="4"/>
    <cellStyle name="Обычный 3" xfId="9"/>
    <cellStyle name="Обычный 4" xfId="17"/>
    <cellStyle name="Обычный 4 2" xfId="22"/>
    <cellStyle name="Обычный 4 3" xfId="21"/>
    <cellStyle name="Обычный 5" xfId="18"/>
    <cellStyle name="Обычный 5 2" xfId="23"/>
    <cellStyle name="Обычный 5 3" xfId="24"/>
    <cellStyle name="Обычный 6" xfId="25"/>
    <cellStyle name="Процентный" xfId="5" builtinId="5"/>
    <cellStyle name="Процентный 2" xfId="7"/>
    <cellStyle name="Процентный 3" xfId="8"/>
    <cellStyle name="Процентный 4" xfId="14"/>
    <cellStyle name="Процентный 4 2" xfId="27"/>
    <cellStyle name="Процентный 4 3" xfId="26"/>
    <cellStyle name="Процентный 5" xfId="15"/>
    <cellStyle name="Стиль 1" xfId="19"/>
    <cellStyle name="Финансовый" xfId="11" builtinId="3"/>
    <cellStyle name="Финансовый 2" xfId="16"/>
    <cellStyle name="Финансовый 2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ao-esv.ru/&#1044;&#1077;&#1087;&#1072;&#1088;&#1090;&#1072;&#1084;&#1077;&#1085;&#1090;/&#1058;&#1072;&#1088;&#1080;&#1092;&#1085;&#1086;&#1081;%20&#1087;&#1086;&#1083;&#1080;&#1090;&#1080;&#1082;&#1080;/58-4%20&#1055;&#1088;&#1086;&#1075;&#1085;&#1086;&#1079;&#1085;&#1099;&#1077;%20&#1088;&#1072;&#1089;&#1095;&#1105;&#1090;&#1099;%20&#1090;&#1072;&#1088;&#1080;&#1092;&#1086;&#1074;%20&#1087;&#1086;%20&#1044;&#1047;&#1054;%20&#1080;%20&#1042;&#1047;&#1054;/&#1058;&#1072;&#1088;&#1080;&#1092;&#1099;%202015/&#1044;&#1043;&#1050;/&#1042;&#1072;&#1088;&#1080;&#1072;&#1085;&#1090;&#1099;%20&#1076;&#1083;&#1103;%20&#1072;&#1085;&#1072;&#1083;&#1080;&#1079;&#1072;/&#1057;&#1074;&#1086;&#1076;&#1099;/&#1057;&#1090;&#1086;&#1080;&#1084;&#1086;&#1089;&#1090;&#1085;&#1086;&#1081;%20&#1073;&#1072;&#1083;&#1072;&#1085;&#1089;%202811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4;&#1077;&#1087;&#1072;&#1088;&#1090;&#1072;&#1084;&#1077;&#1085;&#1090;\&#1058;&#1072;&#1088;&#1080;&#1092;&#1085;&#1086;&#1081;%20&#1087;&#1086;&#1083;&#1080;&#1090;&#1080;&#1082;&#1080;\58-4%20&#1055;&#1088;&#1086;&#1075;&#1085;&#1086;&#1079;&#1085;&#1099;&#1077;%20&#1088;&#1072;&#1089;&#1095;&#1105;&#1090;&#1099;%20&#1090;&#1072;&#1088;&#1080;&#1092;&#1086;&#1074;%20&#1087;&#1086;%20&#1044;&#1047;&#1054;%20&#1080;%20&#1042;&#1047;&#1054;\&#1058;&#1072;&#1088;&#1080;&#1092;&#1099;%202015\&#1044;&#1043;&#1050;\&#1042;&#1072;&#1088;&#1080;&#1072;&#1085;&#1090;&#1099;%20&#1076;&#1083;&#1103;%20&#1072;&#1085;&#1072;&#1083;&#1080;&#1079;&#1072;\&#1057;&#1074;&#1086;&#1076;&#1099;\&#1057;&#1090;&#1086;&#1080;&#1084;&#1086;&#1089;&#1090;&#1085;&#1086;&#1081;%20&#1073;&#1072;&#1083;&#1072;&#1085;&#1089;%202811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4;&#1077;&#1087;&#1072;&#1088;&#1090;&#1072;&#1084;&#1077;&#1085;&#1090;\&#1058;&#1072;&#1088;&#1080;&#1092;&#1085;&#1086;&#1081;%20&#1087;&#1086;&#1083;&#1080;&#1090;&#1080;&#1082;&#1080;\58-12%20&#1044;&#1086;&#1082;&#1091;&#1084;&#1077;&#1085;&#1090;&#1099;%20&#1087;&#1086;%20&#1090;&#1072;&#1088;&#1080;&#1092;&#1072;&#1084;%20(&#1079;&#1072;&#1082;&#1083;&#1102;&#1095;&#1077;&#1085;&#1080;&#1103;,%20&#1087;&#1088;&#1086;&#1090;&#1086;&#1082;&#1086;&#1083;&#1099;,%20&#1087;&#1088;&#1080;&#1082;&#1072;&#1079;&#1099;,%20&#1088;&#1072;&#1089;&#1095;&#1105;&#1090;&#1099;)\&#1085;&#1072;%202015%20&#1075;&#1086;&#1076;\&#1057;&#1074;&#1086;&#1076;&#1099;%20&#1086;&#1090;%20&#1044;&#1047;&#1054;%20&#1087;&#1086;%20&#1091;&#1090;&#1074;.%20&#1090;&#1072;&#1088;&#1080;&#1092;&#1072;&#1084;\&#1089;&#1074;&#1086;&#1076;&#1099;%20&#1087;&#1086;%20&#1091;&#1090;&#1074;.&#1090;&#1072;&#1088;&#1080;&#1092;&#1072;&#1084;%20&#1085;&#1072;%202015&#1075;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заявка"/>
      <sheetName val="2014 по приказу"/>
      <sheetName val="Объёмы"/>
      <sheetName val="Стоим баланс_2015 по полугод"/>
      <sheetName val="проверки"/>
      <sheetName val="по полугодиям (2811)"/>
      <sheetName val="годовой (2811)"/>
      <sheetName val="свод"/>
    </sheetNames>
    <sheetDataSet>
      <sheetData sheetId="0"/>
      <sheetData sheetId="1"/>
      <sheetData sheetId="2"/>
      <sheetData sheetId="3"/>
      <sheetData sheetId="4"/>
      <sheetData sheetId="5">
        <row r="10">
          <cell r="AL10">
            <v>1403.5785669273926</v>
          </cell>
          <cell r="AU10">
            <v>1612.3208645541472</v>
          </cell>
          <cell r="BD10">
            <v>1495.1208340270944</v>
          </cell>
        </row>
        <row r="11">
          <cell r="AL11">
            <v>1246.7980998320593</v>
          </cell>
          <cell r="AU11">
            <v>1452.3850312161514</v>
          </cell>
          <cell r="BD11">
            <v>1334.758700395211</v>
          </cell>
        </row>
        <row r="12">
          <cell r="AL12">
            <v>2200.6498917568679</v>
          </cell>
          <cell r="AU12">
            <v>2252.1820281192645</v>
          </cell>
          <cell r="BD12">
            <v>2225.7590056737117</v>
          </cell>
        </row>
        <row r="14">
          <cell r="AL14">
            <v>2571.7539344836841</v>
          </cell>
          <cell r="AU14">
            <v>2857.6839616312086</v>
          </cell>
          <cell r="BD14">
            <v>2703.0186119834971</v>
          </cell>
        </row>
        <row r="15">
          <cell r="AL15">
            <v>2375.106251577326</v>
          </cell>
          <cell r="AU15">
            <v>2731.9536738128313</v>
          </cell>
          <cell r="BD15">
            <v>2550.5187870983914</v>
          </cell>
        </row>
        <row r="16">
          <cell r="AL16">
            <v>1855.2724773438697</v>
          </cell>
          <cell r="AU16">
            <v>1977.7209673041007</v>
          </cell>
          <cell r="BD16">
            <v>1916.2462159486222</v>
          </cell>
        </row>
        <row r="17">
          <cell r="AL17">
            <v>1771.4713130420387</v>
          </cell>
          <cell r="AU17">
            <v>2007.3217048614551</v>
          </cell>
          <cell r="BD17">
            <v>1876.7640042175681</v>
          </cell>
        </row>
        <row r="18">
          <cell r="AL18">
            <v>11022.664291132854</v>
          </cell>
          <cell r="AU18">
            <v>10704.64408219508</v>
          </cell>
          <cell r="BD18">
            <v>10849.377491079478</v>
          </cell>
        </row>
        <row r="19">
          <cell r="AL19">
            <v>1869.7606828007924</v>
          </cell>
          <cell r="AU19">
            <v>2280.7662507601185</v>
          </cell>
          <cell r="BD19">
            <v>2057.799766535567</v>
          </cell>
        </row>
        <row r="20">
          <cell r="AL20">
            <v>1957.894872457189</v>
          </cell>
          <cell r="AU20">
            <v>2228.6215576891191</v>
          </cell>
          <cell r="BD20">
            <v>2083.6168616048321</v>
          </cell>
        </row>
        <row r="21">
          <cell r="AL21">
            <v>1500.3886423446786</v>
          </cell>
          <cell r="AU21">
            <v>2063.843307149873</v>
          </cell>
          <cell r="BD21">
            <v>1755.7789665521473</v>
          </cell>
        </row>
        <row r="22">
          <cell r="AL22">
            <v>1707.471810623591</v>
          </cell>
          <cell r="AU22">
            <v>1984.0252101635074</v>
          </cell>
          <cell r="BD22">
            <v>1828.9680584441983</v>
          </cell>
        </row>
        <row r="23">
          <cell r="AL23">
            <v>1976.9213909857046</v>
          </cell>
          <cell r="AU23">
            <v>2303.3323669774909</v>
          </cell>
          <cell r="BD23">
            <v>2128.4643725678748</v>
          </cell>
        </row>
        <row r="24">
          <cell r="AL24">
            <v>2383.6278015674047</v>
          </cell>
          <cell r="AU24">
            <v>2810.9383047988008</v>
          </cell>
          <cell r="BD24">
            <v>2575.0158814073848</v>
          </cell>
        </row>
        <row r="25">
          <cell r="AL25">
            <v>4059.3214732250467</v>
          </cell>
          <cell r="AU25">
            <v>4181.9543719087142</v>
          </cell>
          <cell r="BD25">
            <v>4123.4267918530486</v>
          </cell>
        </row>
        <row r="26">
          <cell r="AL26">
            <v>1109.7691522440937</v>
          </cell>
          <cell r="AU26">
            <v>1176.8513910569213</v>
          </cell>
          <cell r="BD26">
            <v>1142.5011989257339</v>
          </cell>
        </row>
        <row r="27">
          <cell r="AL27">
            <v>1062.8707755220139</v>
          </cell>
          <cell r="AU27">
            <v>1128.9429732654573</v>
          </cell>
          <cell r="BD27">
            <v>1095.1805528992359</v>
          </cell>
        </row>
        <row r="28">
          <cell r="AL28">
            <v>2812.4208416174997</v>
          </cell>
          <cell r="AU28">
            <v>3245.3082714187281</v>
          </cell>
          <cell r="BD28">
            <v>3005.4415120240669</v>
          </cell>
        </row>
        <row r="30">
          <cell r="AL30">
            <v>1802.3202089078784</v>
          </cell>
          <cell r="AU30">
            <v>2061.7469743318948</v>
          </cell>
          <cell r="BD30">
            <v>1922.7123573608624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заявка"/>
      <sheetName val="2014 по приказу"/>
      <sheetName val="Объёмы"/>
      <sheetName val="Стоим баланс_2015 по полугод"/>
      <sheetName val="проверки"/>
      <sheetName val="по полугодиям (2811)"/>
      <sheetName val="годовой (2811)"/>
      <sheetName val="свод"/>
    </sheetNames>
    <sheetDataSet>
      <sheetData sheetId="0"/>
      <sheetData sheetId="1"/>
      <sheetData sheetId="2"/>
      <sheetData sheetId="3"/>
      <sheetData sheetId="4"/>
      <sheetData sheetId="5">
        <row r="10">
          <cell r="AJ10">
            <v>852.5394177611513</v>
          </cell>
          <cell r="AK10">
            <v>190952.86162496562</v>
          </cell>
          <cell r="AL10">
            <v>1403.5785669273926</v>
          </cell>
          <cell r="AS10">
            <v>916.50675996953191</v>
          </cell>
          <cell r="AT10">
            <v>208607.06302669144</v>
          </cell>
          <cell r="AU10">
            <v>1612.3208645541472</v>
          </cell>
        </row>
        <row r="11">
          <cell r="AJ11">
            <v>768.62324093115433</v>
          </cell>
          <cell r="AK11">
            <v>190800.49019031302</v>
          </cell>
          <cell r="AL11">
            <v>1246.7980998320593</v>
          </cell>
          <cell r="AS11">
            <v>825.85790705732575</v>
          </cell>
          <cell r="AT11">
            <v>214665.05468910089</v>
          </cell>
          <cell r="AU11">
            <v>1452.3850312161514</v>
          </cell>
        </row>
        <row r="12">
          <cell r="AJ12">
            <v>1279.1689557369386</v>
          </cell>
          <cell r="AK12">
            <v>191356.01639894504</v>
          </cell>
          <cell r="AL12">
            <v>2200.6498917568679</v>
          </cell>
          <cell r="AS12">
            <v>1279.1689557369386</v>
          </cell>
          <cell r="AT12">
            <v>194469.33491820944</v>
          </cell>
          <cell r="AU12">
            <v>2252.1820281192645</v>
          </cell>
        </row>
        <row r="14">
          <cell r="AJ14">
            <v>1560.7849597705219</v>
          </cell>
          <cell r="AK14">
            <v>332760.6231859902</v>
          </cell>
          <cell r="AL14">
            <v>2571.7539344836841</v>
          </cell>
          <cell r="AS14">
            <v>1731.6394850034549</v>
          </cell>
          <cell r="AT14">
            <v>332760.6231859902</v>
          </cell>
          <cell r="AU14">
            <v>2857.6839616312086</v>
          </cell>
        </row>
        <row r="15">
          <cell r="AJ15">
            <v>1541.7391991692168</v>
          </cell>
          <cell r="AK15">
            <v>316605.17477395531</v>
          </cell>
          <cell r="AL15">
            <v>2375.106251577326</v>
          </cell>
          <cell r="AS15">
            <v>1701.7643577309802</v>
          </cell>
          <cell r="AT15">
            <v>378389.04327928554</v>
          </cell>
          <cell r="AU15">
            <v>2731.9536738128313</v>
          </cell>
        </row>
        <row r="16">
          <cell r="AJ16">
            <v>1123.7060445497402</v>
          </cell>
          <cell r="AK16">
            <v>293681.33950406744</v>
          </cell>
          <cell r="AL16">
            <v>1855.2724773438697</v>
          </cell>
          <cell r="AS16">
            <v>1240.1433546279413</v>
          </cell>
          <cell r="AT16">
            <v>293681.33950406744</v>
          </cell>
          <cell r="AU16">
            <v>1977.7209673041007</v>
          </cell>
        </row>
        <row r="17">
          <cell r="AJ17">
            <v>1121.7254999156601</v>
          </cell>
          <cell r="AK17">
            <v>182376.65918237233</v>
          </cell>
          <cell r="AL17">
            <v>1771.4713130420387</v>
          </cell>
          <cell r="AS17">
            <v>1201.6692097290372</v>
          </cell>
          <cell r="AT17">
            <v>182376.65918237233</v>
          </cell>
          <cell r="AU17">
            <v>2007.3217048614551</v>
          </cell>
        </row>
        <row r="18">
          <cell r="AJ18">
            <v>5473.7413145924038</v>
          </cell>
          <cell r="AK18">
            <v>326789.17571216181</v>
          </cell>
          <cell r="AL18">
            <v>11022.664291132854</v>
          </cell>
          <cell r="AS18">
            <v>6022.6797807067651</v>
          </cell>
          <cell r="AT18">
            <v>341731.03977524373</v>
          </cell>
          <cell r="AU18">
            <v>10704.64408219508</v>
          </cell>
        </row>
        <row r="20">
          <cell r="AJ20">
            <v>1116.1532827145666</v>
          </cell>
          <cell r="AK20">
            <v>245787.26068437402</v>
          </cell>
          <cell r="AL20">
            <v>1957.894872457189</v>
          </cell>
          <cell r="AS20">
            <v>1257.7772031761217</v>
          </cell>
          <cell r="AT20">
            <v>245787.26068437402</v>
          </cell>
          <cell r="AU20">
            <v>2228.6215576891191</v>
          </cell>
        </row>
        <row r="21">
          <cell r="AJ21">
            <v>782.10073161126491</v>
          </cell>
          <cell r="AK21">
            <v>242570.27696820456</v>
          </cell>
          <cell r="AL21">
            <v>1500.3886423446786</v>
          </cell>
          <cell r="AS21">
            <v>877.41388399548271</v>
          </cell>
          <cell r="AT21">
            <v>289307.90615621785</v>
          </cell>
          <cell r="AU21">
            <v>2063.843307149873</v>
          </cell>
        </row>
        <row r="22">
          <cell r="AJ22">
            <v>982.55174208031076</v>
          </cell>
          <cell r="AK22">
            <v>271252.07030059124</v>
          </cell>
          <cell r="AL22">
            <v>1707.471810623591</v>
          </cell>
          <cell r="AS22">
            <v>1098.0767912862766</v>
          </cell>
          <cell r="AT22">
            <v>280125.63194147975</v>
          </cell>
          <cell r="AU22">
            <v>1984.0252101635074</v>
          </cell>
        </row>
        <row r="23">
          <cell r="AJ23">
            <v>922.57357971351405</v>
          </cell>
          <cell r="AK23">
            <v>241381.71141185969</v>
          </cell>
          <cell r="AL23">
            <v>1976.9213909857046</v>
          </cell>
          <cell r="AS23">
            <v>1086.7027003151275</v>
          </cell>
          <cell r="AT23">
            <v>241381.71141185969</v>
          </cell>
          <cell r="AU23">
            <v>2303.3323669774909</v>
          </cell>
        </row>
        <row r="24">
          <cell r="AJ24">
            <v>1077.9821416972727</v>
          </cell>
          <cell r="AK24">
            <v>249998.22529575237</v>
          </cell>
          <cell r="AL24">
            <v>2383.6278015674047</v>
          </cell>
          <cell r="AS24">
            <v>1227.2057479662178</v>
          </cell>
          <cell r="AT24">
            <v>249998.22529575237</v>
          </cell>
          <cell r="AU24">
            <v>2810.9383047988008</v>
          </cell>
        </row>
        <row r="25">
          <cell r="AJ25">
            <v>2744.6539951891582</v>
          </cell>
          <cell r="AK25">
            <v>265607.51533189032</v>
          </cell>
          <cell r="AL25">
            <v>4059.3214732250467</v>
          </cell>
          <cell r="AS25">
            <v>2981.6747739891284</v>
          </cell>
          <cell r="AT25">
            <v>265607.51533189032</v>
          </cell>
          <cell r="AU25">
            <v>4181.9543719087142</v>
          </cell>
        </row>
        <row r="26">
          <cell r="AJ26">
            <v>663.29588599932777</v>
          </cell>
          <cell r="AK26">
            <v>175779.77918030907</v>
          </cell>
          <cell r="AL26">
            <v>1109.7691522440937</v>
          </cell>
          <cell r="AS26">
            <v>707.46791114056043</v>
          </cell>
          <cell r="AT26">
            <v>176972.01650636972</v>
          </cell>
          <cell r="AU26">
            <v>1176.8513910569213</v>
          </cell>
        </row>
        <row r="27">
          <cell r="AJ27">
            <v>637.45239129557172</v>
          </cell>
          <cell r="AK27">
            <v>175854.74763013361</v>
          </cell>
          <cell r="AL27">
            <v>1062.8707755220139</v>
          </cell>
          <cell r="AS27">
            <v>684.39783907651235</v>
          </cell>
          <cell r="AT27">
            <v>175854.74763013361</v>
          </cell>
          <cell r="AU27">
            <v>1128.9429732654573</v>
          </cell>
        </row>
        <row r="28">
          <cell r="AJ28">
            <v>1601.5473350296834</v>
          </cell>
          <cell r="AK28">
            <v>174829.12253069913</v>
          </cell>
          <cell r="AL28">
            <v>2812.4208416174997</v>
          </cell>
          <cell r="AS28">
            <v>1703.5235416779037</v>
          </cell>
          <cell r="AT28">
            <v>192171.13964371019</v>
          </cell>
          <cell r="AU28">
            <v>3245.3082714187281</v>
          </cell>
        </row>
        <row r="32">
          <cell r="AJ32">
            <v>1259.4694904245841</v>
          </cell>
          <cell r="AK32">
            <v>239724.30175480683</v>
          </cell>
          <cell r="AL32">
            <v>2027.1913692263927</v>
          </cell>
          <cell r="AS32">
            <v>1383.1864891602459</v>
          </cell>
          <cell r="AT32">
            <v>243910.39910730635</v>
          </cell>
          <cell r="AU32">
            <v>2273.6430899559778</v>
          </cell>
        </row>
        <row r="43">
          <cell r="AJ43">
            <v>3499.66</v>
          </cell>
          <cell r="AK43">
            <v>399091.61</v>
          </cell>
          <cell r="AL43">
            <v>5761.5000000000009</v>
          </cell>
          <cell r="AS43">
            <v>6150.5</v>
          </cell>
          <cell r="AT43">
            <v>428307.42</v>
          </cell>
          <cell r="AU43">
            <v>8478.02</v>
          </cell>
        </row>
        <row r="45">
          <cell r="AJ45">
            <v>1084.3002203245553</v>
          </cell>
          <cell r="AK45">
            <v>256531.34579511112</v>
          </cell>
          <cell r="AL45">
            <v>2007.0578405002007</v>
          </cell>
          <cell r="AS45">
            <v>1345.5644211499193</v>
          </cell>
          <cell r="AT45">
            <v>272018.61955963378</v>
          </cell>
          <cell r="AU45">
            <v>2531.3492198267641</v>
          </cell>
        </row>
        <row r="47">
          <cell r="AJ47">
            <v>1090.1309256033958</v>
          </cell>
          <cell r="AK47">
            <v>235597.61119001237</v>
          </cell>
          <cell r="AL47">
            <v>1847.5372027272172</v>
          </cell>
          <cell r="AS47">
            <v>1237.2229487252025</v>
          </cell>
          <cell r="AT47">
            <v>246818.30095709686</v>
          </cell>
          <cell r="AU47">
            <v>2143.8706050438045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 тарифам и НВВ (ЭЭ)"/>
      <sheetName val="свод по тарифам и НВВ (ТЭ)"/>
      <sheetName val="Разногл"/>
      <sheetName val="НВВ ПЭ"/>
      <sheetName val="ЧЭ"/>
      <sheetName val="Лист1"/>
    </sheetNames>
    <sheetDataSet>
      <sheetData sheetId="0">
        <row r="40">
          <cell r="G40">
            <v>2.5230007470347604</v>
          </cell>
        </row>
      </sheetData>
      <sheetData sheetId="1">
        <row r="9">
          <cell r="G9">
            <v>746.89679999999998</v>
          </cell>
        </row>
        <row r="14">
          <cell r="M14">
            <v>1533.4382100074322</v>
          </cell>
          <cell r="P14">
            <v>1457.79</v>
          </cell>
          <cell r="S14">
            <v>1663.34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G65"/>
  <sheetViews>
    <sheetView showGridLines="0" tabSelected="1" view="pageBreakPreview" zoomScale="85" zoomScaleSheetLayoutView="85" workbookViewId="0">
      <pane xSplit="1" ySplit="3" topLeftCell="DO4" activePane="bottomRight" state="frozen"/>
      <selection activeCell="DK4" sqref="DK4"/>
      <selection pane="topRight" activeCell="DK4" sqref="DK4"/>
      <selection pane="bottomLeft" activeCell="DK4" sqref="DK4"/>
      <selection pane="bottomRight" activeCell="EF8" sqref="EF8"/>
    </sheetView>
  </sheetViews>
  <sheetFormatPr defaultColWidth="9.140625" defaultRowHeight="15" outlineLevelCol="1" x14ac:dyDescent="0.25"/>
  <cols>
    <col min="1" max="1" width="41.5703125" style="732" customWidth="1"/>
    <col min="2" max="2" width="10" style="732" customWidth="1"/>
    <col min="3" max="19" width="8.140625" style="732" hidden="1" customWidth="1" outlineLevel="1"/>
    <col min="20" max="20" width="11.5703125" style="732" hidden="1" customWidth="1" outlineLevel="1"/>
    <col min="21" max="21" width="10.28515625" style="732" customWidth="1" collapsed="1"/>
    <col min="22" max="26" width="8.140625" style="732" hidden="1" customWidth="1" outlineLevel="1"/>
    <col min="27" max="27" width="6.42578125" style="732" hidden="1" customWidth="1" outlineLevel="1"/>
    <col min="28" max="39" width="8.140625" style="732" hidden="1" customWidth="1" outlineLevel="1"/>
    <col min="40" max="40" width="9.85546875" style="732" customWidth="1" collapsed="1"/>
    <col min="41" max="52" width="9.140625" style="732" hidden="1" customWidth="1" outlineLevel="1"/>
    <col min="53" max="53" width="8.42578125" style="732" hidden="1" customWidth="1" outlineLevel="1"/>
    <col min="54" max="54" width="10.140625" style="732" hidden="1" customWidth="1" outlineLevel="1"/>
    <col min="55" max="55" width="8.42578125" style="732" hidden="1" customWidth="1" outlineLevel="1"/>
    <col min="56" max="56" width="9.28515625" style="732" hidden="1" customWidth="1" outlineLevel="1"/>
    <col min="57" max="57" width="10.140625" style="732" hidden="1" customWidth="1" outlineLevel="1"/>
    <col min="58" max="59" width="9.85546875" style="732" hidden="1" customWidth="1" outlineLevel="1"/>
    <col min="60" max="60" width="11.5703125" style="732" hidden="1" customWidth="1" outlineLevel="1"/>
    <col min="61" max="61" width="10.7109375" style="732" customWidth="1" collapsed="1"/>
    <col min="62" max="62" width="10.5703125" style="732" customWidth="1"/>
    <col min="63" max="63" width="10.28515625" style="732" customWidth="1"/>
    <col min="64" max="67" width="8.85546875" style="732" customWidth="1"/>
    <col min="68" max="74" width="11.5703125" style="732" customWidth="1"/>
    <col min="75" max="75" width="11.5703125" style="750" customWidth="1"/>
    <col min="76" max="76" width="11.5703125" style="732" customWidth="1"/>
    <col min="77" max="77" width="9.7109375" style="732" customWidth="1"/>
    <col min="78" max="78" width="9.85546875" style="732" customWidth="1"/>
    <col min="79" max="79" width="13.140625" style="732" customWidth="1"/>
    <col min="80" max="80" width="11" style="732" customWidth="1"/>
    <col min="81" max="81" width="11.140625" style="732" customWidth="1"/>
    <col min="82" max="82" width="9.5703125" style="732" customWidth="1"/>
    <col min="83" max="83" width="10.28515625" style="732" customWidth="1"/>
    <col min="84" max="84" width="11.140625" style="732" customWidth="1"/>
    <col min="85" max="85" width="9.5703125" style="732" customWidth="1"/>
    <col min="86" max="86" width="11" style="732" customWidth="1"/>
    <col min="87" max="87" width="11.140625" style="732" customWidth="1"/>
    <col min="88" max="88" width="9.5703125" style="732" customWidth="1"/>
    <col min="89" max="89" width="11" style="732" customWidth="1"/>
    <col min="90" max="90" width="11.140625" style="732" customWidth="1"/>
    <col min="91" max="91" width="9.5703125" style="732" customWidth="1"/>
    <col min="92" max="92" width="11" style="732" customWidth="1"/>
    <col min="93" max="93" width="11.140625" style="732" customWidth="1"/>
    <col min="94" max="94" width="9.5703125" style="732" customWidth="1"/>
    <col min="95" max="95" width="11" style="732" customWidth="1"/>
    <col min="96" max="96" width="11.140625" style="732" customWidth="1"/>
    <col min="97" max="98" width="11" style="732" customWidth="1"/>
    <col min="99" max="99" width="11.140625" style="732" customWidth="1"/>
    <col min="100" max="105" width="9.140625" style="732" customWidth="1"/>
    <col min="106" max="107" width="9.140625" style="732"/>
    <col min="108" max="108" width="10.7109375" style="732" customWidth="1"/>
    <col min="109" max="110" width="9.140625" style="732"/>
    <col min="111" max="111" width="10.7109375" style="732" customWidth="1"/>
    <col min="112" max="113" width="9.140625" style="732"/>
    <col min="114" max="114" width="10.7109375" style="732" customWidth="1"/>
    <col min="115" max="116" width="9.140625" style="732"/>
    <col min="117" max="117" width="10.7109375" style="732" customWidth="1"/>
    <col min="118" max="119" width="9.140625" style="732"/>
    <col min="120" max="120" width="10.7109375" style="732" customWidth="1"/>
    <col min="121" max="121" width="9.140625" style="732"/>
    <col min="122" max="124" width="11.140625" style="732" customWidth="1"/>
    <col min="125" max="126" width="9.42578125" style="732" customWidth="1"/>
    <col min="127" max="127" width="11.140625" style="732" customWidth="1"/>
    <col min="128" max="129" width="9.42578125" style="732" customWidth="1"/>
    <col min="130" max="130" width="11.140625" style="732" customWidth="1"/>
    <col min="131" max="132" width="9.42578125" style="732" customWidth="1"/>
    <col min="133" max="133" width="11.140625" style="732" customWidth="1"/>
    <col min="134" max="135" width="9.42578125" style="732" customWidth="1"/>
    <col min="136" max="16384" width="9.140625" style="732"/>
  </cols>
  <sheetData>
    <row r="1" spans="1:137" ht="28.5" customHeight="1" x14ac:dyDescent="0.25">
      <c r="A1" s="801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O1" s="819" t="s">
        <v>248</v>
      </c>
      <c r="AP1" s="819"/>
      <c r="AQ1" s="819"/>
      <c r="AR1" s="819"/>
      <c r="AS1" s="819"/>
      <c r="AT1" s="819"/>
      <c r="AU1" s="819"/>
      <c r="AV1" s="819"/>
      <c r="AW1" s="819"/>
      <c r="AX1" s="819"/>
      <c r="AY1" s="819"/>
      <c r="AZ1" s="819"/>
      <c r="BA1" s="819"/>
      <c r="BB1" s="819"/>
      <c r="BC1" s="819"/>
      <c r="BD1" s="819"/>
      <c r="BE1" s="819"/>
      <c r="BF1" s="819"/>
      <c r="BG1" s="819"/>
      <c r="BH1" s="819"/>
      <c r="BI1" s="819"/>
      <c r="BJ1" s="819"/>
      <c r="BK1" s="819"/>
      <c r="BL1" s="819"/>
      <c r="BM1" s="819"/>
      <c r="BN1" s="819"/>
      <c r="BO1" s="819"/>
      <c r="BP1" s="819"/>
      <c r="BQ1" s="819"/>
      <c r="BR1" s="819"/>
      <c r="BS1" s="819"/>
      <c r="BT1" s="819"/>
      <c r="BU1" s="819"/>
      <c r="BV1" s="819"/>
      <c r="BW1" s="755"/>
      <c r="BX1" s="819"/>
      <c r="BY1" s="819"/>
      <c r="BZ1" s="819"/>
      <c r="CA1" s="819"/>
      <c r="CB1" s="819"/>
      <c r="CC1" s="819"/>
      <c r="CD1" s="819"/>
      <c r="CE1" s="819"/>
      <c r="CF1" s="819"/>
      <c r="CG1" s="819"/>
      <c r="CH1" s="819"/>
      <c r="CI1" s="819"/>
      <c r="CJ1" s="819"/>
      <c r="CK1" s="819"/>
      <c r="CL1" s="819"/>
      <c r="CM1" s="819"/>
      <c r="CN1" s="819"/>
      <c r="CO1" s="819"/>
      <c r="CP1" s="819"/>
      <c r="CQ1" s="819"/>
      <c r="CR1" s="819"/>
      <c r="CS1" s="819"/>
      <c r="CT1" s="819"/>
      <c r="CU1" s="819"/>
    </row>
    <row r="2" spans="1:137" s="168" customFormat="1" ht="18.75" x14ac:dyDescent="0.25">
      <c r="A2" s="76"/>
      <c r="B2" s="802">
        <v>2010</v>
      </c>
      <c r="C2" s="802">
        <v>2011</v>
      </c>
      <c r="D2" s="802"/>
      <c r="E2" s="802"/>
      <c r="F2" s="802"/>
      <c r="G2" s="802"/>
      <c r="H2" s="802"/>
      <c r="I2" s="802"/>
      <c r="J2" s="800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>
        <v>2011</v>
      </c>
      <c r="V2" s="799">
        <v>2012</v>
      </c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802">
        <v>2012</v>
      </c>
      <c r="AO2" s="799">
        <v>2013</v>
      </c>
      <c r="AP2" s="802"/>
      <c r="AQ2" s="802"/>
      <c r="AR2" s="802"/>
      <c r="AS2" s="802"/>
      <c r="AT2" s="802"/>
      <c r="AU2" s="802"/>
      <c r="AV2" s="802"/>
      <c r="AW2" s="802"/>
      <c r="AX2" s="802"/>
      <c r="AY2" s="802"/>
      <c r="AZ2" s="802"/>
      <c r="BA2" s="802"/>
      <c r="BB2" s="800"/>
      <c r="BC2" s="802"/>
      <c r="BD2" s="802"/>
      <c r="BE2" s="802"/>
      <c r="BF2" s="802"/>
      <c r="BG2" s="603" t="s">
        <v>261</v>
      </c>
      <c r="BH2" s="601"/>
      <c r="BI2" s="802">
        <v>2013</v>
      </c>
      <c r="BJ2" s="803" t="s">
        <v>262</v>
      </c>
      <c r="BK2" s="804"/>
      <c r="BL2" s="799">
        <v>2014</v>
      </c>
      <c r="BM2" s="800"/>
      <c r="BN2" s="802"/>
      <c r="BO2" s="802"/>
      <c r="BP2" s="802"/>
      <c r="BQ2" s="802"/>
      <c r="BR2" s="802"/>
      <c r="BS2" s="603" t="s">
        <v>272</v>
      </c>
      <c r="BT2" s="601"/>
      <c r="BU2" s="802"/>
      <c r="BV2" s="603" t="s">
        <v>272</v>
      </c>
      <c r="BW2" s="756"/>
      <c r="BX2" s="802"/>
      <c r="BY2" s="603" t="s">
        <v>272</v>
      </c>
      <c r="BZ2" s="601"/>
      <c r="CA2" s="683"/>
      <c r="CB2" s="603" t="s">
        <v>272</v>
      </c>
      <c r="CC2" s="601"/>
      <c r="CD2" s="683"/>
      <c r="CE2" s="603" t="s">
        <v>272</v>
      </c>
      <c r="CF2" s="601"/>
      <c r="CG2" s="683"/>
      <c r="CH2" s="603" t="s">
        <v>272</v>
      </c>
      <c r="CI2" s="601"/>
      <c r="CJ2" s="683"/>
      <c r="CK2" s="603" t="s">
        <v>272</v>
      </c>
      <c r="CL2" s="601"/>
      <c r="CM2" s="683"/>
      <c r="CN2" s="603" t="s">
        <v>272</v>
      </c>
      <c r="CO2" s="601"/>
      <c r="CP2" s="683"/>
      <c r="CQ2" s="603" t="s">
        <v>272</v>
      </c>
      <c r="CR2" s="601"/>
      <c r="CS2" s="603"/>
      <c r="CT2" s="603" t="s">
        <v>272</v>
      </c>
      <c r="CU2" s="601"/>
      <c r="CV2" s="603"/>
      <c r="CW2" s="603" t="s">
        <v>272</v>
      </c>
      <c r="CX2" s="601"/>
      <c r="CY2" s="683"/>
      <c r="CZ2" s="603" t="s">
        <v>272</v>
      </c>
      <c r="DA2" s="601"/>
      <c r="DB2" s="685"/>
      <c r="DC2" s="603" t="s">
        <v>272</v>
      </c>
      <c r="DD2" s="601"/>
      <c r="DE2" s="685"/>
      <c r="DF2" s="603" t="s">
        <v>338</v>
      </c>
      <c r="DG2" s="601"/>
      <c r="DH2" s="685"/>
      <c r="DI2" s="603" t="s">
        <v>338</v>
      </c>
      <c r="DJ2" s="601"/>
      <c r="DK2" s="685"/>
      <c r="DL2" s="603" t="s">
        <v>338</v>
      </c>
      <c r="DM2" s="601"/>
      <c r="DN2" s="685"/>
      <c r="DO2" s="603" t="s">
        <v>338</v>
      </c>
      <c r="DP2" s="601"/>
      <c r="DQ2" s="685"/>
      <c r="DR2" s="603" t="s">
        <v>338</v>
      </c>
      <c r="DS2" s="601"/>
      <c r="DT2" s="685"/>
      <c r="DU2" s="603" t="s">
        <v>338</v>
      </c>
      <c r="DV2" s="601"/>
      <c r="DW2" s="685"/>
      <c r="DX2" s="603" t="s">
        <v>338</v>
      </c>
      <c r="DY2" s="601"/>
      <c r="DZ2" s="685"/>
      <c r="EA2" s="603" t="s">
        <v>338</v>
      </c>
      <c r="EB2" s="601"/>
      <c r="EC2" s="685"/>
      <c r="ED2" s="603" t="s">
        <v>338</v>
      </c>
      <c r="EE2" s="601"/>
    </row>
    <row r="3" spans="1:137" s="164" customFormat="1" x14ac:dyDescent="0.25">
      <c r="A3" s="54"/>
      <c r="B3" s="54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15" t="s">
        <v>107</v>
      </c>
      <c r="U3" s="815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15" t="s">
        <v>107</v>
      </c>
      <c r="AN3" s="815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15" t="s">
        <v>107</v>
      </c>
      <c r="BG3" s="600" t="s">
        <v>141</v>
      </c>
      <c r="BH3" s="601" t="s">
        <v>121</v>
      </c>
      <c r="BI3" s="815" t="s">
        <v>110</v>
      </c>
      <c r="BJ3" s="592" t="s">
        <v>141</v>
      </c>
      <c r="BK3" s="593" t="s">
        <v>121</v>
      </c>
      <c r="BL3" s="832" t="s">
        <v>323</v>
      </c>
      <c r="BM3" s="832" t="s">
        <v>324</v>
      </c>
      <c r="BN3" s="832" t="s">
        <v>325</v>
      </c>
      <c r="BO3" s="64" t="s">
        <v>3</v>
      </c>
      <c r="BP3" s="833" t="s">
        <v>326</v>
      </c>
      <c r="BQ3" s="833" t="s">
        <v>327</v>
      </c>
      <c r="BR3" s="833" t="s">
        <v>328</v>
      </c>
      <c r="BS3" s="600" t="s">
        <v>141</v>
      </c>
      <c r="BT3" s="601" t="s">
        <v>121</v>
      </c>
      <c r="BU3" s="65" t="s">
        <v>6</v>
      </c>
      <c r="BV3" s="600" t="s">
        <v>141</v>
      </c>
      <c r="BW3" s="756" t="s">
        <v>121</v>
      </c>
      <c r="BX3" s="65" t="s">
        <v>108</v>
      </c>
      <c r="BY3" s="600" t="s">
        <v>141</v>
      </c>
      <c r="BZ3" s="601" t="s">
        <v>121</v>
      </c>
      <c r="CA3" s="832" t="s">
        <v>329</v>
      </c>
      <c r="CB3" s="600" t="s">
        <v>141</v>
      </c>
      <c r="CC3" s="601" t="s">
        <v>121</v>
      </c>
      <c r="CD3" s="832" t="s">
        <v>330</v>
      </c>
      <c r="CE3" s="600" t="s">
        <v>141</v>
      </c>
      <c r="CF3" s="601" t="s">
        <v>121</v>
      </c>
      <c r="CG3" s="832" t="s">
        <v>331</v>
      </c>
      <c r="CH3" s="600" t="s">
        <v>141</v>
      </c>
      <c r="CI3" s="601" t="s">
        <v>121</v>
      </c>
      <c r="CJ3" s="832" t="s">
        <v>103</v>
      </c>
      <c r="CK3" s="600" t="s">
        <v>141</v>
      </c>
      <c r="CL3" s="601" t="s">
        <v>121</v>
      </c>
      <c r="CM3" s="832" t="s">
        <v>109</v>
      </c>
      <c r="CN3" s="600" t="s">
        <v>141</v>
      </c>
      <c r="CO3" s="601" t="s">
        <v>121</v>
      </c>
      <c r="CP3" s="832" t="s">
        <v>332</v>
      </c>
      <c r="CQ3" s="600" t="s">
        <v>141</v>
      </c>
      <c r="CR3" s="601" t="s">
        <v>121</v>
      </c>
      <c r="CS3" s="600" t="s">
        <v>333</v>
      </c>
      <c r="CT3" s="600" t="s">
        <v>141</v>
      </c>
      <c r="CU3" s="601" t="s">
        <v>121</v>
      </c>
      <c r="CV3" s="600" t="s">
        <v>335</v>
      </c>
      <c r="CW3" s="600" t="s">
        <v>141</v>
      </c>
      <c r="CX3" s="601" t="s">
        <v>121</v>
      </c>
      <c r="CY3" s="832" t="s">
        <v>107</v>
      </c>
      <c r="CZ3" s="600" t="s">
        <v>141</v>
      </c>
      <c r="DA3" s="601" t="s">
        <v>121</v>
      </c>
      <c r="DB3" s="815" t="s">
        <v>334</v>
      </c>
      <c r="DC3" s="600" t="s">
        <v>141</v>
      </c>
      <c r="DD3" s="601" t="s">
        <v>121</v>
      </c>
      <c r="DE3" s="815" t="s">
        <v>337</v>
      </c>
      <c r="DF3" s="600" t="s">
        <v>141</v>
      </c>
      <c r="DG3" s="601" t="s">
        <v>121</v>
      </c>
      <c r="DH3" s="815" t="s">
        <v>340</v>
      </c>
      <c r="DI3" s="600" t="s">
        <v>141</v>
      </c>
      <c r="DJ3" s="601" t="s">
        <v>121</v>
      </c>
      <c r="DK3" s="815" t="s">
        <v>341</v>
      </c>
      <c r="DL3" s="600" t="s">
        <v>141</v>
      </c>
      <c r="DM3" s="601" t="s">
        <v>121</v>
      </c>
      <c r="DN3" s="815" t="s">
        <v>3</v>
      </c>
      <c r="DO3" s="600" t="s">
        <v>141</v>
      </c>
      <c r="DP3" s="601" t="s">
        <v>121</v>
      </c>
      <c r="DQ3" s="846">
        <v>42095</v>
      </c>
      <c r="DR3" s="600" t="s">
        <v>141</v>
      </c>
      <c r="DS3" s="601" t="s">
        <v>121</v>
      </c>
      <c r="DT3" s="846">
        <v>42125</v>
      </c>
      <c r="DU3" s="600" t="s">
        <v>141</v>
      </c>
      <c r="DV3" s="601" t="s">
        <v>121</v>
      </c>
      <c r="DW3" s="846">
        <v>42156</v>
      </c>
      <c r="DX3" s="600" t="s">
        <v>141</v>
      </c>
      <c r="DY3" s="601" t="s">
        <v>121</v>
      </c>
      <c r="DZ3" s="846" t="s">
        <v>375</v>
      </c>
      <c r="EA3" s="600" t="s">
        <v>141</v>
      </c>
      <c r="EB3" s="601" t="s">
        <v>121</v>
      </c>
      <c r="EC3" s="846" t="s">
        <v>374</v>
      </c>
      <c r="ED3" s="600" t="s">
        <v>141</v>
      </c>
      <c r="EE3" s="601" t="s">
        <v>121</v>
      </c>
    </row>
    <row r="4" spans="1:137" x14ac:dyDescent="0.25">
      <c r="A4" s="150" t="s">
        <v>7</v>
      </c>
      <c r="B4" s="531">
        <v>28274.756164000006</v>
      </c>
      <c r="C4" s="531">
        <v>3374.63897</v>
      </c>
      <c r="D4" s="531">
        <v>2955.8721819999996</v>
      </c>
      <c r="E4" s="531">
        <v>3006.4346259999998</v>
      </c>
      <c r="F4" s="531">
        <v>9336.9457780000012</v>
      </c>
      <c r="G4" s="531">
        <v>2412.5119100000002</v>
      </c>
      <c r="H4" s="531">
        <v>2172.0826299999999</v>
      </c>
      <c r="I4" s="531">
        <v>1782.0543010000001</v>
      </c>
      <c r="J4" s="531">
        <v>6366.6488409999993</v>
      </c>
      <c r="K4" s="531">
        <v>15703.594619</v>
      </c>
      <c r="L4" s="531">
        <v>1787.3457189999999</v>
      </c>
      <c r="M4" s="531">
        <v>1847.275063</v>
      </c>
      <c r="N4" s="531">
        <v>2010.5016439999999</v>
      </c>
      <c r="O4" s="531">
        <v>5645.1222529999995</v>
      </c>
      <c r="P4" s="531">
        <v>21348.716871999997</v>
      </c>
      <c r="Q4" s="531">
        <v>2545.1037470000001</v>
      </c>
      <c r="R4" s="531">
        <v>2919.2899419999994</v>
      </c>
      <c r="S4" s="531">
        <v>3530.471</v>
      </c>
      <c r="T4" s="531">
        <v>8994.864689</v>
      </c>
      <c r="U4" s="531">
        <v>30343.581560999999</v>
      </c>
      <c r="V4" s="531">
        <v>3693.367401</v>
      </c>
      <c r="W4" s="531">
        <v>3316.0166909999998</v>
      </c>
      <c r="X4" s="531">
        <v>3180.8552639999998</v>
      </c>
      <c r="Y4" s="531">
        <v>10190.239356</v>
      </c>
      <c r="Z4" s="531">
        <v>2706.587622</v>
      </c>
      <c r="AA4" s="531">
        <v>2226.0890050000003</v>
      </c>
      <c r="AB4" s="531">
        <v>1903.7278210000002</v>
      </c>
      <c r="AC4" s="531">
        <v>6836.4044479999993</v>
      </c>
      <c r="AD4" s="531">
        <v>17026.643803999999</v>
      </c>
      <c r="AE4" s="531">
        <v>1931.366166</v>
      </c>
      <c r="AF4" s="531">
        <v>2017.8221639999997</v>
      </c>
      <c r="AG4" s="531">
        <v>1887.7766969999998</v>
      </c>
      <c r="AH4" s="531">
        <v>5836.965021</v>
      </c>
      <c r="AI4" s="531">
        <v>22863.608824999999</v>
      </c>
      <c r="AJ4" s="531">
        <v>2307.8097299999999</v>
      </c>
      <c r="AK4" s="531">
        <v>2875.9243210000004</v>
      </c>
      <c r="AL4" s="531">
        <v>3515.7299400000002</v>
      </c>
      <c r="AM4" s="531">
        <v>8699.4639910000005</v>
      </c>
      <c r="AN4" s="531">
        <v>31563.072816</v>
      </c>
      <c r="AO4" s="531">
        <v>3495.9240240000004</v>
      </c>
      <c r="AP4" s="531">
        <v>3019.3675820000003</v>
      </c>
      <c r="AQ4" s="531">
        <v>3190.0544199999999</v>
      </c>
      <c r="AR4" s="531">
        <v>9705.3460190000005</v>
      </c>
      <c r="AS4" s="531">
        <v>2715.4541799999997</v>
      </c>
      <c r="AT4" s="531">
        <v>2183.9120989999997</v>
      </c>
      <c r="AU4" s="531">
        <v>1726.1428870000002</v>
      </c>
      <c r="AV4" s="531">
        <v>6625.5091660000007</v>
      </c>
      <c r="AW4" s="531">
        <v>16330.855185</v>
      </c>
      <c r="AX4" s="531">
        <v>1768.9130129999999</v>
      </c>
      <c r="AY4" s="531">
        <v>1740.0299610000002</v>
      </c>
      <c r="AZ4" s="531">
        <v>1831.8923610000002</v>
      </c>
      <c r="BA4" s="531">
        <v>5340.8353349999998</v>
      </c>
      <c r="BB4" s="531">
        <v>21671.69052</v>
      </c>
      <c r="BC4" s="531">
        <v>2439.625211</v>
      </c>
      <c r="BD4" s="531">
        <v>2700.4529660000003</v>
      </c>
      <c r="BE4" s="531">
        <v>3188.9425229999997</v>
      </c>
      <c r="BF4" s="531">
        <v>8329.0206999999991</v>
      </c>
      <c r="BG4" s="604">
        <v>-370.44329100000141</v>
      </c>
      <c r="BH4" s="591">
        <v>-4.2582312126729027E-2</v>
      </c>
      <c r="BI4" s="634">
        <v>30000.799999999999</v>
      </c>
      <c r="BJ4" s="602">
        <v>-1562.3615960000025</v>
      </c>
      <c r="BK4" s="621">
        <v>-4.9499667066889907E-2</v>
      </c>
      <c r="BL4" s="531">
        <v>3242.4420009999999</v>
      </c>
      <c r="BM4" s="531">
        <v>2851.301727</v>
      </c>
      <c r="BN4" s="531">
        <v>2899.7196270000004</v>
      </c>
      <c r="BO4" s="531">
        <v>8993.4633549999999</v>
      </c>
      <c r="BP4" s="531">
        <v>2293.6133260000001</v>
      </c>
      <c r="BQ4" s="531">
        <v>2182.1057300000002</v>
      </c>
      <c r="BR4" s="531">
        <v>1814.647406</v>
      </c>
      <c r="BS4" s="602">
        <v>88.504518999999846</v>
      </c>
      <c r="BT4" s="621">
        <v>5.12729969613459E-2</v>
      </c>
      <c r="BU4" s="948">
        <v>6290.366462</v>
      </c>
      <c r="BV4" s="602">
        <v>-335.14270400000078</v>
      </c>
      <c r="BW4" s="621">
        <v>-5.0583690340335836E-2</v>
      </c>
      <c r="BX4" s="948">
        <v>15283.829817</v>
      </c>
      <c r="BY4" s="948">
        <v>-1047.0253680000005</v>
      </c>
      <c r="BZ4" s="621">
        <v>-6.4113321448205626E-2</v>
      </c>
      <c r="CA4" s="531">
        <v>1913.4032549999999</v>
      </c>
      <c r="CB4" s="602">
        <v>144.49024200000008</v>
      </c>
      <c r="CC4" s="621">
        <v>8.1683068041288748E-2</v>
      </c>
      <c r="CD4" s="531">
        <v>1842.5304879999999</v>
      </c>
      <c r="CE4" s="602">
        <v>102.50052699999969</v>
      </c>
      <c r="CF4" s="621">
        <v>5.8907334527212592E-2</v>
      </c>
      <c r="CG4" s="531">
        <v>2036.297771</v>
      </c>
      <c r="CH4" s="602">
        <f>CG4-AZ4</f>
        <v>204.40540999999985</v>
      </c>
      <c r="CI4" s="621">
        <f>CH4/AZ4</f>
        <v>0.11158156142341151</v>
      </c>
      <c r="CJ4" s="531">
        <v>5792.2315140000001</v>
      </c>
      <c r="CK4" s="602">
        <f>CJ4-BA4</f>
        <v>451.3961790000003</v>
      </c>
      <c r="CL4" s="621">
        <f>CK4/BA4</f>
        <v>8.4517898547044487E-2</v>
      </c>
      <c r="CM4" s="531">
        <v>21076.061331000001</v>
      </c>
      <c r="CN4" s="602">
        <f>CM4-BB4</f>
        <v>-595.62918899999931</v>
      </c>
      <c r="CO4" s="621">
        <f>CN4/BB4</f>
        <v>-2.7484205186961083E-2</v>
      </c>
      <c r="CP4" s="531">
        <v>2858.6525689999999</v>
      </c>
      <c r="CQ4" s="602">
        <f>CP4-BC4</f>
        <v>419.02735799999982</v>
      </c>
      <c r="CR4" s="621">
        <f>CQ4/BC4</f>
        <v>0.17175890629046292</v>
      </c>
      <c r="CS4" s="602">
        <v>3268.1226150000002</v>
      </c>
      <c r="CT4" s="602">
        <f>CS4-BD4</f>
        <v>567.66964899999994</v>
      </c>
      <c r="CU4" s="621">
        <f>CT4/BD4</f>
        <v>0.21021275176691964</v>
      </c>
      <c r="CV4" s="602">
        <v>3953.0011050000003</v>
      </c>
      <c r="CW4" s="602">
        <f>CV4-BE4</f>
        <v>764.05858200000057</v>
      </c>
      <c r="CX4" s="621">
        <f>CW4/BE4</f>
        <v>0.2395962224120653</v>
      </c>
      <c r="CY4" s="602">
        <v>10079.776289000001</v>
      </c>
      <c r="CZ4" s="602">
        <f>CY4-BF4</f>
        <v>1750.7555890000021</v>
      </c>
      <c r="DA4" s="621">
        <f>CZ4/BF4</f>
        <v>0.21019945225973594</v>
      </c>
      <c r="DB4" s="531">
        <v>31155.852578000002</v>
      </c>
      <c r="DC4" s="602">
        <f>DB4-BI4</f>
        <v>1155.0525780000025</v>
      </c>
      <c r="DD4" s="621">
        <f>DC4/BI4</f>
        <v>3.8500725913975714E-2</v>
      </c>
      <c r="DE4" s="531">
        <v>3869.1534750000005</v>
      </c>
      <c r="DF4" s="602">
        <f>DE4-BL4</f>
        <v>626.71147400000063</v>
      </c>
      <c r="DG4" s="621">
        <f>DF4/BL4</f>
        <v>0.19328378851702416</v>
      </c>
      <c r="DH4" s="531">
        <v>3335.7317499999999</v>
      </c>
      <c r="DI4" s="602">
        <f>DH4-BM4</f>
        <v>484.43002299999989</v>
      </c>
      <c r="DJ4" s="621">
        <f>DI4/BM4</f>
        <v>0.16989784645123945</v>
      </c>
      <c r="DK4" s="531">
        <v>3331.954647</v>
      </c>
      <c r="DL4" s="602">
        <f>DK4-BN4</f>
        <v>432.23501999999962</v>
      </c>
      <c r="DM4" s="621">
        <f>DL4/BN4</f>
        <v>0.14906096988665848</v>
      </c>
      <c r="DN4" s="531">
        <v>10536.839872000002</v>
      </c>
      <c r="DO4" s="602">
        <f>DN4-BO4</f>
        <v>1543.3765170000024</v>
      </c>
      <c r="DP4" s="621">
        <f>DO4/BO4</f>
        <v>0.17161091962885999</v>
      </c>
      <c r="DQ4" s="531">
        <v>2852.1720640000003</v>
      </c>
      <c r="DR4" s="602">
        <f>DQ4-BP4</f>
        <v>558.55873800000018</v>
      </c>
      <c r="DS4" s="621">
        <f>DR4/BP4</f>
        <v>0.24352785697060436</v>
      </c>
      <c r="DT4" s="531">
        <v>2365.9878280000007</v>
      </c>
      <c r="DU4" s="602">
        <f>DT4-BQ4</f>
        <v>183.8820980000005</v>
      </c>
      <c r="DV4" s="621">
        <f>DU4/BQ4</f>
        <v>8.4268188966260801E-2</v>
      </c>
      <c r="DW4" s="531">
        <v>2065.0036320000004</v>
      </c>
      <c r="DX4" s="602">
        <f>DW4-BR4</f>
        <v>250.35622600000033</v>
      </c>
      <c r="DY4" s="621">
        <f>DX4/BR4</f>
        <v>0.13796411642956952</v>
      </c>
      <c r="DZ4" s="948">
        <v>7283.1635239999996</v>
      </c>
      <c r="EA4" s="948">
        <f>DZ4-BU4</f>
        <v>992.79706199999964</v>
      </c>
      <c r="EB4" s="949">
        <f>EA4/BU4</f>
        <v>0.15782817551210573</v>
      </c>
      <c r="EC4" s="948">
        <v>17820.003396</v>
      </c>
      <c r="ED4" s="948">
        <f>EC4-BX4</f>
        <v>2536.1735790000002</v>
      </c>
      <c r="EE4" s="949">
        <f>ED4/BX4</f>
        <v>0.16593835506981688</v>
      </c>
    </row>
    <row r="5" spans="1:137" x14ac:dyDescent="0.25">
      <c r="A5" s="151" t="s">
        <v>377</v>
      </c>
      <c r="B5" s="241">
        <v>19851.651471000005</v>
      </c>
      <c r="C5" s="291">
        <v>2434.2650960000001</v>
      </c>
      <c r="D5" s="291">
        <v>2109.9316140000001</v>
      </c>
      <c r="E5" s="291">
        <v>2191.3244140000002</v>
      </c>
      <c r="F5" s="152">
        <v>6735.5211240000008</v>
      </c>
      <c r="G5" s="153">
        <v>1721.10626</v>
      </c>
      <c r="H5" s="154">
        <v>1568.8919820000001</v>
      </c>
      <c r="I5" s="154">
        <v>1303.659989</v>
      </c>
      <c r="J5" s="152">
        <v>4593.6582309999994</v>
      </c>
      <c r="K5" s="155">
        <v>11329.179355</v>
      </c>
      <c r="L5" s="155">
        <v>1340.67084</v>
      </c>
      <c r="M5" s="155">
        <v>1359.3936800000001</v>
      </c>
      <c r="N5" s="155">
        <v>1429.59268</v>
      </c>
      <c r="O5" s="155">
        <v>4129.6571999999996</v>
      </c>
      <c r="P5" s="155">
        <v>15458.836555</v>
      </c>
      <c r="Q5" s="155">
        <v>1825.5013199999999</v>
      </c>
      <c r="R5" s="155">
        <v>2093.0095899999997</v>
      </c>
      <c r="S5" s="155">
        <v>2581.4070000000002</v>
      </c>
      <c r="T5" s="155">
        <v>6499.9179100000001</v>
      </c>
      <c r="U5" s="155">
        <v>21958.754464999998</v>
      </c>
      <c r="V5" s="291">
        <v>2744.218523</v>
      </c>
      <c r="W5" s="291">
        <v>2454.723477</v>
      </c>
      <c r="X5" s="291">
        <v>2326.461362</v>
      </c>
      <c r="Y5" s="152">
        <v>7525.4033619999991</v>
      </c>
      <c r="Z5" s="156">
        <v>1991.0835579999998</v>
      </c>
      <c r="AA5" s="155">
        <v>1614.4134910000002</v>
      </c>
      <c r="AB5" s="155">
        <v>1424.5640530000001</v>
      </c>
      <c r="AC5" s="152">
        <v>5030.0611019999997</v>
      </c>
      <c r="AD5" s="155">
        <v>12555.464463999999</v>
      </c>
      <c r="AE5" s="155">
        <v>1476.67579</v>
      </c>
      <c r="AF5" s="155">
        <v>1527.5119799999998</v>
      </c>
      <c r="AG5" s="155">
        <v>1351.20048</v>
      </c>
      <c r="AH5" s="155">
        <v>4355.38825</v>
      </c>
      <c r="AI5" s="155">
        <v>16910.852714000001</v>
      </c>
      <c r="AJ5" s="155">
        <v>1574.61967</v>
      </c>
      <c r="AK5" s="155">
        <v>2038.2345300000002</v>
      </c>
      <c r="AL5" s="155">
        <v>2570.0999400000001</v>
      </c>
      <c r="AM5" s="155">
        <v>6182.9541399999998</v>
      </c>
      <c r="AN5" s="155">
        <v>23093.806854000002</v>
      </c>
      <c r="AO5" s="291">
        <v>2559.2200130000001</v>
      </c>
      <c r="AP5" s="291">
        <v>2208.3902400000002</v>
      </c>
      <c r="AQ5" s="291">
        <v>2373.5706600000003</v>
      </c>
      <c r="AR5" s="152">
        <v>7141.1809130000001</v>
      </c>
      <c r="AS5" s="291">
        <v>2051.167414</v>
      </c>
      <c r="AT5" s="291">
        <v>1630.0512699999999</v>
      </c>
      <c r="AU5" s="291">
        <v>1283.8781800000002</v>
      </c>
      <c r="AV5" s="152">
        <v>4965.0968640000001</v>
      </c>
      <c r="AW5" s="155">
        <v>12106.277776999999</v>
      </c>
      <c r="AX5" s="291">
        <v>1330.3180199999999</v>
      </c>
      <c r="AY5" s="291">
        <v>1272.7542600000002</v>
      </c>
      <c r="AZ5" s="291">
        <v>1285.75261</v>
      </c>
      <c r="BA5" s="152">
        <v>3888.8248899999999</v>
      </c>
      <c r="BB5" s="155">
        <v>15995.102666999999</v>
      </c>
      <c r="BC5" s="291">
        <v>1763.4436600000001</v>
      </c>
      <c r="BD5" s="291">
        <v>1942.9996410000001</v>
      </c>
      <c r="BE5" s="291">
        <v>2332.0608599999996</v>
      </c>
      <c r="BF5" s="152">
        <v>6038.5041609999989</v>
      </c>
      <c r="BG5" s="627">
        <v>-144.44997900000089</v>
      </c>
      <c r="BH5" s="640">
        <v>-2.336261530155892E-2</v>
      </c>
      <c r="BI5" s="635">
        <v>22033.606827999996</v>
      </c>
      <c r="BJ5" s="615">
        <v>-1060.2000260000059</v>
      </c>
      <c r="BK5" s="622">
        <v>-4.5908413138753379E-2</v>
      </c>
      <c r="BL5" s="291">
        <v>2314.0161590000002</v>
      </c>
      <c r="BM5" s="291">
        <v>2048.0568499999999</v>
      </c>
      <c r="BN5" s="291">
        <v>2142.4451870000003</v>
      </c>
      <c r="BO5" s="291">
        <v>6504.5181960000009</v>
      </c>
      <c r="BP5" s="291">
        <v>1659.011577</v>
      </c>
      <c r="BQ5" s="291">
        <v>1620.5199170000001</v>
      </c>
      <c r="BR5" s="291">
        <v>1364.65247</v>
      </c>
      <c r="BS5" s="291">
        <v>80.774289999999837</v>
      </c>
      <c r="BT5" s="748">
        <v>6.2914294563367237E-2</v>
      </c>
      <c r="BU5" s="234">
        <v>4644.1839639999998</v>
      </c>
      <c r="BV5" s="291">
        <v>-320.91290000000026</v>
      </c>
      <c r="BW5" s="748">
        <v>-6.4633764212500222E-2</v>
      </c>
      <c r="BX5" s="234">
        <v>11148.702160000001</v>
      </c>
      <c r="BY5" s="234">
        <v>-957.5756169999986</v>
      </c>
      <c r="BZ5" s="622">
        <v>-7.9097443048865096E-2</v>
      </c>
      <c r="CA5" s="291">
        <v>1490.1095209999999</v>
      </c>
      <c r="CB5" s="615">
        <v>159.79150099999993</v>
      </c>
      <c r="CC5" s="622">
        <v>0.12011526461920732</v>
      </c>
      <c r="CD5" s="291">
        <v>1393.2485649999999</v>
      </c>
      <c r="CE5" s="615">
        <v>120.49430499999971</v>
      </c>
      <c r="CF5" s="622">
        <v>9.4672089331682696E-2</v>
      </c>
      <c r="CG5" s="291">
        <v>1492.8284779999999</v>
      </c>
      <c r="CH5" s="615">
        <f t="shared" ref="CH5:CH65" si="0">CG5-AZ5</f>
        <v>207.0758679999999</v>
      </c>
      <c r="CI5" s="622">
        <f t="shared" ref="CI5:CI65" si="1">CH5/AZ5</f>
        <v>0.1610542077764088</v>
      </c>
      <c r="CJ5" s="291">
        <v>4376.1865639999996</v>
      </c>
      <c r="CK5" s="615">
        <f t="shared" ref="CK5:CK65" si="2">CJ5-BA5</f>
        <v>487.36167399999977</v>
      </c>
      <c r="CL5" s="622">
        <f t="shared" ref="CL5:CL65" si="3">CK5/BA5</f>
        <v>0.12532363574745578</v>
      </c>
      <c r="CM5" s="291">
        <v>15524.888724</v>
      </c>
      <c r="CN5" s="615">
        <f t="shared" ref="CN5:CN65" si="4">CM5-BB5</f>
        <v>-470.21394299999884</v>
      </c>
      <c r="CO5" s="622">
        <f t="shared" ref="CO5:CO65" si="5">CN5/BB5</f>
        <v>-2.9397369481729684E-2</v>
      </c>
      <c r="CP5" s="291">
        <v>2135.9885589999999</v>
      </c>
      <c r="CQ5" s="615">
        <f>CP5-BC5</f>
        <v>372.54489899999976</v>
      </c>
      <c r="CR5" s="622">
        <f>CQ5/BC5</f>
        <v>0.21125988170214621</v>
      </c>
      <c r="CS5" s="615">
        <v>2450.2094870000001</v>
      </c>
      <c r="CT5" s="615">
        <f t="shared" ref="CT5:CT65" si="6">CS5-BD5</f>
        <v>507.20984599999997</v>
      </c>
      <c r="CU5" s="622">
        <f t="shared" ref="CU5:CU65" si="7">CT5/BD5</f>
        <v>0.26104474509267289</v>
      </c>
      <c r="CV5" s="615">
        <v>3012.9675969999998</v>
      </c>
      <c r="CW5" s="615">
        <f t="shared" ref="CW5:CW65" si="8">CV5-BE5</f>
        <v>680.90673700000025</v>
      </c>
      <c r="CX5" s="622">
        <f t="shared" ref="CX5:CX65" si="9">CW5/BE5</f>
        <v>0.29197640107900114</v>
      </c>
      <c r="CY5" s="615">
        <v>7599.1656430000003</v>
      </c>
      <c r="CZ5" s="615">
        <f t="shared" ref="CZ5:CZ65" si="10">CY5-BF5</f>
        <v>1560.6614820000013</v>
      </c>
      <c r="DA5" s="622">
        <f t="shared" ref="DA5:DA65" si="11">CZ5/BF5</f>
        <v>0.25845166955081639</v>
      </c>
      <c r="DB5" s="291">
        <v>23124.054367000001</v>
      </c>
      <c r="DC5" s="615">
        <f t="shared" ref="DC5:DC65" si="12">DB5-BI5</f>
        <v>1090.4475390000043</v>
      </c>
      <c r="DD5" s="622">
        <f t="shared" ref="DD5:DD65" si="13">DC5/BI5</f>
        <v>4.9490196839415281E-2</v>
      </c>
      <c r="DE5" s="291">
        <v>2935.2457890000005</v>
      </c>
      <c r="DF5" s="615">
        <f>DE5-BL5</f>
        <v>621.22963000000027</v>
      </c>
      <c r="DG5" s="622">
        <f>DF5/BL5</f>
        <v>0.26846382536432417</v>
      </c>
      <c r="DH5" s="291">
        <v>2554.66968</v>
      </c>
      <c r="DI5" s="615">
        <f t="shared" ref="DI5:DI65" si="14">DH5-BM5</f>
        <v>506.61283000000003</v>
      </c>
      <c r="DJ5" s="622">
        <f t="shared" ref="DJ5:DJ65" si="15">DI5/BM5</f>
        <v>0.24736267940999784</v>
      </c>
      <c r="DK5" s="291">
        <v>2559.8972049999998</v>
      </c>
      <c r="DL5" s="615">
        <f t="shared" ref="DL5:DL65" si="16">DK5-BN5</f>
        <v>417.4520179999995</v>
      </c>
      <c r="DM5" s="622">
        <f t="shared" ref="DM5:DM65" si="17">DL5/BN5</f>
        <v>0.19484840057193933</v>
      </c>
      <c r="DN5" s="291">
        <v>8049.8126740000007</v>
      </c>
      <c r="DO5" s="615">
        <f t="shared" ref="DO5:DO65" si="18">DN5-BO5</f>
        <v>1545.2944779999998</v>
      </c>
      <c r="DP5" s="622">
        <f t="shared" ref="DP5:DP65" si="19">DO5/BO5</f>
        <v>0.23757247369225432</v>
      </c>
      <c r="DQ5" s="291">
        <v>2174.0714780000003</v>
      </c>
      <c r="DR5" s="615">
        <f t="shared" ref="DR5:DR65" si="20">DQ5-BP5</f>
        <v>515.05990100000031</v>
      </c>
      <c r="DS5" s="622">
        <f t="shared" ref="DS5:DS65" si="21">DR5/BP5</f>
        <v>0.31046190885019986</v>
      </c>
      <c r="DT5" s="291">
        <v>1780.4660330000002</v>
      </c>
      <c r="DU5" s="615">
        <f t="shared" ref="DU5:DU65" si="22">DT5-BQ5</f>
        <v>159.94611600000007</v>
      </c>
      <c r="DV5" s="622">
        <f t="shared" ref="DV5:DV65" si="23">DU5/BQ5</f>
        <v>9.8700493787266461E-2</v>
      </c>
      <c r="DW5" s="291">
        <v>1582.0056490000002</v>
      </c>
      <c r="DX5" s="615">
        <f t="shared" ref="DX5:DX65" si="24">DW5-BR5</f>
        <v>217.35317900000018</v>
      </c>
      <c r="DY5" s="622">
        <f t="shared" ref="DY5:DY65" si="25">DX5/BR5</f>
        <v>0.15927364935630842</v>
      </c>
      <c r="DZ5" s="234">
        <v>5536.5431599999993</v>
      </c>
      <c r="EA5" s="234">
        <f t="shared" ref="EA5:EA65" si="26">DZ5-BU5</f>
        <v>892.35919599999943</v>
      </c>
      <c r="EB5" s="945">
        <f t="shared" ref="EB5:EB65" si="27">EA5/BU5</f>
        <v>0.19214553146844282</v>
      </c>
      <c r="EC5" s="234">
        <v>13586.355834</v>
      </c>
      <c r="ED5" s="234">
        <f t="shared" ref="ED5:ED65" si="28">EC5-BX5</f>
        <v>2437.6536739999992</v>
      </c>
      <c r="EE5" s="596">
        <f t="shared" ref="EE5:EE65" si="29">ED5/BX5</f>
        <v>0.21864909825521781</v>
      </c>
      <c r="EF5" s="459"/>
    </row>
    <row r="6" spans="1:137" x14ac:dyDescent="0.25">
      <c r="A6" s="157" t="s">
        <v>26</v>
      </c>
      <c r="B6" s="242">
        <v>2373.1274410000001</v>
      </c>
      <c r="C6" s="734">
        <v>316.85234200000002</v>
      </c>
      <c r="D6" s="734">
        <v>287.23969899999997</v>
      </c>
      <c r="E6" s="734">
        <v>299.27649700000001</v>
      </c>
      <c r="F6" s="735">
        <v>903.36853800000006</v>
      </c>
      <c r="G6" s="21">
        <v>238.089686</v>
      </c>
      <c r="H6" s="734">
        <v>215.24334400000001</v>
      </c>
      <c r="I6" s="734">
        <v>205.84732300000002</v>
      </c>
      <c r="J6" s="735">
        <v>659.18035300000008</v>
      </c>
      <c r="K6" s="734">
        <v>1562.5488910000001</v>
      </c>
      <c r="L6" s="734">
        <v>207.19031999999999</v>
      </c>
      <c r="M6" s="734">
        <v>215.29999000000001</v>
      </c>
      <c r="N6" s="734">
        <v>244.78749999999999</v>
      </c>
      <c r="O6" s="734">
        <v>667.27780999999993</v>
      </c>
      <c r="P6" s="734">
        <v>2229.826701</v>
      </c>
      <c r="Q6" s="734">
        <v>267.29160999999999</v>
      </c>
      <c r="R6" s="734">
        <v>296.63279999999997</v>
      </c>
      <c r="S6" s="734">
        <v>311.60200000000003</v>
      </c>
      <c r="T6" s="734">
        <v>875.52640999999994</v>
      </c>
      <c r="U6" s="734">
        <v>3105.3531109999999</v>
      </c>
      <c r="V6" s="734">
        <v>345.39529199999998</v>
      </c>
      <c r="W6" s="734">
        <v>305.56424800000002</v>
      </c>
      <c r="X6" s="734">
        <v>324.30385200000001</v>
      </c>
      <c r="Y6" s="735">
        <v>975.26339199999995</v>
      </c>
      <c r="Z6" s="734">
        <v>250.32738000000001</v>
      </c>
      <c r="AA6" s="734">
        <v>221.78443799999999</v>
      </c>
      <c r="AB6" s="734">
        <v>213.71091100000001</v>
      </c>
      <c r="AC6" s="734">
        <v>685.82272899999998</v>
      </c>
      <c r="AD6" s="734">
        <v>1661.0861209999998</v>
      </c>
      <c r="AE6" s="734">
        <v>215.84932000000001</v>
      </c>
      <c r="AF6" s="734">
        <v>238.83841000000001</v>
      </c>
      <c r="AG6" s="734">
        <v>213.20821000000001</v>
      </c>
      <c r="AH6" s="734">
        <v>667.89594000000011</v>
      </c>
      <c r="AI6" s="734">
        <v>2328.9820609999997</v>
      </c>
      <c r="AJ6" s="734">
        <v>219.10826</v>
      </c>
      <c r="AK6" s="734">
        <v>295.16771</v>
      </c>
      <c r="AL6" s="734">
        <v>320.39071999999999</v>
      </c>
      <c r="AM6" s="734">
        <v>834.66669000000002</v>
      </c>
      <c r="AN6" s="734">
        <v>3163.6487509999997</v>
      </c>
      <c r="AO6" s="734">
        <v>328.33059400000008</v>
      </c>
      <c r="AP6" s="734">
        <v>294.60827999999998</v>
      </c>
      <c r="AQ6" s="734">
        <v>319.52616</v>
      </c>
      <c r="AR6" s="735">
        <v>942.46503400000017</v>
      </c>
      <c r="AS6" s="734">
        <v>277.35391000000004</v>
      </c>
      <c r="AT6" s="734">
        <v>230.31471999999999</v>
      </c>
      <c r="AU6" s="734">
        <v>171.27787999999998</v>
      </c>
      <c r="AV6" s="735">
        <v>678.94650999999999</v>
      </c>
      <c r="AW6" s="734">
        <v>1621.411544</v>
      </c>
      <c r="AX6" s="734">
        <v>213.49651</v>
      </c>
      <c r="AY6" s="734">
        <v>205.47884999999999</v>
      </c>
      <c r="AZ6" s="734">
        <v>210.35542000000001</v>
      </c>
      <c r="BA6" s="735">
        <v>629.33077999999989</v>
      </c>
      <c r="BB6" s="734">
        <v>2250.7423239999998</v>
      </c>
      <c r="BC6" s="734">
        <v>274.29815000000002</v>
      </c>
      <c r="BD6" s="734">
        <v>289.92674799999998</v>
      </c>
      <c r="BE6" s="734">
        <v>314.05544000000003</v>
      </c>
      <c r="BF6" s="735">
        <v>878.28033800000003</v>
      </c>
      <c r="BG6" s="628">
        <v>43.613648000000012</v>
      </c>
      <c r="BH6" s="641">
        <v>5.2252771702198997E-2</v>
      </c>
      <c r="BI6" s="636">
        <v>3129.0226619999999</v>
      </c>
      <c r="BJ6" s="616">
        <v>-34.626088999999865</v>
      </c>
      <c r="BK6" s="623">
        <v>-1.0944985276590824E-2</v>
      </c>
      <c r="BL6" s="734">
        <v>315.21266000000003</v>
      </c>
      <c r="BM6" s="734">
        <v>293.67155600000001</v>
      </c>
      <c r="BN6" s="734">
        <v>325.23221899999999</v>
      </c>
      <c r="BO6" s="734">
        <v>934.11643500000014</v>
      </c>
      <c r="BP6" s="734">
        <v>237.12686299999999</v>
      </c>
      <c r="BQ6" s="734">
        <v>223.42452900000001</v>
      </c>
      <c r="BR6" s="734">
        <v>188.14583200000001</v>
      </c>
      <c r="BS6" s="734">
        <v>16.867952000000031</v>
      </c>
      <c r="BT6" s="749">
        <v>9.8482956468167598E-2</v>
      </c>
      <c r="BU6" s="734">
        <v>648.69722400000001</v>
      </c>
      <c r="BV6" s="734">
        <v>-30.249285999999984</v>
      </c>
      <c r="BW6" s="749">
        <v>-4.4553268268512025E-2</v>
      </c>
      <c r="BX6" s="734">
        <v>1582.8136590000001</v>
      </c>
      <c r="BY6" s="616">
        <v>-38.597884999999906</v>
      </c>
      <c r="BZ6" s="623">
        <v>-2.3805112984936233E-2</v>
      </c>
      <c r="CA6" s="734">
        <v>232.09504099999998</v>
      </c>
      <c r="CB6" s="616">
        <v>18.59853099999998</v>
      </c>
      <c r="CC6" s="623">
        <v>8.7113981394824583E-2</v>
      </c>
      <c r="CD6" s="734">
        <v>202.25560200000001</v>
      </c>
      <c r="CE6" s="616">
        <v>-3.2232479999999839</v>
      </c>
      <c r="CF6" s="623">
        <v>-1.5686519561502237E-2</v>
      </c>
      <c r="CG6" s="734">
        <v>204.0797</v>
      </c>
      <c r="CH6" s="616">
        <f t="shared" si="0"/>
        <v>-6.2757200000000068</v>
      </c>
      <c r="CI6" s="623">
        <f t="shared" si="1"/>
        <v>-2.9833887807597288E-2</v>
      </c>
      <c r="CJ6" s="734">
        <v>638.43034299999999</v>
      </c>
      <c r="CK6" s="616">
        <f t="shared" si="2"/>
        <v>9.0995630000001029</v>
      </c>
      <c r="CL6" s="623">
        <f t="shared" si="3"/>
        <v>1.4459110040669082E-2</v>
      </c>
      <c r="CM6" s="734">
        <v>2221.2440020000004</v>
      </c>
      <c r="CN6" s="616">
        <f t="shared" si="4"/>
        <v>-29.498321999999462</v>
      </c>
      <c r="CO6" s="623">
        <f t="shared" si="5"/>
        <v>-1.3106041364866369E-2</v>
      </c>
      <c r="CP6" s="734">
        <v>252.56583600000002</v>
      </c>
      <c r="CQ6" s="616">
        <f t="shared" ref="CQ6:CQ65" si="30">CP6-BC6</f>
        <v>-21.732314000000002</v>
      </c>
      <c r="CR6" s="623">
        <f t="shared" ref="CR6:CR65" si="31">CQ6/BC6</f>
        <v>-7.9228802673295462E-2</v>
      </c>
      <c r="CS6" s="616">
        <v>257.53483699999998</v>
      </c>
      <c r="CT6" s="616">
        <f t="shared" si="6"/>
        <v>-32.391910999999993</v>
      </c>
      <c r="CU6" s="623">
        <f t="shared" si="7"/>
        <v>-0.11172446565709762</v>
      </c>
      <c r="CV6" s="616">
        <v>267.47700500000002</v>
      </c>
      <c r="CW6" s="616">
        <f t="shared" si="8"/>
        <v>-46.578435000000013</v>
      </c>
      <c r="CX6" s="623">
        <f t="shared" si="9"/>
        <v>-0.14831277878835664</v>
      </c>
      <c r="CY6" s="616">
        <v>777.57767799999999</v>
      </c>
      <c r="CZ6" s="616">
        <f t="shared" si="10"/>
        <v>-100.70266000000004</v>
      </c>
      <c r="DA6" s="623">
        <f t="shared" si="11"/>
        <v>-0.11465890290714903</v>
      </c>
      <c r="DB6" s="734">
        <v>2998.8216800000005</v>
      </c>
      <c r="DC6" s="616">
        <f t="shared" si="12"/>
        <v>-130.20098199999939</v>
      </c>
      <c r="DD6" s="623">
        <f t="shared" si="13"/>
        <v>-4.1610750724565826E-2</v>
      </c>
      <c r="DE6" s="734">
        <v>313.81258200000002</v>
      </c>
      <c r="DF6" s="616">
        <f t="shared" ref="DF6:DF65" si="32">DE6-BL6</f>
        <v>-1.4000780000000077</v>
      </c>
      <c r="DG6" s="623">
        <f t="shared" ref="DG6:DG65" si="33">DF6/BL6</f>
        <v>-4.441693426907433E-3</v>
      </c>
      <c r="DH6" s="734">
        <v>291.34858400000002</v>
      </c>
      <c r="DI6" s="616">
        <f t="shared" si="14"/>
        <v>-2.3229719999999929</v>
      </c>
      <c r="DJ6" s="623">
        <f t="shared" si="15"/>
        <v>-7.9101021278342419E-3</v>
      </c>
      <c r="DK6" s="734">
        <v>283.25211100000001</v>
      </c>
      <c r="DL6" s="616">
        <f t="shared" si="16"/>
        <v>-41.980107999999973</v>
      </c>
      <c r="DM6" s="623">
        <f t="shared" si="17"/>
        <v>-0.12907733473970479</v>
      </c>
      <c r="DN6" s="734">
        <v>888.41327700000011</v>
      </c>
      <c r="DO6" s="616">
        <f t="shared" si="18"/>
        <v>-45.70315800000003</v>
      </c>
      <c r="DP6" s="623">
        <f t="shared" si="19"/>
        <v>-4.8926618018448657E-2</v>
      </c>
      <c r="DQ6" s="734">
        <v>243.34097399999999</v>
      </c>
      <c r="DR6" s="616">
        <f t="shared" si="20"/>
        <v>6.2141110000000026</v>
      </c>
      <c r="DS6" s="623">
        <f t="shared" si="21"/>
        <v>2.6205849988408959E-2</v>
      </c>
      <c r="DT6" s="734">
        <v>232.022232</v>
      </c>
      <c r="DU6" s="616">
        <f t="shared" si="22"/>
        <v>8.5977029999999957</v>
      </c>
      <c r="DV6" s="623">
        <f t="shared" si="23"/>
        <v>3.8481464136822664E-2</v>
      </c>
      <c r="DW6" s="734">
        <v>214.01098499999998</v>
      </c>
      <c r="DX6" s="616">
        <f t="shared" si="24"/>
        <v>25.865152999999964</v>
      </c>
      <c r="DY6" s="623">
        <f t="shared" si="25"/>
        <v>0.13747396221883865</v>
      </c>
      <c r="DZ6" s="734">
        <v>689.374191</v>
      </c>
      <c r="EA6" s="616">
        <f t="shared" si="26"/>
        <v>40.676966999999991</v>
      </c>
      <c r="EB6" s="623">
        <f t="shared" si="27"/>
        <v>6.270562828861434E-2</v>
      </c>
      <c r="EC6" s="734">
        <v>1577.787468</v>
      </c>
      <c r="ED6" s="616">
        <f t="shared" si="28"/>
        <v>-5.0261910000001535</v>
      </c>
      <c r="EE6" s="623">
        <f t="shared" si="29"/>
        <v>-3.1754786619516738E-3</v>
      </c>
    </row>
    <row r="7" spans="1:137" x14ac:dyDescent="0.25">
      <c r="A7" s="99" t="s">
        <v>9</v>
      </c>
      <c r="B7" s="243">
        <v>2271.720851</v>
      </c>
      <c r="C7" s="732">
        <v>303.92882200000003</v>
      </c>
      <c r="D7" s="732">
        <v>277.85337399999997</v>
      </c>
      <c r="E7" s="732">
        <v>290.20591000000002</v>
      </c>
      <c r="F7" s="738">
        <v>871.98810600000002</v>
      </c>
      <c r="G7" s="732">
        <v>227.128704</v>
      </c>
      <c r="H7" s="732">
        <v>209.604308</v>
      </c>
      <c r="I7" s="732">
        <v>202.52515500000001</v>
      </c>
      <c r="J7" s="738">
        <v>639.25816700000007</v>
      </c>
      <c r="K7" s="737">
        <v>1511.2462730000002</v>
      </c>
      <c r="L7" s="737">
        <v>201.11609999999999</v>
      </c>
      <c r="M7" s="737">
        <v>211.68680000000001</v>
      </c>
      <c r="N7" s="737">
        <v>239.65087</v>
      </c>
      <c r="O7" s="737">
        <v>652.45376999999996</v>
      </c>
      <c r="P7" s="737">
        <v>2163.7000430000003</v>
      </c>
      <c r="Q7" s="737">
        <v>259.16449</v>
      </c>
      <c r="R7" s="737">
        <v>285.24016999999998</v>
      </c>
      <c r="S7" s="737">
        <v>299.87700000000001</v>
      </c>
      <c r="T7" s="737">
        <v>844.28165999999999</v>
      </c>
      <c r="U7" s="737">
        <v>3007.9817030000004</v>
      </c>
      <c r="V7" s="732">
        <v>336.08398999999997</v>
      </c>
      <c r="W7" s="732">
        <v>295.811241</v>
      </c>
      <c r="X7" s="732">
        <v>313.88587699999999</v>
      </c>
      <c r="Y7" s="738">
        <v>945.7811079999999</v>
      </c>
      <c r="Z7" s="737">
        <v>241.476134</v>
      </c>
      <c r="AA7" s="737">
        <v>215.54590099999999</v>
      </c>
      <c r="AB7" s="737">
        <v>210.79242500000001</v>
      </c>
      <c r="AC7" s="738">
        <v>667.81445999999994</v>
      </c>
      <c r="AD7" s="737">
        <v>1613.5955679999997</v>
      </c>
      <c r="AE7" s="737">
        <v>210.98149000000001</v>
      </c>
      <c r="AF7" s="737">
        <v>235.99904000000001</v>
      </c>
      <c r="AG7" s="60">
        <v>208.59316000000001</v>
      </c>
      <c r="AH7" s="732">
        <v>655.57369000000006</v>
      </c>
      <c r="AI7" s="732">
        <v>2269.1692579999999</v>
      </c>
      <c r="AJ7" s="737">
        <v>212.0975</v>
      </c>
      <c r="AK7" s="737">
        <v>286.54489000000001</v>
      </c>
      <c r="AL7" s="737">
        <v>310.05358999999999</v>
      </c>
      <c r="AM7" s="737">
        <v>808.69597999999996</v>
      </c>
      <c r="AN7" s="737">
        <v>3077.8652379999999</v>
      </c>
      <c r="AO7" s="732">
        <v>318.70459000000005</v>
      </c>
      <c r="AP7" s="732">
        <v>285.52276999999998</v>
      </c>
      <c r="AQ7" s="732">
        <v>309.79635999999999</v>
      </c>
      <c r="AR7" s="738">
        <v>914.02372000000014</v>
      </c>
      <c r="AS7" s="732">
        <v>268.80134500000003</v>
      </c>
      <c r="AT7" s="732">
        <v>221.16543999999999</v>
      </c>
      <c r="AU7" s="732">
        <v>165.46647999999999</v>
      </c>
      <c r="AV7" s="738">
        <v>655.43326500000001</v>
      </c>
      <c r="AW7" s="737">
        <v>1569.4569850000003</v>
      </c>
      <c r="AX7" s="732">
        <v>210.15208999999999</v>
      </c>
      <c r="AY7" s="732">
        <v>198.69812999999999</v>
      </c>
      <c r="AZ7" s="738">
        <v>204.61739</v>
      </c>
      <c r="BA7" s="738">
        <v>613.46760999999992</v>
      </c>
      <c r="BB7" s="732">
        <v>2182.9245950000004</v>
      </c>
      <c r="BC7" s="732">
        <v>265.35525000000001</v>
      </c>
      <c r="BD7" s="732">
        <v>280.432277</v>
      </c>
      <c r="BE7" s="732">
        <v>301.51350000000002</v>
      </c>
      <c r="BF7" s="738">
        <v>847.30102699999998</v>
      </c>
      <c r="BG7" s="630">
        <v>38.605047000000013</v>
      </c>
      <c r="BH7" s="642">
        <v>4.7737404358062951E-2</v>
      </c>
      <c r="BI7" s="637">
        <v>3030.2256220000004</v>
      </c>
      <c r="BJ7" s="617">
        <v>-47.639615999999478</v>
      </c>
      <c r="BK7" s="561">
        <v>-1.5478135758457023E-2</v>
      </c>
      <c r="BL7" s="732">
        <v>304.57523300000003</v>
      </c>
      <c r="BM7" s="732">
        <v>284.03726399999999</v>
      </c>
      <c r="BN7" s="684">
        <v>316.63340099999999</v>
      </c>
      <c r="BO7" s="732">
        <v>905.24589800000012</v>
      </c>
      <c r="BP7" s="732">
        <v>229.89707999999999</v>
      </c>
      <c r="BQ7" s="732">
        <v>218.02967599999999</v>
      </c>
      <c r="BR7" s="732">
        <v>183.84905800000001</v>
      </c>
      <c r="BS7" s="732">
        <v>18.382578000000024</v>
      </c>
      <c r="BT7" s="750">
        <v>0.11109547988208865</v>
      </c>
      <c r="BU7" s="732">
        <v>631.77581399999997</v>
      </c>
      <c r="BV7" s="732">
        <v>-23.657451000000037</v>
      </c>
      <c r="BW7" s="750">
        <v>-3.6094370339900338E-2</v>
      </c>
      <c r="BX7" s="732">
        <v>1537.0217120000002</v>
      </c>
      <c r="BY7" s="617">
        <v>-32.435273000000052</v>
      </c>
      <c r="BZ7" s="561">
        <v>-2.0666557484530262E-2</v>
      </c>
      <c r="CA7" s="732">
        <v>229.74143799999999</v>
      </c>
      <c r="CB7" s="617">
        <v>19.589348000000001</v>
      </c>
      <c r="CC7" s="561">
        <v>9.3215099597629525E-2</v>
      </c>
      <c r="CD7" s="732">
        <v>197.77923800000002</v>
      </c>
      <c r="CE7" s="617">
        <v>-0.91889199999997118</v>
      </c>
      <c r="CF7" s="561">
        <v>-4.624562898503228E-3</v>
      </c>
      <c r="CG7" s="732">
        <v>198.012969</v>
      </c>
      <c r="CH7" s="617">
        <f t="shared" si="0"/>
        <v>-6.6044210000000021</v>
      </c>
      <c r="CI7" s="561">
        <f t="shared" si="1"/>
        <v>-3.2276929150547772E-2</v>
      </c>
      <c r="CJ7" s="732">
        <v>625.53364499999998</v>
      </c>
      <c r="CK7" s="617">
        <f t="shared" si="2"/>
        <v>12.066035000000056</v>
      </c>
      <c r="CL7" s="561">
        <f t="shared" si="3"/>
        <v>1.9668577123411711E-2</v>
      </c>
      <c r="CM7" s="732">
        <v>2162.5553570000002</v>
      </c>
      <c r="CN7" s="617">
        <f t="shared" si="4"/>
        <v>-20.369238000000223</v>
      </c>
      <c r="CO7" s="561">
        <f t="shared" si="5"/>
        <v>-9.3311688578964491E-3</v>
      </c>
      <c r="CP7" s="732">
        <v>243.02794900000001</v>
      </c>
      <c r="CQ7" s="617">
        <f t="shared" si="30"/>
        <v>-22.327301000000006</v>
      </c>
      <c r="CR7" s="561">
        <f t="shared" si="31"/>
        <v>-8.4141169243872146E-2</v>
      </c>
      <c r="CS7" s="617">
        <v>248.316045</v>
      </c>
      <c r="CT7" s="617">
        <f t="shared" si="6"/>
        <v>-32.116231999999997</v>
      </c>
      <c r="CU7" s="561">
        <f t="shared" si="7"/>
        <v>-0.11452402107051321</v>
      </c>
      <c r="CV7" s="617">
        <v>257.27243900000002</v>
      </c>
      <c r="CW7" s="617">
        <f t="shared" si="8"/>
        <v>-44.241061000000002</v>
      </c>
      <c r="CX7" s="561">
        <f t="shared" si="9"/>
        <v>-0.14672995073189093</v>
      </c>
      <c r="CY7" s="617">
        <v>748.61643300000003</v>
      </c>
      <c r="CZ7" s="617">
        <f t="shared" si="10"/>
        <v>-98.684593999999947</v>
      </c>
      <c r="DA7" s="561">
        <f t="shared" si="11"/>
        <v>-0.11646934307327347</v>
      </c>
      <c r="DB7" s="732">
        <v>2911.1717900000003</v>
      </c>
      <c r="DC7" s="617">
        <f t="shared" si="12"/>
        <v>-119.05383200000006</v>
      </c>
      <c r="DD7" s="561">
        <f t="shared" si="13"/>
        <v>-3.9288768181368124E-2</v>
      </c>
      <c r="DE7" s="732">
        <v>303.84229100000005</v>
      </c>
      <c r="DF7" s="617">
        <f t="shared" si="32"/>
        <v>-0.73294199999998</v>
      </c>
      <c r="DG7" s="561">
        <f t="shared" si="33"/>
        <v>-2.4064399221849398E-3</v>
      </c>
      <c r="DH7" s="732">
        <v>283.30699900000002</v>
      </c>
      <c r="DI7" s="617">
        <f t="shared" si="14"/>
        <v>-0.73026499999997441</v>
      </c>
      <c r="DJ7" s="561">
        <f t="shared" si="15"/>
        <v>-2.5710182872342217E-3</v>
      </c>
      <c r="DK7" s="732">
        <v>274.89297199999999</v>
      </c>
      <c r="DL7" s="617">
        <f t="shared" si="16"/>
        <v>-41.740429000000006</v>
      </c>
      <c r="DM7" s="561">
        <f t="shared" si="17"/>
        <v>-0.13182572927611008</v>
      </c>
      <c r="DN7" s="732">
        <v>862.04226200000005</v>
      </c>
      <c r="DO7" s="617">
        <f t="shared" si="18"/>
        <v>-43.203636000000074</v>
      </c>
      <c r="DP7" s="561">
        <f t="shared" si="19"/>
        <v>-4.7725856693139161E-2</v>
      </c>
      <c r="DQ7" s="732">
        <v>235.200672</v>
      </c>
      <c r="DR7" s="617">
        <f t="shared" si="20"/>
        <v>5.303592000000009</v>
      </c>
      <c r="DS7" s="561">
        <f t="shared" si="21"/>
        <v>2.3069418715540056E-2</v>
      </c>
      <c r="DT7" s="732">
        <v>225.99051299999999</v>
      </c>
      <c r="DU7" s="617">
        <f t="shared" si="22"/>
        <v>7.9608369999999979</v>
      </c>
      <c r="DV7" s="561">
        <f t="shared" si="23"/>
        <v>3.6512630509986162E-2</v>
      </c>
      <c r="DW7" s="732">
        <v>208.89927499999999</v>
      </c>
      <c r="DX7" s="617">
        <f t="shared" si="24"/>
        <v>25.050216999999975</v>
      </c>
      <c r="DY7" s="561">
        <f t="shared" si="25"/>
        <v>0.13625425809905414</v>
      </c>
      <c r="DZ7" s="732">
        <v>670.09046000000001</v>
      </c>
      <c r="EA7" s="617">
        <f t="shared" si="26"/>
        <v>38.314646000000039</v>
      </c>
      <c r="EB7" s="561">
        <f t="shared" si="27"/>
        <v>6.0645952489722946E-2</v>
      </c>
      <c r="EC7" s="732">
        <v>1532.1327220000001</v>
      </c>
      <c r="ED7" s="617">
        <f t="shared" si="28"/>
        <v>-4.8889900000001489</v>
      </c>
      <c r="EE7" s="561">
        <f t="shared" si="29"/>
        <v>-3.1808203890877425E-3</v>
      </c>
      <c r="EG7" s="561"/>
    </row>
    <row r="8" spans="1:137" x14ac:dyDescent="0.25">
      <c r="A8" s="99" t="s">
        <v>10</v>
      </c>
      <c r="B8" s="243">
        <v>101.40658999999999</v>
      </c>
      <c r="C8" s="732">
        <v>12.92352</v>
      </c>
      <c r="D8" s="732">
        <v>9.3863249999999994</v>
      </c>
      <c r="E8" s="732">
        <v>9.0705869999999997</v>
      </c>
      <c r="F8" s="738">
        <v>31.380431999999999</v>
      </c>
      <c r="G8" s="732">
        <v>10.960982</v>
      </c>
      <c r="H8" s="732">
        <v>5.6390359999999999</v>
      </c>
      <c r="I8" s="732">
        <v>3.322168</v>
      </c>
      <c r="J8" s="738">
        <v>19.922186</v>
      </c>
      <c r="K8" s="737">
        <v>51.302617999999995</v>
      </c>
      <c r="L8" s="737">
        <v>6.0742200000000004</v>
      </c>
      <c r="M8" s="737">
        <v>3.6131899999999999</v>
      </c>
      <c r="N8" s="737">
        <v>5.1366300000000003</v>
      </c>
      <c r="O8" s="737">
        <v>14.82404</v>
      </c>
      <c r="P8" s="737">
        <v>66.126657999999992</v>
      </c>
      <c r="Q8" s="737">
        <v>8.1271199999999997</v>
      </c>
      <c r="R8" s="737">
        <v>11.39263</v>
      </c>
      <c r="S8" s="737">
        <v>11.725</v>
      </c>
      <c r="T8" s="737">
        <v>31.244749999999996</v>
      </c>
      <c r="U8" s="737">
        <v>97.371407999999988</v>
      </c>
      <c r="V8" s="732">
        <v>9.3113019999999995</v>
      </c>
      <c r="W8" s="732">
        <v>9.7530070000000002</v>
      </c>
      <c r="X8" s="732">
        <v>10.417975</v>
      </c>
      <c r="Y8" s="738">
        <v>29.482284</v>
      </c>
      <c r="Z8" s="732">
        <v>8.8512459999999997</v>
      </c>
      <c r="AA8" s="737">
        <v>6.238537</v>
      </c>
      <c r="AB8" s="732">
        <v>2.9184859999999997</v>
      </c>
      <c r="AC8" s="738">
        <v>18.008268999999999</v>
      </c>
      <c r="AD8" s="737">
        <v>47.490552999999998</v>
      </c>
      <c r="AE8" s="737">
        <v>4.8678299999999997</v>
      </c>
      <c r="AF8" s="737">
        <v>2.8393700000000002</v>
      </c>
      <c r="AG8" s="60">
        <v>4.6150500000000001</v>
      </c>
      <c r="AH8" s="732">
        <v>12.32225</v>
      </c>
      <c r="AI8" s="732">
        <v>59.812803000000002</v>
      </c>
      <c r="AJ8" s="737">
        <v>7.0107600000000003</v>
      </c>
      <c r="AK8" s="737">
        <v>8.6228200000000008</v>
      </c>
      <c r="AL8" s="737">
        <v>10.33713</v>
      </c>
      <c r="AM8" s="737">
        <v>25.97071</v>
      </c>
      <c r="AN8" s="737">
        <v>85.783512999999999</v>
      </c>
      <c r="AO8" s="732">
        <v>9.626004</v>
      </c>
      <c r="AP8" s="732">
        <v>9.0855099999999993</v>
      </c>
      <c r="AQ8" s="732">
        <v>9.7297999999999991</v>
      </c>
      <c r="AR8" s="738">
        <v>28.441313999999998</v>
      </c>
      <c r="AS8" s="732">
        <v>8.5525649999999995</v>
      </c>
      <c r="AT8" s="732">
        <v>9.1492799999999992</v>
      </c>
      <c r="AU8" s="732">
        <v>5.8113999999999999</v>
      </c>
      <c r="AV8" s="738">
        <v>23.513244999999998</v>
      </c>
      <c r="AW8" s="737">
        <v>51.954558999999996</v>
      </c>
      <c r="AX8" s="732">
        <v>3.3444199999999999</v>
      </c>
      <c r="AY8" s="732">
        <v>6.7807199999999996</v>
      </c>
      <c r="AZ8" s="738">
        <v>5.7380300000000002</v>
      </c>
      <c r="BA8" s="738">
        <v>15.86317</v>
      </c>
      <c r="BB8" s="732">
        <v>67.817729</v>
      </c>
      <c r="BC8" s="732">
        <v>8.9428999999999998</v>
      </c>
      <c r="BD8" s="732">
        <v>9.4944710000000008</v>
      </c>
      <c r="BE8" s="732">
        <v>12.54194</v>
      </c>
      <c r="BF8" s="738">
        <v>30.979310999999999</v>
      </c>
      <c r="BG8" s="630">
        <v>5.0086009999999987</v>
      </c>
      <c r="BH8" s="642">
        <v>0.19285575943052757</v>
      </c>
      <c r="BI8" s="637">
        <v>98.797039999999996</v>
      </c>
      <c r="BJ8" s="617">
        <v>13.013526999999996</v>
      </c>
      <c r="BK8" s="561">
        <v>0.15170195932637998</v>
      </c>
      <c r="BL8" s="732">
        <v>10.637427000000001</v>
      </c>
      <c r="BM8" s="732">
        <v>9.6342920000000003</v>
      </c>
      <c r="BN8" s="732">
        <v>8.5988179999999996</v>
      </c>
      <c r="BO8" s="732">
        <v>28.870536999999999</v>
      </c>
      <c r="BP8" s="732">
        <v>7.2297830000000003</v>
      </c>
      <c r="BQ8" s="732">
        <v>5.3948530000000003</v>
      </c>
      <c r="BR8" s="732">
        <v>4.2967740000000001</v>
      </c>
      <c r="BS8" s="732">
        <v>-1.5146259999999998</v>
      </c>
      <c r="BT8" s="750">
        <v>-0.26063014075782082</v>
      </c>
      <c r="BU8" s="732">
        <v>16.921410000000002</v>
      </c>
      <c r="BV8" s="732">
        <v>-6.5918349999999961</v>
      </c>
      <c r="BW8" s="750">
        <v>-0.28034560946394244</v>
      </c>
      <c r="BX8" s="732">
        <v>45.791947</v>
      </c>
      <c r="BY8" s="617">
        <v>-6.1626119999999958</v>
      </c>
      <c r="BZ8" s="561">
        <v>-0.11861542314313545</v>
      </c>
      <c r="CA8" s="732">
        <v>2.3536030000000001</v>
      </c>
      <c r="CB8" s="617">
        <v>-0.99081699999999984</v>
      </c>
      <c r="CC8" s="561">
        <v>-0.29625974010441269</v>
      </c>
      <c r="CD8" s="732">
        <v>4.4763639999999993</v>
      </c>
      <c r="CE8" s="617">
        <v>-2.3043560000000003</v>
      </c>
      <c r="CF8" s="561">
        <v>-0.33983942708148995</v>
      </c>
      <c r="CG8" s="732">
        <v>6.0667309999999999</v>
      </c>
      <c r="CH8" s="617">
        <f t="shared" si="0"/>
        <v>0.32870099999999969</v>
      </c>
      <c r="CI8" s="561">
        <f t="shared" si="1"/>
        <v>5.7284642987227269E-2</v>
      </c>
      <c r="CJ8" s="732">
        <v>12.896698000000001</v>
      </c>
      <c r="CK8" s="617">
        <f t="shared" si="2"/>
        <v>-2.9664719999999996</v>
      </c>
      <c r="CL8" s="561">
        <f t="shared" si="3"/>
        <v>-0.18700373254526048</v>
      </c>
      <c r="CM8" s="732">
        <v>58.688645000000001</v>
      </c>
      <c r="CN8" s="617">
        <f t="shared" si="4"/>
        <v>-9.1290839999999989</v>
      </c>
      <c r="CO8" s="561">
        <f t="shared" si="5"/>
        <v>-0.13461205697406942</v>
      </c>
      <c r="CP8" s="732">
        <v>9.5378870000000013</v>
      </c>
      <c r="CQ8" s="617">
        <f t="shared" si="30"/>
        <v>0.59498700000000149</v>
      </c>
      <c r="CR8" s="561">
        <f t="shared" si="31"/>
        <v>6.6531773809390862E-2</v>
      </c>
      <c r="CS8" s="617">
        <v>9.2187919999999988</v>
      </c>
      <c r="CT8" s="617">
        <f t="shared" si="6"/>
        <v>-0.27567900000000201</v>
      </c>
      <c r="CU8" s="561">
        <f t="shared" si="7"/>
        <v>-2.9035740906470934E-2</v>
      </c>
      <c r="CV8" s="617">
        <v>10.204566000000002</v>
      </c>
      <c r="CW8" s="617">
        <f t="shared" si="8"/>
        <v>-2.3373739999999987</v>
      </c>
      <c r="CX8" s="561">
        <f t="shared" si="9"/>
        <v>-0.18636462939545229</v>
      </c>
      <c r="CY8" s="617">
        <v>28.961244999999998</v>
      </c>
      <c r="CZ8" s="617">
        <f t="shared" si="10"/>
        <v>-2.018066000000001</v>
      </c>
      <c r="DA8" s="561">
        <f t="shared" si="11"/>
        <v>-6.5142378408609578E-2</v>
      </c>
      <c r="DB8" s="732">
        <v>87.649889999999999</v>
      </c>
      <c r="DC8" s="617">
        <f t="shared" si="12"/>
        <v>-11.147149999999996</v>
      </c>
      <c r="DD8" s="561">
        <f t="shared" si="13"/>
        <v>-0.11282878515388717</v>
      </c>
      <c r="DE8" s="732">
        <v>9.9702909999999996</v>
      </c>
      <c r="DF8" s="617">
        <f t="shared" si="32"/>
        <v>-0.66713600000000106</v>
      </c>
      <c r="DG8" s="561">
        <f t="shared" si="33"/>
        <v>-6.2715918050483543E-2</v>
      </c>
      <c r="DH8" s="732">
        <v>8.0415849999999995</v>
      </c>
      <c r="DI8" s="617">
        <f t="shared" si="14"/>
        <v>-1.5927070000000008</v>
      </c>
      <c r="DJ8" s="561">
        <f t="shared" si="15"/>
        <v>-0.16531645501298908</v>
      </c>
      <c r="DK8" s="732">
        <v>8.359138999999999</v>
      </c>
      <c r="DL8" s="617">
        <f t="shared" si="16"/>
        <v>-0.23967900000000064</v>
      </c>
      <c r="DM8" s="561">
        <f t="shared" si="17"/>
        <v>-2.7873482146034564E-2</v>
      </c>
      <c r="DN8" s="732">
        <v>26.371015</v>
      </c>
      <c r="DO8" s="617">
        <f t="shared" si="18"/>
        <v>-2.4995219999999989</v>
      </c>
      <c r="DP8" s="561">
        <f t="shared" si="19"/>
        <v>-8.6576914035232488E-2</v>
      </c>
      <c r="DQ8" s="732">
        <v>8.1403020000000001</v>
      </c>
      <c r="DR8" s="617">
        <f t="shared" si="20"/>
        <v>0.91051899999999986</v>
      </c>
      <c r="DS8" s="561">
        <f t="shared" si="21"/>
        <v>0.12594001784009282</v>
      </c>
      <c r="DT8" s="732">
        <v>6.0317189999999998</v>
      </c>
      <c r="DU8" s="617">
        <f t="shared" si="22"/>
        <v>0.63686599999999949</v>
      </c>
      <c r="DV8" s="561">
        <f t="shared" si="23"/>
        <v>0.11805066792366714</v>
      </c>
      <c r="DW8" s="732">
        <v>5.1117100000000004</v>
      </c>
      <c r="DX8" s="617">
        <f t="shared" si="24"/>
        <v>0.81493600000000033</v>
      </c>
      <c r="DY8" s="561">
        <f t="shared" si="25"/>
        <v>0.1896622908256288</v>
      </c>
      <c r="DZ8" s="732">
        <v>19.283731000000003</v>
      </c>
      <c r="EA8" s="617">
        <f t="shared" si="26"/>
        <v>2.3623210000000014</v>
      </c>
      <c r="EB8" s="561">
        <f t="shared" si="27"/>
        <v>0.13960544659103474</v>
      </c>
      <c r="EC8" s="732">
        <v>45.654746000000003</v>
      </c>
      <c r="ED8" s="617">
        <f t="shared" si="28"/>
        <v>-0.13720099999999746</v>
      </c>
      <c r="EE8" s="561">
        <f t="shared" si="29"/>
        <v>-2.996181839570994E-3</v>
      </c>
    </row>
    <row r="9" spans="1:137" x14ac:dyDescent="0.25">
      <c r="A9" s="157" t="s">
        <v>27</v>
      </c>
      <c r="B9" s="242">
        <v>1282.4079590000001</v>
      </c>
      <c r="C9" s="734">
        <v>198.40428500000002</v>
      </c>
      <c r="D9" s="734">
        <v>178.03742500000001</v>
      </c>
      <c r="E9" s="734">
        <v>156.495881</v>
      </c>
      <c r="F9" s="735">
        <v>532.937591</v>
      </c>
      <c r="G9" s="21">
        <v>121.99596200000001</v>
      </c>
      <c r="H9" s="734">
        <v>102.785</v>
      </c>
      <c r="I9" s="734">
        <v>89.757711</v>
      </c>
      <c r="J9" s="735">
        <v>314.53867300000002</v>
      </c>
      <c r="K9" s="734">
        <v>847.47626400000001</v>
      </c>
      <c r="L9" s="734">
        <v>89.754680000000008</v>
      </c>
      <c r="M9" s="734">
        <v>95.933109999999999</v>
      </c>
      <c r="N9" s="734">
        <v>98.002479999999991</v>
      </c>
      <c r="O9" s="734">
        <v>283.69026999999994</v>
      </c>
      <c r="P9" s="734">
        <v>1131.166534</v>
      </c>
      <c r="Q9" s="734">
        <v>123.06491</v>
      </c>
      <c r="R9" s="734">
        <v>149.47374000000002</v>
      </c>
      <c r="S9" s="734">
        <v>193.63</v>
      </c>
      <c r="T9" s="734">
        <v>466.16865000000007</v>
      </c>
      <c r="U9" s="734">
        <v>1597.335184</v>
      </c>
      <c r="V9" s="734">
        <v>203.39470900000001</v>
      </c>
      <c r="W9" s="734">
        <v>187.162184</v>
      </c>
      <c r="X9" s="734">
        <v>183.493109</v>
      </c>
      <c r="Y9" s="735">
        <v>574.05000199999995</v>
      </c>
      <c r="Z9" s="734">
        <v>146.74440199999998</v>
      </c>
      <c r="AA9" s="737">
        <v>114.22170699999999</v>
      </c>
      <c r="AB9" s="734">
        <v>103.729079</v>
      </c>
      <c r="AC9" s="735">
        <v>364.69518800000003</v>
      </c>
      <c r="AD9" s="734">
        <v>938.74518999999998</v>
      </c>
      <c r="AE9" s="734">
        <v>100.77958</v>
      </c>
      <c r="AF9" s="734">
        <v>123.05659</v>
      </c>
      <c r="AG9" s="734">
        <v>101.89382000000001</v>
      </c>
      <c r="AH9" s="734">
        <v>325.72998999999999</v>
      </c>
      <c r="AI9" s="734">
        <v>1264.4751799999999</v>
      </c>
      <c r="AJ9" s="734">
        <v>131.44723999999999</v>
      </c>
      <c r="AK9" s="734">
        <v>178.12360000000001</v>
      </c>
      <c r="AL9" s="734">
        <v>213.98902000000001</v>
      </c>
      <c r="AM9" s="734">
        <v>523.55986000000007</v>
      </c>
      <c r="AN9" s="734">
        <v>1788.03504</v>
      </c>
      <c r="AO9" s="734">
        <v>214.315876</v>
      </c>
      <c r="AP9" s="734">
        <v>175.86189999999999</v>
      </c>
      <c r="AQ9" s="734">
        <v>186.93838</v>
      </c>
      <c r="AR9" s="735">
        <v>577.11615599999993</v>
      </c>
      <c r="AS9" s="734">
        <v>150.43370800000002</v>
      </c>
      <c r="AT9" s="734">
        <v>108.54249999999999</v>
      </c>
      <c r="AU9" s="734">
        <v>97.227220000000003</v>
      </c>
      <c r="AV9" s="735">
        <v>356.20342800000003</v>
      </c>
      <c r="AW9" s="737">
        <v>933.31958399999996</v>
      </c>
      <c r="AX9" s="734">
        <v>82.90182999999999</v>
      </c>
      <c r="AY9" s="734">
        <v>100.61761999999999</v>
      </c>
      <c r="AZ9" s="734">
        <v>101.82767000000001</v>
      </c>
      <c r="BA9" s="735">
        <v>285.34711999999996</v>
      </c>
      <c r="BB9" s="734">
        <v>1218.666704</v>
      </c>
      <c r="BC9" s="734">
        <v>123.20219</v>
      </c>
      <c r="BD9" s="734">
        <v>162.91309999999999</v>
      </c>
      <c r="BE9" s="734">
        <v>199.43780000000001</v>
      </c>
      <c r="BF9" s="735">
        <v>485.55309</v>
      </c>
      <c r="BG9" s="628">
        <v>-38.006770000000074</v>
      </c>
      <c r="BH9" s="641">
        <v>-7.2592979148554448E-2</v>
      </c>
      <c r="BI9" s="636">
        <v>1704.2197940000001</v>
      </c>
      <c r="BJ9" s="616">
        <v>-83.815245999999888</v>
      </c>
      <c r="BK9" s="623">
        <v>-4.6875617157927651E-2</v>
      </c>
      <c r="BL9" s="734">
        <v>201.51231100000001</v>
      </c>
      <c r="BM9" s="734">
        <v>191.16413899999998</v>
      </c>
      <c r="BN9" s="734">
        <v>187.47560099999998</v>
      </c>
      <c r="BO9" s="734">
        <v>580.15205099999991</v>
      </c>
      <c r="BP9" s="734">
        <v>132.89828500000002</v>
      </c>
      <c r="BQ9" s="734">
        <v>111.3952</v>
      </c>
      <c r="BR9" s="734">
        <v>101.12791199999999</v>
      </c>
      <c r="BS9" s="734">
        <v>3.9006919999999923</v>
      </c>
      <c r="BT9" s="749">
        <v>4.011934106518722E-2</v>
      </c>
      <c r="BU9" s="734">
        <v>345.42139700000001</v>
      </c>
      <c r="BV9" s="734">
        <v>-10.782031000000018</v>
      </c>
      <c r="BW9" s="749">
        <v>-3.0269307234179726E-2</v>
      </c>
      <c r="BX9" s="734">
        <v>925.57344799999987</v>
      </c>
      <c r="BY9" s="616">
        <v>-7.7461360000000923</v>
      </c>
      <c r="BZ9" s="623">
        <v>-8.2995536928539282E-3</v>
      </c>
      <c r="CA9" s="734">
        <v>112.560135</v>
      </c>
      <c r="CB9" s="616">
        <v>29.658305000000013</v>
      </c>
      <c r="CC9" s="623">
        <v>0.35775211476031371</v>
      </c>
      <c r="CD9" s="734">
        <v>104.12021200000001</v>
      </c>
      <c r="CE9" s="616">
        <v>3.5025920000000212</v>
      </c>
      <c r="CF9" s="623">
        <v>3.4810920791010773E-2</v>
      </c>
      <c r="CG9" s="734">
        <v>102.252298</v>
      </c>
      <c r="CH9" s="616">
        <f t="shared" si="0"/>
        <v>0.42462799999998424</v>
      </c>
      <c r="CI9" s="623">
        <f t="shared" si="1"/>
        <v>4.1700649734986986E-3</v>
      </c>
      <c r="CJ9" s="734">
        <v>318.93264499999998</v>
      </c>
      <c r="CK9" s="616">
        <f t="shared" si="2"/>
        <v>33.585525000000018</v>
      </c>
      <c r="CL9" s="623">
        <f t="shared" si="3"/>
        <v>0.1177005921769949</v>
      </c>
      <c r="CM9" s="734">
        <v>1244.506093</v>
      </c>
      <c r="CN9" s="616">
        <f t="shared" si="4"/>
        <v>25.839388999999983</v>
      </c>
      <c r="CO9" s="623">
        <f t="shared" si="5"/>
        <v>2.120299907693218E-2</v>
      </c>
      <c r="CP9" s="734">
        <v>165.80997500000001</v>
      </c>
      <c r="CQ9" s="616">
        <f t="shared" si="30"/>
        <v>42.607785000000007</v>
      </c>
      <c r="CR9" s="623">
        <f t="shared" si="31"/>
        <v>0.34583626313785498</v>
      </c>
      <c r="CS9" s="616">
        <v>201.33662899999996</v>
      </c>
      <c r="CT9" s="616">
        <f t="shared" si="6"/>
        <v>38.423528999999974</v>
      </c>
      <c r="CU9" s="623">
        <f t="shared" si="7"/>
        <v>0.23585291176707077</v>
      </c>
      <c r="CV9" s="616">
        <v>259.13304900000003</v>
      </c>
      <c r="CW9" s="616">
        <f t="shared" si="8"/>
        <v>59.695249000000018</v>
      </c>
      <c r="CX9" s="623">
        <f t="shared" si="9"/>
        <v>0.29931762684907282</v>
      </c>
      <c r="CY9" s="616">
        <v>626.27965300000005</v>
      </c>
      <c r="CZ9" s="616">
        <f t="shared" si="10"/>
        <v>140.72656300000006</v>
      </c>
      <c r="DA9" s="623">
        <f t="shared" si="11"/>
        <v>0.28982734514159936</v>
      </c>
      <c r="DB9" s="734">
        <v>1870.785746</v>
      </c>
      <c r="DC9" s="616">
        <f t="shared" si="12"/>
        <v>166.56595199999992</v>
      </c>
      <c r="DD9" s="623">
        <f t="shared" si="13"/>
        <v>9.7737364972771773E-2</v>
      </c>
      <c r="DE9" s="734">
        <v>234.62805900000001</v>
      </c>
      <c r="DF9" s="616">
        <f t="shared" si="32"/>
        <v>33.115747999999996</v>
      </c>
      <c r="DG9" s="623">
        <f t="shared" si="33"/>
        <v>0.16433610351478722</v>
      </c>
      <c r="DH9" s="734">
        <v>206.40636899999998</v>
      </c>
      <c r="DI9" s="616">
        <f t="shared" si="14"/>
        <v>15.242230000000006</v>
      </c>
      <c r="DJ9" s="623">
        <f t="shared" si="15"/>
        <v>7.9733730812346595E-2</v>
      </c>
      <c r="DK9" s="734">
        <v>215.34523799999999</v>
      </c>
      <c r="DL9" s="616">
        <f t="shared" si="16"/>
        <v>27.869637000000012</v>
      </c>
      <c r="DM9" s="623">
        <f t="shared" si="17"/>
        <v>0.14865740849125222</v>
      </c>
      <c r="DN9" s="734">
        <v>656.37966600000004</v>
      </c>
      <c r="DO9" s="616">
        <f t="shared" si="18"/>
        <v>76.227615000000128</v>
      </c>
      <c r="DP9" s="623">
        <f t="shared" si="19"/>
        <v>0.13139247696980069</v>
      </c>
      <c r="DQ9" s="734">
        <v>173.83602299999998</v>
      </c>
      <c r="DR9" s="616">
        <f t="shared" si="20"/>
        <v>40.937737999999968</v>
      </c>
      <c r="DS9" s="623">
        <f t="shared" si="21"/>
        <v>0.30803812103369099</v>
      </c>
      <c r="DT9" s="734">
        <v>129.75618300000002</v>
      </c>
      <c r="DU9" s="616">
        <f t="shared" si="22"/>
        <v>18.360983000000019</v>
      </c>
      <c r="DV9" s="623">
        <f t="shared" si="23"/>
        <v>0.16482741626210123</v>
      </c>
      <c r="DW9" s="734">
        <v>111.959017</v>
      </c>
      <c r="DX9" s="616">
        <f t="shared" si="24"/>
        <v>10.831105000000008</v>
      </c>
      <c r="DY9" s="623">
        <f t="shared" si="25"/>
        <v>0.10710302216068704</v>
      </c>
      <c r="DZ9" s="734">
        <v>415.55122299999999</v>
      </c>
      <c r="EA9" s="616">
        <f t="shared" si="26"/>
        <v>70.12982599999998</v>
      </c>
      <c r="EB9" s="623">
        <f t="shared" si="27"/>
        <v>0.2030268727099149</v>
      </c>
      <c r="EC9" s="734">
        <v>1071.930889</v>
      </c>
      <c r="ED9" s="616">
        <f t="shared" si="28"/>
        <v>146.35744100000011</v>
      </c>
      <c r="EE9" s="623">
        <f t="shared" si="29"/>
        <v>0.15812623116647587</v>
      </c>
    </row>
    <row r="10" spans="1:137" x14ac:dyDescent="0.25">
      <c r="A10" s="99" t="s">
        <v>12</v>
      </c>
      <c r="B10" s="243">
        <v>151.10511099999999</v>
      </c>
      <c r="C10" s="732">
        <v>22.826352</v>
      </c>
      <c r="D10" s="732">
        <v>19.007605999999999</v>
      </c>
      <c r="E10" s="732">
        <v>17.826651999999999</v>
      </c>
      <c r="F10" s="738">
        <v>59.660609999999991</v>
      </c>
      <c r="G10" s="732">
        <v>9.83216</v>
      </c>
      <c r="H10" s="732">
        <v>6.1700520000000001</v>
      </c>
      <c r="I10" s="732">
        <v>16.445283</v>
      </c>
      <c r="J10" s="738">
        <v>32.447495000000004</v>
      </c>
      <c r="K10" s="737">
        <v>92.108104999999995</v>
      </c>
      <c r="L10" s="737">
        <v>17.989750000000001</v>
      </c>
      <c r="M10" s="737">
        <v>18.943269999999998</v>
      </c>
      <c r="N10" s="737">
        <v>16.584599999999998</v>
      </c>
      <c r="O10" s="737">
        <v>53.517619999999994</v>
      </c>
      <c r="P10" s="737">
        <v>145.62572499999999</v>
      </c>
      <c r="Q10" s="737">
        <v>19.548439999999999</v>
      </c>
      <c r="R10" s="737">
        <v>17.840479999999999</v>
      </c>
      <c r="S10" s="737">
        <v>24.98</v>
      </c>
      <c r="T10" s="737">
        <v>62.368920000000003</v>
      </c>
      <c r="U10" s="737">
        <v>207.99464499999999</v>
      </c>
      <c r="V10" s="732">
        <v>23.833641</v>
      </c>
      <c r="W10" s="732">
        <v>20.889945999999998</v>
      </c>
      <c r="X10" s="732">
        <v>21.802627999999999</v>
      </c>
      <c r="Y10" s="738">
        <v>66.526214999999993</v>
      </c>
      <c r="Z10" s="732">
        <v>25.540367999999997</v>
      </c>
      <c r="AA10" s="737">
        <v>25.146884</v>
      </c>
      <c r="AB10" s="732">
        <v>22.886582000000001</v>
      </c>
      <c r="AC10" s="738">
        <v>73.573834000000005</v>
      </c>
      <c r="AD10" s="737">
        <v>140.10004900000001</v>
      </c>
      <c r="AE10" s="737">
        <v>17.424009999999999</v>
      </c>
      <c r="AF10" s="737">
        <v>35.781700000000001</v>
      </c>
      <c r="AG10" s="60">
        <v>18.642119999999998</v>
      </c>
      <c r="AH10" s="732">
        <v>71.847830000000002</v>
      </c>
      <c r="AI10" s="732">
        <v>211.947879</v>
      </c>
      <c r="AJ10" s="737">
        <v>28.178439999999998</v>
      </c>
      <c r="AK10" s="737">
        <v>24.888069999999999</v>
      </c>
      <c r="AL10" s="737">
        <v>30.27139</v>
      </c>
      <c r="AM10" s="737">
        <v>83.337899999999991</v>
      </c>
      <c r="AN10" s="737">
        <v>295.28577899999999</v>
      </c>
      <c r="AO10" s="732">
        <v>35.472055999999995</v>
      </c>
      <c r="AP10" s="732">
        <v>28.893249999999998</v>
      </c>
      <c r="AQ10" s="732">
        <v>26.515560000000001</v>
      </c>
      <c r="AR10" s="738">
        <v>90.880865999999997</v>
      </c>
      <c r="AS10" s="732">
        <v>21.149424</v>
      </c>
      <c r="AT10" s="732">
        <v>19.667369999999998</v>
      </c>
      <c r="AU10" s="732">
        <v>19.048089999999998</v>
      </c>
      <c r="AV10" s="738">
        <v>59.864884000000004</v>
      </c>
      <c r="AW10" s="737">
        <v>150.74574999999999</v>
      </c>
      <c r="AX10" s="732">
        <v>19.2042</v>
      </c>
      <c r="AY10" s="732">
        <v>17.489999999999998</v>
      </c>
      <c r="AZ10" s="738">
        <v>19.168939999999999</v>
      </c>
      <c r="BA10" s="738">
        <v>55.863139999999994</v>
      </c>
      <c r="BB10" s="732">
        <v>206.60888999999997</v>
      </c>
      <c r="BC10" s="732">
        <v>23.767520000000001</v>
      </c>
      <c r="BD10" s="732">
        <v>27.247333999999999</v>
      </c>
      <c r="BE10" s="732">
        <v>35.622489999999999</v>
      </c>
      <c r="BF10" s="738">
        <v>86.637343999999999</v>
      </c>
      <c r="BG10" s="630">
        <v>3.2994440000000083</v>
      </c>
      <c r="BH10" s="642">
        <v>3.9591158404519433E-2</v>
      </c>
      <c r="BI10" s="637">
        <v>293.24623399999996</v>
      </c>
      <c r="BJ10" s="617">
        <v>-2.0395450000000324</v>
      </c>
      <c r="BK10" s="561">
        <v>-6.9070207407450068E-3</v>
      </c>
      <c r="BL10" s="732">
        <v>33.257337999999997</v>
      </c>
      <c r="BM10" s="732">
        <v>30.446701000000001</v>
      </c>
      <c r="BN10" s="732">
        <v>26.162323000000001</v>
      </c>
      <c r="BO10" s="732">
        <v>89.866361999999995</v>
      </c>
      <c r="BP10" s="732">
        <v>18.210460999999999</v>
      </c>
      <c r="BQ10" s="732">
        <v>19.683916</v>
      </c>
      <c r="BR10" s="732">
        <v>17.920559999999998</v>
      </c>
      <c r="BS10" s="732">
        <v>-1.1275300000000001</v>
      </c>
      <c r="BT10" s="750">
        <v>-5.9193861431776115E-2</v>
      </c>
      <c r="BU10" s="732">
        <v>55.814937</v>
      </c>
      <c r="BV10" s="732">
        <v>-4.0499470000000031</v>
      </c>
      <c r="BW10" s="750">
        <v>-6.7651463251812247E-2</v>
      </c>
      <c r="BX10" s="732">
        <v>145.681299</v>
      </c>
      <c r="BY10" s="617">
        <v>-5.0644509999999912</v>
      </c>
      <c r="BZ10" s="561">
        <v>-3.3595978659431473E-2</v>
      </c>
      <c r="CA10" s="732">
        <v>20.772556999999999</v>
      </c>
      <c r="CB10" s="617">
        <v>1.5683569999999989</v>
      </c>
      <c r="CC10" s="561">
        <v>8.1667395673862955E-2</v>
      </c>
      <c r="CD10" s="732">
        <v>21.994889000000001</v>
      </c>
      <c r="CE10" s="617">
        <v>4.5048890000000021</v>
      </c>
      <c r="CF10" s="561">
        <v>0.25756941109205272</v>
      </c>
      <c r="CG10" s="732">
        <v>18.258576000000001</v>
      </c>
      <c r="CH10" s="617">
        <f t="shared" si="0"/>
        <v>-0.91036399999999773</v>
      </c>
      <c r="CI10" s="561">
        <f t="shared" si="1"/>
        <v>-4.7491619254898691E-2</v>
      </c>
      <c r="CJ10" s="732">
        <v>61.026021999999998</v>
      </c>
      <c r="CK10" s="617">
        <f t="shared" si="2"/>
        <v>5.1628820000000033</v>
      </c>
      <c r="CL10" s="561">
        <f t="shared" si="3"/>
        <v>9.2420189770929528E-2</v>
      </c>
      <c r="CM10" s="732">
        <v>206.70732099999998</v>
      </c>
      <c r="CN10" s="617">
        <f t="shared" si="4"/>
        <v>9.8431000000005042E-2</v>
      </c>
      <c r="CO10" s="561">
        <f t="shared" si="5"/>
        <v>4.7641222020990994E-4</v>
      </c>
      <c r="CP10" s="732">
        <v>22.063881000000002</v>
      </c>
      <c r="CQ10" s="617">
        <f t="shared" si="30"/>
        <v>-1.703638999999999</v>
      </c>
      <c r="CR10" s="561">
        <f t="shared" si="31"/>
        <v>-7.1679291739314782E-2</v>
      </c>
      <c r="CS10" s="617">
        <v>34.474057000000002</v>
      </c>
      <c r="CT10" s="617">
        <f t="shared" si="6"/>
        <v>7.2267230000000033</v>
      </c>
      <c r="CU10" s="561">
        <f t="shared" si="7"/>
        <v>0.26522679246343894</v>
      </c>
      <c r="CV10" s="617">
        <v>59.484379000000004</v>
      </c>
      <c r="CW10" s="617">
        <f t="shared" si="8"/>
        <v>23.861889000000005</v>
      </c>
      <c r="CX10" s="561">
        <f t="shared" si="9"/>
        <v>0.66985460589644363</v>
      </c>
      <c r="CY10" s="617">
        <v>116.02231700000002</v>
      </c>
      <c r="CZ10" s="617">
        <f t="shared" si="10"/>
        <v>29.384973000000016</v>
      </c>
      <c r="DA10" s="561">
        <f t="shared" si="11"/>
        <v>0.33917213574783661</v>
      </c>
      <c r="DB10" s="732">
        <v>322.72963800000002</v>
      </c>
      <c r="DC10" s="617">
        <f t="shared" si="12"/>
        <v>29.483404000000064</v>
      </c>
      <c r="DD10" s="561">
        <f t="shared" si="13"/>
        <v>0.10054145827495969</v>
      </c>
      <c r="DE10" s="732">
        <v>59.438789999999997</v>
      </c>
      <c r="DF10" s="617">
        <f t="shared" si="32"/>
        <v>26.181452</v>
      </c>
      <c r="DG10" s="561">
        <f t="shared" si="33"/>
        <v>0.78723835323199953</v>
      </c>
      <c r="DH10" s="732">
        <v>52.619197999999997</v>
      </c>
      <c r="DI10" s="617">
        <f t="shared" si="14"/>
        <v>22.172496999999996</v>
      </c>
      <c r="DJ10" s="561">
        <f t="shared" si="15"/>
        <v>0.72823971963333556</v>
      </c>
      <c r="DK10" s="732">
        <v>57.608052000000001</v>
      </c>
      <c r="DL10" s="617">
        <f t="shared" si="16"/>
        <v>31.445729</v>
      </c>
      <c r="DM10" s="561">
        <f t="shared" si="17"/>
        <v>1.2019471283188423</v>
      </c>
      <c r="DN10" s="732">
        <v>169.66604000000001</v>
      </c>
      <c r="DO10" s="617">
        <f t="shared" si="18"/>
        <v>79.799678000000014</v>
      </c>
      <c r="DP10" s="561">
        <f t="shared" si="19"/>
        <v>0.88798162320179397</v>
      </c>
      <c r="DQ10" s="732">
        <v>33.536082999999998</v>
      </c>
      <c r="DR10" s="617">
        <f t="shared" si="20"/>
        <v>15.325621999999999</v>
      </c>
      <c r="DS10" s="561">
        <f t="shared" si="21"/>
        <v>0.84158341735555187</v>
      </c>
      <c r="DT10" s="732">
        <v>28.819794999999999</v>
      </c>
      <c r="DU10" s="617">
        <f t="shared" si="22"/>
        <v>9.1358789999999992</v>
      </c>
      <c r="DV10" s="561">
        <f t="shared" si="23"/>
        <v>0.46412913975044395</v>
      </c>
      <c r="DW10" s="732">
        <v>19.887691</v>
      </c>
      <c r="DX10" s="617">
        <f t="shared" si="24"/>
        <v>1.967131000000002</v>
      </c>
      <c r="DY10" s="561">
        <f t="shared" si="25"/>
        <v>0.10976950497082692</v>
      </c>
      <c r="DZ10" s="732">
        <v>82.243568999999994</v>
      </c>
      <c r="EA10" s="617">
        <f t="shared" si="26"/>
        <v>26.428631999999993</v>
      </c>
      <c r="EB10" s="561">
        <f t="shared" si="27"/>
        <v>0.47350464625625205</v>
      </c>
      <c r="EC10" s="732">
        <v>251.90960899999999</v>
      </c>
      <c r="ED10" s="617">
        <f t="shared" si="28"/>
        <v>106.22830999999999</v>
      </c>
      <c r="EE10" s="561">
        <f t="shared" si="29"/>
        <v>0.72918288571822798</v>
      </c>
    </row>
    <row r="11" spans="1:137" ht="15.75" customHeight="1" x14ac:dyDescent="0.25">
      <c r="A11" s="99" t="s">
        <v>11</v>
      </c>
      <c r="B11" s="243">
        <v>1131.302848</v>
      </c>
      <c r="C11" s="732">
        <v>175.577933</v>
      </c>
      <c r="D11" s="732">
        <v>159.029819</v>
      </c>
      <c r="E11" s="732">
        <v>138.669229</v>
      </c>
      <c r="F11" s="738">
        <v>473.27698099999998</v>
      </c>
      <c r="G11" s="732">
        <v>112.163802</v>
      </c>
      <c r="H11" s="732">
        <v>96.614947999999998</v>
      </c>
      <c r="I11" s="732">
        <v>73.312427999999997</v>
      </c>
      <c r="J11" s="738">
        <v>282.09117800000001</v>
      </c>
      <c r="K11" s="737">
        <v>755.36815899999999</v>
      </c>
      <c r="L11" s="737">
        <v>71.764930000000007</v>
      </c>
      <c r="M11" s="737">
        <v>76.989840000000001</v>
      </c>
      <c r="N11" s="737">
        <v>81.417879999999997</v>
      </c>
      <c r="O11" s="737">
        <v>230.17264999999998</v>
      </c>
      <c r="P11" s="737">
        <v>985.54080899999997</v>
      </c>
      <c r="Q11" s="737">
        <v>103.51647</v>
      </c>
      <c r="R11" s="737">
        <v>131.63326000000001</v>
      </c>
      <c r="S11" s="737">
        <v>168.65</v>
      </c>
      <c r="T11" s="737">
        <v>403.79973000000007</v>
      </c>
      <c r="U11" s="737">
        <v>1389.340539</v>
      </c>
      <c r="V11" s="732">
        <v>179.56106800000001</v>
      </c>
      <c r="W11" s="732">
        <v>166.27223799999999</v>
      </c>
      <c r="X11" s="732">
        <v>161.69048100000001</v>
      </c>
      <c r="Y11" s="738">
        <v>507.52378699999997</v>
      </c>
      <c r="Z11" s="732">
        <v>121.20403399999999</v>
      </c>
      <c r="AA11" s="737">
        <v>89.074822999999995</v>
      </c>
      <c r="AB11" s="732">
        <v>80.842496999999995</v>
      </c>
      <c r="AC11" s="738">
        <v>291.121354</v>
      </c>
      <c r="AD11" s="737">
        <v>798.64514099999997</v>
      </c>
      <c r="AE11" s="737">
        <v>83.35557</v>
      </c>
      <c r="AF11" s="737">
        <v>87.274889999999999</v>
      </c>
      <c r="AG11" s="60">
        <v>83.2517</v>
      </c>
      <c r="AH11" s="732">
        <v>253.88216</v>
      </c>
      <c r="AI11" s="732">
        <v>1052.5273010000001</v>
      </c>
      <c r="AJ11" s="737">
        <v>103.2688</v>
      </c>
      <c r="AK11" s="737">
        <v>153.23553000000001</v>
      </c>
      <c r="AL11" s="737">
        <v>183.71763000000001</v>
      </c>
      <c r="AM11" s="737">
        <v>440.22196000000002</v>
      </c>
      <c r="AN11" s="737">
        <v>1492.7492610000002</v>
      </c>
      <c r="AO11" s="732">
        <v>178.84381999999999</v>
      </c>
      <c r="AP11" s="732">
        <v>146.96865</v>
      </c>
      <c r="AQ11" s="732">
        <v>160.42282</v>
      </c>
      <c r="AR11" s="738">
        <v>486.23528999999996</v>
      </c>
      <c r="AS11" s="732">
        <v>129.28428400000001</v>
      </c>
      <c r="AT11" s="732">
        <v>88.875129999999999</v>
      </c>
      <c r="AU11" s="732">
        <v>78.179130000000001</v>
      </c>
      <c r="AV11" s="738">
        <v>296.33854400000001</v>
      </c>
      <c r="AW11" s="737">
        <v>782.57383400000003</v>
      </c>
      <c r="AX11" s="732">
        <v>63.697629999999997</v>
      </c>
      <c r="AY11" s="732">
        <v>83.127619999999993</v>
      </c>
      <c r="AZ11" s="738">
        <v>82.658730000000006</v>
      </c>
      <c r="BA11" s="738">
        <v>229.48397999999997</v>
      </c>
      <c r="BB11" s="732">
        <v>1012.057814</v>
      </c>
      <c r="BC11" s="732">
        <v>99.434669999999997</v>
      </c>
      <c r="BD11" s="732">
        <v>135.66576599999999</v>
      </c>
      <c r="BE11" s="732">
        <v>163.81531000000001</v>
      </c>
      <c r="BF11" s="738">
        <v>398.91574600000001</v>
      </c>
      <c r="BG11" s="630">
        <v>-41.306214000000011</v>
      </c>
      <c r="BH11" s="642">
        <v>-9.3830425906058834E-2</v>
      </c>
      <c r="BI11" s="637">
        <v>1410.9735599999999</v>
      </c>
      <c r="BJ11" s="617">
        <v>-81.775701000000254</v>
      </c>
      <c r="BK11" s="561">
        <v>-5.4781940367679915E-2</v>
      </c>
      <c r="BL11" s="732">
        <v>168.25497300000001</v>
      </c>
      <c r="BM11" s="732">
        <v>160.71743799999999</v>
      </c>
      <c r="BN11" s="684">
        <v>161.313278</v>
      </c>
      <c r="BO11" s="732">
        <v>490.28568899999993</v>
      </c>
      <c r="BP11" s="732">
        <v>114.68782400000001</v>
      </c>
      <c r="BQ11" s="732">
        <v>91.711284000000006</v>
      </c>
      <c r="BR11" s="732">
        <v>83.207352</v>
      </c>
      <c r="BS11" s="732">
        <v>5.0282219999999995</v>
      </c>
      <c r="BT11" s="750">
        <v>6.431667888859853E-2</v>
      </c>
      <c r="BU11" s="732">
        <v>289.60646000000003</v>
      </c>
      <c r="BV11" s="732">
        <v>-6.7320839999999862</v>
      </c>
      <c r="BW11" s="750">
        <v>-2.271754429622893E-2</v>
      </c>
      <c r="BX11" s="732">
        <v>779.89214900000002</v>
      </c>
      <c r="BY11" s="617">
        <v>-2.6816850000000159</v>
      </c>
      <c r="BZ11" s="561">
        <v>-3.4267501461082788E-3</v>
      </c>
      <c r="CA11" s="732">
        <v>91.787577999999996</v>
      </c>
      <c r="CB11" s="617">
        <v>28.089948</v>
      </c>
      <c r="CC11" s="561">
        <v>0.44098890335480301</v>
      </c>
      <c r="CD11" s="732">
        <v>82.125323000000009</v>
      </c>
      <c r="CE11" s="617">
        <v>-1.0022969999999845</v>
      </c>
      <c r="CF11" s="561">
        <v>-1.2057328238195494E-2</v>
      </c>
      <c r="CG11" s="732">
        <v>83.993721999999991</v>
      </c>
      <c r="CH11" s="617">
        <f t="shared" si="0"/>
        <v>1.3349919999999855</v>
      </c>
      <c r="CI11" s="561">
        <f t="shared" si="1"/>
        <v>1.6150647366587719E-2</v>
      </c>
      <c r="CJ11" s="732">
        <v>257.90662299999997</v>
      </c>
      <c r="CK11" s="617">
        <f t="shared" si="2"/>
        <v>28.422642999999994</v>
      </c>
      <c r="CL11" s="561">
        <f t="shared" si="3"/>
        <v>0.12385458453352603</v>
      </c>
      <c r="CM11" s="732">
        <v>1037.7987720000001</v>
      </c>
      <c r="CN11" s="617">
        <f t="shared" si="4"/>
        <v>25.740958000000091</v>
      </c>
      <c r="CO11" s="561">
        <f t="shared" si="5"/>
        <v>2.5434276228018027E-2</v>
      </c>
      <c r="CP11" s="732">
        <v>143.746094</v>
      </c>
      <c r="CQ11" s="617">
        <f t="shared" si="30"/>
        <v>44.311424000000002</v>
      </c>
      <c r="CR11" s="561">
        <f t="shared" si="31"/>
        <v>0.4456335400922033</v>
      </c>
      <c r="CS11" s="617">
        <v>166.86257199999997</v>
      </c>
      <c r="CT11" s="617">
        <f t="shared" si="6"/>
        <v>31.196805999999981</v>
      </c>
      <c r="CU11" s="561">
        <f t="shared" si="7"/>
        <v>0.22995341359735502</v>
      </c>
      <c r="CV11" s="617">
        <v>199.64867000000001</v>
      </c>
      <c r="CW11" s="617">
        <f t="shared" si="8"/>
        <v>35.833359999999999</v>
      </c>
      <c r="CX11" s="561">
        <f t="shared" si="9"/>
        <v>0.21874243622284142</v>
      </c>
      <c r="CY11" s="617">
        <v>510.25733600000001</v>
      </c>
      <c r="CZ11" s="617">
        <f t="shared" si="10"/>
        <v>111.34159</v>
      </c>
      <c r="DA11" s="561">
        <f t="shared" si="11"/>
        <v>0.27911054180348144</v>
      </c>
      <c r="DB11" s="732">
        <v>1548.0561080000002</v>
      </c>
      <c r="DC11" s="617">
        <f t="shared" si="12"/>
        <v>137.08254800000032</v>
      </c>
      <c r="DD11" s="561">
        <f t="shared" si="13"/>
        <v>9.7154583109268416E-2</v>
      </c>
      <c r="DE11" s="732">
        <v>175.189269</v>
      </c>
      <c r="DF11" s="617">
        <f t="shared" si="32"/>
        <v>6.9342959999999891</v>
      </c>
      <c r="DG11" s="561">
        <f t="shared" si="33"/>
        <v>4.1213022571404107E-2</v>
      </c>
      <c r="DH11" s="732">
        <v>153.787171</v>
      </c>
      <c r="DI11" s="617">
        <f t="shared" si="14"/>
        <v>-6.9302669999999864</v>
      </c>
      <c r="DJ11" s="561">
        <f t="shared" si="15"/>
        <v>-4.3120815552074608E-2</v>
      </c>
      <c r="DK11" s="732">
        <v>157.73718599999998</v>
      </c>
      <c r="DL11" s="617">
        <f t="shared" si="16"/>
        <v>-3.5760920000000169</v>
      </c>
      <c r="DM11" s="561">
        <f t="shared" si="17"/>
        <v>-2.2168615282866032E-2</v>
      </c>
      <c r="DN11" s="732">
        <v>486.71362599999998</v>
      </c>
      <c r="DO11" s="617">
        <f t="shared" si="18"/>
        <v>-3.5720629999999574</v>
      </c>
      <c r="DP11" s="561">
        <f t="shared" si="19"/>
        <v>-7.2856766577985062E-3</v>
      </c>
      <c r="DQ11" s="732">
        <v>140.29993999999999</v>
      </c>
      <c r="DR11" s="617">
        <f t="shared" si="20"/>
        <v>25.612115999999986</v>
      </c>
      <c r="DS11" s="561">
        <f t="shared" si="21"/>
        <v>0.22332027155733625</v>
      </c>
      <c r="DT11" s="732">
        <v>100.93638800000001</v>
      </c>
      <c r="DU11" s="617">
        <f t="shared" si="22"/>
        <v>9.2251040000000017</v>
      </c>
      <c r="DV11" s="561">
        <f t="shared" si="23"/>
        <v>0.10058853826536766</v>
      </c>
      <c r="DW11" s="732">
        <v>92.071325999999999</v>
      </c>
      <c r="DX11" s="617">
        <f t="shared" si="24"/>
        <v>8.8639739999999989</v>
      </c>
      <c r="DY11" s="561">
        <f t="shared" si="25"/>
        <v>0.10652873558576889</v>
      </c>
      <c r="DZ11" s="732">
        <v>333.30765400000001</v>
      </c>
      <c r="EA11" s="617">
        <f t="shared" si="26"/>
        <v>43.701193999999987</v>
      </c>
      <c r="EB11" s="561">
        <f t="shared" si="27"/>
        <v>0.15089854694539612</v>
      </c>
      <c r="EC11" s="732">
        <v>820.02127999999993</v>
      </c>
      <c r="ED11" s="617">
        <f t="shared" si="28"/>
        <v>40.129130999999916</v>
      </c>
      <c r="EE11" s="561">
        <f t="shared" si="29"/>
        <v>5.1454718516470044E-2</v>
      </c>
    </row>
    <row r="12" spans="1:137" x14ac:dyDescent="0.25">
      <c r="A12" s="157" t="s">
        <v>28</v>
      </c>
      <c r="B12" s="242">
        <v>6901.8388730000006</v>
      </c>
      <c r="C12" s="734">
        <v>923.02747399999998</v>
      </c>
      <c r="D12" s="734">
        <v>782.34585200000004</v>
      </c>
      <c r="E12" s="734">
        <v>737.55632100000014</v>
      </c>
      <c r="F12" s="735">
        <v>2442.9296470000004</v>
      </c>
      <c r="G12" s="21">
        <v>549.87088199999994</v>
      </c>
      <c r="H12" s="734">
        <v>430.12717300000008</v>
      </c>
      <c r="I12" s="734">
        <v>347.82570099999998</v>
      </c>
      <c r="J12" s="735">
        <v>1327.823756</v>
      </c>
      <c r="K12" s="734">
        <v>3770.7534030000006</v>
      </c>
      <c r="L12" s="734">
        <v>373.77815000000004</v>
      </c>
      <c r="M12" s="734">
        <v>333.36384000000004</v>
      </c>
      <c r="N12" s="734">
        <v>403.17706000000004</v>
      </c>
      <c r="O12" s="734">
        <v>1110.3190500000001</v>
      </c>
      <c r="P12" s="734">
        <v>4881.0724530000007</v>
      </c>
      <c r="Q12" s="734">
        <v>601.09084999999993</v>
      </c>
      <c r="R12" s="734">
        <v>739.53810999999996</v>
      </c>
      <c r="S12" s="734">
        <v>941.74900000000002</v>
      </c>
      <c r="T12" s="734">
        <v>2282.3779600000003</v>
      </c>
      <c r="U12" s="734">
        <v>7163.4504130000005</v>
      </c>
      <c r="V12" s="734">
        <v>1019.6350699999999</v>
      </c>
      <c r="W12" s="734">
        <v>921.91733499999998</v>
      </c>
      <c r="X12" s="734">
        <v>797.13393000000008</v>
      </c>
      <c r="Y12" s="735">
        <v>2738.6863349999999</v>
      </c>
      <c r="Z12" s="734">
        <v>639.42211499999996</v>
      </c>
      <c r="AA12" s="737">
        <v>523.27139299999999</v>
      </c>
      <c r="AB12" s="734">
        <v>358.05875100000003</v>
      </c>
      <c r="AC12" s="735">
        <v>1520.7522590000001</v>
      </c>
      <c r="AD12" s="734">
        <v>4259.4385940000002</v>
      </c>
      <c r="AE12" s="734">
        <v>383.90627999999998</v>
      </c>
      <c r="AF12" s="734">
        <v>445.22840000000002</v>
      </c>
      <c r="AG12" s="734">
        <v>398.36245000000002</v>
      </c>
      <c r="AH12" s="734">
        <v>1227.49713</v>
      </c>
      <c r="AI12" s="734">
        <v>5486.9357239999999</v>
      </c>
      <c r="AJ12" s="734">
        <v>534.21553000000006</v>
      </c>
      <c r="AK12" s="734">
        <v>722.11452000000008</v>
      </c>
      <c r="AL12" s="734">
        <v>972.79407000000003</v>
      </c>
      <c r="AM12" s="734">
        <v>2229.1241199999999</v>
      </c>
      <c r="AN12" s="734">
        <v>7716.0598439999994</v>
      </c>
      <c r="AO12" s="734">
        <v>987.58416199999988</v>
      </c>
      <c r="AP12" s="734">
        <v>857.38606000000016</v>
      </c>
      <c r="AQ12" s="734">
        <v>924.84317999999996</v>
      </c>
      <c r="AR12" s="735">
        <v>2769.8134020000002</v>
      </c>
      <c r="AS12" s="734">
        <v>732.71351299999992</v>
      </c>
      <c r="AT12" s="734">
        <v>553.05772999999999</v>
      </c>
      <c r="AU12" s="734">
        <v>380.86185</v>
      </c>
      <c r="AV12" s="735">
        <v>1666.6330930000001</v>
      </c>
      <c r="AW12" s="737">
        <v>4436.4464950000001</v>
      </c>
      <c r="AX12" s="734">
        <v>381.38982000000004</v>
      </c>
      <c r="AY12" s="734">
        <v>374.88451000000003</v>
      </c>
      <c r="AZ12" s="734">
        <v>418.25362999999993</v>
      </c>
      <c r="BA12" s="735">
        <v>1174.5279599999999</v>
      </c>
      <c r="BB12" s="734">
        <v>5610.9744549999996</v>
      </c>
      <c r="BC12" s="734">
        <v>588.12626999999998</v>
      </c>
      <c r="BD12" s="734">
        <v>704.59777100000008</v>
      </c>
      <c r="BE12" s="734">
        <v>897.19719999999995</v>
      </c>
      <c r="BF12" s="735">
        <v>2189.9212409999996</v>
      </c>
      <c r="BG12" s="628">
        <v>-39.202879000000394</v>
      </c>
      <c r="BH12" s="641">
        <v>-1.7586673908494777E-2</v>
      </c>
      <c r="BI12" s="636">
        <v>7800.8956959999996</v>
      </c>
      <c r="BJ12" s="616">
        <v>84.835852000000159</v>
      </c>
      <c r="BK12" s="623">
        <v>1.0994711512763766E-2</v>
      </c>
      <c r="BL12" s="734">
        <v>932.18429499999991</v>
      </c>
      <c r="BM12" s="734">
        <v>797.39087799999993</v>
      </c>
      <c r="BN12" s="734">
        <v>830.75319200000013</v>
      </c>
      <c r="BO12" s="734">
        <v>2560.3283650000003</v>
      </c>
      <c r="BP12" s="734">
        <v>598.660799</v>
      </c>
      <c r="BQ12" s="734">
        <v>557.52186199999994</v>
      </c>
      <c r="BR12" s="734">
        <v>445.84538699999996</v>
      </c>
      <c r="BS12" s="734">
        <v>64.983536999999956</v>
      </c>
      <c r="BT12" s="749">
        <v>0.17062233195579959</v>
      </c>
      <c r="BU12" s="734">
        <v>1602.0280480000001</v>
      </c>
      <c r="BV12" s="734">
        <v>-64.605045000000018</v>
      </c>
      <c r="BW12" s="749">
        <v>-3.876380786589842E-2</v>
      </c>
      <c r="BX12" s="734">
        <v>4162.3564130000004</v>
      </c>
      <c r="BY12" s="616">
        <v>-274.09008199999971</v>
      </c>
      <c r="BZ12" s="623">
        <v>-6.1781446549373904E-2</v>
      </c>
      <c r="CA12" s="734">
        <v>415.33065100000005</v>
      </c>
      <c r="CB12" s="616">
        <v>33.940831000000003</v>
      </c>
      <c r="CC12" s="623">
        <v>8.8992493297277833E-2</v>
      </c>
      <c r="CD12" s="734">
        <v>390.42887500000001</v>
      </c>
      <c r="CE12" s="616">
        <v>15.544364999999971</v>
      </c>
      <c r="CF12" s="623">
        <v>4.1464409932541545E-2</v>
      </c>
      <c r="CG12" s="734">
        <v>515.21250899999995</v>
      </c>
      <c r="CH12" s="616">
        <f t="shared" si="0"/>
        <v>96.958879000000024</v>
      </c>
      <c r="CI12" s="623">
        <f t="shared" si="1"/>
        <v>0.23181838015368819</v>
      </c>
      <c r="CJ12" s="734">
        <v>1320.972035</v>
      </c>
      <c r="CK12" s="616">
        <f t="shared" si="2"/>
        <v>146.44407500000011</v>
      </c>
      <c r="CL12" s="623">
        <f t="shared" si="3"/>
        <v>0.12468334512871036</v>
      </c>
      <c r="CM12" s="734">
        <v>5483.3284480000002</v>
      </c>
      <c r="CN12" s="616">
        <f t="shared" si="4"/>
        <v>-127.64600699999937</v>
      </c>
      <c r="CO12" s="623">
        <f t="shared" si="5"/>
        <v>-2.274934737695208E-2</v>
      </c>
      <c r="CP12" s="734">
        <v>760.14515299999994</v>
      </c>
      <c r="CQ12" s="616">
        <f t="shared" si="30"/>
        <v>172.01888299999996</v>
      </c>
      <c r="CR12" s="623">
        <f t="shared" si="31"/>
        <v>0.29248631080533094</v>
      </c>
      <c r="CS12" s="616">
        <v>912.72004000000004</v>
      </c>
      <c r="CT12" s="616">
        <f t="shared" si="6"/>
        <v>208.12226899999996</v>
      </c>
      <c r="CU12" s="623">
        <f t="shared" si="7"/>
        <v>0.29537741611731544</v>
      </c>
      <c r="CV12" s="616">
        <v>1189.4337599999999</v>
      </c>
      <c r="CW12" s="616">
        <f t="shared" si="8"/>
        <v>292.23655999999994</v>
      </c>
      <c r="CX12" s="623">
        <f t="shared" si="9"/>
        <v>0.32572165851609874</v>
      </c>
      <c r="CY12" s="616">
        <v>2862.298953</v>
      </c>
      <c r="CZ12" s="616">
        <f t="shared" si="10"/>
        <v>672.37771200000043</v>
      </c>
      <c r="DA12" s="623">
        <f t="shared" si="11"/>
        <v>0.30703282812717397</v>
      </c>
      <c r="DB12" s="734">
        <v>8345.6274009999997</v>
      </c>
      <c r="DC12" s="616">
        <f t="shared" si="12"/>
        <v>544.73170500000015</v>
      </c>
      <c r="DD12" s="623">
        <f t="shared" si="13"/>
        <v>6.9829379372335118E-2</v>
      </c>
      <c r="DE12" s="734">
        <v>1203.611993</v>
      </c>
      <c r="DF12" s="616">
        <f t="shared" si="32"/>
        <v>271.42769800000008</v>
      </c>
      <c r="DG12" s="623">
        <f t="shared" si="33"/>
        <v>0.29117385849114752</v>
      </c>
      <c r="DH12" s="734">
        <v>992.57658400000003</v>
      </c>
      <c r="DI12" s="616">
        <f t="shared" si="14"/>
        <v>195.1857060000001</v>
      </c>
      <c r="DJ12" s="623">
        <f t="shared" si="15"/>
        <v>0.24478046010453622</v>
      </c>
      <c r="DK12" s="734">
        <v>896.9527599999999</v>
      </c>
      <c r="DL12" s="616">
        <f t="shared" si="16"/>
        <v>66.199567999999772</v>
      </c>
      <c r="DM12" s="623">
        <f t="shared" si="17"/>
        <v>7.9686203601128935E-2</v>
      </c>
      <c r="DN12" s="734">
        <v>3093.141337</v>
      </c>
      <c r="DO12" s="616">
        <f t="shared" si="18"/>
        <v>532.81297199999972</v>
      </c>
      <c r="DP12" s="623">
        <f t="shared" si="19"/>
        <v>0.20810337427168241</v>
      </c>
      <c r="DQ12" s="734">
        <v>752.69261300000016</v>
      </c>
      <c r="DR12" s="616">
        <f t="shared" si="20"/>
        <v>154.03181400000017</v>
      </c>
      <c r="DS12" s="623">
        <f t="shared" si="21"/>
        <v>0.25729397057113834</v>
      </c>
      <c r="DT12" s="734">
        <v>599.30129900000009</v>
      </c>
      <c r="DU12" s="616">
        <f t="shared" si="22"/>
        <v>41.779437000000144</v>
      </c>
      <c r="DV12" s="623">
        <f t="shared" si="23"/>
        <v>7.493775553504689E-2</v>
      </c>
      <c r="DW12" s="734">
        <v>471.52206799999999</v>
      </c>
      <c r="DX12" s="616">
        <f t="shared" si="24"/>
        <v>25.676681000000031</v>
      </c>
      <c r="DY12" s="623">
        <f t="shared" si="25"/>
        <v>5.7590998468713621E-2</v>
      </c>
      <c r="DZ12" s="734">
        <v>1823.5159799999999</v>
      </c>
      <c r="EA12" s="616">
        <f t="shared" si="26"/>
        <v>221.48793199999977</v>
      </c>
      <c r="EB12" s="623">
        <f t="shared" si="27"/>
        <v>0.13825471550046153</v>
      </c>
      <c r="EC12" s="734">
        <v>4916.6573170000001</v>
      </c>
      <c r="ED12" s="616">
        <f t="shared" si="28"/>
        <v>754.30090399999972</v>
      </c>
      <c r="EE12" s="623">
        <f t="shared" si="29"/>
        <v>0.18121968163133359</v>
      </c>
    </row>
    <row r="13" spans="1:137" x14ac:dyDescent="0.25">
      <c r="A13" s="99" t="s">
        <v>13</v>
      </c>
      <c r="B13" s="243">
        <v>1600.8914090000001</v>
      </c>
      <c r="C13" s="732">
        <v>220.41891200000001</v>
      </c>
      <c r="D13" s="732">
        <v>186.412925</v>
      </c>
      <c r="E13" s="732">
        <v>180.15683300000001</v>
      </c>
      <c r="F13" s="738">
        <v>586.98866999999996</v>
      </c>
      <c r="G13" s="732">
        <v>130.87744499999999</v>
      </c>
      <c r="H13" s="732">
        <v>96.163482000000002</v>
      </c>
      <c r="I13" s="732">
        <v>76.667344</v>
      </c>
      <c r="J13" s="738">
        <v>303.70827100000002</v>
      </c>
      <c r="K13" s="737">
        <v>890.69694099999992</v>
      </c>
      <c r="L13" s="737">
        <v>82.703059999999994</v>
      </c>
      <c r="M13" s="737">
        <v>79.583600000000004</v>
      </c>
      <c r="N13" s="737">
        <v>89.752030000000005</v>
      </c>
      <c r="O13" s="737">
        <v>252.03869</v>
      </c>
      <c r="P13" s="737">
        <v>1142.735631</v>
      </c>
      <c r="Q13" s="737">
        <v>126.04425999999999</v>
      </c>
      <c r="R13" s="737">
        <v>170.61766</v>
      </c>
      <c r="S13" s="737">
        <v>226.49799999999999</v>
      </c>
      <c r="T13" s="737">
        <v>523.15991999999994</v>
      </c>
      <c r="U13" s="737">
        <v>1665.8955510000001</v>
      </c>
      <c r="V13" s="732">
        <v>241.77466799999999</v>
      </c>
      <c r="W13" s="732">
        <v>216.79213799999999</v>
      </c>
      <c r="X13" s="732">
        <v>178.34818300000001</v>
      </c>
      <c r="Y13" s="738">
        <v>636.91498899999999</v>
      </c>
      <c r="Z13" s="732">
        <v>133.126475</v>
      </c>
      <c r="AA13" s="737">
        <v>88.481055999999995</v>
      </c>
      <c r="AB13" s="732">
        <v>75.952783999999994</v>
      </c>
      <c r="AC13" s="738">
        <v>297.560315</v>
      </c>
      <c r="AD13" s="737">
        <v>934.47530400000005</v>
      </c>
      <c r="AE13" s="737">
        <v>84.180689999999998</v>
      </c>
      <c r="AF13" s="737">
        <v>88.000780000000006</v>
      </c>
      <c r="AG13" s="60">
        <v>89.886200000000002</v>
      </c>
      <c r="AH13" s="732">
        <v>262.06767000000002</v>
      </c>
      <c r="AI13" s="732">
        <v>1196.542974</v>
      </c>
      <c r="AJ13" s="737">
        <v>120.71221</v>
      </c>
      <c r="AK13" s="737">
        <v>157.35799</v>
      </c>
      <c r="AL13" s="737">
        <v>218.65282999999999</v>
      </c>
      <c r="AM13" s="737">
        <v>496.72302999999999</v>
      </c>
      <c r="AN13" s="737">
        <v>1693.2660040000001</v>
      </c>
      <c r="AO13" s="732">
        <v>222.37554</v>
      </c>
      <c r="AP13" s="732">
        <v>188.35596000000001</v>
      </c>
      <c r="AQ13" s="732">
        <v>171.60065</v>
      </c>
      <c r="AR13" s="738">
        <v>582.33214999999996</v>
      </c>
      <c r="AS13" s="732">
        <v>127.17273</v>
      </c>
      <c r="AT13" s="732">
        <v>100.00088</v>
      </c>
      <c r="AU13" s="732">
        <v>86.37276</v>
      </c>
      <c r="AV13" s="738">
        <v>313.54637000000002</v>
      </c>
      <c r="AW13" s="737">
        <v>895.87851999999998</v>
      </c>
      <c r="AX13" s="732">
        <v>86.593680000000006</v>
      </c>
      <c r="AY13" s="732">
        <v>88.437020000000004</v>
      </c>
      <c r="AZ13" s="738">
        <v>82.22972</v>
      </c>
      <c r="BA13" s="738">
        <v>257.26042000000001</v>
      </c>
      <c r="BB13" s="732">
        <v>1153.13894</v>
      </c>
      <c r="BC13" s="732">
        <v>123.61624999999999</v>
      </c>
      <c r="BD13" s="732">
        <v>145.102485</v>
      </c>
      <c r="BE13" s="732">
        <v>196.95320000000001</v>
      </c>
      <c r="BF13" s="738">
        <v>465.67193499999996</v>
      </c>
      <c r="BG13" s="630">
        <v>-31.051095000000032</v>
      </c>
      <c r="BH13" s="642">
        <v>-6.2511889170912882E-2</v>
      </c>
      <c r="BI13" s="637">
        <v>1618.8108750000001</v>
      </c>
      <c r="BJ13" s="617">
        <v>-74.455128999999943</v>
      </c>
      <c r="BK13" s="561">
        <v>-4.3971312731794443E-2</v>
      </c>
      <c r="BL13" s="732">
        <v>219.20999800000001</v>
      </c>
      <c r="BM13" s="732">
        <v>187.50093899999999</v>
      </c>
      <c r="BN13" s="732">
        <v>168.28843499999999</v>
      </c>
      <c r="BO13" s="732">
        <v>574.99937199999999</v>
      </c>
      <c r="BP13" s="732">
        <v>121.783298</v>
      </c>
      <c r="BQ13" s="732">
        <v>90.78586</v>
      </c>
      <c r="BR13" s="732">
        <v>83.933076</v>
      </c>
      <c r="BS13" s="732">
        <v>-2.4396839999999997</v>
      </c>
      <c r="BT13" s="750">
        <v>-2.8245988665871042E-2</v>
      </c>
      <c r="BU13" s="732">
        <v>296.50223400000004</v>
      </c>
      <c r="BV13" s="732">
        <v>-17.04413599999998</v>
      </c>
      <c r="BW13" s="750">
        <v>-5.4359219658642446E-2</v>
      </c>
      <c r="BX13" s="732">
        <v>871.50160600000004</v>
      </c>
      <c r="BY13" s="617">
        <v>-24.376913999999942</v>
      </c>
      <c r="BZ13" s="561">
        <v>-2.7210066382660835E-2</v>
      </c>
      <c r="CA13" s="732">
        <v>84.472142000000005</v>
      </c>
      <c r="CB13" s="617">
        <v>-2.121538000000001</v>
      </c>
      <c r="CC13" s="561">
        <v>-2.4499917314981887E-2</v>
      </c>
      <c r="CD13" s="732">
        <v>73.765941999999995</v>
      </c>
      <c r="CE13" s="617">
        <v>-14.671078000000009</v>
      </c>
      <c r="CF13" s="561">
        <v>-0.16589294845077329</v>
      </c>
      <c r="CG13" s="732">
        <v>72.612240999999997</v>
      </c>
      <c r="CH13" s="617">
        <f t="shared" si="0"/>
        <v>-9.617479000000003</v>
      </c>
      <c r="CI13" s="561">
        <f t="shared" si="1"/>
        <v>-0.1169586738225547</v>
      </c>
      <c r="CJ13" s="732">
        <v>230.850325</v>
      </c>
      <c r="CK13" s="617">
        <f t="shared" si="2"/>
        <v>-26.410095000000013</v>
      </c>
      <c r="CL13" s="561">
        <f t="shared" si="3"/>
        <v>-0.10265899045022166</v>
      </c>
      <c r="CM13" s="732">
        <v>1102.3519310000001</v>
      </c>
      <c r="CN13" s="617">
        <f t="shared" si="4"/>
        <v>-50.787008999999898</v>
      </c>
      <c r="CO13" s="561">
        <f t="shared" si="5"/>
        <v>-4.4042402210439528E-2</v>
      </c>
      <c r="CP13" s="732">
        <v>111.76857399999999</v>
      </c>
      <c r="CQ13" s="617">
        <f t="shared" si="30"/>
        <v>-11.847676000000007</v>
      </c>
      <c r="CR13" s="561">
        <f t="shared" si="31"/>
        <v>-9.5842383181822838E-2</v>
      </c>
      <c r="CS13" s="617">
        <v>164.24427400000002</v>
      </c>
      <c r="CT13" s="617">
        <f t="shared" si="6"/>
        <v>19.141789000000017</v>
      </c>
      <c r="CU13" s="561">
        <f t="shared" si="7"/>
        <v>0.13191909842205676</v>
      </c>
      <c r="CV13" s="617">
        <v>223.199872</v>
      </c>
      <c r="CW13" s="617">
        <f t="shared" si="8"/>
        <v>26.24667199999999</v>
      </c>
      <c r="CX13" s="561">
        <f t="shared" si="9"/>
        <v>0.13326349609958096</v>
      </c>
      <c r="CY13" s="617">
        <v>499.21271999999999</v>
      </c>
      <c r="CZ13" s="617">
        <f t="shared" si="10"/>
        <v>33.540785000000028</v>
      </c>
      <c r="DA13" s="561">
        <f t="shared" si="11"/>
        <v>7.2026640385790125E-2</v>
      </c>
      <c r="DB13" s="732">
        <v>1601.5646510000001</v>
      </c>
      <c r="DC13" s="617">
        <f t="shared" si="12"/>
        <v>-17.246223999999984</v>
      </c>
      <c r="DD13" s="561">
        <f t="shared" si="13"/>
        <v>-1.0653637349699657E-2</v>
      </c>
      <c r="DE13" s="732">
        <v>231.26305100000002</v>
      </c>
      <c r="DF13" s="617">
        <f t="shared" si="32"/>
        <v>12.053053000000006</v>
      </c>
      <c r="DG13" s="561">
        <f t="shared" si="33"/>
        <v>5.4984047762274078E-2</v>
      </c>
      <c r="DH13" s="732">
        <v>192.89954600000002</v>
      </c>
      <c r="DI13" s="617">
        <f t="shared" si="14"/>
        <v>5.3986070000000268</v>
      </c>
      <c r="DJ13" s="561">
        <f t="shared" si="15"/>
        <v>2.879242647419503E-2</v>
      </c>
      <c r="DK13" s="732">
        <v>178.45498000000001</v>
      </c>
      <c r="DL13" s="617">
        <f t="shared" si="16"/>
        <v>10.166545000000013</v>
      </c>
      <c r="DM13" s="561">
        <f t="shared" si="17"/>
        <v>6.041142993575295E-2</v>
      </c>
      <c r="DN13" s="732">
        <v>602.61757699999998</v>
      </c>
      <c r="DO13" s="617">
        <f t="shared" si="18"/>
        <v>27.618204999999989</v>
      </c>
      <c r="DP13" s="561">
        <f t="shared" si="19"/>
        <v>4.8031713328549497E-2</v>
      </c>
      <c r="DQ13" s="732">
        <v>149.86841099999998</v>
      </c>
      <c r="DR13" s="617">
        <f t="shared" si="20"/>
        <v>28.085112999999978</v>
      </c>
      <c r="DS13" s="561">
        <f t="shared" si="21"/>
        <v>0.23061547405293603</v>
      </c>
      <c r="DT13" s="732">
        <v>96.639787999999996</v>
      </c>
      <c r="DU13" s="617">
        <f t="shared" si="22"/>
        <v>5.8539279999999962</v>
      </c>
      <c r="DV13" s="561">
        <f t="shared" si="23"/>
        <v>6.4480614051571419E-2</v>
      </c>
      <c r="DW13" s="732">
        <v>84.298007999999996</v>
      </c>
      <c r="DX13" s="617">
        <f t="shared" si="24"/>
        <v>0.36493199999999604</v>
      </c>
      <c r="DY13" s="561">
        <f t="shared" si="25"/>
        <v>4.3478925995753571E-3</v>
      </c>
      <c r="DZ13" s="732">
        <v>330.80620699999997</v>
      </c>
      <c r="EA13" s="617">
        <f t="shared" si="26"/>
        <v>34.303972999999928</v>
      </c>
      <c r="EB13" s="561">
        <f t="shared" si="27"/>
        <v>0.1156954959064488</v>
      </c>
      <c r="EC13" s="732">
        <v>933.42378399999996</v>
      </c>
      <c r="ED13" s="617">
        <f t="shared" si="28"/>
        <v>61.922177999999917</v>
      </c>
      <c r="EE13" s="561">
        <f t="shared" si="29"/>
        <v>7.1052282145765672E-2</v>
      </c>
    </row>
    <row r="14" spans="1:137" x14ac:dyDescent="0.25">
      <c r="A14" s="99" t="s">
        <v>14</v>
      </c>
      <c r="B14" s="243">
        <v>2454.2960159999998</v>
      </c>
      <c r="C14" s="732">
        <v>336.93511999999998</v>
      </c>
      <c r="D14" s="732">
        <v>280.47474199999999</v>
      </c>
      <c r="E14" s="732">
        <v>254.750708</v>
      </c>
      <c r="F14" s="738">
        <v>872.16057000000001</v>
      </c>
      <c r="G14" s="732">
        <v>195.62882999999999</v>
      </c>
      <c r="H14" s="732">
        <v>129.536978</v>
      </c>
      <c r="I14" s="732">
        <v>107.292213</v>
      </c>
      <c r="J14" s="738">
        <v>432.45802099999997</v>
      </c>
      <c r="K14" s="737">
        <v>1304.6185909999999</v>
      </c>
      <c r="L14" s="737">
        <v>122.90075</v>
      </c>
      <c r="M14" s="737">
        <v>98.964870000000005</v>
      </c>
      <c r="N14" s="737">
        <v>132.66153</v>
      </c>
      <c r="O14" s="737">
        <v>354.52715000000001</v>
      </c>
      <c r="P14" s="737">
        <v>1659.1457409999998</v>
      </c>
      <c r="Q14" s="737">
        <v>215.39322000000001</v>
      </c>
      <c r="R14" s="737">
        <v>278.32994000000002</v>
      </c>
      <c r="S14" s="737">
        <v>329.529</v>
      </c>
      <c r="T14" s="737">
        <v>823.25216000000012</v>
      </c>
      <c r="U14" s="737">
        <v>2482.3979009999998</v>
      </c>
      <c r="V14" s="732">
        <v>346.86911800000001</v>
      </c>
      <c r="W14" s="732">
        <v>306.16223500000001</v>
      </c>
      <c r="X14" s="732">
        <v>274.03705500000001</v>
      </c>
      <c r="Y14" s="738">
        <v>927.06840800000009</v>
      </c>
      <c r="Z14" s="732">
        <v>216.964505</v>
      </c>
      <c r="AA14" s="737">
        <v>170.64095</v>
      </c>
      <c r="AB14" s="732">
        <v>103.557132</v>
      </c>
      <c r="AC14" s="738">
        <v>491.16258700000003</v>
      </c>
      <c r="AD14" s="737">
        <v>1418.2309950000001</v>
      </c>
      <c r="AE14" s="737">
        <v>108.75202</v>
      </c>
      <c r="AF14" s="737">
        <v>176.45396</v>
      </c>
      <c r="AG14" s="60">
        <v>123.02057000000001</v>
      </c>
      <c r="AH14" s="732">
        <v>408.22655000000003</v>
      </c>
      <c r="AI14" s="732">
        <v>1826.4575450000002</v>
      </c>
      <c r="AJ14" s="737">
        <v>203.93248</v>
      </c>
      <c r="AK14" s="737">
        <v>283.05572999999998</v>
      </c>
      <c r="AL14" s="737">
        <v>380.56482999999997</v>
      </c>
      <c r="AM14" s="737">
        <v>867.55304000000001</v>
      </c>
      <c r="AN14" s="737">
        <v>2694.010585</v>
      </c>
      <c r="AO14" s="732">
        <v>386.75524000000001</v>
      </c>
      <c r="AP14" s="732">
        <v>337.55621000000002</v>
      </c>
      <c r="AQ14" s="732">
        <v>423.05779000000001</v>
      </c>
      <c r="AR14" s="738">
        <v>1147.36924</v>
      </c>
      <c r="AS14" s="732">
        <v>286.30287099999998</v>
      </c>
      <c r="AT14" s="732">
        <v>205.82604000000001</v>
      </c>
      <c r="AU14" s="732">
        <v>83.914550000000006</v>
      </c>
      <c r="AV14" s="738">
        <v>576.04346099999998</v>
      </c>
      <c r="AW14" s="737">
        <v>1723.412701</v>
      </c>
      <c r="AX14" s="732">
        <v>127.2766</v>
      </c>
      <c r="AY14" s="732">
        <v>108.32293</v>
      </c>
      <c r="AZ14" s="738">
        <v>96.606470000000002</v>
      </c>
      <c r="BA14" s="738">
        <v>332.20600000000002</v>
      </c>
      <c r="BB14" s="732">
        <v>2055.6187009999999</v>
      </c>
      <c r="BC14" s="732">
        <v>224.98572999999999</v>
      </c>
      <c r="BD14" s="732">
        <v>274.50149099999999</v>
      </c>
      <c r="BE14" s="732">
        <v>340.37860999999998</v>
      </c>
      <c r="BF14" s="738">
        <v>839.86583099999996</v>
      </c>
      <c r="BG14" s="630">
        <v>-27.687209000000053</v>
      </c>
      <c r="BH14" s="642">
        <v>-3.191413979714719E-2</v>
      </c>
      <c r="BI14" s="637">
        <v>2895.4845319999999</v>
      </c>
      <c r="BJ14" s="617">
        <v>201.47394699999995</v>
      </c>
      <c r="BK14" s="561">
        <v>7.4785878022079144E-2</v>
      </c>
      <c r="BL14" s="732">
        <v>337.48363000000001</v>
      </c>
      <c r="BM14" s="732">
        <v>289.151385</v>
      </c>
      <c r="BN14" s="732">
        <v>337.33261800000002</v>
      </c>
      <c r="BO14" s="732">
        <v>963.96763300000009</v>
      </c>
      <c r="BP14" s="732">
        <v>242.71099699999999</v>
      </c>
      <c r="BQ14" s="732">
        <v>222.05046200000001</v>
      </c>
      <c r="BR14" s="732">
        <v>166.5428</v>
      </c>
      <c r="BS14" s="732">
        <v>82.628249999999994</v>
      </c>
      <c r="BT14" s="750">
        <v>0.98467131147101417</v>
      </c>
      <c r="BU14" s="732">
        <v>631.304259</v>
      </c>
      <c r="BV14" s="732">
        <v>55.260798000000023</v>
      </c>
      <c r="BW14" s="750">
        <v>9.5931647074108575E-2</v>
      </c>
      <c r="BX14" s="732">
        <v>1595.2718920000002</v>
      </c>
      <c r="BY14" s="617">
        <v>-128.14080899999976</v>
      </c>
      <c r="BZ14" s="561">
        <v>-7.4352944553354408E-2</v>
      </c>
      <c r="CA14" s="732">
        <v>124.083887</v>
      </c>
      <c r="CB14" s="617">
        <v>-3.1927129999999977</v>
      </c>
      <c r="CC14" s="561">
        <v>-2.5084838847046494E-2</v>
      </c>
      <c r="CD14" s="732">
        <v>138.48269400000001</v>
      </c>
      <c r="CE14" s="617">
        <v>30.15976400000001</v>
      </c>
      <c r="CF14" s="561">
        <v>0.27842455886302198</v>
      </c>
      <c r="CG14" s="732">
        <v>198.21066399999998</v>
      </c>
      <c r="CH14" s="617">
        <f t="shared" si="0"/>
        <v>101.60419399999998</v>
      </c>
      <c r="CI14" s="561">
        <f t="shared" si="1"/>
        <v>1.0517328083719442</v>
      </c>
      <c r="CJ14" s="732">
        <v>460.77724499999999</v>
      </c>
      <c r="CK14" s="617">
        <f t="shared" si="2"/>
        <v>128.57124499999998</v>
      </c>
      <c r="CL14" s="561">
        <f t="shared" si="3"/>
        <v>0.38702264558737642</v>
      </c>
      <c r="CM14" s="732">
        <v>2056.049137</v>
      </c>
      <c r="CN14" s="617">
        <f t="shared" si="4"/>
        <v>0.43043600000009974</v>
      </c>
      <c r="CO14" s="561">
        <f t="shared" si="5"/>
        <v>2.0939486481160387E-4</v>
      </c>
      <c r="CP14" s="732">
        <v>294.46839500000004</v>
      </c>
      <c r="CQ14" s="617">
        <f t="shared" si="30"/>
        <v>69.482665000000054</v>
      </c>
      <c r="CR14" s="561">
        <f t="shared" si="31"/>
        <v>0.30883143122010476</v>
      </c>
      <c r="CS14" s="617">
        <v>366.68756300000001</v>
      </c>
      <c r="CT14" s="617">
        <f t="shared" si="6"/>
        <v>92.186072000000024</v>
      </c>
      <c r="CU14" s="561">
        <f t="shared" si="7"/>
        <v>0.33583086075113533</v>
      </c>
      <c r="CV14" s="617">
        <v>466.64584400000001</v>
      </c>
      <c r="CW14" s="617">
        <f t="shared" si="8"/>
        <v>126.26723400000003</v>
      </c>
      <c r="CX14" s="561">
        <f t="shared" si="9"/>
        <v>0.37096113060688518</v>
      </c>
      <c r="CY14" s="617">
        <v>1127.801802</v>
      </c>
      <c r="CZ14" s="617">
        <f t="shared" si="10"/>
        <v>287.935971</v>
      </c>
      <c r="DA14" s="561">
        <f t="shared" si="11"/>
        <v>0.3428356772856973</v>
      </c>
      <c r="DB14" s="732">
        <v>3183.8509389999999</v>
      </c>
      <c r="DC14" s="617">
        <f t="shared" si="12"/>
        <v>288.36640699999998</v>
      </c>
      <c r="DD14" s="561">
        <f t="shared" si="13"/>
        <v>9.9591762212183688E-2</v>
      </c>
      <c r="DE14" s="732">
        <v>434.374165</v>
      </c>
      <c r="DF14" s="617">
        <f t="shared" si="32"/>
        <v>96.890535</v>
      </c>
      <c r="DG14" s="561">
        <f t="shared" si="33"/>
        <v>0.28709699193409766</v>
      </c>
      <c r="DH14" s="732">
        <v>321.01876899999996</v>
      </c>
      <c r="DI14" s="617">
        <f t="shared" si="14"/>
        <v>31.867383999999959</v>
      </c>
      <c r="DJ14" s="561">
        <f t="shared" si="15"/>
        <v>0.110210034096845</v>
      </c>
      <c r="DK14" s="732">
        <v>302.90891499999998</v>
      </c>
      <c r="DL14" s="617">
        <f t="shared" si="16"/>
        <v>-34.423703000000046</v>
      </c>
      <c r="DM14" s="561">
        <f t="shared" si="17"/>
        <v>-0.10204676679087121</v>
      </c>
      <c r="DN14" s="732">
        <v>1058.3018489999999</v>
      </c>
      <c r="DO14" s="617">
        <f t="shared" si="18"/>
        <v>94.334215999999856</v>
      </c>
      <c r="DP14" s="561">
        <f t="shared" si="19"/>
        <v>9.7860356271941187E-2</v>
      </c>
      <c r="DQ14" s="732">
        <v>248.30876800000001</v>
      </c>
      <c r="DR14" s="617">
        <f t="shared" si="20"/>
        <v>5.5977710000000229</v>
      </c>
      <c r="DS14" s="561">
        <f t="shared" si="21"/>
        <v>2.3063524393993666E-2</v>
      </c>
      <c r="DT14" s="732">
        <v>201.86242800000002</v>
      </c>
      <c r="DU14" s="617">
        <f t="shared" si="22"/>
        <v>-20.188033999999988</v>
      </c>
      <c r="DV14" s="561">
        <f t="shared" si="23"/>
        <v>-9.0916424213519476E-2</v>
      </c>
      <c r="DW14" s="732">
        <v>124.516791</v>
      </c>
      <c r="DX14" s="617">
        <f t="shared" si="24"/>
        <v>-42.026009000000002</v>
      </c>
      <c r="DY14" s="561">
        <f t="shared" si="25"/>
        <v>-0.25234359576036913</v>
      </c>
      <c r="DZ14" s="732">
        <v>574.68798700000002</v>
      </c>
      <c r="EA14" s="617">
        <f t="shared" si="26"/>
        <v>-56.616271999999981</v>
      </c>
      <c r="EB14" s="561">
        <f t="shared" si="27"/>
        <v>-8.9681435207931939E-2</v>
      </c>
      <c r="EC14" s="732">
        <v>1632.989836</v>
      </c>
      <c r="ED14" s="617">
        <f t="shared" si="28"/>
        <v>37.717943999999761</v>
      </c>
      <c r="EE14" s="561">
        <f t="shared" si="29"/>
        <v>2.3643583384843941E-2</v>
      </c>
    </row>
    <row r="15" spans="1:137" x14ac:dyDescent="0.25">
      <c r="A15" s="99" t="s">
        <v>15</v>
      </c>
      <c r="B15" s="243">
        <v>903.242481</v>
      </c>
      <c r="C15" s="732">
        <v>134.898484</v>
      </c>
      <c r="D15" s="732">
        <v>115.143672</v>
      </c>
      <c r="E15" s="732">
        <v>101.467288</v>
      </c>
      <c r="F15" s="738">
        <v>351.50944399999997</v>
      </c>
      <c r="G15" s="732">
        <v>72.269881999999996</v>
      </c>
      <c r="H15" s="732">
        <v>59.851895999999996</v>
      </c>
      <c r="I15" s="732">
        <v>38.524532000000001</v>
      </c>
      <c r="J15" s="738">
        <v>170.64631</v>
      </c>
      <c r="K15" s="737">
        <v>522.155754</v>
      </c>
      <c r="L15" s="737">
        <v>40.798180000000002</v>
      </c>
      <c r="M15" s="737">
        <v>55.56185</v>
      </c>
      <c r="N15" s="737">
        <v>38.244239999999998</v>
      </c>
      <c r="O15" s="737">
        <v>134.60426999999999</v>
      </c>
      <c r="P15" s="737">
        <v>656.76002399999993</v>
      </c>
      <c r="Q15" s="737">
        <v>65.545540000000003</v>
      </c>
      <c r="R15" s="737">
        <v>89.683660000000003</v>
      </c>
      <c r="S15" s="737">
        <v>130.541</v>
      </c>
      <c r="T15" s="737">
        <v>285.77019999999999</v>
      </c>
      <c r="U15" s="737">
        <v>942.53022399999986</v>
      </c>
      <c r="V15" s="732">
        <v>145.59908300000001</v>
      </c>
      <c r="W15" s="732">
        <v>138.155303</v>
      </c>
      <c r="X15" s="732">
        <v>113.228273</v>
      </c>
      <c r="Y15" s="738">
        <v>396.98265900000001</v>
      </c>
      <c r="Z15" s="732">
        <v>70.873216999999997</v>
      </c>
      <c r="AA15" s="737">
        <v>30.005268999999998</v>
      </c>
      <c r="AB15" s="732">
        <v>34.532654000000001</v>
      </c>
      <c r="AC15" s="738">
        <v>135.41113999999999</v>
      </c>
      <c r="AD15" s="737">
        <v>532.39379899999994</v>
      </c>
      <c r="AE15" s="737">
        <v>9.7751599999999996</v>
      </c>
      <c r="AF15" s="737">
        <v>58.139400000000002</v>
      </c>
      <c r="AG15" s="60">
        <v>51.943570000000001</v>
      </c>
      <c r="AH15" s="732">
        <v>119.85813</v>
      </c>
      <c r="AI15" s="732">
        <v>652.2519289999999</v>
      </c>
      <c r="AJ15" s="737">
        <v>64.525030000000001</v>
      </c>
      <c r="AK15" s="737">
        <v>84.887460000000004</v>
      </c>
      <c r="AL15" s="737">
        <v>135.35673</v>
      </c>
      <c r="AM15" s="737">
        <v>284.76922000000002</v>
      </c>
      <c r="AN15" s="737">
        <v>937.02114899999992</v>
      </c>
      <c r="AO15" s="732">
        <v>141.32787999999999</v>
      </c>
      <c r="AP15" s="732">
        <v>116.24223000000001</v>
      </c>
      <c r="AQ15" s="732">
        <v>96.231359999999995</v>
      </c>
      <c r="AR15" s="738">
        <v>353.80146999999999</v>
      </c>
      <c r="AS15" s="732">
        <v>69.822322</v>
      </c>
      <c r="AT15" s="732">
        <v>45.248010000000001</v>
      </c>
      <c r="AU15" s="732">
        <v>33.754649999999998</v>
      </c>
      <c r="AV15" s="738">
        <v>148.82498200000001</v>
      </c>
      <c r="AW15" s="737">
        <v>502.62645199999997</v>
      </c>
      <c r="AX15" s="732">
        <v>37.791989999999998</v>
      </c>
      <c r="AY15" s="732">
        <v>58.981169999999999</v>
      </c>
      <c r="AZ15" s="738">
        <v>38.10642</v>
      </c>
      <c r="BA15" s="738">
        <v>134.87957999999998</v>
      </c>
      <c r="BB15" s="732">
        <v>637.506032</v>
      </c>
      <c r="BC15" s="732">
        <v>63.72777</v>
      </c>
      <c r="BD15" s="732">
        <v>79.404514000000006</v>
      </c>
      <c r="BE15" s="732">
        <v>123.16109</v>
      </c>
      <c r="BF15" s="738">
        <v>266.29337399999997</v>
      </c>
      <c r="BG15" s="630">
        <v>-18.475846000000047</v>
      </c>
      <c r="BH15" s="642">
        <v>-6.4880066743168485E-2</v>
      </c>
      <c r="BI15" s="637">
        <v>903.79940599999998</v>
      </c>
      <c r="BJ15" s="617">
        <v>-33.221742999999947</v>
      </c>
      <c r="BK15" s="561">
        <v>-3.5454635186681349E-2</v>
      </c>
      <c r="BL15" s="732">
        <v>139.710364</v>
      </c>
      <c r="BM15" s="732">
        <v>110.64483799999999</v>
      </c>
      <c r="BN15" s="732">
        <v>85.219286999999994</v>
      </c>
      <c r="BO15" s="732">
        <v>335.57448899999997</v>
      </c>
      <c r="BP15" s="732">
        <v>59.997289000000002</v>
      </c>
      <c r="BQ15" s="732">
        <v>31.929397000000002</v>
      </c>
      <c r="BR15" s="732">
        <v>45.545769999999997</v>
      </c>
      <c r="BS15" s="732">
        <v>11.791119999999999</v>
      </c>
      <c r="BT15" s="750">
        <v>0.34931839020697891</v>
      </c>
      <c r="BU15" s="732">
        <v>137.47245599999999</v>
      </c>
      <c r="BV15" s="732">
        <v>-11.352526000000012</v>
      </c>
      <c r="BW15" s="750">
        <v>-7.6281050717681334E-2</v>
      </c>
      <c r="BX15" s="732">
        <v>473.04694499999994</v>
      </c>
      <c r="BY15" s="617">
        <v>-29.579507000000035</v>
      </c>
      <c r="BZ15" s="561">
        <v>-5.8849881223521514E-2</v>
      </c>
      <c r="CA15" s="732">
        <v>20.214590999999999</v>
      </c>
      <c r="CB15" s="617">
        <v>-17.577399</v>
      </c>
      <c r="CC15" s="561">
        <v>-0.4651091143917005</v>
      </c>
      <c r="CD15" s="732">
        <v>63.429701000000001</v>
      </c>
      <c r="CE15" s="617">
        <v>4.4485310000000027</v>
      </c>
      <c r="CF15" s="561">
        <v>7.5422901919375326E-2</v>
      </c>
      <c r="CG15" s="732">
        <v>33.940906000000005</v>
      </c>
      <c r="CH15" s="617">
        <f t="shared" si="0"/>
        <v>-4.1655139999999946</v>
      </c>
      <c r="CI15" s="561">
        <f t="shared" si="1"/>
        <v>-0.10931265650249997</v>
      </c>
      <c r="CJ15" s="732">
        <v>117.58519800000002</v>
      </c>
      <c r="CK15" s="617">
        <f t="shared" si="2"/>
        <v>-17.294381999999956</v>
      </c>
      <c r="CL15" s="561">
        <f t="shared" si="3"/>
        <v>-0.12822090638182562</v>
      </c>
      <c r="CM15" s="732">
        <v>590.63214299999993</v>
      </c>
      <c r="CN15" s="617">
        <f t="shared" si="4"/>
        <v>-46.873889000000077</v>
      </c>
      <c r="CO15" s="561">
        <f t="shared" si="5"/>
        <v>-7.3526973310269916E-2</v>
      </c>
      <c r="CP15" s="732">
        <v>79.702894999999998</v>
      </c>
      <c r="CQ15" s="617">
        <f t="shared" si="30"/>
        <v>15.975124999999998</v>
      </c>
      <c r="CR15" s="561">
        <f t="shared" si="31"/>
        <v>0.25067760883520634</v>
      </c>
      <c r="CS15" s="617">
        <v>95.785314</v>
      </c>
      <c r="CT15" s="617">
        <f t="shared" si="6"/>
        <v>16.380799999999994</v>
      </c>
      <c r="CU15" s="561">
        <f t="shared" si="7"/>
        <v>0.20629557659656467</v>
      </c>
      <c r="CV15" s="617">
        <v>155.89261100000002</v>
      </c>
      <c r="CW15" s="617">
        <f t="shared" si="8"/>
        <v>32.731521000000015</v>
      </c>
      <c r="CX15" s="561">
        <f t="shared" si="9"/>
        <v>0.26576186521246292</v>
      </c>
      <c r="CY15" s="617">
        <v>331.38081999999997</v>
      </c>
      <c r="CZ15" s="617">
        <f t="shared" si="10"/>
        <v>65.087446</v>
      </c>
      <c r="DA15" s="561">
        <f t="shared" si="11"/>
        <v>0.24442007332859889</v>
      </c>
      <c r="DB15" s="732">
        <v>922.0129629999999</v>
      </c>
      <c r="DC15" s="617">
        <f t="shared" si="12"/>
        <v>18.213556999999923</v>
      </c>
      <c r="DD15" s="561">
        <f t="shared" si="13"/>
        <v>2.0152211739780591E-2</v>
      </c>
      <c r="DE15" s="732">
        <v>157.29954900000001</v>
      </c>
      <c r="DF15" s="617">
        <f t="shared" si="32"/>
        <v>17.589185000000015</v>
      </c>
      <c r="DG15" s="561">
        <f t="shared" si="33"/>
        <v>0.12589749605118783</v>
      </c>
      <c r="DH15" s="732">
        <v>136.18362299999998</v>
      </c>
      <c r="DI15" s="617">
        <f t="shared" si="14"/>
        <v>25.53878499999999</v>
      </c>
      <c r="DJ15" s="561">
        <f t="shared" si="15"/>
        <v>0.23081768170694048</v>
      </c>
      <c r="DK15" s="732">
        <v>124.51646099999999</v>
      </c>
      <c r="DL15" s="617">
        <f t="shared" si="16"/>
        <v>39.297173999999998</v>
      </c>
      <c r="DM15" s="561">
        <f t="shared" si="17"/>
        <v>0.46113004911669819</v>
      </c>
      <c r="DN15" s="732">
        <v>417.99963299999996</v>
      </c>
      <c r="DO15" s="617">
        <f t="shared" si="18"/>
        <v>82.425143999999989</v>
      </c>
      <c r="DP15" s="561">
        <f t="shared" si="19"/>
        <v>0.2456239872274677</v>
      </c>
      <c r="DQ15" s="732">
        <v>79.166060999999999</v>
      </c>
      <c r="DR15" s="617">
        <f t="shared" si="20"/>
        <v>19.168771999999997</v>
      </c>
      <c r="DS15" s="561">
        <f t="shared" si="21"/>
        <v>0.31949396913583872</v>
      </c>
      <c r="DT15" s="732">
        <v>50.315590999999998</v>
      </c>
      <c r="DU15" s="617">
        <f t="shared" si="22"/>
        <v>18.386193999999996</v>
      </c>
      <c r="DV15" s="561">
        <f t="shared" si="23"/>
        <v>0.57583906141415686</v>
      </c>
      <c r="DW15" s="732">
        <v>43.213498000000001</v>
      </c>
      <c r="DX15" s="617">
        <f t="shared" si="24"/>
        <v>-2.3322719999999961</v>
      </c>
      <c r="DY15" s="561">
        <f t="shared" si="25"/>
        <v>-5.1207214193546319E-2</v>
      </c>
      <c r="DZ15" s="732">
        <v>172.69515000000001</v>
      </c>
      <c r="EA15" s="617">
        <f t="shared" si="26"/>
        <v>35.222694000000018</v>
      </c>
      <c r="EB15" s="561">
        <f t="shared" si="27"/>
        <v>0.25621637253647395</v>
      </c>
      <c r="EC15" s="732">
        <v>590.69478299999992</v>
      </c>
      <c r="ED15" s="617">
        <f t="shared" si="28"/>
        <v>117.64783799999998</v>
      </c>
      <c r="EE15" s="561">
        <f t="shared" si="29"/>
        <v>0.24870224666602592</v>
      </c>
    </row>
    <row r="16" spans="1:137" x14ac:dyDescent="0.25">
      <c r="A16" s="99" t="s">
        <v>16</v>
      </c>
      <c r="B16" s="243">
        <v>1036.9753430000001</v>
      </c>
      <c r="C16" s="732">
        <v>116.168724</v>
      </c>
      <c r="D16" s="732">
        <v>105.427854</v>
      </c>
      <c r="E16" s="732">
        <v>115.57646099999999</v>
      </c>
      <c r="F16" s="738">
        <v>337.17303900000002</v>
      </c>
      <c r="G16" s="732">
        <v>83.241175999999996</v>
      </c>
      <c r="H16" s="732">
        <v>68.649304999999998</v>
      </c>
      <c r="I16" s="732">
        <v>66.185468999999998</v>
      </c>
      <c r="J16" s="738">
        <v>218.07594999999998</v>
      </c>
      <c r="K16" s="737">
        <v>555.24898899999994</v>
      </c>
      <c r="L16" s="737">
        <v>74.429299999999998</v>
      </c>
      <c r="M16" s="737">
        <v>46.986530000000002</v>
      </c>
      <c r="N16" s="737">
        <v>80.193799999999996</v>
      </c>
      <c r="O16" s="737">
        <v>201.60962999999998</v>
      </c>
      <c r="P16" s="737">
        <v>756.85861899999986</v>
      </c>
      <c r="Q16" s="737">
        <v>118.78644</v>
      </c>
      <c r="R16" s="737">
        <v>111.01085</v>
      </c>
      <c r="S16" s="737">
        <v>119.193</v>
      </c>
      <c r="T16" s="737">
        <v>348.99028999999996</v>
      </c>
      <c r="U16" s="737">
        <v>1105.8489089999998</v>
      </c>
      <c r="V16" s="732">
        <v>124.908368</v>
      </c>
      <c r="W16" s="732">
        <v>124.32209</v>
      </c>
      <c r="X16" s="732">
        <v>125.485102</v>
      </c>
      <c r="Y16" s="738">
        <v>374.71555999999998</v>
      </c>
      <c r="Z16" s="732">
        <v>143.082324</v>
      </c>
      <c r="AA16" s="737">
        <v>170.76591099999999</v>
      </c>
      <c r="AB16" s="732">
        <v>77.873041000000001</v>
      </c>
      <c r="AC16" s="738">
        <v>391.72127599999999</v>
      </c>
      <c r="AD16" s="737">
        <v>766.43683599999997</v>
      </c>
      <c r="AE16" s="737">
        <v>88.073999999999998</v>
      </c>
      <c r="AF16" s="737">
        <v>67.787210000000002</v>
      </c>
      <c r="AG16" s="60">
        <v>76.664450000000002</v>
      </c>
      <c r="AH16" s="732">
        <v>232.52566000000002</v>
      </c>
      <c r="AI16" s="732">
        <v>998.96249599999999</v>
      </c>
      <c r="AJ16" s="737">
        <v>73.506069999999994</v>
      </c>
      <c r="AK16" s="737">
        <v>114.38308000000001</v>
      </c>
      <c r="AL16" s="737">
        <v>121.99115</v>
      </c>
      <c r="AM16" s="737">
        <v>309.88030000000003</v>
      </c>
      <c r="AN16" s="737">
        <v>1308.8427959999999</v>
      </c>
      <c r="AO16" s="732">
        <v>117.302882</v>
      </c>
      <c r="AP16" s="732">
        <v>106.96427</v>
      </c>
      <c r="AQ16" s="732">
        <v>127.98611</v>
      </c>
      <c r="AR16" s="738">
        <v>352.25326200000001</v>
      </c>
      <c r="AS16" s="732">
        <v>172.43569400000001</v>
      </c>
      <c r="AT16" s="732">
        <v>133.04232999999999</v>
      </c>
      <c r="AU16" s="732">
        <v>107.37054999999999</v>
      </c>
      <c r="AV16" s="738">
        <v>412.84857399999999</v>
      </c>
      <c r="AW16" s="737">
        <v>765.10183600000005</v>
      </c>
      <c r="AX16" s="732">
        <v>61.804540000000003</v>
      </c>
      <c r="AY16" s="732">
        <v>58.757330000000003</v>
      </c>
      <c r="AZ16" s="738">
        <v>131.47977</v>
      </c>
      <c r="BA16" s="738">
        <v>252.04164</v>
      </c>
      <c r="BB16" s="732">
        <v>1017.1434760000001</v>
      </c>
      <c r="BC16" s="732">
        <v>94.983530000000002</v>
      </c>
      <c r="BD16" s="732">
        <v>119.20186</v>
      </c>
      <c r="BE16" s="732">
        <v>116.78045</v>
      </c>
      <c r="BF16" s="738">
        <v>330.96583999999996</v>
      </c>
      <c r="BG16" s="630">
        <v>21.085539999999924</v>
      </c>
      <c r="BH16" s="642">
        <v>6.8044144787519301E-2</v>
      </c>
      <c r="BI16" s="637">
        <v>1348.109316</v>
      </c>
      <c r="BJ16" s="617">
        <v>39.266520000000128</v>
      </c>
      <c r="BK16" s="561">
        <v>3.0000944437333477E-2</v>
      </c>
      <c r="BL16" s="732">
        <v>116.197452</v>
      </c>
      <c r="BM16" s="732">
        <v>105.518259</v>
      </c>
      <c r="BN16" s="732">
        <v>144.99245300000001</v>
      </c>
      <c r="BO16" s="732">
        <v>366.70816400000001</v>
      </c>
      <c r="BP16" s="732">
        <v>110.064465</v>
      </c>
      <c r="BQ16" s="732">
        <v>140.53863699999999</v>
      </c>
      <c r="BR16" s="732">
        <v>79.296620000000004</v>
      </c>
      <c r="BS16" s="732">
        <v>-28.07392999999999</v>
      </c>
      <c r="BT16" s="750">
        <v>-0.26146769295677436</v>
      </c>
      <c r="BU16" s="732">
        <v>329.899722</v>
      </c>
      <c r="BV16" s="732">
        <v>-82.948851999999988</v>
      </c>
      <c r="BW16" s="750">
        <v>-0.20091834445817897</v>
      </c>
      <c r="BX16" s="732">
        <v>696.60788600000001</v>
      </c>
      <c r="BY16" s="617">
        <v>-68.493950000000041</v>
      </c>
      <c r="BZ16" s="561">
        <v>-8.9522658000784142E-2</v>
      </c>
      <c r="CA16" s="732">
        <v>79.573031999999998</v>
      </c>
      <c r="CB16" s="617">
        <v>17.768491999999995</v>
      </c>
      <c r="CC16" s="561">
        <v>0.28749493160211198</v>
      </c>
      <c r="CD16" s="732">
        <v>62.053519999999999</v>
      </c>
      <c r="CE16" s="617">
        <v>3.2961899999999957</v>
      </c>
      <c r="CF16" s="561">
        <v>5.6098362536214558E-2</v>
      </c>
      <c r="CG16" s="732">
        <v>138.83940100000001</v>
      </c>
      <c r="CH16" s="617">
        <f t="shared" si="0"/>
        <v>7.3596310000000074</v>
      </c>
      <c r="CI16" s="561">
        <f t="shared" si="1"/>
        <v>5.5975386935952255E-2</v>
      </c>
      <c r="CJ16" s="732">
        <v>280.46595300000001</v>
      </c>
      <c r="CK16" s="617">
        <f t="shared" si="2"/>
        <v>28.424313000000012</v>
      </c>
      <c r="CL16" s="561">
        <f t="shared" si="3"/>
        <v>0.11277625792309562</v>
      </c>
      <c r="CM16" s="732">
        <v>977.07383900000002</v>
      </c>
      <c r="CN16" s="617">
        <f t="shared" si="4"/>
        <v>-40.069637000000057</v>
      </c>
      <c r="CO16" s="561">
        <f t="shared" si="5"/>
        <v>-3.9394282070782369E-2</v>
      </c>
      <c r="CP16" s="732">
        <v>176.06931299999999</v>
      </c>
      <c r="CQ16" s="617">
        <f t="shared" si="30"/>
        <v>81.085782999999992</v>
      </c>
      <c r="CR16" s="561">
        <f t="shared" si="31"/>
        <v>0.8536825594921561</v>
      </c>
      <c r="CS16" s="617">
        <v>152.79585399999999</v>
      </c>
      <c r="CT16" s="617">
        <f t="shared" si="6"/>
        <v>33.593993999999995</v>
      </c>
      <c r="CU16" s="561">
        <f t="shared" si="7"/>
        <v>0.28182441112915518</v>
      </c>
      <c r="CV16" s="617">
        <v>155.435585</v>
      </c>
      <c r="CW16" s="617">
        <f t="shared" si="8"/>
        <v>38.655135000000001</v>
      </c>
      <c r="CX16" s="561">
        <f t="shared" si="9"/>
        <v>0.33100690226831631</v>
      </c>
      <c r="CY16" s="617">
        <v>484.30075199999999</v>
      </c>
      <c r="CZ16" s="617">
        <f t="shared" si="10"/>
        <v>153.33491200000003</v>
      </c>
      <c r="DA16" s="561">
        <f t="shared" si="11"/>
        <v>0.46329528147074045</v>
      </c>
      <c r="DB16" s="732">
        <v>1461.374591</v>
      </c>
      <c r="DC16" s="617">
        <f t="shared" si="12"/>
        <v>113.26527499999997</v>
      </c>
      <c r="DD16" s="561">
        <f t="shared" si="13"/>
        <v>8.4017871292568061E-2</v>
      </c>
      <c r="DE16" s="732">
        <v>179.00209000000001</v>
      </c>
      <c r="DF16" s="617">
        <f t="shared" si="32"/>
        <v>62.804638000000011</v>
      </c>
      <c r="DG16" s="561">
        <f t="shared" si="33"/>
        <v>0.54049927015611332</v>
      </c>
      <c r="DH16" s="732">
        <v>166.55017100000001</v>
      </c>
      <c r="DI16" s="617">
        <f t="shared" si="14"/>
        <v>61.031912000000005</v>
      </c>
      <c r="DJ16" s="561">
        <f t="shared" si="15"/>
        <v>0.57840143097887931</v>
      </c>
      <c r="DK16" s="732">
        <v>170.76969099999999</v>
      </c>
      <c r="DL16" s="617">
        <f t="shared" si="16"/>
        <v>25.777237999999983</v>
      </c>
      <c r="DM16" s="561">
        <f t="shared" si="17"/>
        <v>0.17778330848709747</v>
      </c>
      <c r="DN16" s="732">
        <v>516.32195200000001</v>
      </c>
      <c r="DO16" s="617">
        <f t="shared" si="18"/>
        <v>149.613788</v>
      </c>
      <c r="DP16" s="561">
        <f t="shared" si="19"/>
        <v>0.40799142939179284</v>
      </c>
      <c r="DQ16" s="732">
        <v>190.52267900000001</v>
      </c>
      <c r="DR16" s="617">
        <f t="shared" si="20"/>
        <v>80.458214000000012</v>
      </c>
      <c r="DS16" s="561">
        <f t="shared" si="21"/>
        <v>0.73100990405940747</v>
      </c>
      <c r="DT16" s="732">
        <v>173.18804</v>
      </c>
      <c r="DU16" s="617">
        <f t="shared" si="22"/>
        <v>32.649403000000007</v>
      </c>
      <c r="DV16" s="561">
        <f t="shared" si="23"/>
        <v>0.23231620639667944</v>
      </c>
      <c r="DW16" s="732">
        <v>118.637474</v>
      </c>
      <c r="DX16" s="617">
        <f t="shared" si="24"/>
        <v>39.340853999999993</v>
      </c>
      <c r="DY16" s="561">
        <f t="shared" si="25"/>
        <v>0.4961227098960837</v>
      </c>
      <c r="DZ16" s="732">
        <v>482.34819300000004</v>
      </c>
      <c r="EA16" s="617">
        <f t="shared" si="26"/>
        <v>152.44847100000004</v>
      </c>
      <c r="EB16" s="561">
        <f t="shared" si="27"/>
        <v>0.46210548489034509</v>
      </c>
      <c r="EC16" s="732">
        <v>998.67014500000005</v>
      </c>
      <c r="ED16" s="617">
        <f t="shared" si="28"/>
        <v>302.06225900000004</v>
      </c>
      <c r="EE16" s="561">
        <f t="shared" si="29"/>
        <v>0.43361877617331485</v>
      </c>
    </row>
    <row r="17" spans="1:135" x14ac:dyDescent="0.25">
      <c r="A17" s="99" t="s">
        <v>17</v>
      </c>
      <c r="B17" s="243">
        <v>505.266909</v>
      </c>
      <c r="C17" s="732">
        <v>71.369469999999993</v>
      </c>
      <c r="D17" s="732">
        <v>56.094439999999999</v>
      </c>
      <c r="E17" s="732">
        <v>45.677281999999998</v>
      </c>
      <c r="F17" s="738">
        <v>173.14119199999999</v>
      </c>
      <c r="G17" s="732">
        <v>34.453018</v>
      </c>
      <c r="H17" s="732">
        <v>44.185700000000004</v>
      </c>
      <c r="I17" s="732">
        <v>23.451581999999998</v>
      </c>
      <c r="J17" s="738">
        <v>102.09030000000001</v>
      </c>
      <c r="K17" s="737">
        <v>275.231492</v>
      </c>
      <c r="L17" s="737">
        <v>30.502739999999999</v>
      </c>
      <c r="M17" s="737">
        <v>36.438960000000002</v>
      </c>
      <c r="N17" s="737">
        <v>36.481740000000002</v>
      </c>
      <c r="O17" s="737">
        <v>103.42344000000001</v>
      </c>
      <c r="P17" s="737">
        <v>378.65493200000003</v>
      </c>
      <c r="Q17" s="737">
        <v>37.3095</v>
      </c>
      <c r="R17" s="737">
        <v>44.713569999999997</v>
      </c>
      <c r="S17" s="737">
        <v>91.257000000000005</v>
      </c>
      <c r="T17" s="737">
        <v>173.28007000000002</v>
      </c>
      <c r="U17" s="737">
        <v>551.93500200000005</v>
      </c>
      <c r="V17" s="732">
        <v>116.15836899999999</v>
      </c>
      <c r="W17" s="732">
        <v>94.794225999999995</v>
      </c>
      <c r="X17" s="732">
        <v>64.923524999999998</v>
      </c>
      <c r="Y17" s="738">
        <v>275.87611999999996</v>
      </c>
      <c r="Z17" s="732">
        <v>39.846744000000001</v>
      </c>
      <c r="AA17" s="737">
        <v>37.409126000000001</v>
      </c>
      <c r="AB17" s="732">
        <v>36.188130999999998</v>
      </c>
      <c r="AC17" s="738">
        <v>113.444001</v>
      </c>
      <c r="AD17" s="737">
        <v>389.32012099999997</v>
      </c>
      <c r="AE17" s="737">
        <v>59.319859999999998</v>
      </c>
      <c r="AF17" s="737">
        <v>30.66864</v>
      </c>
      <c r="AG17" s="60">
        <v>27.890440000000002</v>
      </c>
      <c r="AH17" s="732">
        <v>117.87894</v>
      </c>
      <c r="AI17" s="732">
        <v>507.19906099999997</v>
      </c>
      <c r="AJ17" s="737">
        <v>36.521569999999997</v>
      </c>
      <c r="AK17" s="737">
        <v>44.738869999999999</v>
      </c>
      <c r="AL17" s="737">
        <v>72.521450000000002</v>
      </c>
      <c r="AM17" s="737">
        <v>153.78189</v>
      </c>
      <c r="AN17" s="737">
        <v>660.980951</v>
      </c>
      <c r="AO17" s="732">
        <v>74.701642000000007</v>
      </c>
      <c r="AP17" s="732">
        <v>67.731340000000003</v>
      </c>
      <c r="AQ17" s="732">
        <v>62.308450000000001</v>
      </c>
      <c r="AR17" s="738">
        <v>204.741432</v>
      </c>
      <c r="AS17" s="732">
        <v>43.266047999999998</v>
      </c>
      <c r="AT17" s="732">
        <v>35.410530000000001</v>
      </c>
      <c r="AU17" s="732">
        <v>36.907719999999998</v>
      </c>
      <c r="AV17" s="738">
        <v>115.584298</v>
      </c>
      <c r="AW17" s="737">
        <v>320.32573000000002</v>
      </c>
      <c r="AX17" s="732">
        <v>33.340510000000002</v>
      </c>
      <c r="AY17" s="732">
        <v>37.930520000000001</v>
      </c>
      <c r="AZ17" s="738">
        <v>39.583150000000003</v>
      </c>
      <c r="BA17" s="738">
        <v>110.85418</v>
      </c>
      <c r="BB17" s="732">
        <v>431.17991000000001</v>
      </c>
      <c r="BC17" s="732">
        <v>44.811860000000003</v>
      </c>
      <c r="BD17" s="732">
        <v>46.109949999999998</v>
      </c>
      <c r="BE17" s="732">
        <v>75.448539999999994</v>
      </c>
      <c r="BF17" s="738">
        <v>166.37034999999997</v>
      </c>
      <c r="BG17" s="630">
        <v>12.588459999999969</v>
      </c>
      <c r="BH17" s="642">
        <v>8.185918380896462E-2</v>
      </c>
      <c r="BI17" s="637">
        <v>597.55025999999998</v>
      </c>
      <c r="BJ17" s="617">
        <v>-63.430691000000024</v>
      </c>
      <c r="BK17" s="561">
        <v>-9.5964476592004022E-2</v>
      </c>
      <c r="BL17" s="732">
        <v>73.656220000000005</v>
      </c>
      <c r="BM17" s="732">
        <v>63.893977999999997</v>
      </c>
      <c r="BN17" s="732">
        <v>54.799694000000002</v>
      </c>
      <c r="BO17" s="732">
        <v>192.34989200000001</v>
      </c>
      <c r="BP17" s="732">
        <v>29.367715</v>
      </c>
      <c r="BQ17" s="732">
        <v>30.875823</v>
      </c>
      <c r="BR17" s="732">
        <v>35.174543999999997</v>
      </c>
      <c r="BS17" s="732">
        <v>-1.7331760000000003</v>
      </c>
      <c r="BT17" s="750">
        <v>-4.6959714661322899E-2</v>
      </c>
      <c r="BU17" s="732">
        <v>95.418081999999998</v>
      </c>
      <c r="BV17" s="732">
        <v>-20.166216000000006</v>
      </c>
      <c r="BW17" s="750">
        <v>-0.17447193389538088</v>
      </c>
      <c r="BX17" s="732">
        <v>287.76797399999998</v>
      </c>
      <c r="BY17" s="617">
        <v>-32.55775600000004</v>
      </c>
      <c r="BZ17" s="561">
        <v>-0.10163952798921284</v>
      </c>
      <c r="CA17" s="732">
        <v>60.977663999999997</v>
      </c>
      <c r="CB17" s="617">
        <v>27.637153999999995</v>
      </c>
      <c r="CC17" s="561">
        <v>0.82893615004689469</v>
      </c>
      <c r="CD17" s="732">
        <v>29.031849000000001</v>
      </c>
      <c r="CE17" s="617">
        <v>-8.8986710000000002</v>
      </c>
      <c r="CF17" s="561">
        <v>-0.23460450845387829</v>
      </c>
      <c r="CG17" s="732">
        <v>32.560214999999999</v>
      </c>
      <c r="CH17" s="617">
        <f t="shared" si="0"/>
        <v>-7.0229350000000039</v>
      </c>
      <c r="CI17" s="561">
        <f t="shared" si="1"/>
        <v>-0.17742233753503708</v>
      </c>
      <c r="CJ17" s="732">
        <v>122.569728</v>
      </c>
      <c r="CK17" s="617">
        <f t="shared" si="2"/>
        <v>11.715547999999998</v>
      </c>
      <c r="CL17" s="561">
        <f t="shared" si="3"/>
        <v>0.10568431429468873</v>
      </c>
      <c r="CM17" s="732">
        <v>410.33770199999998</v>
      </c>
      <c r="CN17" s="617">
        <f t="shared" si="4"/>
        <v>-20.842208000000028</v>
      </c>
      <c r="CO17" s="561">
        <f t="shared" si="5"/>
        <v>-4.8337613874449827E-2</v>
      </c>
      <c r="CP17" s="732">
        <v>56.092586000000004</v>
      </c>
      <c r="CQ17" s="617">
        <f t="shared" si="30"/>
        <v>11.280726000000001</v>
      </c>
      <c r="CR17" s="561">
        <f t="shared" si="31"/>
        <v>0.25173527722348504</v>
      </c>
      <c r="CS17" s="617">
        <v>90.559912999999995</v>
      </c>
      <c r="CT17" s="617">
        <f t="shared" si="6"/>
        <v>44.449962999999997</v>
      </c>
      <c r="CU17" s="561">
        <f t="shared" si="7"/>
        <v>0.96399937540595904</v>
      </c>
      <c r="CV17" s="617">
        <v>143.42833400000001</v>
      </c>
      <c r="CW17" s="617">
        <f t="shared" si="8"/>
        <v>67.979794000000012</v>
      </c>
      <c r="CX17" s="561">
        <f t="shared" si="9"/>
        <v>0.90100874052698721</v>
      </c>
      <c r="CY17" s="617">
        <v>290.08083299999998</v>
      </c>
      <c r="CZ17" s="617">
        <f t="shared" si="10"/>
        <v>123.71048300000001</v>
      </c>
      <c r="DA17" s="561">
        <f t="shared" si="11"/>
        <v>0.74358491762504575</v>
      </c>
      <c r="DB17" s="732">
        <v>700.41853500000002</v>
      </c>
      <c r="DC17" s="617">
        <f t="shared" si="12"/>
        <v>102.86827500000004</v>
      </c>
      <c r="DD17" s="561">
        <f t="shared" si="13"/>
        <v>0.17214999621956492</v>
      </c>
      <c r="DE17" s="732">
        <v>156.58219500000001</v>
      </c>
      <c r="DF17" s="617">
        <f t="shared" si="32"/>
        <v>82.925975000000008</v>
      </c>
      <c r="DG17" s="561">
        <f t="shared" si="33"/>
        <v>1.1258516252938313</v>
      </c>
      <c r="DH17" s="732">
        <v>135.54156099999997</v>
      </c>
      <c r="DI17" s="617">
        <f t="shared" si="14"/>
        <v>71.647582999999969</v>
      </c>
      <c r="DJ17" s="561">
        <f t="shared" si="15"/>
        <v>1.1213511076114242</v>
      </c>
      <c r="DK17" s="732">
        <v>77.824051000000011</v>
      </c>
      <c r="DL17" s="617">
        <f t="shared" si="16"/>
        <v>23.024357000000009</v>
      </c>
      <c r="DM17" s="561">
        <f t="shared" si="17"/>
        <v>0.42015484612012627</v>
      </c>
      <c r="DN17" s="732">
        <v>369.94780699999995</v>
      </c>
      <c r="DO17" s="617">
        <f t="shared" si="18"/>
        <v>177.59791499999994</v>
      </c>
      <c r="DP17" s="561">
        <f t="shared" si="19"/>
        <v>0.92330654908815823</v>
      </c>
      <c r="DQ17" s="732">
        <v>48.180739000000003</v>
      </c>
      <c r="DR17" s="617">
        <f t="shared" si="20"/>
        <v>18.813024000000002</v>
      </c>
      <c r="DS17" s="561">
        <f t="shared" si="21"/>
        <v>0.64060223956817897</v>
      </c>
      <c r="DT17" s="732">
        <v>38.851699000000004</v>
      </c>
      <c r="DU17" s="617">
        <f t="shared" si="22"/>
        <v>7.9758760000000031</v>
      </c>
      <c r="DV17" s="561">
        <f t="shared" si="23"/>
        <v>0.25832108183804536</v>
      </c>
      <c r="DW17" s="732">
        <v>58.092959999999998</v>
      </c>
      <c r="DX17" s="617">
        <f t="shared" si="24"/>
        <v>22.918416000000001</v>
      </c>
      <c r="DY17" s="561">
        <f t="shared" si="25"/>
        <v>0.65156256183449035</v>
      </c>
      <c r="DZ17" s="732">
        <v>145.12539800000002</v>
      </c>
      <c r="EA17" s="617">
        <f t="shared" si="26"/>
        <v>49.70731600000002</v>
      </c>
      <c r="EB17" s="561">
        <f t="shared" si="27"/>
        <v>0.52094230944612807</v>
      </c>
      <c r="EC17" s="732">
        <v>515.07320499999992</v>
      </c>
      <c r="ED17" s="617">
        <f t="shared" si="28"/>
        <v>227.30523099999994</v>
      </c>
      <c r="EE17" s="561">
        <f t="shared" si="29"/>
        <v>0.7898906464136275</v>
      </c>
    </row>
    <row r="18" spans="1:135" x14ac:dyDescent="0.25">
      <c r="A18" s="99" t="s">
        <v>18</v>
      </c>
      <c r="B18" s="243">
        <v>159.139995</v>
      </c>
      <c r="C18" s="732">
        <v>19.143999999999998</v>
      </c>
      <c r="D18" s="732">
        <v>17.23</v>
      </c>
      <c r="E18" s="732">
        <v>17.378</v>
      </c>
      <c r="F18" s="738">
        <v>53.751999999999995</v>
      </c>
      <c r="G18" s="60">
        <v>12.968</v>
      </c>
      <c r="H18" s="60">
        <v>12.135999999999999</v>
      </c>
      <c r="I18" s="732">
        <v>19.081</v>
      </c>
      <c r="J18" s="738">
        <v>44.185000000000002</v>
      </c>
      <c r="K18" s="737">
        <v>97.936999999999998</v>
      </c>
      <c r="L18" s="737">
        <v>7.33894</v>
      </c>
      <c r="M18" s="737">
        <v>0.1298</v>
      </c>
      <c r="N18" s="737">
        <v>7.2282299999999999</v>
      </c>
      <c r="O18" s="737">
        <v>14.69697</v>
      </c>
      <c r="P18" s="737">
        <v>112.63397000000001</v>
      </c>
      <c r="Q18" s="737">
        <v>17.28482</v>
      </c>
      <c r="R18" s="737">
        <v>22.67436</v>
      </c>
      <c r="S18" s="737">
        <v>19.079999999999998</v>
      </c>
      <c r="T18" s="737">
        <v>59.039180000000002</v>
      </c>
      <c r="U18" s="737">
        <v>171.67315000000002</v>
      </c>
      <c r="V18" s="732">
        <v>19.020700000000001</v>
      </c>
      <c r="W18" s="732">
        <v>17.828800000000001</v>
      </c>
      <c r="X18" s="732">
        <v>17.066269999999999</v>
      </c>
      <c r="Y18" s="738">
        <v>53.915770000000009</v>
      </c>
      <c r="Z18" s="732">
        <v>14.625</v>
      </c>
      <c r="AA18" s="737">
        <v>8.05626</v>
      </c>
      <c r="AB18" s="732">
        <v>13.90822</v>
      </c>
      <c r="AC18" s="738">
        <v>36.589480000000002</v>
      </c>
      <c r="AD18" s="737">
        <v>90.505250000000018</v>
      </c>
      <c r="AE18" s="737">
        <v>16.93845</v>
      </c>
      <c r="AF18" s="737">
        <v>7.4245599999999996</v>
      </c>
      <c r="AG18" s="60">
        <v>10.51416</v>
      </c>
      <c r="AH18" s="732">
        <v>34.87717</v>
      </c>
      <c r="AI18" s="732">
        <v>125.38242000000002</v>
      </c>
      <c r="AJ18" s="737">
        <v>14.284940000000001</v>
      </c>
      <c r="AK18" s="737">
        <v>15.12805</v>
      </c>
      <c r="AL18" s="737">
        <v>18.624359999999999</v>
      </c>
      <c r="AM18" s="737">
        <v>48.037349999999996</v>
      </c>
      <c r="AN18" s="737">
        <v>173.41977000000003</v>
      </c>
      <c r="AO18" s="732">
        <v>19.107054000000002</v>
      </c>
      <c r="AP18" s="732">
        <v>17.206440000000001</v>
      </c>
      <c r="AQ18" s="732">
        <v>18.584579999999999</v>
      </c>
      <c r="AR18" s="738">
        <v>54.898074000000008</v>
      </c>
      <c r="AS18" s="732">
        <v>12.245648000000001</v>
      </c>
      <c r="AT18" s="732">
        <v>13.86903</v>
      </c>
      <c r="AU18" s="732">
        <v>14.88862</v>
      </c>
      <c r="AV18" s="738">
        <v>41.003298000000001</v>
      </c>
      <c r="AW18" s="737">
        <v>95.901372000000009</v>
      </c>
      <c r="AX18" s="732">
        <v>17.020230000000002</v>
      </c>
      <c r="AY18" s="732">
        <v>3.50814</v>
      </c>
      <c r="AZ18" s="738">
        <v>9.8238800000000008</v>
      </c>
      <c r="BA18" s="738">
        <v>30.352250000000005</v>
      </c>
      <c r="BB18" s="732">
        <v>126.25362200000001</v>
      </c>
      <c r="BC18" s="732">
        <v>12.866720000000001</v>
      </c>
      <c r="BD18" s="732">
        <v>16.454409999999999</v>
      </c>
      <c r="BE18" s="732">
        <v>18.790569999999999</v>
      </c>
      <c r="BF18" s="738">
        <v>48.111699999999999</v>
      </c>
      <c r="BG18" s="630">
        <v>7.4350000000002581E-2</v>
      </c>
      <c r="BH18" s="642">
        <v>1.547753987262146E-3</v>
      </c>
      <c r="BI18" s="637">
        <v>174.36532199999999</v>
      </c>
      <c r="BJ18" s="617">
        <v>0.94555199999996375</v>
      </c>
      <c r="BK18" s="561">
        <v>5.4523887328414844E-3</v>
      </c>
      <c r="BL18" s="732">
        <v>18.679763000000001</v>
      </c>
      <c r="BM18" s="732">
        <v>16.833248999999999</v>
      </c>
      <c r="BN18" s="732">
        <v>15.632726</v>
      </c>
      <c r="BO18" s="732">
        <v>51.145738000000001</v>
      </c>
      <c r="BP18" s="732">
        <v>12.821906999999999</v>
      </c>
      <c r="BQ18" s="732">
        <v>18.238378000000001</v>
      </c>
      <c r="BR18" s="732">
        <v>14.727758</v>
      </c>
      <c r="BS18" s="732">
        <v>-0.16086199999999984</v>
      </c>
      <c r="BT18" s="750">
        <v>-1.080435930260829E-2</v>
      </c>
      <c r="BU18" s="732">
        <v>45.788043000000002</v>
      </c>
      <c r="BV18" s="732">
        <v>4.7847450000000009</v>
      </c>
      <c r="BW18" s="750">
        <v>0.11669171099358888</v>
      </c>
      <c r="BX18" s="732">
        <v>96.93378100000001</v>
      </c>
      <c r="BY18" s="617">
        <v>1.0324090000000012</v>
      </c>
      <c r="BZ18" s="561">
        <v>1.0765320437751413E-2</v>
      </c>
      <c r="CA18" s="732">
        <v>24.575661</v>
      </c>
      <c r="CB18" s="617">
        <v>7.5554309999999987</v>
      </c>
      <c r="CC18" s="561">
        <v>0.44390886609640401</v>
      </c>
      <c r="CD18" s="732">
        <v>2.5433939999999997</v>
      </c>
      <c r="CE18" s="617">
        <v>-0.96474600000000033</v>
      </c>
      <c r="CF18" s="561">
        <v>-0.27500213788503319</v>
      </c>
      <c r="CG18" s="732">
        <v>17.704615</v>
      </c>
      <c r="CH18" s="617">
        <f t="shared" si="0"/>
        <v>7.8807349999999996</v>
      </c>
      <c r="CI18" s="561">
        <f t="shared" si="1"/>
        <v>0.80220187950178534</v>
      </c>
      <c r="CJ18" s="732">
        <v>44.82367</v>
      </c>
      <c r="CK18" s="617">
        <f t="shared" si="2"/>
        <v>14.471419999999995</v>
      </c>
      <c r="CL18" s="561">
        <f t="shared" si="3"/>
        <v>0.47678244611190251</v>
      </c>
      <c r="CM18" s="732">
        <v>141.757451</v>
      </c>
      <c r="CN18" s="617">
        <f t="shared" si="4"/>
        <v>15.503828999999996</v>
      </c>
      <c r="CO18" s="561">
        <f t="shared" si="5"/>
        <v>0.12279908294432927</v>
      </c>
      <c r="CP18" s="732">
        <v>18.375778999999998</v>
      </c>
      <c r="CQ18" s="617">
        <f t="shared" si="30"/>
        <v>5.509058999999997</v>
      </c>
      <c r="CR18" s="561">
        <f t="shared" si="31"/>
        <v>0.42816343248318117</v>
      </c>
      <c r="CS18" s="617">
        <v>17.922235000000001</v>
      </c>
      <c r="CT18" s="617">
        <f t="shared" si="6"/>
        <v>1.4678250000000013</v>
      </c>
      <c r="CU18" s="561">
        <f t="shared" si="7"/>
        <v>8.920556859832722E-2</v>
      </c>
      <c r="CV18" s="617">
        <v>18.768438</v>
      </c>
      <c r="CW18" s="617">
        <f t="shared" si="8"/>
        <v>-2.2131999999999152E-2</v>
      </c>
      <c r="CX18" s="561">
        <f t="shared" si="9"/>
        <v>-1.1778248344781002E-3</v>
      </c>
      <c r="CY18" s="617">
        <v>55.066451999999998</v>
      </c>
      <c r="CZ18" s="617">
        <f t="shared" si="10"/>
        <v>6.9547519999999992</v>
      </c>
      <c r="DA18" s="561">
        <f t="shared" si="11"/>
        <v>0.1445542768183207</v>
      </c>
      <c r="DB18" s="732">
        <v>196.823903</v>
      </c>
      <c r="DC18" s="617">
        <f t="shared" si="12"/>
        <v>22.458581000000009</v>
      </c>
      <c r="DD18" s="561">
        <f t="shared" si="13"/>
        <v>0.12880187839185139</v>
      </c>
      <c r="DE18" s="732">
        <v>18.670874000000001</v>
      </c>
      <c r="DF18" s="617">
        <f t="shared" si="32"/>
        <v>-8.8889999999999247E-3</v>
      </c>
      <c r="DG18" s="561">
        <f t="shared" si="33"/>
        <v>-4.7586256849189811E-4</v>
      </c>
      <c r="DH18" s="732">
        <v>17.089886999999997</v>
      </c>
      <c r="DI18" s="617">
        <f t="shared" si="14"/>
        <v>0.25663799999999881</v>
      </c>
      <c r="DJ18" s="561">
        <f t="shared" si="15"/>
        <v>1.5245898162618449E-2</v>
      </c>
      <c r="DK18" s="732">
        <v>16.787722000000002</v>
      </c>
      <c r="DL18" s="617">
        <f t="shared" si="16"/>
        <v>1.1549960000000024</v>
      </c>
      <c r="DM18" s="561">
        <f t="shared" si="17"/>
        <v>7.388321141175265E-2</v>
      </c>
      <c r="DN18" s="732">
        <v>52.548483000000004</v>
      </c>
      <c r="DO18" s="617">
        <f t="shared" si="18"/>
        <v>1.402745000000003</v>
      </c>
      <c r="DP18" s="561">
        <f t="shared" si="19"/>
        <v>2.7426429940262138E-2</v>
      </c>
      <c r="DQ18" s="732">
        <v>12.672315000000001</v>
      </c>
      <c r="DR18" s="617">
        <f t="shared" si="20"/>
        <v>-0.14959199999999839</v>
      </c>
      <c r="DS18" s="561">
        <f t="shared" si="21"/>
        <v>-1.1666907270501837E-2</v>
      </c>
      <c r="DT18" s="732">
        <v>15.190213999999999</v>
      </c>
      <c r="DU18" s="617">
        <f t="shared" si="22"/>
        <v>-3.0481640000000016</v>
      </c>
      <c r="DV18" s="561">
        <f t="shared" si="23"/>
        <v>-0.16712911641594452</v>
      </c>
      <c r="DW18" s="732">
        <v>21.040062000000002</v>
      </c>
      <c r="DX18" s="617">
        <f t="shared" si="24"/>
        <v>6.3123040000000028</v>
      </c>
      <c r="DY18" s="561">
        <f t="shared" si="25"/>
        <v>0.42859911196259493</v>
      </c>
      <c r="DZ18" s="732">
        <v>48.902591000000001</v>
      </c>
      <c r="EA18" s="617">
        <f t="shared" si="26"/>
        <v>3.1145479999999992</v>
      </c>
      <c r="EB18" s="561">
        <f t="shared" si="27"/>
        <v>6.8020989671910614E-2</v>
      </c>
      <c r="EC18" s="732">
        <v>101.45107400000001</v>
      </c>
      <c r="ED18" s="617">
        <f t="shared" si="28"/>
        <v>4.5172929999999951</v>
      </c>
      <c r="EE18" s="561">
        <f t="shared" si="29"/>
        <v>4.6601844613901884E-2</v>
      </c>
    </row>
    <row r="19" spans="1:135" x14ac:dyDescent="0.25">
      <c r="A19" s="99" t="s">
        <v>19</v>
      </c>
      <c r="B19" s="243">
        <v>242.02672000000001</v>
      </c>
      <c r="C19" s="732">
        <v>24.092763999999999</v>
      </c>
      <c r="D19" s="732">
        <v>21.562218999999999</v>
      </c>
      <c r="E19" s="732">
        <v>22.549748999999998</v>
      </c>
      <c r="F19" s="738">
        <v>68.204732000000007</v>
      </c>
      <c r="G19" s="732">
        <v>20.432530999999997</v>
      </c>
      <c r="H19" s="732">
        <v>19.603811999999998</v>
      </c>
      <c r="I19" s="732">
        <v>16.623560999999999</v>
      </c>
      <c r="J19" s="738">
        <v>56.659903999999997</v>
      </c>
      <c r="K19" s="737">
        <v>124.864636</v>
      </c>
      <c r="L19" s="737">
        <v>15.105180000000001</v>
      </c>
      <c r="M19" s="737">
        <v>15.698230000000001</v>
      </c>
      <c r="N19" s="737">
        <v>18.615490000000001</v>
      </c>
      <c r="O19" s="737">
        <v>49.418900000000008</v>
      </c>
      <c r="P19" s="737">
        <v>174.28353600000003</v>
      </c>
      <c r="Q19" s="737">
        <v>20.727070000000001</v>
      </c>
      <c r="R19" s="737">
        <v>22.50807</v>
      </c>
      <c r="S19" s="737">
        <v>25.651</v>
      </c>
      <c r="T19" s="737">
        <v>68.886139999999997</v>
      </c>
      <c r="U19" s="737">
        <v>243.16967600000004</v>
      </c>
      <c r="V19" s="732">
        <v>25.304763999999999</v>
      </c>
      <c r="W19" s="732">
        <v>23.862542999999999</v>
      </c>
      <c r="X19" s="732">
        <v>24.045521999999998</v>
      </c>
      <c r="Y19" s="738">
        <v>73.212828999999999</v>
      </c>
      <c r="Z19" s="732">
        <v>20.903849999999998</v>
      </c>
      <c r="AA19" s="737">
        <v>17.912820999999997</v>
      </c>
      <c r="AB19" s="732">
        <v>16.046789</v>
      </c>
      <c r="AC19" s="738">
        <v>54.863460000000003</v>
      </c>
      <c r="AD19" s="737">
        <v>128.076289</v>
      </c>
      <c r="AE19" s="737">
        <v>16.866099999999999</v>
      </c>
      <c r="AF19" s="737">
        <v>16.75385</v>
      </c>
      <c r="AG19" s="60">
        <v>18.443059999999999</v>
      </c>
      <c r="AH19" s="732">
        <v>52.063010000000006</v>
      </c>
      <c r="AI19" s="732">
        <v>180.13929899999999</v>
      </c>
      <c r="AJ19" s="737">
        <v>20.733229999999999</v>
      </c>
      <c r="AK19" s="737">
        <v>22.56334</v>
      </c>
      <c r="AL19" s="737">
        <v>25.082719999999998</v>
      </c>
      <c r="AM19" s="737">
        <v>68.379289999999997</v>
      </c>
      <c r="AN19" s="737">
        <v>248.51858899999999</v>
      </c>
      <c r="AO19" s="732">
        <v>26.013923999999999</v>
      </c>
      <c r="AP19" s="732">
        <v>23.329609999999999</v>
      </c>
      <c r="AQ19" s="732">
        <v>25.07424</v>
      </c>
      <c r="AR19" s="738">
        <v>74.417773999999994</v>
      </c>
      <c r="AS19" s="732">
        <v>21.4682</v>
      </c>
      <c r="AT19" s="732">
        <v>19.660910000000001</v>
      </c>
      <c r="AU19" s="732">
        <v>17.652999999999999</v>
      </c>
      <c r="AV19" s="738">
        <v>58.782109999999996</v>
      </c>
      <c r="AW19" s="737">
        <v>133.199884</v>
      </c>
      <c r="AX19" s="732">
        <v>17.562270000000002</v>
      </c>
      <c r="AY19" s="732">
        <v>18.947399999999998</v>
      </c>
      <c r="AZ19" s="738">
        <v>20.424219999999998</v>
      </c>
      <c r="BA19" s="738">
        <v>56.933889999999998</v>
      </c>
      <c r="BB19" s="732">
        <v>190.13377399999999</v>
      </c>
      <c r="BC19" s="732">
        <v>23.134409999999999</v>
      </c>
      <c r="BD19" s="732">
        <v>23.823060999999999</v>
      </c>
      <c r="BE19" s="732">
        <v>25.684740000000001</v>
      </c>
      <c r="BF19" s="738">
        <v>72.642211000000003</v>
      </c>
      <c r="BG19" s="630">
        <v>4.2629210000000057</v>
      </c>
      <c r="BH19" s="642">
        <v>6.234228229044203E-2</v>
      </c>
      <c r="BI19" s="637">
        <v>262.77598499999999</v>
      </c>
      <c r="BJ19" s="617">
        <v>14.257396</v>
      </c>
      <c r="BK19" s="561">
        <v>5.7369535443483555E-2</v>
      </c>
      <c r="BL19" s="732">
        <v>27.246867999999999</v>
      </c>
      <c r="BM19" s="732">
        <v>23.848230000000001</v>
      </c>
      <c r="BN19" s="732">
        <v>24.487978999999999</v>
      </c>
      <c r="BO19" s="732">
        <v>75.583077000000003</v>
      </c>
      <c r="BP19" s="732">
        <v>21.915127999999999</v>
      </c>
      <c r="BQ19" s="732">
        <v>23.103304999999999</v>
      </c>
      <c r="BR19" s="732">
        <v>20.624818999999999</v>
      </c>
      <c r="BS19" s="732">
        <v>2.971819</v>
      </c>
      <c r="BT19" s="750">
        <v>0.16834640004531809</v>
      </c>
      <c r="BU19" s="732">
        <v>65.643252000000004</v>
      </c>
      <c r="BV19" s="732">
        <v>6.8611420000000081</v>
      </c>
      <c r="BW19" s="750">
        <v>0.11672160118103975</v>
      </c>
      <c r="BX19" s="732">
        <v>141.22632900000002</v>
      </c>
      <c r="BY19" s="617">
        <v>8.0264450000000238</v>
      </c>
      <c r="BZ19" s="561">
        <v>6.0258648573598035E-2</v>
      </c>
      <c r="CA19" s="732">
        <v>21.433674</v>
      </c>
      <c r="CB19" s="617">
        <v>3.8714039999999983</v>
      </c>
      <c r="CC19" s="561">
        <v>0.22043870183068578</v>
      </c>
      <c r="CD19" s="732">
        <v>21.121775</v>
      </c>
      <c r="CE19" s="617">
        <v>2.1743750000000013</v>
      </c>
      <c r="CF19" s="561">
        <v>0.11475848929140682</v>
      </c>
      <c r="CG19" s="732">
        <v>21.344467000000002</v>
      </c>
      <c r="CH19" s="617">
        <f t="shared" si="0"/>
        <v>0.92024700000000337</v>
      </c>
      <c r="CI19" s="561">
        <f t="shared" si="1"/>
        <v>4.5056653326296103E-2</v>
      </c>
      <c r="CJ19" s="732">
        <v>63.899916000000005</v>
      </c>
      <c r="CK19" s="617">
        <f t="shared" si="2"/>
        <v>6.9660260000000065</v>
      </c>
      <c r="CL19" s="561">
        <f t="shared" si="3"/>
        <v>0.12235289034351959</v>
      </c>
      <c r="CM19" s="732">
        <v>205.12624500000004</v>
      </c>
      <c r="CN19" s="617">
        <f t="shared" si="4"/>
        <v>14.992471000000052</v>
      </c>
      <c r="CO19" s="561">
        <f t="shared" si="5"/>
        <v>7.8852224329171799E-2</v>
      </c>
      <c r="CP19" s="732">
        <v>23.667611000000001</v>
      </c>
      <c r="CQ19" s="617">
        <f t="shared" si="30"/>
        <v>0.53320100000000181</v>
      </c>
      <c r="CR19" s="561">
        <f t="shared" si="31"/>
        <v>2.3047961888805542E-2</v>
      </c>
      <c r="CS19" s="617">
        <v>24.724886999999999</v>
      </c>
      <c r="CT19" s="617">
        <f t="shared" si="6"/>
        <v>0.90182599999999979</v>
      </c>
      <c r="CU19" s="561">
        <f t="shared" si="7"/>
        <v>3.7855168989409035E-2</v>
      </c>
      <c r="CV19" s="617">
        <v>26.063076000000002</v>
      </c>
      <c r="CW19" s="617">
        <f t="shared" si="8"/>
        <v>0.37833600000000089</v>
      </c>
      <c r="CX19" s="561">
        <f t="shared" si="9"/>
        <v>1.4729991426816112E-2</v>
      </c>
      <c r="CY19" s="617">
        <v>74.455574000000013</v>
      </c>
      <c r="CZ19" s="617">
        <f t="shared" si="10"/>
        <v>1.8133630000000096</v>
      </c>
      <c r="DA19" s="561">
        <f t="shared" si="11"/>
        <v>2.4962937870930298E-2</v>
      </c>
      <c r="DB19" s="732">
        <v>279.58181900000005</v>
      </c>
      <c r="DC19" s="617">
        <f t="shared" si="12"/>
        <v>16.805834000000061</v>
      </c>
      <c r="DD19" s="561">
        <f t="shared" si="13"/>
        <v>6.3954984318677605E-2</v>
      </c>
      <c r="DE19" s="732">
        <v>26.420068999999998</v>
      </c>
      <c r="DF19" s="617">
        <f t="shared" si="32"/>
        <v>-0.82679900000000117</v>
      </c>
      <c r="DG19" s="561">
        <f t="shared" si="33"/>
        <v>-3.0344735402248846E-2</v>
      </c>
      <c r="DH19" s="732">
        <v>23.293026999999999</v>
      </c>
      <c r="DI19" s="617">
        <f t="shared" si="14"/>
        <v>-0.55520300000000233</v>
      </c>
      <c r="DJ19" s="561">
        <f t="shared" si="15"/>
        <v>-2.328067953051452E-2</v>
      </c>
      <c r="DK19" s="732">
        <v>25.690939999999998</v>
      </c>
      <c r="DL19" s="617">
        <f t="shared" si="16"/>
        <v>1.2029609999999984</v>
      </c>
      <c r="DM19" s="561">
        <f t="shared" si="17"/>
        <v>4.9124552091456726E-2</v>
      </c>
      <c r="DN19" s="732">
        <v>75.404035999999991</v>
      </c>
      <c r="DO19" s="617">
        <f t="shared" si="18"/>
        <v>-0.17904100000001222</v>
      </c>
      <c r="DP19" s="561">
        <f t="shared" si="19"/>
        <v>-2.3687974491963617E-3</v>
      </c>
      <c r="DQ19" s="732">
        <v>23.97364</v>
      </c>
      <c r="DR19" s="617">
        <f t="shared" si="20"/>
        <v>2.0585120000000003</v>
      </c>
      <c r="DS19" s="561">
        <f t="shared" si="21"/>
        <v>9.3931096364118907E-2</v>
      </c>
      <c r="DT19" s="732">
        <v>23.253539</v>
      </c>
      <c r="DU19" s="617">
        <f t="shared" si="22"/>
        <v>0.15023400000000109</v>
      </c>
      <c r="DV19" s="561">
        <f t="shared" si="23"/>
        <v>6.5027059981245579E-3</v>
      </c>
      <c r="DW19" s="732">
        <v>21.723275000000001</v>
      </c>
      <c r="DX19" s="617">
        <f t="shared" si="24"/>
        <v>1.0984560000000023</v>
      </c>
      <c r="DY19" s="561">
        <f t="shared" si="25"/>
        <v>5.3258940114820033E-2</v>
      </c>
      <c r="DZ19" s="732">
        <v>68.950454000000008</v>
      </c>
      <c r="EA19" s="617">
        <f t="shared" si="26"/>
        <v>3.3072020000000037</v>
      </c>
      <c r="EB19" s="561">
        <f t="shared" si="27"/>
        <v>5.0381446671776769E-2</v>
      </c>
      <c r="EC19" s="732">
        <v>144.35449</v>
      </c>
      <c r="ED19" s="617">
        <f t="shared" si="28"/>
        <v>3.1281609999999773</v>
      </c>
      <c r="EE19" s="561">
        <f t="shared" si="29"/>
        <v>2.2149984511740561E-2</v>
      </c>
    </row>
    <row r="20" spans="1:135" x14ac:dyDescent="0.25">
      <c r="A20" s="157" t="s">
        <v>29</v>
      </c>
      <c r="B20" s="242">
        <v>9294.2771980000016</v>
      </c>
      <c r="C20" s="734">
        <v>995.98099500000012</v>
      </c>
      <c r="D20" s="734">
        <v>862.30863799999986</v>
      </c>
      <c r="E20" s="734">
        <v>997.99571500000002</v>
      </c>
      <c r="F20" s="735">
        <v>2856.2853480000003</v>
      </c>
      <c r="G20" s="21">
        <v>811.14972999999998</v>
      </c>
      <c r="H20" s="734">
        <v>820.73646499999995</v>
      </c>
      <c r="I20" s="734">
        <v>660.22925399999997</v>
      </c>
      <c r="J20" s="735">
        <v>2292.1154489999999</v>
      </c>
      <c r="K20" s="734">
        <v>5148.4007970000002</v>
      </c>
      <c r="L20" s="734">
        <v>669.94768999999997</v>
      </c>
      <c r="M20" s="734">
        <v>714.79673999999989</v>
      </c>
      <c r="N20" s="734">
        <v>683.62563999999998</v>
      </c>
      <c r="O20" s="734">
        <v>2068.3700699999999</v>
      </c>
      <c r="P20" s="734">
        <v>7216.7708670000002</v>
      </c>
      <c r="Q20" s="734">
        <v>834.05394999999999</v>
      </c>
      <c r="R20" s="734">
        <v>907.36493999999993</v>
      </c>
      <c r="S20" s="734">
        <v>1134.4260000000002</v>
      </c>
      <c r="T20" s="734">
        <v>2875.8448899999999</v>
      </c>
      <c r="U20" s="734">
        <v>10092.615757</v>
      </c>
      <c r="V20" s="734">
        <v>1175.7934520000001</v>
      </c>
      <c r="W20" s="734">
        <v>1040.07971</v>
      </c>
      <c r="X20" s="734">
        <v>1021.5304710000001</v>
      </c>
      <c r="Y20" s="735">
        <v>3237.4036330000004</v>
      </c>
      <c r="Z20" s="734">
        <v>954.58966099999998</v>
      </c>
      <c r="AA20" s="737">
        <v>755.13595300000009</v>
      </c>
      <c r="AB20" s="734">
        <v>749.06531200000006</v>
      </c>
      <c r="AC20" s="734">
        <v>2458.7909260000001</v>
      </c>
      <c r="AD20" s="734">
        <v>5696.1945590000005</v>
      </c>
      <c r="AE20" s="734">
        <v>776.14061000000004</v>
      </c>
      <c r="AF20" s="734">
        <v>720.38857999999993</v>
      </c>
      <c r="AG20" s="734">
        <v>637.73599999999999</v>
      </c>
      <c r="AH20" s="734">
        <v>2134.2651900000001</v>
      </c>
      <c r="AI20" s="734">
        <v>7830.4597490000006</v>
      </c>
      <c r="AJ20" s="734">
        <v>689.84864000000005</v>
      </c>
      <c r="AK20" s="734">
        <v>842.82870000000003</v>
      </c>
      <c r="AL20" s="734">
        <v>1062.9261300000001</v>
      </c>
      <c r="AM20" s="734">
        <v>2595.60347</v>
      </c>
      <c r="AN20" s="734">
        <v>10426.063219</v>
      </c>
      <c r="AO20" s="734">
        <v>1028.9893810000001</v>
      </c>
      <c r="AP20" s="734">
        <v>880.53399999999999</v>
      </c>
      <c r="AQ20" s="734">
        <v>942.26294000000007</v>
      </c>
      <c r="AR20" s="735">
        <v>2851.786321</v>
      </c>
      <c r="AS20" s="734">
        <v>890.66628299999991</v>
      </c>
      <c r="AT20" s="734">
        <v>738.13631999999996</v>
      </c>
      <c r="AU20" s="734">
        <v>634.51123000000007</v>
      </c>
      <c r="AV20" s="735">
        <v>2263.3138330000002</v>
      </c>
      <c r="AW20" s="734">
        <v>5115.1001539999997</v>
      </c>
      <c r="AX20" s="734">
        <v>652.52985999999987</v>
      </c>
      <c r="AY20" s="734">
        <v>591.77328000000011</v>
      </c>
      <c r="AZ20" s="734">
        <v>555.31588999999997</v>
      </c>
      <c r="BA20" s="735">
        <v>1799.6190300000001</v>
      </c>
      <c r="BB20" s="734">
        <v>6914.7191839999996</v>
      </c>
      <c r="BC20" s="734">
        <v>777.81705000000011</v>
      </c>
      <c r="BD20" s="734">
        <v>785.56202200000007</v>
      </c>
      <c r="BE20" s="734">
        <v>921.37041999999997</v>
      </c>
      <c r="BF20" s="735">
        <v>2484.7494919999999</v>
      </c>
      <c r="BG20" s="628">
        <v>-110.8539780000001</v>
      </c>
      <c r="BH20" s="641">
        <v>-4.2708364078431482E-2</v>
      </c>
      <c r="BI20" s="636">
        <v>9399.4686760000004</v>
      </c>
      <c r="BJ20" s="616">
        <v>-1026.5945429999992</v>
      </c>
      <c r="BK20" s="623">
        <v>-9.846425457397745E-2</v>
      </c>
      <c r="BL20" s="734">
        <v>865.10689300000001</v>
      </c>
      <c r="BM20" s="734">
        <v>765.83027699999991</v>
      </c>
      <c r="BN20" s="734">
        <v>798.98417499999994</v>
      </c>
      <c r="BO20" s="734">
        <v>2429.9213450000002</v>
      </c>
      <c r="BP20" s="734">
        <v>690.32563000000005</v>
      </c>
      <c r="BQ20" s="734">
        <v>728.17832600000008</v>
      </c>
      <c r="BR20" s="734">
        <v>629.53333900000007</v>
      </c>
      <c r="BS20" s="734">
        <v>-4.9778909999999996</v>
      </c>
      <c r="BT20" s="749">
        <v>-7.8452370338662081E-3</v>
      </c>
      <c r="BU20" s="734">
        <v>2048.0372950000001</v>
      </c>
      <c r="BV20" s="734">
        <v>-215.27653800000007</v>
      </c>
      <c r="BW20" s="749">
        <v>-9.5115637460958358E-2</v>
      </c>
      <c r="BX20" s="734">
        <v>4477.9586400000007</v>
      </c>
      <c r="BY20" s="616">
        <v>-637.14151399999901</v>
      </c>
      <c r="BZ20" s="623">
        <v>-0.12456090688698547</v>
      </c>
      <c r="CA20" s="734">
        <v>730.123694</v>
      </c>
      <c r="CB20" s="616">
        <v>77.593834000000129</v>
      </c>
      <c r="CC20" s="623">
        <v>0.1189123115377435</v>
      </c>
      <c r="CD20" s="734">
        <v>696.44387599999993</v>
      </c>
      <c r="CE20" s="616">
        <v>104.67059599999982</v>
      </c>
      <c r="CF20" s="623">
        <v>0.17687617798491984</v>
      </c>
      <c r="CG20" s="734">
        <v>671.28397099999995</v>
      </c>
      <c r="CH20" s="616">
        <f t="shared" si="0"/>
        <v>115.96808099999998</v>
      </c>
      <c r="CI20" s="623">
        <f t="shared" si="1"/>
        <v>0.20883263578141081</v>
      </c>
      <c r="CJ20" s="734">
        <v>2097.851541</v>
      </c>
      <c r="CK20" s="616">
        <f t="shared" si="2"/>
        <v>298.23251099999993</v>
      </c>
      <c r="CL20" s="623">
        <f t="shared" si="3"/>
        <v>0.16571980292962335</v>
      </c>
      <c r="CM20" s="734">
        <v>6575.8101810000007</v>
      </c>
      <c r="CN20" s="616">
        <f t="shared" si="4"/>
        <v>-338.90900299999885</v>
      </c>
      <c r="CO20" s="623">
        <f t="shared" si="5"/>
        <v>-4.9012692197855548E-2</v>
      </c>
      <c r="CP20" s="734">
        <v>957.46759499999996</v>
      </c>
      <c r="CQ20" s="616">
        <f t="shared" si="30"/>
        <v>179.65054499999985</v>
      </c>
      <c r="CR20" s="623">
        <f t="shared" si="31"/>
        <v>0.23096760992832419</v>
      </c>
      <c r="CS20" s="616">
        <v>1078.6179809999999</v>
      </c>
      <c r="CT20" s="616">
        <f t="shared" si="6"/>
        <v>293.0559589999998</v>
      </c>
      <c r="CU20" s="623">
        <f t="shared" si="7"/>
        <v>0.37305260538677082</v>
      </c>
      <c r="CV20" s="616">
        <v>1296.923783</v>
      </c>
      <c r="CW20" s="616">
        <f t="shared" si="8"/>
        <v>375.55336299999999</v>
      </c>
      <c r="CX20" s="623">
        <f t="shared" si="9"/>
        <v>0.40760301703629687</v>
      </c>
      <c r="CY20" s="616">
        <v>3333.0093590000001</v>
      </c>
      <c r="CZ20" s="616">
        <f t="shared" si="10"/>
        <v>848.25986700000021</v>
      </c>
      <c r="DA20" s="623">
        <f t="shared" si="11"/>
        <v>0.34138647365905178</v>
      </c>
      <c r="DB20" s="734">
        <v>9908.8195400000004</v>
      </c>
      <c r="DC20" s="616">
        <f t="shared" si="12"/>
        <v>509.350864</v>
      </c>
      <c r="DD20" s="623">
        <f t="shared" si="13"/>
        <v>5.4189325115848702E-2</v>
      </c>
      <c r="DE20" s="734">
        <v>1183.1931550000002</v>
      </c>
      <c r="DF20" s="616">
        <f t="shared" si="32"/>
        <v>318.08626200000015</v>
      </c>
      <c r="DG20" s="623">
        <f t="shared" si="33"/>
        <v>0.36768434580025955</v>
      </c>
      <c r="DH20" s="734">
        <v>1064.3381429999999</v>
      </c>
      <c r="DI20" s="616">
        <f t="shared" si="14"/>
        <v>298.50786600000004</v>
      </c>
      <c r="DJ20" s="623">
        <f t="shared" si="15"/>
        <v>0.38978331748563144</v>
      </c>
      <c r="DK20" s="734">
        <v>1164.347096</v>
      </c>
      <c r="DL20" s="616">
        <f t="shared" si="16"/>
        <v>365.36292100000003</v>
      </c>
      <c r="DM20" s="623">
        <f t="shared" si="17"/>
        <v>0.4572843022829583</v>
      </c>
      <c r="DN20" s="734">
        <v>3411.8783939999998</v>
      </c>
      <c r="DO20" s="616">
        <f t="shared" si="18"/>
        <v>981.95704899999964</v>
      </c>
      <c r="DP20" s="623">
        <f t="shared" si="19"/>
        <v>0.40411063140811232</v>
      </c>
      <c r="DQ20" s="734">
        <v>1004.201868</v>
      </c>
      <c r="DR20" s="616">
        <f t="shared" si="20"/>
        <v>313.87623799999994</v>
      </c>
      <c r="DS20" s="623">
        <f t="shared" si="21"/>
        <v>0.45467852323547647</v>
      </c>
      <c r="DT20" s="734">
        <v>819.38631900000007</v>
      </c>
      <c r="DU20" s="616">
        <f t="shared" si="22"/>
        <v>91.207992999999988</v>
      </c>
      <c r="DV20" s="623">
        <f t="shared" si="23"/>
        <v>0.12525502303950747</v>
      </c>
      <c r="DW20" s="734">
        <v>784.51357900000005</v>
      </c>
      <c r="DX20" s="616">
        <f t="shared" si="24"/>
        <v>154.98023999999998</v>
      </c>
      <c r="DY20" s="623">
        <f t="shared" si="25"/>
        <v>0.24618273632049845</v>
      </c>
      <c r="DZ20" s="734">
        <v>2608.1017659999998</v>
      </c>
      <c r="EA20" s="616">
        <f t="shared" si="26"/>
        <v>560.06447099999968</v>
      </c>
      <c r="EB20" s="623">
        <f t="shared" si="27"/>
        <v>0.273464000078182</v>
      </c>
      <c r="EC20" s="734">
        <v>6019.9801599999992</v>
      </c>
      <c r="ED20" s="616">
        <f t="shared" si="28"/>
        <v>1542.0215199999984</v>
      </c>
      <c r="EE20" s="623">
        <f t="shared" si="29"/>
        <v>0.34435814262009312</v>
      </c>
    </row>
    <row r="21" spans="1:135" x14ac:dyDescent="0.25">
      <c r="A21" s="99" t="s">
        <v>20</v>
      </c>
      <c r="B21" s="243">
        <v>4186.8599640000002</v>
      </c>
      <c r="C21" s="732">
        <v>445.88396999999998</v>
      </c>
      <c r="D21" s="732">
        <v>382.94585999999998</v>
      </c>
      <c r="E21" s="732">
        <v>480.01970999999998</v>
      </c>
      <c r="F21" s="738">
        <v>1308.8495399999999</v>
      </c>
      <c r="G21" s="732">
        <v>382.13068199999998</v>
      </c>
      <c r="H21" s="732">
        <v>383.17370399999999</v>
      </c>
      <c r="I21" s="732">
        <v>293.34215799999998</v>
      </c>
      <c r="J21" s="738">
        <v>1058.6465439999999</v>
      </c>
      <c r="K21" s="737">
        <v>2367.4960839999999</v>
      </c>
      <c r="L21" s="737">
        <v>318.02237000000002</v>
      </c>
      <c r="M21" s="737">
        <v>370.07040999999998</v>
      </c>
      <c r="N21" s="737">
        <v>366.54122999999998</v>
      </c>
      <c r="O21" s="737">
        <v>1054.63401</v>
      </c>
      <c r="P21" s="737">
        <v>3422.1300940000001</v>
      </c>
      <c r="Q21" s="737">
        <v>441.95339999999999</v>
      </c>
      <c r="R21" s="737">
        <v>451.99898000000002</v>
      </c>
      <c r="S21" s="737">
        <v>582.61099999999999</v>
      </c>
      <c r="T21" s="737">
        <v>1476.5633800000001</v>
      </c>
      <c r="U21" s="737">
        <v>4898.6934739999997</v>
      </c>
      <c r="V21" s="732">
        <v>586.62885000000006</v>
      </c>
      <c r="W21" s="732">
        <v>496.15136000000001</v>
      </c>
      <c r="X21" s="732">
        <v>484.71141</v>
      </c>
      <c r="Y21" s="738">
        <v>1567.4916200000002</v>
      </c>
      <c r="Z21" s="732">
        <v>481.09537</v>
      </c>
      <c r="AA21" s="737">
        <v>309.53204099999999</v>
      </c>
      <c r="AB21" s="732">
        <v>333.544623</v>
      </c>
      <c r="AC21" s="738">
        <v>1124.1720339999999</v>
      </c>
      <c r="AD21" s="737">
        <v>2691.663654</v>
      </c>
      <c r="AE21" s="737">
        <v>398.48552999999998</v>
      </c>
      <c r="AF21" s="737">
        <v>401.90980999999999</v>
      </c>
      <c r="AG21" s="60">
        <v>296.62002999999999</v>
      </c>
      <c r="AH21" s="732">
        <v>1097.0153699999998</v>
      </c>
      <c r="AI21" s="732">
        <v>3788.679024</v>
      </c>
      <c r="AJ21" s="737">
        <v>305.35377999999997</v>
      </c>
      <c r="AK21" s="737">
        <v>410.19479000000001</v>
      </c>
      <c r="AL21" s="737">
        <v>540.52423999999996</v>
      </c>
      <c r="AM21" s="737">
        <v>1256.0728099999999</v>
      </c>
      <c r="AN21" s="737">
        <v>5044.7518339999997</v>
      </c>
      <c r="AO21" s="732">
        <v>494.85626100000002</v>
      </c>
      <c r="AP21" s="732">
        <v>455.18878999999998</v>
      </c>
      <c r="AQ21" s="732">
        <v>495.02811000000003</v>
      </c>
      <c r="AR21" s="738">
        <v>1445.073161</v>
      </c>
      <c r="AS21" s="732">
        <v>513.40517899999998</v>
      </c>
      <c r="AT21" s="732">
        <v>362.37948999999998</v>
      </c>
      <c r="AU21" s="732">
        <v>294.44672000000003</v>
      </c>
      <c r="AV21" s="738">
        <v>1170.231389</v>
      </c>
      <c r="AW21" s="737">
        <v>2615.3045499999998</v>
      </c>
      <c r="AX21" s="732">
        <v>325.64983999999998</v>
      </c>
      <c r="AY21" s="732">
        <v>307.43758000000003</v>
      </c>
      <c r="AZ21" s="738">
        <v>251.18602999999999</v>
      </c>
      <c r="BA21" s="738">
        <v>884.27345000000003</v>
      </c>
      <c r="BB21" s="732">
        <v>3499.578</v>
      </c>
      <c r="BC21" s="732">
        <v>404.49930000000001</v>
      </c>
      <c r="BD21" s="732">
        <v>386.56620800000002</v>
      </c>
      <c r="BE21" s="732">
        <v>416.12574999999998</v>
      </c>
      <c r="BF21" s="738">
        <v>1207.1912580000001</v>
      </c>
      <c r="BG21" s="630">
        <v>-48.881551999999829</v>
      </c>
      <c r="BH21" s="642">
        <v>-3.891617716014395E-2</v>
      </c>
      <c r="BI21" s="637">
        <v>4706.7692580000003</v>
      </c>
      <c r="BJ21" s="617">
        <v>-337.98257599999943</v>
      </c>
      <c r="BK21" s="561">
        <v>-6.6996868651120978E-2</v>
      </c>
      <c r="BL21" s="732">
        <v>358.113946</v>
      </c>
      <c r="BM21" s="732">
        <v>322.35105700000003</v>
      </c>
      <c r="BN21" s="732">
        <v>367.614689</v>
      </c>
      <c r="BO21" s="732">
        <v>1048.079692</v>
      </c>
      <c r="BP21" s="732">
        <v>324.64297399999998</v>
      </c>
      <c r="BQ21" s="732">
        <v>382.73515600000002</v>
      </c>
      <c r="BR21" s="732">
        <v>303.207244</v>
      </c>
      <c r="BS21" s="732">
        <v>8.7605239999999753</v>
      </c>
      <c r="BT21" s="750">
        <v>2.9752493082619409E-2</v>
      </c>
      <c r="BU21" s="732">
        <v>1010.585374</v>
      </c>
      <c r="BV21" s="732">
        <v>-159.64601500000003</v>
      </c>
      <c r="BW21" s="750">
        <v>-0.13642260539295792</v>
      </c>
      <c r="BX21" s="732">
        <v>2058.665066</v>
      </c>
      <c r="BY21" s="617">
        <v>-556.63948399999981</v>
      </c>
      <c r="BZ21" s="561">
        <v>-0.21283925958068625</v>
      </c>
      <c r="CA21" s="732">
        <v>456.83607899999998</v>
      </c>
      <c r="CB21" s="617">
        <v>131.186239</v>
      </c>
      <c r="CC21" s="561">
        <v>0.40284447552622782</v>
      </c>
      <c r="CD21" s="732">
        <v>347.37863900000002</v>
      </c>
      <c r="CE21" s="617">
        <v>39.941058999999996</v>
      </c>
      <c r="CF21" s="561">
        <v>0.12991599465491496</v>
      </c>
      <c r="CG21" s="732">
        <v>307.98019199999999</v>
      </c>
      <c r="CH21" s="617">
        <f t="shared" si="0"/>
        <v>56.794162</v>
      </c>
      <c r="CI21" s="561">
        <f t="shared" si="1"/>
        <v>0.22610398356946843</v>
      </c>
      <c r="CJ21" s="732">
        <v>1112.1949099999999</v>
      </c>
      <c r="CK21" s="617">
        <f t="shared" si="2"/>
        <v>227.92145999999991</v>
      </c>
      <c r="CL21" s="561">
        <f t="shared" si="3"/>
        <v>0.25774997541767186</v>
      </c>
      <c r="CM21" s="732">
        <v>3170.8599759999997</v>
      </c>
      <c r="CN21" s="617">
        <f t="shared" si="4"/>
        <v>-328.71802400000024</v>
      </c>
      <c r="CO21" s="561">
        <f t="shared" si="5"/>
        <v>-9.3930760794587301E-2</v>
      </c>
      <c r="CP21" s="732">
        <v>520.44595200000003</v>
      </c>
      <c r="CQ21" s="617">
        <f t="shared" si="30"/>
        <v>115.94665200000003</v>
      </c>
      <c r="CR21" s="561">
        <f t="shared" si="31"/>
        <v>0.28664240457276446</v>
      </c>
      <c r="CS21" s="617">
        <v>587.58008499999994</v>
      </c>
      <c r="CT21" s="617">
        <f t="shared" si="6"/>
        <v>201.01387699999992</v>
      </c>
      <c r="CU21" s="561">
        <f t="shared" si="7"/>
        <v>0.51999857421577811</v>
      </c>
      <c r="CV21" s="617">
        <v>646.72892400000001</v>
      </c>
      <c r="CW21" s="617">
        <f t="shared" si="8"/>
        <v>230.60317400000002</v>
      </c>
      <c r="CX21" s="561">
        <f t="shared" si="9"/>
        <v>0.55416703724775507</v>
      </c>
      <c r="CY21" s="617">
        <v>1754.7549610000001</v>
      </c>
      <c r="CZ21" s="617">
        <f t="shared" si="10"/>
        <v>547.56370300000003</v>
      </c>
      <c r="DA21" s="561">
        <f t="shared" si="11"/>
        <v>0.45358488091370852</v>
      </c>
      <c r="DB21" s="732">
        <v>4925.6149370000003</v>
      </c>
      <c r="DC21" s="617">
        <f t="shared" si="12"/>
        <v>218.84567900000002</v>
      </c>
      <c r="DD21" s="561">
        <f t="shared" si="13"/>
        <v>4.6495943821344643E-2</v>
      </c>
      <c r="DE21" s="732">
        <v>554.55323299999998</v>
      </c>
      <c r="DF21" s="617">
        <f t="shared" si="32"/>
        <v>196.43928699999998</v>
      </c>
      <c r="DG21" s="561">
        <f t="shared" si="33"/>
        <v>0.54853850064805909</v>
      </c>
      <c r="DH21" s="732">
        <v>518.89316499999995</v>
      </c>
      <c r="DI21" s="617">
        <f t="shared" si="14"/>
        <v>196.54210799999993</v>
      </c>
      <c r="DJ21" s="561">
        <f t="shared" si="15"/>
        <v>0.60971448280375862</v>
      </c>
      <c r="DK21" s="732">
        <v>629.44163399999991</v>
      </c>
      <c r="DL21" s="617">
        <f t="shared" si="16"/>
        <v>261.82694499999991</v>
      </c>
      <c r="DM21" s="561">
        <f t="shared" si="17"/>
        <v>0.71223199952165106</v>
      </c>
      <c r="DN21" s="732">
        <v>1702.8880319999998</v>
      </c>
      <c r="DO21" s="617">
        <f t="shared" si="18"/>
        <v>654.80833999999982</v>
      </c>
      <c r="DP21" s="561">
        <f t="shared" si="19"/>
        <v>0.62476960959949579</v>
      </c>
      <c r="DQ21" s="732">
        <v>550.05993599999999</v>
      </c>
      <c r="DR21" s="617">
        <f t="shared" si="20"/>
        <v>225.41696200000001</v>
      </c>
      <c r="DS21" s="561">
        <f t="shared" si="21"/>
        <v>0.69435342839115322</v>
      </c>
      <c r="DT21" s="732">
        <v>419.48445600000002</v>
      </c>
      <c r="DU21" s="617">
        <f t="shared" si="22"/>
        <v>36.749300000000005</v>
      </c>
      <c r="DV21" s="561">
        <f t="shared" si="23"/>
        <v>9.6017570959695181E-2</v>
      </c>
      <c r="DW21" s="732">
        <v>397.76588299999997</v>
      </c>
      <c r="DX21" s="617">
        <f t="shared" si="24"/>
        <v>94.558638999999971</v>
      </c>
      <c r="DY21" s="561">
        <f t="shared" si="25"/>
        <v>0.31186141120032068</v>
      </c>
      <c r="DZ21" s="732">
        <v>1367.310275</v>
      </c>
      <c r="EA21" s="617">
        <f t="shared" si="26"/>
        <v>356.72490100000005</v>
      </c>
      <c r="EB21" s="561">
        <f t="shared" si="27"/>
        <v>0.35298838690693346</v>
      </c>
      <c r="EC21" s="732">
        <v>3070.1983069999997</v>
      </c>
      <c r="ED21" s="617">
        <f t="shared" si="28"/>
        <v>1011.5332409999996</v>
      </c>
      <c r="EE21" s="561">
        <f t="shared" si="29"/>
        <v>0.49135396413240523</v>
      </c>
    </row>
    <row r="22" spans="1:135" x14ac:dyDescent="0.25">
      <c r="A22" s="99" t="s">
        <v>23</v>
      </c>
      <c r="B22" s="732">
        <v>858.28940299999999</v>
      </c>
      <c r="C22" s="732">
        <v>106.79100000000001</v>
      </c>
      <c r="D22" s="732">
        <v>93.446016</v>
      </c>
      <c r="E22" s="732">
        <v>107.260904</v>
      </c>
      <c r="F22" s="738">
        <v>307.49792000000002</v>
      </c>
      <c r="G22" s="732">
        <v>77.682919999999996</v>
      </c>
      <c r="H22" s="732">
        <v>75.826859999999996</v>
      </c>
      <c r="I22" s="732">
        <v>76.688884000000002</v>
      </c>
      <c r="J22" s="738">
        <v>230.19866399999998</v>
      </c>
      <c r="K22" s="737">
        <v>537.69658400000003</v>
      </c>
      <c r="L22" s="737">
        <v>69.396550000000005</v>
      </c>
      <c r="M22" s="737">
        <v>68.341570000000004</v>
      </c>
      <c r="N22" s="737">
        <v>63.97419</v>
      </c>
      <c r="O22" s="737">
        <v>201.71231</v>
      </c>
      <c r="P22" s="737">
        <v>739.40889400000003</v>
      </c>
      <c r="Q22" s="737">
        <v>71.073629999999994</v>
      </c>
      <c r="R22" s="737">
        <v>93.7607</v>
      </c>
      <c r="S22" s="737">
        <v>109.648</v>
      </c>
      <c r="T22" s="737">
        <v>274.48232999999999</v>
      </c>
      <c r="U22" s="737">
        <v>1013.891224</v>
      </c>
      <c r="V22" s="732">
        <v>110.84312</v>
      </c>
      <c r="W22" s="732">
        <v>102.78559</v>
      </c>
      <c r="X22" s="732">
        <v>96.454504</v>
      </c>
      <c r="Y22" s="738">
        <v>310.083214</v>
      </c>
      <c r="Z22" s="732">
        <v>80.859800000000007</v>
      </c>
      <c r="AA22" s="737">
        <v>78.917700000000011</v>
      </c>
      <c r="AB22" s="732">
        <v>89.714315999999997</v>
      </c>
      <c r="AC22" s="738">
        <v>249.49181600000003</v>
      </c>
      <c r="AD22" s="737">
        <v>559.57502999999997</v>
      </c>
      <c r="AE22" s="737">
        <v>79.793719999999993</v>
      </c>
      <c r="AF22" s="737">
        <v>74.436620000000005</v>
      </c>
      <c r="AG22" s="60">
        <v>78.457899999999995</v>
      </c>
      <c r="AH22" s="732">
        <v>232.68824000000001</v>
      </c>
      <c r="AI22" s="732">
        <v>792.26326999999992</v>
      </c>
      <c r="AJ22" s="737">
        <v>83.758020000000002</v>
      </c>
      <c r="AK22" s="737">
        <v>86.376999999999995</v>
      </c>
      <c r="AL22" s="737">
        <v>102.26112000000001</v>
      </c>
      <c r="AM22" s="737">
        <v>272.39614</v>
      </c>
      <c r="AN22" s="737">
        <v>1064.65941</v>
      </c>
      <c r="AO22" s="732">
        <v>99.568209999999993</v>
      </c>
      <c r="AP22" s="732">
        <v>70.381649999999993</v>
      </c>
      <c r="AQ22" s="732">
        <v>79.658879999999996</v>
      </c>
      <c r="AR22" s="738">
        <v>249.60874000000001</v>
      </c>
      <c r="AS22" s="732">
        <v>72.659443999999993</v>
      </c>
      <c r="AT22" s="732">
        <v>80.933949999999996</v>
      </c>
      <c r="AU22" s="732">
        <v>82.544319999999999</v>
      </c>
      <c r="AV22" s="738">
        <v>236.13771399999999</v>
      </c>
      <c r="AW22" s="737">
        <v>485.74645399999997</v>
      </c>
      <c r="AX22" s="732">
        <v>82.764529999999993</v>
      </c>
      <c r="AY22" s="732">
        <v>32.898229999999998</v>
      </c>
      <c r="AZ22" s="738">
        <v>68.073250000000002</v>
      </c>
      <c r="BA22" s="738">
        <v>183.73600999999999</v>
      </c>
      <c r="BB22" s="732">
        <v>669.48246399999994</v>
      </c>
      <c r="BC22" s="732">
        <v>83.988789999999995</v>
      </c>
      <c r="BD22" s="732">
        <v>74.368315999999993</v>
      </c>
      <c r="BE22" s="732">
        <v>93.337419999999995</v>
      </c>
      <c r="BF22" s="738">
        <v>251.694526</v>
      </c>
      <c r="BG22" s="630">
        <v>-20.701614000000006</v>
      </c>
      <c r="BH22" s="642">
        <v>-7.5998191457485431E-2</v>
      </c>
      <c r="BI22" s="637">
        <v>921.17698999999993</v>
      </c>
      <c r="BJ22" s="617">
        <v>-143.48242000000005</v>
      </c>
      <c r="BK22" s="561">
        <v>-0.13476837630167571</v>
      </c>
      <c r="BL22" s="732">
        <v>90.746892000000003</v>
      </c>
      <c r="BM22" s="732">
        <v>86.046342999999993</v>
      </c>
      <c r="BN22" s="684">
        <v>73.085648000000006</v>
      </c>
      <c r="BO22" s="732">
        <v>249.87888299999997</v>
      </c>
      <c r="BP22" s="732">
        <v>76.232006999999996</v>
      </c>
      <c r="BQ22" s="732">
        <v>79.415924000000004</v>
      </c>
      <c r="BR22" s="732">
        <v>43.660380000000004</v>
      </c>
      <c r="BS22" s="732">
        <v>-38.883939999999996</v>
      </c>
      <c r="BT22" s="750">
        <v>-0.4710674217196289</v>
      </c>
      <c r="BU22" s="732">
        <v>199.308311</v>
      </c>
      <c r="BV22" s="732">
        <v>-36.829402999999985</v>
      </c>
      <c r="BW22" s="750">
        <v>-0.15596578105266146</v>
      </c>
      <c r="BX22" s="732">
        <v>449.18719399999998</v>
      </c>
      <c r="BY22" s="617">
        <v>-36.559259999999995</v>
      </c>
      <c r="BZ22" s="561">
        <v>-7.5264080054406324E-2</v>
      </c>
      <c r="CA22" s="732">
        <v>1.641022</v>
      </c>
      <c r="CB22" s="617">
        <v>-81.123507999999987</v>
      </c>
      <c r="CC22" s="561">
        <v>-0.98017239993992589</v>
      </c>
      <c r="CD22" s="732">
        <v>82.545165999999995</v>
      </c>
      <c r="CE22" s="617">
        <v>49.646935999999997</v>
      </c>
      <c r="CF22" s="561">
        <v>1.5091065993520016</v>
      </c>
      <c r="CG22" s="732">
        <v>83.35138400000001</v>
      </c>
      <c r="CH22" s="617">
        <f t="shared" si="0"/>
        <v>15.278134000000009</v>
      </c>
      <c r="CI22" s="561">
        <f t="shared" si="1"/>
        <v>0.22443667666814804</v>
      </c>
      <c r="CJ22" s="732">
        <v>167.53757200000001</v>
      </c>
      <c r="CK22" s="617">
        <f t="shared" si="2"/>
        <v>-16.198437999999982</v>
      </c>
      <c r="CL22" s="561">
        <f t="shared" si="3"/>
        <v>-8.8161476892852864E-2</v>
      </c>
      <c r="CM22" s="732">
        <v>616.72476600000005</v>
      </c>
      <c r="CN22" s="617">
        <f t="shared" si="4"/>
        <v>-52.757697999999891</v>
      </c>
      <c r="CO22" s="561">
        <f t="shared" si="5"/>
        <v>-7.880370411016456E-2</v>
      </c>
      <c r="CP22" s="732">
        <v>92.337360000000004</v>
      </c>
      <c r="CQ22" s="617">
        <f t="shared" si="30"/>
        <v>8.3485700000000094</v>
      </c>
      <c r="CR22" s="561">
        <f t="shared" si="31"/>
        <v>9.9401003395810442E-2</v>
      </c>
      <c r="CS22" s="617">
        <v>98.763976</v>
      </c>
      <c r="CT22" s="617">
        <f t="shared" si="6"/>
        <v>24.395660000000007</v>
      </c>
      <c r="CU22" s="561">
        <f t="shared" si="7"/>
        <v>0.32803835439812851</v>
      </c>
      <c r="CV22" s="617">
        <v>127.83126399999999</v>
      </c>
      <c r="CW22" s="617">
        <f t="shared" si="8"/>
        <v>34.493843999999996</v>
      </c>
      <c r="CX22" s="561">
        <f t="shared" si="9"/>
        <v>0.36956071851996763</v>
      </c>
      <c r="CY22" s="617">
        <v>318.93259999999998</v>
      </c>
      <c r="CZ22" s="617">
        <f t="shared" si="10"/>
        <v>67.238073999999983</v>
      </c>
      <c r="DA22" s="561">
        <f t="shared" si="11"/>
        <v>0.26714158257061177</v>
      </c>
      <c r="DB22" s="732">
        <v>935.65736600000002</v>
      </c>
      <c r="DC22" s="617">
        <f t="shared" si="12"/>
        <v>14.480376000000092</v>
      </c>
      <c r="DD22" s="561">
        <f t="shared" si="13"/>
        <v>1.5719428684383543E-2</v>
      </c>
      <c r="DE22" s="732">
        <v>104.30901300000001</v>
      </c>
      <c r="DF22" s="617">
        <f t="shared" si="32"/>
        <v>13.562121000000005</v>
      </c>
      <c r="DG22" s="561">
        <f t="shared" si="33"/>
        <v>0.14944997785709294</v>
      </c>
      <c r="DH22" s="732">
        <v>89.020864000000003</v>
      </c>
      <c r="DI22" s="617">
        <f t="shared" si="14"/>
        <v>2.97452100000001</v>
      </c>
      <c r="DJ22" s="561">
        <f t="shared" si="15"/>
        <v>3.4568825313122373E-2</v>
      </c>
      <c r="DK22" s="732">
        <v>86.146276999999998</v>
      </c>
      <c r="DL22" s="617">
        <f t="shared" si="16"/>
        <v>13.060628999999992</v>
      </c>
      <c r="DM22" s="561">
        <f t="shared" si="17"/>
        <v>0.1787030608252935</v>
      </c>
      <c r="DN22" s="732">
        <v>279.47615400000001</v>
      </c>
      <c r="DO22" s="617">
        <f t="shared" si="18"/>
        <v>29.597271000000035</v>
      </c>
      <c r="DP22" s="561">
        <f t="shared" si="19"/>
        <v>0.1184464675232282</v>
      </c>
      <c r="DQ22" s="732">
        <v>87.302712999999997</v>
      </c>
      <c r="DR22" s="617">
        <f t="shared" si="20"/>
        <v>11.070706000000001</v>
      </c>
      <c r="DS22" s="561">
        <f t="shared" si="21"/>
        <v>0.14522385590608944</v>
      </c>
      <c r="DT22" s="732">
        <v>82.615135999999993</v>
      </c>
      <c r="DU22" s="617">
        <f t="shared" si="22"/>
        <v>3.1992119999999886</v>
      </c>
      <c r="DV22" s="561">
        <f t="shared" si="23"/>
        <v>4.0284263392817647E-2</v>
      </c>
      <c r="DW22" s="732">
        <v>89.481368000000003</v>
      </c>
      <c r="DX22" s="617">
        <f t="shared" si="24"/>
        <v>45.820988</v>
      </c>
      <c r="DY22" s="561">
        <f t="shared" si="25"/>
        <v>1.049486697092421</v>
      </c>
      <c r="DZ22" s="732">
        <v>259.39921700000002</v>
      </c>
      <c r="EA22" s="617">
        <f t="shared" si="26"/>
        <v>60.090906000000018</v>
      </c>
      <c r="EB22" s="561">
        <f t="shared" si="27"/>
        <v>0.3014972416278216</v>
      </c>
      <c r="EC22" s="732">
        <v>538.87537100000009</v>
      </c>
      <c r="ED22" s="617">
        <f t="shared" si="28"/>
        <v>89.68817700000011</v>
      </c>
      <c r="EE22" s="561">
        <f t="shared" si="29"/>
        <v>0.19966770691152008</v>
      </c>
    </row>
    <row r="23" spans="1:135" x14ac:dyDescent="0.25">
      <c r="A23" s="99" t="s">
        <v>21</v>
      </c>
      <c r="B23" s="243">
        <v>2086.7634410000001</v>
      </c>
      <c r="C23" s="732">
        <v>224.09860800000001</v>
      </c>
      <c r="D23" s="732">
        <v>187.05443199999999</v>
      </c>
      <c r="E23" s="732">
        <v>190.05511999999999</v>
      </c>
      <c r="F23" s="738">
        <v>601.20816000000002</v>
      </c>
      <c r="G23" s="732">
        <v>164.34796800000001</v>
      </c>
      <c r="H23" s="732">
        <v>170.601888</v>
      </c>
      <c r="I23" s="732">
        <v>139.34905599999999</v>
      </c>
      <c r="J23" s="738">
        <v>474.29891199999997</v>
      </c>
      <c r="K23" s="737">
        <v>1075.5070719999999</v>
      </c>
      <c r="L23" s="737">
        <v>102.16625999999999</v>
      </c>
      <c r="M23" s="737">
        <v>98.515000000000001</v>
      </c>
      <c r="N23" s="737">
        <v>94.607990000000001</v>
      </c>
      <c r="O23" s="737">
        <v>295.28925000000004</v>
      </c>
      <c r="P23" s="737">
        <v>1370.7963219999999</v>
      </c>
      <c r="Q23" s="737">
        <v>125.20142</v>
      </c>
      <c r="R23" s="737">
        <v>152.64341999999999</v>
      </c>
      <c r="S23" s="737">
        <v>206.441</v>
      </c>
      <c r="T23" s="737">
        <v>484.28584000000001</v>
      </c>
      <c r="U23" s="737">
        <v>1855.0821619999999</v>
      </c>
      <c r="V23" s="732">
        <v>235.45663999999999</v>
      </c>
      <c r="W23" s="732">
        <v>226.18348</v>
      </c>
      <c r="X23" s="732">
        <v>220.25342000000001</v>
      </c>
      <c r="Y23" s="738">
        <v>681.89354000000003</v>
      </c>
      <c r="Z23" s="732">
        <v>172.93109000000001</v>
      </c>
      <c r="AA23" s="737">
        <v>167.07514</v>
      </c>
      <c r="AB23" s="732">
        <v>139.53395</v>
      </c>
      <c r="AC23" s="738">
        <v>479.54018000000002</v>
      </c>
      <c r="AD23" s="737">
        <v>1161.43372</v>
      </c>
      <c r="AE23" s="737">
        <v>102.07322000000001</v>
      </c>
      <c r="AF23" s="737">
        <v>96.830680000000001</v>
      </c>
      <c r="AG23" s="60">
        <v>96.022530000000003</v>
      </c>
      <c r="AH23" s="732">
        <v>294.92642999999998</v>
      </c>
      <c r="AI23" s="732">
        <v>1456.36015</v>
      </c>
      <c r="AJ23" s="737">
        <v>117.72686</v>
      </c>
      <c r="AK23" s="737">
        <v>157.20625000000001</v>
      </c>
      <c r="AL23" s="737">
        <v>214.72344000000001</v>
      </c>
      <c r="AM23" s="737">
        <v>489.65655000000004</v>
      </c>
      <c r="AN23" s="737">
        <v>1946.0167000000001</v>
      </c>
      <c r="AO23" s="732">
        <v>231.91349</v>
      </c>
      <c r="AP23" s="732">
        <v>185.08483000000001</v>
      </c>
      <c r="AQ23" s="732">
        <v>186.03495000000001</v>
      </c>
      <c r="AR23" s="738">
        <v>603.03327000000002</v>
      </c>
      <c r="AS23" s="732">
        <v>162.55441999999999</v>
      </c>
      <c r="AT23" s="732">
        <v>125.10833</v>
      </c>
      <c r="AU23" s="732">
        <v>96.037080000000003</v>
      </c>
      <c r="AV23" s="738">
        <v>383.69982999999996</v>
      </c>
      <c r="AW23" s="737">
        <v>986.73309999999992</v>
      </c>
      <c r="AX23" s="732">
        <v>71.637140000000002</v>
      </c>
      <c r="AY23" s="732">
        <v>82.531679999999994</v>
      </c>
      <c r="AZ23" s="738">
        <v>69.206890000000001</v>
      </c>
      <c r="BA23" s="738">
        <v>223.37570999999997</v>
      </c>
      <c r="BB23" s="732">
        <v>1210.1088099999999</v>
      </c>
      <c r="BC23" s="732">
        <v>112.9417</v>
      </c>
      <c r="BD23" s="732">
        <v>148.975326</v>
      </c>
      <c r="BE23" s="732">
        <v>209.95896999999999</v>
      </c>
      <c r="BF23" s="738">
        <v>471.87599599999999</v>
      </c>
      <c r="BG23" s="630">
        <v>-17.780554000000052</v>
      </c>
      <c r="BH23" s="642">
        <v>-3.6312296853784676E-2</v>
      </c>
      <c r="BI23" s="637">
        <v>1681.9848059999999</v>
      </c>
      <c r="BJ23" s="617">
        <v>-264.03189400000019</v>
      </c>
      <c r="BK23" s="561">
        <v>-0.13567812342000984</v>
      </c>
      <c r="BL23" s="732">
        <v>203.47500600000001</v>
      </c>
      <c r="BM23" s="732">
        <v>182.7938</v>
      </c>
      <c r="BN23" s="684">
        <v>183.58587</v>
      </c>
      <c r="BO23" s="732">
        <v>569.85467600000004</v>
      </c>
      <c r="BP23" s="732">
        <v>152.697202</v>
      </c>
      <c r="BQ23" s="732">
        <v>117.563316</v>
      </c>
      <c r="BR23" s="732">
        <v>123.54864600000001</v>
      </c>
      <c r="BS23" s="732">
        <v>27.511566000000002</v>
      </c>
      <c r="BT23" s="750">
        <v>0.28646816417158871</v>
      </c>
      <c r="BU23" s="732">
        <v>393.80916400000001</v>
      </c>
      <c r="BV23" s="732">
        <v>10.109334000000047</v>
      </c>
      <c r="BW23" s="750">
        <v>2.6346985871742626E-2</v>
      </c>
      <c r="BX23" s="732">
        <v>963.66384000000005</v>
      </c>
      <c r="BY23" s="617">
        <v>-23.069259999999872</v>
      </c>
      <c r="BZ23" s="561">
        <v>-2.3379432594284995E-2</v>
      </c>
      <c r="CA23" s="732">
        <v>101.233844</v>
      </c>
      <c r="CB23" s="617">
        <v>29.596704000000003</v>
      </c>
      <c r="CC23" s="561">
        <v>0.41314748187881317</v>
      </c>
      <c r="CD23" s="732">
        <v>117.24952999999999</v>
      </c>
      <c r="CE23" s="617">
        <v>34.717849999999999</v>
      </c>
      <c r="CF23" s="561">
        <v>0.42066089046048744</v>
      </c>
      <c r="CG23" s="732">
        <v>118.730282</v>
      </c>
      <c r="CH23" s="617">
        <f t="shared" si="0"/>
        <v>49.523392000000001</v>
      </c>
      <c r="CI23" s="561">
        <f t="shared" si="1"/>
        <v>0.71558470551125763</v>
      </c>
      <c r="CJ23" s="732">
        <v>337.21365600000001</v>
      </c>
      <c r="CK23" s="617">
        <f t="shared" si="2"/>
        <v>113.83794600000004</v>
      </c>
      <c r="CL23" s="561">
        <f t="shared" si="3"/>
        <v>0.50962544674172527</v>
      </c>
      <c r="CM23" s="732">
        <v>1300.8774960000001</v>
      </c>
      <c r="CN23" s="617">
        <f t="shared" si="4"/>
        <v>90.768686000000116</v>
      </c>
      <c r="CO23" s="561">
        <f t="shared" si="5"/>
        <v>7.5008697771566601E-2</v>
      </c>
      <c r="CP23" s="732">
        <v>146.482043</v>
      </c>
      <c r="CQ23" s="617">
        <f t="shared" si="30"/>
        <v>33.540343000000007</v>
      </c>
      <c r="CR23" s="561">
        <f t="shared" si="31"/>
        <v>0.29697041039757688</v>
      </c>
      <c r="CS23" s="617">
        <v>172.41632999999999</v>
      </c>
      <c r="CT23" s="617">
        <f t="shared" si="6"/>
        <v>23.441003999999992</v>
      </c>
      <c r="CU23" s="561">
        <f t="shared" si="7"/>
        <v>0.15734823094127676</v>
      </c>
      <c r="CV23" s="617">
        <v>265.12482</v>
      </c>
      <c r="CW23" s="617">
        <f t="shared" si="8"/>
        <v>55.165850000000006</v>
      </c>
      <c r="CX23" s="561">
        <f t="shared" si="9"/>
        <v>0.26274585934575695</v>
      </c>
      <c r="CY23" s="617">
        <v>584.02319299999999</v>
      </c>
      <c r="CZ23" s="617">
        <f t="shared" si="10"/>
        <v>112.14719700000001</v>
      </c>
      <c r="DA23" s="561">
        <f t="shared" si="11"/>
        <v>0.23766243239887119</v>
      </c>
      <c r="DB23" s="732">
        <v>1884.9006890000001</v>
      </c>
      <c r="DC23" s="617">
        <f t="shared" si="12"/>
        <v>202.91588300000012</v>
      </c>
      <c r="DD23" s="561">
        <f t="shared" si="13"/>
        <v>0.12064073484858824</v>
      </c>
      <c r="DE23" s="732">
        <v>276.57271600000001</v>
      </c>
      <c r="DF23" s="617">
        <f t="shared" si="32"/>
        <v>73.097710000000006</v>
      </c>
      <c r="DG23" s="561">
        <f t="shared" si="33"/>
        <v>0.35924662904297938</v>
      </c>
      <c r="DH23" s="732">
        <v>222.663962</v>
      </c>
      <c r="DI23" s="617">
        <f t="shared" si="14"/>
        <v>39.870161999999993</v>
      </c>
      <c r="DJ23" s="561">
        <f t="shared" si="15"/>
        <v>0.21811550501165791</v>
      </c>
      <c r="DK23" s="732">
        <v>218.72737599999999</v>
      </c>
      <c r="DL23" s="617">
        <f t="shared" si="16"/>
        <v>35.141505999999993</v>
      </c>
      <c r="DM23" s="561">
        <f t="shared" si="17"/>
        <v>0.19141726974957274</v>
      </c>
      <c r="DN23" s="732">
        <v>717.96405400000003</v>
      </c>
      <c r="DO23" s="617">
        <f t="shared" si="18"/>
        <v>148.10937799999999</v>
      </c>
      <c r="DP23" s="561">
        <f t="shared" si="19"/>
        <v>0.25990727853569456</v>
      </c>
      <c r="DQ23" s="732">
        <v>204.35271599999999</v>
      </c>
      <c r="DR23" s="617">
        <f t="shared" si="20"/>
        <v>51.655513999999982</v>
      </c>
      <c r="DS23" s="561">
        <f t="shared" si="21"/>
        <v>0.33828723331813232</v>
      </c>
      <c r="DT23" s="732">
        <v>125.18051799999999</v>
      </c>
      <c r="DU23" s="617">
        <f t="shared" si="22"/>
        <v>7.6172019999999918</v>
      </c>
      <c r="DV23" s="561">
        <f t="shared" si="23"/>
        <v>6.4792337092635183E-2</v>
      </c>
      <c r="DW23" s="732">
        <v>117.266018</v>
      </c>
      <c r="DX23" s="617">
        <f t="shared" si="24"/>
        <v>-6.2826280000000025</v>
      </c>
      <c r="DY23" s="561">
        <f t="shared" si="25"/>
        <v>-5.0851451662206011E-2</v>
      </c>
      <c r="DZ23" s="732">
        <v>446.79925200000002</v>
      </c>
      <c r="EA23" s="617">
        <f t="shared" si="26"/>
        <v>52.990088000000014</v>
      </c>
      <c r="EB23" s="561">
        <f t="shared" si="27"/>
        <v>0.13455778291639758</v>
      </c>
      <c r="EC23" s="732">
        <v>1164.7633060000001</v>
      </c>
      <c r="ED23" s="617">
        <f t="shared" si="28"/>
        <v>201.09946600000001</v>
      </c>
      <c r="EE23" s="561">
        <f t="shared" si="29"/>
        <v>0.20868217489617541</v>
      </c>
    </row>
    <row r="24" spans="1:135" x14ac:dyDescent="0.25">
      <c r="A24" s="99" t="s">
        <v>22</v>
      </c>
      <c r="B24" s="243">
        <v>2130.2487759999999</v>
      </c>
      <c r="C24" s="732">
        <v>217.78384</v>
      </c>
      <c r="D24" s="732">
        <v>193.684416</v>
      </c>
      <c r="E24" s="732">
        <v>213.548304</v>
      </c>
      <c r="F24" s="738">
        <v>625.01656000000003</v>
      </c>
      <c r="G24" s="732">
        <v>184.88782399999999</v>
      </c>
      <c r="H24" s="732">
        <v>187.96230399999999</v>
      </c>
      <c r="I24" s="732">
        <v>144.65052800000001</v>
      </c>
      <c r="J24" s="738">
        <v>517.50065599999994</v>
      </c>
      <c r="K24" s="737">
        <v>1142.517216</v>
      </c>
      <c r="L24" s="737">
        <v>177.89343</v>
      </c>
      <c r="M24" s="737">
        <v>172.47984</v>
      </c>
      <c r="N24" s="737">
        <v>156.36875000000001</v>
      </c>
      <c r="O24" s="737">
        <v>506.74202000000002</v>
      </c>
      <c r="P24" s="737">
        <v>1649.2592359999999</v>
      </c>
      <c r="Q24" s="737">
        <v>194.84613999999999</v>
      </c>
      <c r="R24" s="737">
        <v>208.73258999999999</v>
      </c>
      <c r="S24" s="737">
        <v>235.68</v>
      </c>
      <c r="T24" s="737">
        <v>639.25873000000001</v>
      </c>
      <c r="U24" s="737">
        <v>2288.5179659999999</v>
      </c>
      <c r="V24" s="732">
        <v>242.336512</v>
      </c>
      <c r="W24" s="732">
        <v>214.95928000000001</v>
      </c>
      <c r="X24" s="732">
        <v>219.98440000000002</v>
      </c>
      <c r="Y24" s="738">
        <v>677.28019200000006</v>
      </c>
      <c r="Z24" s="732">
        <v>219.55395999999999</v>
      </c>
      <c r="AA24" s="737">
        <v>199.56104400000001</v>
      </c>
      <c r="AB24" s="732">
        <v>185.836512</v>
      </c>
      <c r="AC24" s="738">
        <v>604.95151599999997</v>
      </c>
      <c r="AD24" s="737">
        <v>1282.231708</v>
      </c>
      <c r="AE24" s="737">
        <v>195.60346999999999</v>
      </c>
      <c r="AF24" s="737">
        <v>146.90018000000001</v>
      </c>
      <c r="AG24" s="60">
        <v>166.62915000000001</v>
      </c>
      <c r="AH24" s="732">
        <v>509.13279999999997</v>
      </c>
      <c r="AI24" s="732">
        <v>1791.3645080000001</v>
      </c>
      <c r="AJ24" s="737">
        <v>182.73194000000001</v>
      </c>
      <c r="AK24" s="737">
        <v>188.53637000000001</v>
      </c>
      <c r="AL24" s="737">
        <v>205.38333</v>
      </c>
      <c r="AM24" s="737">
        <v>576.65164000000004</v>
      </c>
      <c r="AN24" s="737">
        <v>2368.0161480000002</v>
      </c>
      <c r="AO24" s="732">
        <v>202.65142</v>
      </c>
      <c r="AP24" s="732">
        <v>169.73000999999999</v>
      </c>
      <c r="AQ24" s="732">
        <v>181.51400000000001</v>
      </c>
      <c r="AR24" s="738">
        <v>553.89543000000003</v>
      </c>
      <c r="AS24" s="732">
        <v>142.00009600000001</v>
      </c>
      <c r="AT24" s="732">
        <v>168.78422</v>
      </c>
      <c r="AU24" s="732">
        <v>161.30842000000001</v>
      </c>
      <c r="AV24" s="738">
        <v>472.092736</v>
      </c>
      <c r="AW24" s="737">
        <v>1025.9881660000001</v>
      </c>
      <c r="AX24" s="732">
        <v>172.07398000000001</v>
      </c>
      <c r="AY24" s="732">
        <v>166.78027</v>
      </c>
      <c r="AZ24" s="738">
        <v>166.78772000000001</v>
      </c>
      <c r="BA24" s="738">
        <v>505.64197000000001</v>
      </c>
      <c r="BB24" s="732">
        <v>1531.6301360000002</v>
      </c>
      <c r="BC24" s="732">
        <v>175.08392000000001</v>
      </c>
      <c r="BD24" s="732">
        <v>175.65217200000001</v>
      </c>
      <c r="BE24" s="732">
        <v>201.78657999999999</v>
      </c>
      <c r="BF24" s="738">
        <v>552.52267199999994</v>
      </c>
      <c r="BG24" s="630">
        <v>-24.1289680000001</v>
      </c>
      <c r="BH24" s="642">
        <v>-4.1843231383162482E-2</v>
      </c>
      <c r="BI24" s="637">
        <v>2084.1528080000003</v>
      </c>
      <c r="BJ24" s="617">
        <v>-283.86333999999988</v>
      </c>
      <c r="BK24" s="561">
        <v>-0.11987390383285501</v>
      </c>
      <c r="BL24" s="732">
        <v>212.74871999999999</v>
      </c>
      <c r="BM24" s="732">
        <v>174.61277799999999</v>
      </c>
      <c r="BN24" s="684">
        <v>174.53878399999999</v>
      </c>
      <c r="BO24" s="732">
        <v>561.90028199999995</v>
      </c>
      <c r="BP24" s="732">
        <v>136.726494</v>
      </c>
      <c r="BQ24" s="732">
        <v>148.146039</v>
      </c>
      <c r="BR24" s="732">
        <v>159.09541200000001</v>
      </c>
      <c r="BS24" s="732">
        <v>-2.2130080000000021</v>
      </c>
      <c r="BT24" s="750">
        <v>-1.3719110260952292E-2</v>
      </c>
      <c r="BU24" s="732">
        <v>443.96794499999999</v>
      </c>
      <c r="BV24" s="732">
        <v>-28.124791000000016</v>
      </c>
      <c r="BW24" s="750">
        <v>-5.9574716692950801E-2</v>
      </c>
      <c r="BX24" s="732">
        <v>1005.8682269999999</v>
      </c>
      <c r="BY24" s="617">
        <v>-20.119939000000159</v>
      </c>
      <c r="BZ24" s="561">
        <v>-1.9610303185504926E-2</v>
      </c>
      <c r="CA24" s="732">
        <v>169.76617200000001</v>
      </c>
      <c r="CB24" s="617">
        <v>-2.3078079999999943</v>
      </c>
      <c r="CC24" s="561">
        <v>-1.3411719773088263E-2</v>
      </c>
      <c r="CD24" s="732">
        <v>149.105504</v>
      </c>
      <c r="CE24" s="617">
        <v>-17.674766000000005</v>
      </c>
      <c r="CF24" s="561">
        <v>-0.1059763603932288</v>
      </c>
      <c r="CG24" s="732">
        <v>161.22211300000001</v>
      </c>
      <c r="CH24" s="617">
        <f t="shared" si="0"/>
        <v>-5.565607</v>
      </c>
      <c r="CI24" s="561">
        <f t="shared" si="1"/>
        <v>-3.3369405133663314E-2</v>
      </c>
      <c r="CJ24" s="732">
        <v>480.09378900000002</v>
      </c>
      <c r="CK24" s="617">
        <f t="shared" si="2"/>
        <v>-25.548181</v>
      </c>
      <c r="CL24" s="561">
        <f t="shared" si="3"/>
        <v>-5.0526227085144849E-2</v>
      </c>
      <c r="CM24" s="732">
        <v>1485.9620159999999</v>
      </c>
      <c r="CN24" s="617">
        <f t="shared" si="4"/>
        <v>-45.668120000000272</v>
      </c>
      <c r="CO24" s="561">
        <f t="shared" si="5"/>
        <v>-2.9816676315384451E-2</v>
      </c>
      <c r="CP24" s="732">
        <v>197.94889600000002</v>
      </c>
      <c r="CQ24" s="617">
        <f t="shared" si="30"/>
        <v>22.864976000000013</v>
      </c>
      <c r="CR24" s="561">
        <f t="shared" si="31"/>
        <v>0.13059438011212002</v>
      </c>
      <c r="CS24" s="617">
        <v>219.18179199999997</v>
      </c>
      <c r="CT24" s="617">
        <f t="shared" si="6"/>
        <v>43.529619999999966</v>
      </c>
      <c r="CU24" s="561">
        <f t="shared" si="7"/>
        <v>0.24781714626335485</v>
      </c>
      <c r="CV24" s="617">
        <v>256.81987199999998</v>
      </c>
      <c r="CW24" s="617">
        <f t="shared" si="8"/>
        <v>55.033291999999989</v>
      </c>
      <c r="CX24" s="561">
        <f t="shared" si="9"/>
        <v>0.27273018849915587</v>
      </c>
      <c r="CY24" s="617">
        <v>673.95056</v>
      </c>
      <c r="CZ24" s="617">
        <f t="shared" si="10"/>
        <v>121.42788800000005</v>
      </c>
      <c r="DA24" s="561">
        <f t="shared" si="11"/>
        <v>0.21976996448029931</v>
      </c>
      <c r="DB24" s="732">
        <v>2159.9125759999997</v>
      </c>
      <c r="DC24" s="617">
        <f t="shared" si="12"/>
        <v>75.75976799999944</v>
      </c>
      <c r="DD24" s="561">
        <f t="shared" si="13"/>
        <v>3.6350390292495018E-2</v>
      </c>
      <c r="DE24" s="732">
        <v>247.374256</v>
      </c>
      <c r="DF24" s="617">
        <f t="shared" si="32"/>
        <v>34.625536000000011</v>
      </c>
      <c r="DG24" s="561">
        <f t="shared" si="33"/>
        <v>0.16275320481364125</v>
      </c>
      <c r="DH24" s="732">
        <v>233.75006400000001</v>
      </c>
      <c r="DI24" s="617">
        <f t="shared" si="14"/>
        <v>59.137286000000017</v>
      </c>
      <c r="DJ24" s="561">
        <f t="shared" si="15"/>
        <v>0.33867673762111511</v>
      </c>
      <c r="DK24" s="732">
        <v>230.020432</v>
      </c>
      <c r="DL24" s="617">
        <f t="shared" si="16"/>
        <v>55.481648000000007</v>
      </c>
      <c r="DM24" s="561">
        <f t="shared" si="17"/>
        <v>0.31787575648516042</v>
      </c>
      <c r="DN24" s="732">
        <v>711.14475200000004</v>
      </c>
      <c r="DO24" s="617">
        <f t="shared" si="18"/>
        <v>149.24447000000009</v>
      </c>
      <c r="DP24" s="561">
        <f t="shared" si="19"/>
        <v>0.26560668285978917</v>
      </c>
      <c r="DQ24" s="732">
        <v>162.47993599999998</v>
      </c>
      <c r="DR24" s="617">
        <f t="shared" si="20"/>
        <v>25.753441999999978</v>
      </c>
      <c r="DS24" s="561">
        <f t="shared" si="21"/>
        <v>0.18835736400876321</v>
      </c>
      <c r="DT24" s="732">
        <v>191.1825</v>
      </c>
      <c r="DU24" s="617">
        <f t="shared" si="22"/>
        <v>43.036461000000003</v>
      </c>
      <c r="DV24" s="561">
        <f t="shared" si="23"/>
        <v>0.29050024752939901</v>
      </c>
      <c r="DW24" s="732">
        <v>179.95689300000001</v>
      </c>
      <c r="DX24" s="617">
        <f t="shared" si="24"/>
        <v>20.861480999999998</v>
      </c>
      <c r="DY24" s="561">
        <f t="shared" si="25"/>
        <v>0.13112559776393801</v>
      </c>
      <c r="DZ24" s="732">
        <v>533.61932899999999</v>
      </c>
      <c r="EA24" s="617">
        <f t="shared" si="26"/>
        <v>89.651384000000007</v>
      </c>
      <c r="EB24" s="561">
        <f t="shared" si="27"/>
        <v>0.2019321102112451</v>
      </c>
      <c r="EC24" s="732">
        <v>1244.764081</v>
      </c>
      <c r="ED24" s="617">
        <f t="shared" si="28"/>
        <v>238.8958540000001</v>
      </c>
      <c r="EE24" s="561">
        <f t="shared" si="29"/>
        <v>0.23750213754390725</v>
      </c>
    </row>
    <row r="25" spans="1:135" x14ac:dyDescent="0.25">
      <c r="A25" s="99" t="s">
        <v>24</v>
      </c>
      <c r="B25" s="244">
        <v>32.115614000000001</v>
      </c>
      <c r="C25" s="732">
        <v>1.4235769999999999</v>
      </c>
      <c r="D25" s="732">
        <v>5.1779139999999995</v>
      </c>
      <c r="E25" s="732">
        <v>7.1116769999999994</v>
      </c>
      <c r="F25" s="738">
        <v>13.713168</v>
      </c>
      <c r="G25" s="732">
        <v>2.100336</v>
      </c>
      <c r="H25" s="732">
        <v>3.1717089999999999</v>
      </c>
      <c r="I25" s="732">
        <v>6.1986279999999994</v>
      </c>
      <c r="J25" s="738">
        <v>11.470673</v>
      </c>
      <c r="K25" s="737">
        <v>25.183841000000001</v>
      </c>
      <c r="L25" s="737">
        <v>2.4690799999999999</v>
      </c>
      <c r="M25" s="737">
        <v>5.38992</v>
      </c>
      <c r="N25" s="737">
        <v>2.13348</v>
      </c>
      <c r="O25" s="737">
        <v>9.9924800000000005</v>
      </c>
      <c r="P25" s="737">
        <v>35.176321000000002</v>
      </c>
      <c r="Q25" s="737">
        <v>0.97936000000000001</v>
      </c>
      <c r="R25" s="737">
        <v>0.22925000000000001</v>
      </c>
      <c r="S25" s="737">
        <v>4.5999999999999999E-2</v>
      </c>
      <c r="T25" s="737">
        <v>1.25461</v>
      </c>
      <c r="U25" s="737">
        <v>36.430931000000001</v>
      </c>
      <c r="V25" s="732">
        <v>0.52832999999999997</v>
      </c>
      <c r="W25" s="732">
        <v>0</v>
      </c>
      <c r="X25" s="732">
        <v>0.12673699999999999</v>
      </c>
      <c r="Y25" s="738">
        <v>0.65506699999999995</v>
      </c>
      <c r="Z25" s="732">
        <v>0.14944099999999999</v>
      </c>
      <c r="AA25" s="737">
        <v>5.0027999999999996E-2</v>
      </c>
      <c r="AB25" s="732">
        <v>0.43591099999999999</v>
      </c>
      <c r="AC25" s="738">
        <v>0.63537999999999994</v>
      </c>
      <c r="AD25" s="737">
        <v>1.2904469999999999</v>
      </c>
      <c r="AE25" s="737">
        <v>0.18467</v>
      </c>
      <c r="AF25" s="737">
        <v>0.31129000000000001</v>
      </c>
      <c r="AG25" s="60">
        <v>6.3899999999999998E-3</v>
      </c>
      <c r="AH25" s="732">
        <v>0.50235000000000007</v>
      </c>
      <c r="AI25" s="732">
        <v>1.792797</v>
      </c>
      <c r="AJ25" s="737">
        <v>0.27804000000000001</v>
      </c>
      <c r="AK25" s="737">
        <v>0.51429000000000002</v>
      </c>
      <c r="AL25" s="737">
        <v>3.4000000000000002E-2</v>
      </c>
      <c r="AM25" s="737">
        <v>0.82633000000000001</v>
      </c>
      <c r="AN25" s="737">
        <v>2.6191269999999998</v>
      </c>
      <c r="AO25" s="732">
        <v>0</v>
      </c>
      <c r="AP25" s="732">
        <v>0.14871999999999999</v>
      </c>
      <c r="AQ25" s="732">
        <v>2.7E-2</v>
      </c>
      <c r="AR25" s="738">
        <v>0.17571999999999999</v>
      </c>
      <c r="AS25" s="732">
        <v>4.7143999999999998E-2</v>
      </c>
      <c r="AT25" s="732">
        <v>0.93032999999999999</v>
      </c>
      <c r="AU25" s="732">
        <v>0.17469000000000001</v>
      </c>
      <c r="AV25" s="738">
        <v>1.152164</v>
      </c>
      <c r="AW25" s="737">
        <v>1.3278840000000001</v>
      </c>
      <c r="AX25" s="732">
        <v>0.40437000000000001</v>
      </c>
      <c r="AY25" s="732">
        <v>2.1255199999999999</v>
      </c>
      <c r="AZ25" s="738">
        <v>6.2E-2</v>
      </c>
      <c r="BA25" s="738">
        <v>2.5918899999999998</v>
      </c>
      <c r="BB25" s="732">
        <v>3.9197739999999999</v>
      </c>
      <c r="BC25" s="732">
        <v>1.3033399999999999</v>
      </c>
      <c r="BD25" s="732">
        <v>0</v>
      </c>
      <c r="BE25" s="732">
        <v>0.16170000000000001</v>
      </c>
      <c r="BF25" s="738">
        <v>1.4650399999999999</v>
      </c>
      <c r="BG25" s="630">
        <v>0.63870999999999989</v>
      </c>
      <c r="BH25" s="642">
        <v>0.77294785376302433</v>
      </c>
      <c r="BI25" s="637">
        <v>5.3848139999999995</v>
      </c>
      <c r="BJ25" s="617">
        <v>2.7656869999999998</v>
      </c>
      <c r="BK25" s="561">
        <v>1.0559575767039933</v>
      </c>
      <c r="BL25" s="732">
        <v>2.2329000000000002E-2</v>
      </c>
      <c r="BM25" s="732">
        <v>2.6298999999999999E-2</v>
      </c>
      <c r="BN25" s="684">
        <v>0.15918399999999999</v>
      </c>
      <c r="BO25" s="732">
        <v>0.207812</v>
      </c>
      <c r="BP25" s="732">
        <v>2.6953000000000001E-2</v>
      </c>
      <c r="BQ25" s="732">
        <v>0.31789099999999998</v>
      </c>
      <c r="BR25" s="732">
        <v>2.1656999999999999E-2</v>
      </c>
      <c r="BS25" s="732">
        <v>-0.153033</v>
      </c>
      <c r="BT25" s="750">
        <v>-0.8760261033831358</v>
      </c>
      <c r="BU25" s="732">
        <v>0.36650099999999997</v>
      </c>
      <c r="BV25" s="732">
        <v>-0.785663</v>
      </c>
      <c r="BW25" s="750">
        <v>-0.68190205561013884</v>
      </c>
      <c r="BX25" s="732">
        <v>0.57431299999999996</v>
      </c>
      <c r="BY25" s="617">
        <v>-0.7535710000000001</v>
      </c>
      <c r="BZ25" s="561">
        <v>-0.56749761274328181</v>
      </c>
      <c r="CA25" s="732">
        <v>0.64657699999999996</v>
      </c>
      <c r="CB25" s="617">
        <v>0.24220699999999995</v>
      </c>
      <c r="CC25" s="561">
        <v>0.59897371219427742</v>
      </c>
      <c r="CD25" s="732">
        <v>0.16503699999999999</v>
      </c>
      <c r="CE25" s="617">
        <v>-1.960483</v>
      </c>
      <c r="CF25" s="561">
        <v>-0.92235452971508158</v>
      </c>
      <c r="CG25" s="732">
        <v>0</v>
      </c>
      <c r="CH25" s="617">
        <f t="shared" si="0"/>
        <v>-6.2E-2</v>
      </c>
      <c r="CI25" s="561">
        <f t="shared" si="1"/>
        <v>-1</v>
      </c>
      <c r="CJ25" s="732">
        <v>0.81161399999999995</v>
      </c>
      <c r="CK25" s="617">
        <f t="shared" si="2"/>
        <v>-1.7802759999999997</v>
      </c>
      <c r="CL25" s="561">
        <f t="shared" si="3"/>
        <v>-0.68686402586529516</v>
      </c>
      <c r="CM25" s="732">
        <v>1.3859269999999999</v>
      </c>
      <c r="CN25" s="617">
        <f t="shared" si="4"/>
        <v>-2.5338469999999997</v>
      </c>
      <c r="CO25" s="561">
        <f t="shared" si="5"/>
        <v>-0.64642680930074026</v>
      </c>
      <c r="CP25" s="732">
        <v>0.25334400000000001</v>
      </c>
      <c r="CQ25" s="617">
        <f t="shared" si="30"/>
        <v>-1.0499959999999999</v>
      </c>
      <c r="CR25" s="561">
        <f t="shared" si="31"/>
        <v>-0.80561940859637549</v>
      </c>
      <c r="CS25" s="617">
        <v>0.67579800000000001</v>
      </c>
      <c r="CT25" s="617">
        <f t="shared" si="6"/>
        <v>0.67579800000000001</v>
      </c>
      <c r="CU25" s="561" t="e">
        <f>CT25/BD25</f>
        <v>#DIV/0!</v>
      </c>
      <c r="CV25" s="617">
        <v>0.41890300000000003</v>
      </c>
      <c r="CW25" s="617">
        <f t="shared" si="8"/>
        <v>0.25720300000000001</v>
      </c>
      <c r="CX25" s="561">
        <f t="shared" si="9"/>
        <v>1.5906184291898577</v>
      </c>
      <c r="CY25" s="617">
        <v>1.3480449999999999</v>
      </c>
      <c r="CZ25" s="617">
        <f t="shared" si="10"/>
        <v>-0.11699499999999996</v>
      </c>
      <c r="DA25" s="561">
        <f t="shared" si="11"/>
        <v>-7.9857887839239861E-2</v>
      </c>
      <c r="DB25" s="732">
        <v>2.7339719999999996</v>
      </c>
      <c r="DC25" s="617">
        <f t="shared" si="12"/>
        <v>-2.6508419999999999</v>
      </c>
      <c r="DD25" s="561">
        <f t="shared" si="13"/>
        <v>-0.49228107043251634</v>
      </c>
      <c r="DE25" s="732">
        <v>0.38393700000000003</v>
      </c>
      <c r="DF25" s="617">
        <f t="shared" si="32"/>
        <v>0.36160800000000004</v>
      </c>
      <c r="DG25" s="561">
        <f t="shared" si="33"/>
        <v>16.194545210264678</v>
      </c>
      <c r="DH25" s="732">
        <v>1.0088E-2</v>
      </c>
      <c r="DI25" s="617">
        <f t="shared" si="14"/>
        <v>-1.6211E-2</v>
      </c>
      <c r="DJ25" s="561">
        <f t="shared" si="15"/>
        <v>-0.61641127039050914</v>
      </c>
      <c r="DK25" s="732">
        <v>1.1377E-2</v>
      </c>
      <c r="DL25" s="617">
        <f t="shared" si="16"/>
        <v>-0.14780699999999999</v>
      </c>
      <c r="DM25" s="561">
        <f t="shared" si="17"/>
        <v>-0.92852924917077095</v>
      </c>
      <c r="DN25" s="732">
        <v>0.40540200000000004</v>
      </c>
      <c r="DO25" s="617">
        <f t="shared" si="18"/>
        <v>0.19759000000000004</v>
      </c>
      <c r="DP25" s="561">
        <f t="shared" si="19"/>
        <v>0.95081131022270149</v>
      </c>
      <c r="DQ25" s="732">
        <v>6.5669999999999999E-3</v>
      </c>
      <c r="DR25" s="617">
        <f t="shared" si="20"/>
        <v>-2.0386000000000001E-2</v>
      </c>
      <c r="DS25" s="561">
        <f t="shared" si="21"/>
        <v>-0.75635365265462107</v>
      </c>
      <c r="DT25" s="732">
        <v>0.92370899999999989</v>
      </c>
      <c r="DU25" s="617">
        <f t="shared" si="22"/>
        <v>0.60581799999999997</v>
      </c>
      <c r="DV25" s="561">
        <f t="shared" si="23"/>
        <v>1.9057412760977819</v>
      </c>
      <c r="DW25" s="732">
        <v>4.3417000000000004E-2</v>
      </c>
      <c r="DX25" s="617">
        <f t="shared" si="24"/>
        <v>2.1760000000000005E-2</v>
      </c>
      <c r="DY25" s="561">
        <f t="shared" si="25"/>
        <v>1.0047559680472828</v>
      </c>
      <c r="DZ25" s="732">
        <v>0.97369299999999992</v>
      </c>
      <c r="EA25" s="617">
        <f t="shared" si="26"/>
        <v>0.60719199999999995</v>
      </c>
      <c r="EB25" s="561">
        <f t="shared" si="27"/>
        <v>1.6567267210730667</v>
      </c>
      <c r="EC25" s="732">
        <v>1.379095</v>
      </c>
      <c r="ED25" s="617">
        <f t="shared" si="28"/>
        <v>0.804782</v>
      </c>
      <c r="EE25" s="561">
        <f t="shared" si="29"/>
        <v>1.4012951125953967</v>
      </c>
    </row>
    <row r="26" spans="1:135" ht="15" customHeight="1" x14ac:dyDescent="0.25">
      <c r="A26" s="99"/>
      <c r="B26" s="99"/>
      <c r="F26" s="735"/>
      <c r="J26" s="735"/>
      <c r="K26" s="734"/>
      <c r="L26" s="734"/>
      <c r="M26" s="734"/>
      <c r="N26" s="734"/>
      <c r="O26" s="734"/>
      <c r="P26" s="734"/>
      <c r="Q26" s="734"/>
      <c r="R26" s="734"/>
      <c r="S26" s="734"/>
      <c r="T26" s="734"/>
      <c r="U26" s="734"/>
      <c r="Y26" s="735"/>
      <c r="AC26" s="735"/>
      <c r="AD26" s="734"/>
      <c r="AE26" s="734"/>
      <c r="AF26" s="734"/>
      <c r="AJ26" s="734"/>
      <c r="AK26" s="734"/>
      <c r="AL26" s="734"/>
      <c r="AM26" s="734"/>
      <c r="AN26" s="734"/>
      <c r="AR26" s="735"/>
      <c r="AV26" s="735"/>
      <c r="AW26" s="734"/>
      <c r="BA26" s="735"/>
      <c r="BF26" s="735"/>
      <c r="BG26" s="630"/>
      <c r="BH26" s="642"/>
      <c r="BI26" s="637"/>
      <c r="BJ26" s="617"/>
      <c r="BK26" s="561"/>
      <c r="BT26" s="750"/>
      <c r="BY26" s="617"/>
      <c r="BZ26" s="561"/>
      <c r="CB26" s="617"/>
      <c r="CC26" s="561"/>
      <c r="CE26" s="617"/>
      <c r="CF26" s="561"/>
      <c r="CH26" s="617">
        <f t="shared" si="0"/>
        <v>0</v>
      </c>
      <c r="CI26" s="561" t="e">
        <f t="shared" si="1"/>
        <v>#DIV/0!</v>
      </c>
      <c r="CK26" s="617">
        <f t="shared" si="2"/>
        <v>0</v>
      </c>
      <c r="CL26" s="561" t="e">
        <f t="shared" si="3"/>
        <v>#DIV/0!</v>
      </c>
      <c r="CN26" s="617">
        <f t="shared" si="4"/>
        <v>0</v>
      </c>
      <c r="CO26" s="561" t="e">
        <f t="shared" si="5"/>
        <v>#DIV/0!</v>
      </c>
      <c r="CQ26" s="617">
        <f t="shared" si="30"/>
        <v>0</v>
      </c>
      <c r="CR26" s="561" t="e">
        <f t="shared" si="31"/>
        <v>#DIV/0!</v>
      </c>
      <c r="CS26" s="617"/>
      <c r="CT26" s="617">
        <f t="shared" si="6"/>
        <v>0</v>
      </c>
      <c r="CU26" s="561" t="e">
        <f t="shared" si="7"/>
        <v>#DIV/0!</v>
      </c>
      <c r="CV26" s="617"/>
      <c r="CW26" s="617">
        <f t="shared" si="8"/>
        <v>0</v>
      </c>
      <c r="CX26" s="561" t="e">
        <f t="shared" si="9"/>
        <v>#DIV/0!</v>
      </c>
      <c r="CY26" s="617"/>
      <c r="CZ26" s="617">
        <f t="shared" si="10"/>
        <v>0</v>
      </c>
      <c r="DA26" s="561" t="e">
        <f t="shared" si="11"/>
        <v>#DIV/0!</v>
      </c>
      <c r="DC26" s="617">
        <f t="shared" si="12"/>
        <v>0</v>
      </c>
      <c r="DD26" s="561" t="e">
        <f t="shared" si="13"/>
        <v>#DIV/0!</v>
      </c>
      <c r="DF26" s="617">
        <f t="shared" si="32"/>
        <v>0</v>
      </c>
      <c r="DG26" s="561" t="e">
        <f t="shared" si="33"/>
        <v>#DIV/0!</v>
      </c>
      <c r="DI26" s="617">
        <f t="shared" si="14"/>
        <v>0</v>
      </c>
      <c r="DJ26" s="561" t="e">
        <f t="shared" si="15"/>
        <v>#DIV/0!</v>
      </c>
      <c r="DL26" s="617"/>
      <c r="DM26" s="561"/>
      <c r="DO26" s="617"/>
      <c r="DP26" s="561"/>
      <c r="DR26" s="617"/>
      <c r="DS26" s="561"/>
      <c r="DU26" s="617"/>
      <c r="DV26" s="561"/>
      <c r="DX26" s="617"/>
      <c r="DY26" s="561"/>
      <c r="EA26" s="617"/>
      <c r="EB26" s="561"/>
      <c r="ED26" s="617"/>
      <c r="EE26" s="561"/>
    </row>
    <row r="27" spans="1:135" x14ac:dyDescent="0.25">
      <c r="A27" s="151" t="s">
        <v>30</v>
      </c>
      <c r="B27" s="291">
        <v>7703.0221940000001</v>
      </c>
      <c r="C27" s="291">
        <v>864.17587400000002</v>
      </c>
      <c r="D27" s="291">
        <v>775.86439799999994</v>
      </c>
      <c r="E27" s="291">
        <v>740.90904199999989</v>
      </c>
      <c r="F27" s="152">
        <v>2380.9493139999995</v>
      </c>
      <c r="G27" s="291">
        <v>626.23766000000012</v>
      </c>
      <c r="H27" s="291">
        <v>545.88937800000008</v>
      </c>
      <c r="I27" s="291">
        <v>430.45789200000002</v>
      </c>
      <c r="J27" s="152">
        <v>1602.58493</v>
      </c>
      <c r="K27" s="155">
        <v>3983.5342439999995</v>
      </c>
      <c r="L27" s="155">
        <v>404.207989</v>
      </c>
      <c r="M27" s="155">
        <v>436.46826299999998</v>
      </c>
      <c r="N27" s="155">
        <v>513.53496399999995</v>
      </c>
      <c r="O27" s="155">
        <v>1354.2112160000001</v>
      </c>
      <c r="P27" s="155">
        <v>5337.7454600000001</v>
      </c>
      <c r="Q27" s="155">
        <v>645.15976699999999</v>
      </c>
      <c r="R27" s="155">
        <v>747.44777199999999</v>
      </c>
      <c r="S27" s="155">
        <v>866.23200000000008</v>
      </c>
      <c r="T27" s="155">
        <v>2258.8395390000001</v>
      </c>
      <c r="U27" s="155">
        <v>7596.5849990000006</v>
      </c>
      <c r="V27" s="291">
        <v>867.29874999999993</v>
      </c>
      <c r="W27" s="291">
        <v>788.16383399999995</v>
      </c>
      <c r="X27" s="291">
        <v>775.27300199999991</v>
      </c>
      <c r="Y27" s="152">
        <v>2430.7355860000002</v>
      </c>
      <c r="Z27" s="291">
        <v>644.07859399999984</v>
      </c>
      <c r="AA27" s="291">
        <v>554.54546400000004</v>
      </c>
      <c r="AB27" s="291">
        <v>434.06428800000003</v>
      </c>
      <c r="AC27" s="152">
        <v>1632.6883459999999</v>
      </c>
      <c r="AD27" s="155">
        <v>4063.4239320000001</v>
      </c>
      <c r="AE27" s="155">
        <v>407.90987600000005</v>
      </c>
      <c r="AF27" s="155">
        <v>436.57090399999998</v>
      </c>
      <c r="AG27" s="155">
        <v>475.17721699999998</v>
      </c>
      <c r="AH27" s="155">
        <v>1319.657997</v>
      </c>
      <c r="AI27" s="155">
        <v>5383.0819289999999</v>
      </c>
      <c r="AJ27" s="155">
        <v>656.08510999999999</v>
      </c>
      <c r="AK27" s="155">
        <v>759.40879100000006</v>
      </c>
      <c r="AL27" s="155">
        <v>864.84800000000007</v>
      </c>
      <c r="AM27" s="155">
        <v>2280.3419009999998</v>
      </c>
      <c r="AN27" s="155">
        <v>7663.4238299999997</v>
      </c>
      <c r="AO27" s="291">
        <v>890.52636899999993</v>
      </c>
      <c r="AP27" s="291">
        <v>772.24214099999995</v>
      </c>
      <c r="AQ27" s="291">
        <v>772.62444599999992</v>
      </c>
      <c r="AR27" s="152">
        <v>2435.3929559999997</v>
      </c>
      <c r="AS27" s="291">
        <v>639.38376600000004</v>
      </c>
      <c r="AT27" s="291">
        <v>527.23756900000001</v>
      </c>
      <c r="AU27" s="291">
        <v>420.75699999999995</v>
      </c>
      <c r="AV27" s="152">
        <v>1587.3783349999999</v>
      </c>
      <c r="AW27" s="155">
        <v>4022.7712909999996</v>
      </c>
      <c r="AX27" s="291">
        <v>407.499908</v>
      </c>
      <c r="AY27" s="291">
        <v>433.68956100000003</v>
      </c>
      <c r="AZ27" s="291">
        <v>510.851</v>
      </c>
      <c r="BA27" s="152">
        <v>1352.040469</v>
      </c>
      <c r="BB27" s="155">
        <v>5374.8117599999996</v>
      </c>
      <c r="BC27" s="291">
        <v>647.86149099999989</v>
      </c>
      <c r="BD27" s="291">
        <v>728.85914500000001</v>
      </c>
      <c r="BE27" s="291">
        <v>826.00672299999997</v>
      </c>
      <c r="BF27" s="152">
        <v>2202.727359</v>
      </c>
      <c r="BG27" s="627">
        <v>-77.614541999999801</v>
      </c>
      <c r="BH27" s="640">
        <v>-3.4036361813096327E-2</v>
      </c>
      <c r="BI27" s="635">
        <v>7577.5391189999991</v>
      </c>
      <c r="BJ27" s="615">
        <v>-85.884711000000607</v>
      </c>
      <c r="BK27" s="622">
        <v>-1.1207093970685533E-2</v>
      </c>
      <c r="BL27" s="291">
        <v>895.53474299999993</v>
      </c>
      <c r="BM27" s="291">
        <v>771.45249999999999</v>
      </c>
      <c r="BN27" s="291">
        <v>726.81669099999999</v>
      </c>
      <c r="BO27" s="291">
        <v>2393.803934</v>
      </c>
      <c r="BP27" s="291">
        <v>607.00799599999993</v>
      </c>
      <c r="BQ27" s="291">
        <v>535.54766999999993</v>
      </c>
      <c r="BR27" s="291">
        <v>429.50196099999994</v>
      </c>
      <c r="BS27" s="291">
        <v>8.7449609999999893</v>
      </c>
      <c r="BT27" s="748">
        <v>2.0783875253412281E-2</v>
      </c>
      <c r="BU27" s="291">
        <v>1572.0576269999999</v>
      </c>
      <c r="BV27" s="291">
        <v>-15.320707999999968</v>
      </c>
      <c r="BW27" s="748">
        <v>-9.651579376002993E-3</v>
      </c>
      <c r="BX27" s="291">
        <v>3965.8615609999997</v>
      </c>
      <c r="BY27" s="615">
        <v>-56.909729999999854</v>
      </c>
      <c r="BZ27" s="622">
        <v>-1.4146896724484917E-2</v>
      </c>
      <c r="CA27" s="291">
        <v>405.81055400000002</v>
      </c>
      <c r="CB27" s="615">
        <v>-1.6893539999999803</v>
      </c>
      <c r="CC27" s="622">
        <v>-4.1456549236815543E-3</v>
      </c>
      <c r="CD27" s="291">
        <v>429.64260900000005</v>
      </c>
      <c r="CE27" s="615">
        <v>-4.0469519999999761</v>
      </c>
      <c r="CF27" s="622">
        <v>-9.3314489531833023E-3</v>
      </c>
      <c r="CG27" s="291">
        <v>509.28581800000006</v>
      </c>
      <c r="CH27" s="615">
        <f t="shared" si="0"/>
        <v>-1.5651819999999361</v>
      </c>
      <c r="CI27" s="622">
        <f t="shared" si="1"/>
        <v>-3.0638718530450878E-3</v>
      </c>
      <c r="CJ27" s="291">
        <v>1344.738981</v>
      </c>
      <c r="CK27" s="615">
        <f t="shared" si="2"/>
        <v>-7.301488000000063</v>
      </c>
      <c r="CL27" s="622">
        <f t="shared" si="3"/>
        <v>-5.4003472288077373E-3</v>
      </c>
      <c r="CM27" s="291">
        <v>5310.6005420000001</v>
      </c>
      <c r="CN27" s="615">
        <f t="shared" si="4"/>
        <v>-64.211217999999462</v>
      </c>
      <c r="CO27" s="622">
        <f t="shared" si="5"/>
        <v>-1.1946691506085317E-2</v>
      </c>
      <c r="CP27" s="291">
        <v>678.03455199999996</v>
      </c>
      <c r="CQ27" s="615">
        <f t="shared" si="30"/>
        <v>30.173061000000075</v>
      </c>
      <c r="CR27" s="622">
        <f t="shared" si="31"/>
        <v>4.657332071617154E-2</v>
      </c>
      <c r="CS27" s="615">
        <v>767.11437000000001</v>
      </c>
      <c r="CT27" s="615">
        <f t="shared" si="6"/>
        <v>38.255224999999996</v>
      </c>
      <c r="CU27" s="622">
        <f t="shared" si="7"/>
        <v>5.2486444414441689E-2</v>
      </c>
      <c r="CV27" s="615">
        <v>884.84899500000006</v>
      </c>
      <c r="CW27" s="615">
        <f t="shared" si="8"/>
        <v>58.842272000000094</v>
      </c>
      <c r="CX27" s="622">
        <f t="shared" si="9"/>
        <v>7.1237037619123714E-2</v>
      </c>
      <c r="CY27" s="615">
        <v>2329.9979170000001</v>
      </c>
      <c r="CZ27" s="615">
        <f t="shared" si="10"/>
        <v>127.27055800000016</v>
      </c>
      <c r="DA27" s="622">
        <f t="shared" si="11"/>
        <v>5.7778624975983767E-2</v>
      </c>
      <c r="DB27" s="291">
        <v>7640.5984590000007</v>
      </c>
      <c r="DC27" s="615">
        <f t="shared" si="12"/>
        <v>63.059340000001612</v>
      </c>
      <c r="DD27" s="622">
        <f t="shared" si="13"/>
        <v>8.3218758768115065E-3</v>
      </c>
      <c r="DE27" s="291">
        <v>861.66450699999996</v>
      </c>
      <c r="DF27" s="615">
        <f t="shared" si="32"/>
        <v>-33.870235999999977</v>
      </c>
      <c r="DG27" s="622">
        <f t="shared" si="33"/>
        <v>-3.7821241738244853E-2</v>
      </c>
      <c r="DH27" s="291">
        <v>738.86826800000006</v>
      </c>
      <c r="DI27" s="615">
        <f t="shared" si="14"/>
        <v>-32.584231999999929</v>
      </c>
      <c r="DJ27" s="622">
        <f t="shared" si="15"/>
        <v>-4.2237509114300527E-2</v>
      </c>
      <c r="DK27" s="291">
        <v>737.71964500000001</v>
      </c>
      <c r="DL27" s="615">
        <f t="shared" si="16"/>
        <v>10.902954000000022</v>
      </c>
      <c r="DM27" s="622">
        <f t="shared" si="17"/>
        <v>1.5000968105175261E-2</v>
      </c>
      <c r="DN27" s="291">
        <v>2338.2524200000003</v>
      </c>
      <c r="DO27" s="615">
        <f t="shared" si="18"/>
        <v>-55.55151399999977</v>
      </c>
      <c r="DP27" s="622">
        <f t="shared" si="19"/>
        <v>-2.320637593203979E-2</v>
      </c>
      <c r="DQ27" s="291">
        <v>641.48591799999997</v>
      </c>
      <c r="DR27" s="615">
        <f t="shared" si="20"/>
        <v>34.477922000000035</v>
      </c>
      <c r="DS27" s="622">
        <f t="shared" si="21"/>
        <v>5.6799782255257211E-2</v>
      </c>
      <c r="DT27" s="291">
        <v>560.15065100000015</v>
      </c>
      <c r="DU27" s="615">
        <f t="shared" si="22"/>
        <v>24.602981000000227</v>
      </c>
      <c r="DV27" s="622">
        <f t="shared" si="23"/>
        <v>4.5939852562518348E-2</v>
      </c>
      <c r="DW27" s="291">
        <v>464.91351199999997</v>
      </c>
      <c r="DX27" s="615">
        <f t="shared" si="24"/>
        <v>35.411551000000031</v>
      </c>
      <c r="DY27" s="622">
        <f t="shared" si="25"/>
        <v>8.2447937880311642E-2</v>
      </c>
      <c r="DZ27" s="291">
        <v>1666.5500810000001</v>
      </c>
      <c r="EA27" s="615">
        <f t="shared" si="26"/>
        <v>94.49245400000018</v>
      </c>
      <c r="EB27" s="622">
        <f t="shared" si="27"/>
        <v>6.0107500117742303E-2</v>
      </c>
      <c r="EC27" s="291">
        <v>4004.8025010000001</v>
      </c>
      <c r="ED27" s="615">
        <f t="shared" si="28"/>
        <v>38.94094000000041</v>
      </c>
      <c r="EE27" s="622">
        <f t="shared" si="29"/>
        <v>9.8190366458937549E-3</v>
      </c>
    </row>
    <row r="28" spans="1:135" x14ac:dyDescent="0.25">
      <c r="A28" s="157" t="s">
        <v>76</v>
      </c>
      <c r="B28" s="245">
        <v>1103.431194</v>
      </c>
      <c r="C28" s="21">
        <v>115.72799999999999</v>
      </c>
      <c r="D28" s="21">
        <v>104.349</v>
      </c>
      <c r="E28" s="21">
        <v>103.1728</v>
      </c>
      <c r="F28" s="735">
        <v>323.24980000000005</v>
      </c>
      <c r="G28" s="21">
        <v>95.904999999999987</v>
      </c>
      <c r="H28" s="21">
        <v>84.366</v>
      </c>
      <c r="I28" s="21">
        <v>72.507999999999996</v>
      </c>
      <c r="J28" s="735">
        <v>252.779</v>
      </c>
      <c r="K28" s="734">
        <v>576.02880000000005</v>
      </c>
      <c r="L28" s="734">
        <v>65.999104000000003</v>
      </c>
      <c r="M28" s="734">
        <v>79.998999999999995</v>
      </c>
      <c r="N28" s="734">
        <v>71.477900000000005</v>
      </c>
      <c r="O28" s="734">
        <v>217.47600399999999</v>
      </c>
      <c r="P28" s="734">
        <v>793.50480400000004</v>
      </c>
      <c r="Q28" s="734">
        <v>84.470605000000006</v>
      </c>
      <c r="R28" s="734">
        <v>98.06580000000001</v>
      </c>
      <c r="S28" s="734">
        <v>118.649</v>
      </c>
      <c r="T28" s="734">
        <v>301.185405</v>
      </c>
      <c r="U28" s="734">
        <v>1094.6902090000001</v>
      </c>
      <c r="V28" s="21">
        <v>118.25699999999999</v>
      </c>
      <c r="W28" s="21">
        <v>111.529</v>
      </c>
      <c r="X28" s="21">
        <v>109.46299999999998</v>
      </c>
      <c r="Y28" s="735">
        <v>339.24899999999997</v>
      </c>
      <c r="Z28" s="21">
        <v>95.176999999999992</v>
      </c>
      <c r="AA28" s="21">
        <v>83.48</v>
      </c>
      <c r="AB28" s="21">
        <v>72.622</v>
      </c>
      <c r="AC28" s="735">
        <v>251.279</v>
      </c>
      <c r="AD28" s="734">
        <v>590.52800000000002</v>
      </c>
      <c r="AE28" s="734">
        <v>66.140951000000001</v>
      </c>
      <c r="AF28" s="734">
        <v>83.748999999999995</v>
      </c>
      <c r="AG28" s="734">
        <v>71.791399999999996</v>
      </c>
      <c r="AH28" s="734">
        <v>221.68135100000001</v>
      </c>
      <c r="AI28" s="734">
        <v>812.20935099999997</v>
      </c>
      <c r="AJ28" s="734">
        <v>85.546909999999997</v>
      </c>
      <c r="AK28" s="734">
        <v>96.575299999999999</v>
      </c>
      <c r="AL28" s="734">
        <v>115.14600000000002</v>
      </c>
      <c r="AM28" s="734">
        <v>297.26821000000001</v>
      </c>
      <c r="AN28" s="734">
        <v>1109.4775609999999</v>
      </c>
      <c r="AO28" s="21">
        <v>112.936977</v>
      </c>
      <c r="AP28" s="21">
        <v>100.58919999999999</v>
      </c>
      <c r="AQ28" s="21">
        <v>114.375</v>
      </c>
      <c r="AR28" s="735">
        <v>327.90117700000002</v>
      </c>
      <c r="AS28" s="21">
        <v>93.512799999999999</v>
      </c>
      <c r="AT28" s="21">
        <v>84.319599999999994</v>
      </c>
      <c r="AU28" s="21">
        <v>65.825000000000003</v>
      </c>
      <c r="AV28" s="735">
        <v>243.6574</v>
      </c>
      <c r="AW28" s="734">
        <v>571.55857700000001</v>
      </c>
      <c r="AX28" s="21">
        <v>63.527200000000001</v>
      </c>
      <c r="AY28" s="21">
        <v>82.634199999999993</v>
      </c>
      <c r="AZ28" s="21">
        <v>76.489999999999995</v>
      </c>
      <c r="BA28" s="735">
        <v>222.65140000000002</v>
      </c>
      <c r="BB28" s="734">
        <v>794.20997699999998</v>
      </c>
      <c r="BC28" s="21">
        <v>86.61869999999999</v>
      </c>
      <c r="BD28" s="21">
        <v>95.995400000000004</v>
      </c>
      <c r="BE28" s="21">
        <v>109.58516499999999</v>
      </c>
      <c r="BF28" s="735">
        <v>292.19926500000003</v>
      </c>
      <c r="BG28" s="628">
        <v>-5.0689449999999852</v>
      </c>
      <c r="BH28" s="641">
        <v>-1.7051756055583511E-2</v>
      </c>
      <c r="BI28" s="636">
        <v>1086.4092419999999</v>
      </c>
      <c r="BJ28" s="618">
        <v>-23.068318999999974</v>
      </c>
      <c r="BK28" s="624">
        <v>-2.0792055478082827E-2</v>
      </c>
      <c r="BL28" s="21">
        <v>112.20494699999999</v>
      </c>
      <c r="BM28" s="21">
        <v>99.96675399999998</v>
      </c>
      <c r="BN28" s="21">
        <v>101.67146</v>
      </c>
      <c r="BO28" s="21">
        <v>313.84316100000001</v>
      </c>
      <c r="BP28" s="21">
        <v>88.737937000000002</v>
      </c>
      <c r="BQ28" s="21">
        <v>82.400175000000004</v>
      </c>
      <c r="BR28" s="21">
        <v>68.032402999999988</v>
      </c>
      <c r="BS28" s="21">
        <v>2.2074029999999851</v>
      </c>
      <c r="BT28" s="751">
        <v>3.3534417014811774E-2</v>
      </c>
      <c r="BU28" s="235">
        <v>239.17051499999997</v>
      </c>
      <c r="BV28" s="21">
        <v>-4.4868850000000293</v>
      </c>
      <c r="BW28" s="751">
        <v>-1.8414729041679134E-2</v>
      </c>
      <c r="BX28" s="235">
        <v>553.01367600000003</v>
      </c>
      <c r="BY28" s="618">
        <v>-18.544900999999982</v>
      </c>
      <c r="BZ28" s="624">
        <v>-3.244619492430429E-2</v>
      </c>
      <c r="CA28" s="21">
        <v>64.846481999999995</v>
      </c>
      <c r="CB28" s="618">
        <v>1.3192819999999941</v>
      </c>
      <c r="CC28" s="624">
        <v>2.0767198932110875E-2</v>
      </c>
      <c r="CD28" s="21">
        <v>84.382919000000001</v>
      </c>
      <c r="CE28" s="618">
        <v>1.7487190000000084</v>
      </c>
      <c r="CF28" s="624">
        <v>2.1162170142628701E-2</v>
      </c>
      <c r="CG28" s="21">
        <v>72.902704</v>
      </c>
      <c r="CH28" s="618">
        <f t="shared" si="0"/>
        <v>-3.5872959999999949</v>
      </c>
      <c r="CI28" s="624">
        <f t="shared" si="1"/>
        <v>-4.6898888743626556E-2</v>
      </c>
      <c r="CJ28" s="21">
        <v>222.132105</v>
      </c>
      <c r="CK28" s="618">
        <f t="shared" si="2"/>
        <v>-0.51929500000002804</v>
      </c>
      <c r="CL28" s="624">
        <f t="shared" si="3"/>
        <v>-2.3323230844271717E-3</v>
      </c>
      <c r="CM28" s="21">
        <v>775.14578100000006</v>
      </c>
      <c r="CN28" s="618">
        <f t="shared" si="4"/>
        <v>-19.064195999999924</v>
      </c>
      <c r="CO28" s="624">
        <f t="shared" si="5"/>
        <v>-2.4003974455233928E-2</v>
      </c>
      <c r="CP28" s="21">
        <v>82.506603999999996</v>
      </c>
      <c r="CQ28" s="618">
        <f t="shared" si="30"/>
        <v>-4.112095999999994</v>
      </c>
      <c r="CR28" s="624">
        <f t="shared" si="31"/>
        <v>-4.7473536314906535E-2</v>
      </c>
      <c r="CS28" s="618">
        <v>94.863164999999995</v>
      </c>
      <c r="CT28" s="618">
        <f t="shared" si="6"/>
        <v>-1.1322350000000085</v>
      </c>
      <c r="CU28" s="624">
        <f t="shared" si="7"/>
        <v>-1.1794679745071207E-2</v>
      </c>
      <c r="CV28" s="618">
        <v>113.299615</v>
      </c>
      <c r="CW28" s="618">
        <f t="shared" si="8"/>
        <v>3.7144500000000136</v>
      </c>
      <c r="CX28" s="624">
        <f t="shared" si="9"/>
        <v>3.389555511459981E-2</v>
      </c>
      <c r="CY28" s="618">
        <v>290.66938400000004</v>
      </c>
      <c r="CZ28" s="618">
        <f t="shared" si="10"/>
        <v>-1.5298809999999889</v>
      </c>
      <c r="DA28" s="624">
        <f t="shared" si="11"/>
        <v>-5.2357455450820142E-3</v>
      </c>
      <c r="DB28" s="21">
        <v>1065.815165</v>
      </c>
      <c r="DC28" s="618">
        <f t="shared" si="12"/>
        <v>-20.59407699999997</v>
      </c>
      <c r="DD28" s="624">
        <f t="shared" si="13"/>
        <v>-1.8956095183880965E-2</v>
      </c>
      <c r="DE28" s="21">
        <v>108.96546099999999</v>
      </c>
      <c r="DF28" s="618">
        <f t="shared" si="32"/>
        <v>-3.2394859999999994</v>
      </c>
      <c r="DG28" s="624">
        <f t="shared" si="33"/>
        <v>-2.8871151287117491E-2</v>
      </c>
      <c r="DH28" s="21">
        <v>97.042721000000014</v>
      </c>
      <c r="DI28" s="618">
        <f t="shared" si="14"/>
        <v>-2.9240329999999659</v>
      </c>
      <c r="DJ28" s="624">
        <f t="shared" si="15"/>
        <v>-2.9250054473109795E-2</v>
      </c>
      <c r="DK28" s="21">
        <v>100.03766499999999</v>
      </c>
      <c r="DL28" s="618">
        <f t="shared" si="16"/>
        <v>-1.6337950000000063</v>
      </c>
      <c r="DM28" s="624">
        <f t="shared" si="17"/>
        <v>-1.6069357123424867E-2</v>
      </c>
      <c r="DN28" s="21">
        <v>306.04584700000004</v>
      </c>
      <c r="DO28" s="618">
        <f t="shared" si="18"/>
        <v>-7.7973139999999717</v>
      </c>
      <c r="DP28" s="624">
        <f t="shared" si="19"/>
        <v>-2.484461976216194E-2</v>
      </c>
      <c r="DQ28" s="21">
        <v>89.601896000000011</v>
      </c>
      <c r="DR28" s="618">
        <f t="shared" si="20"/>
        <v>0.86395900000000836</v>
      </c>
      <c r="DS28" s="624">
        <f t="shared" si="21"/>
        <v>9.7360726337373422E-3</v>
      </c>
      <c r="DT28" s="21">
        <v>81.869931000000008</v>
      </c>
      <c r="DU28" s="618">
        <f t="shared" si="22"/>
        <v>-0.53024399999999616</v>
      </c>
      <c r="DV28" s="624">
        <f t="shared" si="23"/>
        <v>-6.4349863334634437E-3</v>
      </c>
      <c r="DW28" s="21">
        <v>74.450209000000001</v>
      </c>
      <c r="DX28" s="618">
        <f t="shared" si="24"/>
        <v>6.417806000000013</v>
      </c>
      <c r="DY28" s="624">
        <f t="shared" si="25"/>
        <v>9.4334548200509891E-2</v>
      </c>
      <c r="DZ28" s="21">
        <v>245.92203599999999</v>
      </c>
      <c r="EA28" s="618">
        <f t="shared" si="26"/>
        <v>6.7515210000000252</v>
      </c>
      <c r="EB28" s="624">
        <f t="shared" si="27"/>
        <v>2.822890187780892E-2</v>
      </c>
      <c r="EC28" s="21">
        <v>551.96788300000003</v>
      </c>
      <c r="ED28" s="618">
        <f t="shared" si="28"/>
        <v>-1.0457930000000033</v>
      </c>
      <c r="EE28" s="624">
        <f t="shared" si="29"/>
        <v>-1.8910798148145675E-3</v>
      </c>
    </row>
    <row r="29" spans="1:135" x14ac:dyDescent="0.25">
      <c r="A29" s="99" t="s">
        <v>380</v>
      </c>
      <c r="B29" s="246">
        <v>986.21199999999999</v>
      </c>
      <c r="C29" s="732">
        <v>103.94</v>
      </c>
      <c r="D29" s="732">
        <v>93.515000000000001</v>
      </c>
      <c r="E29" s="732">
        <v>92.87299999999999</v>
      </c>
      <c r="F29" s="738">
        <v>290.32800000000003</v>
      </c>
      <c r="G29" s="732">
        <v>86.35199999999999</v>
      </c>
      <c r="H29" s="732">
        <v>75.191000000000003</v>
      </c>
      <c r="I29" s="732">
        <v>63.537999999999997</v>
      </c>
      <c r="J29" s="738">
        <v>225.08099999999999</v>
      </c>
      <c r="K29" s="737">
        <v>515.40899999999999</v>
      </c>
      <c r="L29" s="732">
        <v>57.24</v>
      </c>
      <c r="M29" s="732">
        <v>71.646000000000001</v>
      </c>
      <c r="N29" s="732">
        <v>62.393999999999998</v>
      </c>
      <c r="O29" s="737">
        <v>191.28</v>
      </c>
      <c r="P29" s="737">
        <v>706.68899999999996</v>
      </c>
      <c r="Q29" s="737">
        <v>74.47</v>
      </c>
      <c r="R29" s="737">
        <v>87.016000000000005</v>
      </c>
      <c r="S29" s="737">
        <v>106.004</v>
      </c>
      <c r="T29" s="737">
        <v>267.49</v>
      </c>
      <c r="U29" s="737">
        <v>974.17899999999997</v>
      </c>
      <c r="V29" s="732">
        <v>105.50099999999999</v>
      </c>
      <c r="W29" s="732">
        <v>99.578999999999994</v>
      </c>
      <c r="X29" s="732">
        <v>97.865999999999985</v>
      </c>
      <c r="Y29" s="738">
        <v>302.94599999999997</v>
      </c>
      <c r="Z29" s="732">
        <v>85.290999999999997</v>
      </c>
      <c r="AA29" s="732">
        <v>74.308000000000007</v>
      </c>
      <c r="AB29" s="732">
        <v>63.391999999999996</v>
      </c>
      <c r="AC29" s="738">
        <v>222.99099999999999</v>
      </c>
      <c r="AD29" s="737">
        <v>525.9369999999999</v>
      </c>
      <c r="AE29" s="732">
        <v>57.623000000000005</v>
      </c>
      <c r="AF29" s="732">
        <v>75.013999999999996</v>
      </c>
      <c r="AG29" s="732">
        <v>62.440999999999995</v>
      </c>
      <c r="AH29" s="737">
        <v>195.078</v>
      </c>
      <c r="AI29" s="737">
        <v>721.01499999999987</v>
      </c>
      <c r="AJ29" s="737">
        <v>75.763999999999996</v>
      </c>
      <c r="AK29" s="737">
        <v>86.429000000000002</v>
      </c>
      <c r="AL29" s="737">
        <v>103.50300000000001</v>
      </c>
      <c r="AM29" s="737">
        <v>265.69600000000003</v>
      </c>
      <c r="AN29" s="737">
        <v>986.7109999999999</v>
      </c>
      <c r="AO29" s="737">
        <v>100.92099999999999</v>
      </c>
      <c r="AP29" s="737">
        <v>89.74</v>
      </c>
      <c r="AQ29" s="737">
        <v>103.136</v>
      </c>
      <c r="AR29" s="738">
        <v>293.79700000000003</v>
      </c>
      <c r="AS29" s="737">
        <v>83.587000000000003</v>
      </c>
      <c r="AT29" s="732">
        <v>75.209999999999994</v>
      </c>
      <c r="AU29" s="732">
        <v>56.524000000000001</v>
      </c>
      <c r="AV29" s="738">
        <v>215.321</v>
      </c>
      <c r="AW29" s="737">
        <v>509.11800000000005</v>
      </c>
      <c r="AX29" s="737">
        <v>54.17</v>
      </c>
      <c r="AY29" s="737">
        <v>73.94</v>
      </c>
      <c r="AZ29" s="737">
        <v>67.709999999999994</v>
      </c>
      <c r="BA29" s="738">
        <v>195.82000000000002</v>
      </c>
      <c r="BB29" s="737">
        <v>704.9380000000001</v>
      </c>
      <c r="BC29" s="732">
        <v>76.450999999999993</v>
      </c>
      <c r="BD29" s="732">
        <v>85.421000000000006</v>
      </c>
      <c r="BE29" s="732">
        <v>98.135999999999996</v>
      </c>
      <c r="BF29" s="738">
        <v>260.00800000000004</v>
      </c>
      <c r="BG29" s="630">
        <v>-5.6879999999999882</v>
      </c>
      <c r="BH29" s="642">
        <v>-2.1407924846441051E-2</v>
      </c>
      <c r="BI29" s="637">
        <v>964.94600000000014</v>
      </c>
      <c r="BJ29" s="617">
        <v>-21.764999999999759</v>
      </c>
      <c r="BK29" s="561">
        <v>-2.2058130496163231E-2</v>
      </c>
      <c r="BL29" s="732">
        <v>100.22195599999999</v>
      </c>
      <c r="BM29" s="732">
        <v>89.744123999999985</v>
      </c>
      <c r="BN29" s="732">
        <v>90.712000000000003</v>
      </c>
      <c r="BO29" s="732">
        <v>280.67808000000002</v>
      </c>
      <c r="BP29" s="732">
        <v>79.075856000000002</v>
      </c>
      <c r="BQ29" s="732">
        <v>73.14331</v>
      </c>
      <c r="BR29" s="732">
        <v>58.318203999999994</v>
      </c>
      <c r="BS29" s="732">
        <v>1.7942039999999935</v>
      </c>
      <c r="BT29" s="750">
        <v>3.1742339537187629E-2</v>
      </c>
      <c r="BU29" s="224">
        <v>210.53736999999998</v>
      </c>
      <c r="BV29" s="732">
        <v>-4.7836300000000165</v>
      </c>
      <c r="BW29" s="750">
        <v>-2.2216272449041275E-2</v>
      </c>
      <c r="BX29" s="224">
        <v>491.21545000000003</v>
      </c>
      <c r="BY29" s="617">
        <v>-17.902550000000019</v>
      </c>
      <c r="BZ29" s="561">
        <v>-3.5163851995018869E-2</v>
      </c>
      <c r="CA29" s="767">
        <v>55.771999999999998</v>
      </c>
      <c r="CB29" s="617">
        <v>1.6019999999999968</v>
      </c>
      <c r="CC29" s="561">
        <v>2.9573564703710479E-2</v>
      </c>
      <c r="CD29" s="732">
        <v>74.907213999999996</v>
      </c>
      <c r="CE29" s="732">
        <v>0.96721399999999846</v>
      </c>
      <c r="CF29" s="561">
        <v>1.3081065728969414E-2</v>
      </c>
      <c r="CG29" s="732">
        <v>63.691780000000001</v>
      </c>
      <c r="CH29" s="617">
        <f t="shared" si="0"/>
        <v>-4.0182199999999924</v>
      </c>
      <c r="CI29" s="561">
        <f t="shared" si="1"/>
        <v>-5.9344557672426419E-2</v>
      </c>
      <c r="CJ29" s="732">
        <v>194.370994</v>
      </c>
      <c r="CK29" s="617">
        <f t="shared" si="2"/>
        <v>-1.4490060000000256</v>
      </c>
      <c r="CL29" s="561">
        <f t="shared" si="3"/>
        <v>-7.3996833826985263E-3</v>
      </c>
      <c r="CM29" s="732">
        <v>685.58644400000003</v>
      </c>
      <c r="CN29" s="617">
        <f t="shared" si="4"/>
        <v>-19.351556000000073</v>
      </c>
      <c r="CO29" s="561">
        <f t="shared" si="5"/>
        <v>-2.745142977112891E-2</v>
      </c>
      <c r="CP29" s="732">
        <v>72.608153999999999</v>
      </c>
      <c r="CQ29" s="617">
        <f t="shared" si="30"/>
        <v>-3.8428459999999944</v>
      </c>
      <c r="CR29" s="561">
        <f t="shared" si="31"/>
        <v>-5.0265477233783662E-2</v>
      </c>
      <c r="CS29" s="617">
        <v>84.432637999999997</v>
      </c>
      <c r="CT29" s="617">
        <f t="shared" si="6"/>
        <v>-0.98836200000000929</v>
      </c>
      <c r="CU29" s="561">
        <f t="shared" si="7"/>
        <v>-1.1570480326851819E-2</v>
      </c>
      <c r="CV29" s="617">
        <v>101.08710500000001</v>
      </c>
      <c r="CW29" s="617">
        <f t="shared" si="8"/>
        <v>2.9511050000000125</v>
      </c>
      <c r="CX29" s="561">
        <f t="shared" si="9"/>
        <v>3.0071584331947631E-2</v>
      </c>
      <c r="CY29" s="617">
        <v>258.12789700000002</v>
      </c>
      <c r="CZ29" s="617">
        <f t="shared" si="10"/>
        <v>-1.8801030000000196</v>
      </c>
      <c r="DA29" s="561">
        <f t="shared" si="11"/>
        <v>-7.2309428940648722E-3</v>
      </c>
      <c r="DB29" s="732">
        <v>943.7143410000001</v>
      </c>
      <c r="DC29" s="617">
        <f t="shared" si="12"/>
        <v>-21.231659000000036</v>
      </c>
      <c r="DD29" s="561">
        <f t="shared" si="13"/>
        <v>-2.2002950424168846E-2</v>
      </c>
      <c r="DE29" s="732">
        <v>97.241491999999994</v>
      </c>
      <c r="DF29" s="617">
        <f t="shared" si="32"/>
        <v>-2.9804639999999978</v>
      </c>
      <c r="DG29" s="561">
        <f t="shared" si="33"/>
        <v>-2.9738633319030393E-2</v>
      </c>
      <c r="DH29" s="732">
        <v>86.52000000000001</v>
      </c>
      <c r="DI29" s="617">
        <f t="shared" si="14"/>
        <v>-3.2241239999999749</v>
      </c>
      <c r="DJ29" s="561">
        <f t="shared" si="15"/>
        <v>-3.5925739271798734E-2</v>
      </c>
      <c r="DK29" s="732">
        <v>88.944683999999995</v>
      </c>
      <c r="DL29" s="617">
        <f t="shared" si="16"/>
        <v>-1.7673160000000081</v>
      </c>
      <c r="DM29" s="561">
        <f t="shared" si="17"/>
        <v>-1.9482714525090483E-2</v>
      </c>
      <c r="DN29" s="732">
        <v>272.70617600000003</v>
      </c>
      <c r="DO29" s="617">
        <f t="shared" si="18"/>
        <v>-7.971903999999995</v>
      </c>
      <c r="DP29" s="561">
        <f t="shared" si="19"/>
        <v>-2.8402303450272975E-2</v>
      </c>
      <c r="DQ29" s="732">
        <v>79.400000000000006</v>
      </c>
      <c r="DR29" s="617">
        <f t="shared" si="20"/>
        <v>0.32414400000000398</v>
      </c>
      <c r="DS29" s="561">
        <f t="shared" si="21"/>
        <v>4.0991525908996036E-3</v>
      </c>
      <c r="DT29" s="732">
        <v>72.222000000000008</v>
      </c>
      <c r="DU29" s="617">
        <f t="shared" si="22"/>
        <v>-0.92130999999999119</v>
      </c>
      <c r="DV29" s="561">
        <f t="shared" si="23"/>
        <v>-1.2595957169561935E-2</v>
      </c>
      <c r="DW29" s="732">
        <v>64.545585000000003</v>
      </c>
      <c r="DX29" s="617">
        <f t="shared" si="24"/>
        <v>6.2273810000000083</v>
      </c>
      <c r="DY29" s="561">
        <f t="shared" si="25"/>
        <v>0.10678279804364361</v>
      </c>
      <c r="DZ29" s="224">
        <v>216.167585</v>
      </c>
      <c r="EA29" s="224">
        <f t="shared" si="26"/>
        <v>5.6302150000000211</v>
      </c>
      <c r="EB29" s="561">
        <f t="shared" si="27"/>
        <v>2.6742117088287089E-2</v>
      </c>
      <c r="EC29" s="224">
        <v>488.87376100000006</v>
      </c>
      <c r="ED29" s="224">
        <f t="shared" si="28"/>
        <v>-2.3416889999999739</v>
      </c>
      <c r="EE29" s="561">
        <f t="shared" si="29"/>
        <v>-4.7671322227343903E-3</v>
      </c>
    </row>
    <row r="30" spans="1:135" x14ac:dyDescent="0.25">
      <c r="A30" s="158" t="s">
        <v>32</v>
      </c>
      <c r="B30" s="246">
        <v>230.68899999999999</v>
      </c>
      <c r="C30" s="732">
        <v>20.231999999999999</v>
      </c>
      <c r="D30" s="732">
        <v>15.744</v>
      </c>
      <c r="E30" s="732">
        <v>20.184000000000001</v>
      </c>
      <c r="F30" s="738">
        <v>56.16</v>
      </c>
      <c r="G30" s="732">
        <v>19.751999999999999</v>
      </c>
      <c r="H30" s="732">
        <v>22.812000000000001</v>
      </c>
      <c r="I30" s="732">
        <v>22.512</v>
      </c>
      <c r="J30" s="738">
        <v>65.075999999999993</v>
      </c>
      <c r="K30" s="737">
        <v>121.23599999999999</v>
      </c>
      <c r="L30" s="737">
        <v>13.896000000000001</v>
      </c>
      <c r="M30" s="737">
        <v>22.943999999999999</v>
      </c>
      <c r="N30" s="737">
        <v>17.591999999999999</v>
      </c>
      <c r="O30" s="737">
        <v>54.432000000000002</v>
      </c>
      <c r="P30" s="737">
        <v>175.66800000000001</v>
      </c>
      <c r="Q30" s="737">
        <v>24.155999999999999</v>
      </c>
      <c r="R30" s="737">
        <v>15.167999999999999</v>
      </c>
      <c r="S30" s="737">
        <v>18.143999999999998</v>
      </c>
      <c r="T30" s="737">
        <v>57.467999999999996</v>
      </c>
      <c r="U30" s="737">
        <v>233.136</v>
      </c>
      <c r="V30" s="732">
        <v>17.184000000000001</v>
      </c>
      <c r="W30" s="732">
        <v>17.399999999999999</v>
      </c>
      <c r="X30" s="732">
        <v>17.448</v>
      </c>
      <c r="Y30" s="738">
        <v>52.032000000000004</v>
      </c>
      <c r="Z30" s="732">
        <v>18.768000000000001</v>
      </c>
      <c r="AA30" s="732">
        <v>21.864000000000001</v>
      </c>
      <c r="AB30" s="732">
        <v>20.076000000000001</v>
      </c>
      <c r="AC30" s="738">
        <v>60.708000000000006</v>
      </c>
      <c r="AD30" s="737">
        <v>112.74000000000001</v>
      </c>
      <c r="AE30" s="737">
        <v>12.036</v>
      </c>
      <c r="AF30" s="737">
        <v>27.66</v>
      </c>
      <c r="AG30" s="60">
        <v>20.544</v>
      </c>
      <c r="AH30" s="737">
        <v>60.24</v>
      </c>
      <c r="AI30" s="737">
        <v>172.98000000000002</v>
      </c>
      <c r="AJ30" s="737">
        <v>27.024000000000001</v>
      </c>
      <c r="AK30" s="737">
        <v>21.888000000000002</v>
      </c>
      <c r="AL30" s="737">
        <v>17.783999999999999</v>
      </c>
      <c r="AM30" s="737">
        <v>66.695999999999998</v>
      </c>
      <c r="AN30" s="737">
        <v>239.67600000000002</v>
      </c>
      <c r="AO30" s="732">
        <v>17.16</v>
      </c>
      <c r="AP30" s="732">
        <v>15.192</v>
      </c>
      <c r="AQ30" s="732">
        <v>20.544</v>
      </c>
      <c r="AR30" s="738">
        <v>52.896000000000001</v>
      </c>
      <c r="AS30" s="732">
        <v>18.047999999999998</v>
      </c>
      <c r="AT30" s="732">
        <v>23.783999999999999</v>
      </c>
      <c r="AU30" s="732">
        <v>12.912000000000001</v>
      </c>
      <c r="AV30" s="738">
        <v>54.743999999999993</v>
      </c>
      <c r="AW30" s="737">
        <v>107.63999999999999</v>
      </c>
      <c r="AX30" s="732">
        <v>9.7379999999999995</v>
      </c>
      <c r="AY30" s="732">
        <v>39.558</v>
      </c>
      <c r="AZ30" s="732">
        <v>20.88</v>
      </c>
      <c r="BA30" s="738">
        <v>70.176000000000002</v>
      </c>
      <c r="BB30" s="737">
        <v>177.81599999999997</v>
      </c>
      <c r="BC30" s="732">
        <v>24.504000000000001</v>
      </c>
      <c r="BD30" s="732">
        <v>18.047999999999998</v>
      </c>
      <c r="BE30" s="732">
        <v>21.192</v>
      </c>
      <c r="BF30" s="738">
        <v>63.744</v>
      </c>
      <c r="BG30" s="630">
        <v>-2.9519999999999982</v>
      </c>
      <c r="BH30" s="642">
        <v>-4.4260525368837733E-2</v>
      </c>
      <c r="BI30" s="637">
        <v>241.55999999999997</v>
      </c>
      <c r="BJ30" s="617">
        <v>1.8839999999999577</v>
      </c>
      <c r="BK30" s="561">
        <v>7.8606118259649804E-3</v>
      </c>
      <c r="BL30" s="732">
        <v>20.16</v>
      </c>
      <c r="BM30" s="732">
        <v>16.271999999999998</v>
      </c>
      <c r="BN30" s="732">
        <v>15.72</v>
      </c>
      <c r="BO30" s="732">
        <v>52.152000000000001</v>
      </c>
      <c r="BP30" s="732">
        <v>17.52</v>
      </c>
      <c r="BQ30" s="732">
        <v>22.847999999999999</v>
      </c>
      <c r="BR30" s="732">
        <v>13.968</v>
      </c>
      <c r="BS30" s="732">
        <v>1.0559999999999992</v>
      </c>
      <c r="BT30" s="750">
        <v>8.1784386617100302E-2</v>
      </c>
      <c r="BU30" s="732">
        <v>54.335999999999999</v>
      </c>
      <c r="BV30" s="732">
        <v>-0.40799999999999415</v>
      </c>
      <c r="BW30" s="750">
        <v>-7.4528715475667504E-3</v>
      </c>
      <c r="BX30" s="732">
        <v>106.488</v>
      </c>
      <c r="BY30" s="617">
        <v>-1.1519999999999868</v>
      </c>
      <c r="BZ30" s="561">
        <v>-1.0702341137123624E-2</v>
      </c>
      <c r="CA30" s="732">
        <v>9.516</v>
      </c>
      <c r="CB30" s="617">
        <v>-0.22199999999999953</v>
      </c>
      <c r="CC30" s="561">
        <v>-2.2797288971041236E-2</v>
      </c>
      <c r="CD30" s="732">
        <v>25.344000000000001</v>
      </c>
      <c r="CE30" s="617">
        <v>-14.213999999999999</v>
      </c>
      <c r="CF30" s="561">
        <v>-0.35932049143030481</v>
      </c>
      <c r="CG30" s="732">
        <v>19.872</v>
      </c>
      <c r="CH30" s="617">
        <f t="shared" si="0"/>
        <v>-1.0079999999999991</v>
      </c>
      <c r="CI30" s="561">
        <f t="shared" si="1"/>
        <v>-4.8275862068965475E-2</v>
      </c>
      <c r="CJ30" s="732">
        <v>54.731999999999999</v>
      </c>
      <c r="CK30" s="617">
        <f t="shared" si="2"/>
        <v>-15.444000000000003</v>
      </c>
      <c r="CL30" s="561">
        <f t="shared" si="3"/>
        <v>-0.22007523939808485</v>
      </c>
      <c r="CM30" s="732">
        <v>161.22</v>
      </c>
      <c r="CN30" s="617">
        <f t="shared" si="4"/>
        <v>-16.595999999999975</v>
      </c>
      <c r="CO30" s="561">
        <f t="shared" si="5"/>
        <v>-9.3332433526791617E-2</v>
      </c>
      <c r="CP30" s="732">
        <v>24.623999999999999</v>
      </c>
      <c r="CQ30" s="617">
        <f t="shared" si="30"/>
        <v>0.11999999999999744</v>
      </c>
      <c r="CR30" s="561">
        <f t="shared" si="31"/>
        <v>4.8971596474044008E-3</v>
      </c>
      <c r="CS30" s="617">
        <v>23.712</v>
      </c>
      <c r="CT30" s="617">
        <f t="shared" si="6"/>
        <v>5.6640000000000015</v>
      </c>
      <c r="CU30" s="561">
        <f t="shared" si="7"/>
        <v>0.31382978723404265</v>
      </c>
      <c r="CV30" s="617">
        <v>20.64</v>
      </c>
      <c r="CW30" s="617">
        <f t="shared" si="8"/>
        <v>-0.5519999999999996</v>
      </c>
      <c r="CX30" s="561">
        <f t="shared" si="9"/>
        <v>-2.6047565118912777E-2</v>
      </c>
      <c r="CY30" s="617">
        <v>68.975999999999999</v>
      </c>
      <c r="CZ30" s="617">
        <f t="shared" si="10"/>
        <v>5.2319999999999993</v>
      </c>
      <c r="DA30" s="561">
        <f t="shared" si="11"/>
        <v>8.2078313253012042E-2</v>
      </c>
      <c r="DB30" s="732">
        <v>230.196</v>
      </c>
      <c r="DC30" s="617">
        <f t="shared" si="12"/>
        <v>-11.363999999999976</v>
      </c>
      <c r="DD30" s="561">
        <f t="shared" si="13"/>
        <v>-4.7044212617983014E-2</v>
      </c>
      <c r="DE30" s="732">
        <v>19.86</v>
      </c>
      <c r="DF30" s="617">
        <f t="shared" si="32"/>
        <v>-0.30000000000000071</v>
      </c>
      <c r="DG30" s="561">
        <f t="shared" si="33"/>
        <v>-1.4880952380952417E-2</v>
      </c>
      <c r="DH30" s="732">
        <v>14.423999999999999</v>
      </c>
      <c r="DI30" s="617">
        <f t="shared" si="14"/>
        <v>-1.847999999999999</v>
      </c>
      <c r="DJ30" s="561">
        <f t="shared" si="15"/>
        <v>-0.11356932153392325</v>
      </c>
      <c r="DK30" s="732">
        <v>13.968</v>
      </c>
      <c r="DL30" s="617">
        <f t="shared" si="16"/>
        <v>-1.7520000000000007</v>
      </c>
      <c r="DM30" s="561">
        <f t="shared" si="17"/>
        <v>-0.11145038167938935</v>
      </c>
      <c r="DN30" s="732">
        <v>48.251999999999995</v>
      </c>
      <c r="DO30" s="617">
        <f t="shared" si="18"/>
        <v>-3.9000000000000057</v>
      </c>
      <c r="DP30" s="561">
        <f t="shared" si="19"/>
        <v>-7.478140819144051E-2</v>
      </c>
      <c r="DQ30" s="732">
        <v>17.399999999999999</v>
      </c>
      <c r="DR30" s="617">
        <f t="shared" si="20"/>
        <v>-0.12000000000000099</v>
      </c>
      <c r="DS30" s="561">
        <f t="shared" si="21"/>
        <v>-6.8493150684932076E-3</v>
      </c>
      <c r="DT30" s="732">
        <v>22.638000000000002</v>
      </c>
      <c r="DU30" s="617">
        <f t="shared" si="22"/>
        <v>-0.2099999999999973</v>
      </c>
      <c r="DV30" s="561">
        <f t="shared" si="23"/>
        <v>-9.1911764705881176E-3</v>
      </c>
      <c r="DW30" s="732">
        <v>17.256</v>
      </c>
      <c r="DX30" s="617">
        <f t="shared" si="24"/>
        <v>3.2880000000000003</v>
      </c>
      <c r="DY30" s="561">
        <f t="shared" si="25"/>
        <v>0.23539518900343645</v>
      </c>
      <c r="DZ30" s="732">
        <v>57.293999999999997</v>
      </c>
      <c r="EA30" s="617">
        <f t="shared" si="26"/>
        <v>2.9579999999999984</v>
      </c>
      <c r="EB30" s="561">
        <f t="shared" si="27"/>
        <v>5.443904593639573E-2</v>
      </c>
      <c r="EC30" s="732">
        <v>105.54599999999999</v>
      </c>
      <c r="ED30" s="617">
        <f t="shared" si="28"/>
        <v>-0.94200000000000728</v>
      </c>
      <c r="EE30" s="561">
        <f t="shared" si="29"/>
        <v>-8.8460671624972509E-3</v>
      </c>
    </row>
    <row r="31" spans="1:135" x14ac:dyDescent="0.25">
      <c r="A31" s="158" t="s">
        <v>33</v>
      </c>
      <c r="B31" s="246">
        <v>755.327</v>
      </c>
      <c r="C31" s="732">
        <v>83.697999999999993</v>
      </c>
      <c r="D31" s="732">
        <v>77.748000000000005</v>
      </c>
      <c r="E31" s="732">
        <v>72.608999999999995</v>
      </c>
      <c r="F31" s="738">
        <v>234.05500000000001</v>
      </c>
      <c r="G31" s="732">
        <v>66.599999999999994</v>
      </c>
      <c r="H31" s="732">
        <v>52.369</v>
      </c>
      <c r="I31" s="732">
        <v>40.970999999999997</v>
      </c>
      <c r="J31" s="738">
        <v>159.94</v>
      </c>
      <c r="K31" s="737">
        <v>393.995</v>
      </c>
      <c r="L31" s="737">
        <v>43.344000000000001</v>
      </c>
      <c r="M31" s="737">
        <v>48.68</v>
      </c>
      <c r="N31" s="737">
        <v>44.753</v>
      </c>
      <c r="O31" s="737">
        <v>136.77699999999999</v>
      </c>
      <c r="P31" s="737">
        <v>530.77199999999993</v>
      </c>
      <c r="Q31" s="737">
        <v>50.277000000000001</v>
      </c>
      <c r="R31" s="737">
        <v>71.84</v>
      </c>
      <c r="S31" s="737">
        <v>87.808000000000007</v>
      </c>
      <c r="T31" s="737">
        <v>209.92500000000001</v>
      </c>
      <c r="U31" s="737">
        <v>740.69699999999989</v>
      </c>
      <c r="V31" s="732">
        <v>88.287999999999997</v>
      </c>
      <c r="W31" s="732">
        <v>82.176000000000002</v>
      </c>
      <c r="X31" s="732">
        <v>80.400999999999996</v>
      </c>
      <c r="Y31" s="738">
        <v>250.86500000000001</v>
      </c>
      <c r="Z31" s="732">
        <v>65.878</v>
      </c>
      <c r="AA31" s="732">
        <v>52.432000000000002</v>
      </c>
      <c r="AB31" s="732">
        <v>43.308999999999997</v>
      </c>
      <c r="AC31" s="738">
        <v>161.619</v>
      </c>
      <c r="AD31" s="737">
        <v>412.48400000000004</v>
      </c>
      <c r="AE31" s="737">
        <v>45.56</v>
      </c>
      <c r="AF31" s="737">
        <v>47.281999999999996</v>
      </c>
      <c r="AG31" s="60">
        <v>41.814999999999998</v>
      </c>
      <c r="AH31" s="737">
        <v>134.65699999999998</v>
      </c>
      <c r="AI31" s="737">
        <v>547.14100000000008</v>
      </c>
      <c r="AJ31" s="737">
        <v>48.72</v>
      </c>
      <c r="AK31" s="737">
        <v>64.463999999999999</v>
      </c>
      <c r="AL31" s="737">
        <v>85.712000000000003</v>
      </c>
      <c r="AM31" s="737">
        <v>198.89599999999999</v>
      </c>
      <c r="AN31" s="737">
        <v>746.03700000000003</v>
      </c>
      <c r="AO31" s="732">
        <v>83.744</v>
      </c>
      <c r="AP31" s="732">
        <v>74.543999999999997</v>
      </c>
      <c r="AQ31" s="732">
        <v>82.591999999999999</v>
      </c>
      <c r="AR31" s="738">
        <v>240.88</v>
      </c>
      <c r="AS31" s="732">
        <v>65.488</v>
      </c>
      <c r="AT31" s="732">
        <v>51.41</v>
      </c>
      <c r="AU31" s="732">
        <v>43.594000000000001</v>
      </c>
      <c r="AV31" s="738">
        <v>160.49199999999999</v>
      </c>
      <c r="AW31" s="737">
        <v>401.37199999999996</v>
      </c>
      <c r="AX31" s="732">
        <v>44.432000000000002</v>
      </c>
      <c r="AY31" s="732">
        <v>34.287999999999997</v>
      </c>
      <c r="AZ31" s="732">
        <v>46.786000000000001</v>
      </c>
      <c r="BA31" s="738">
        <v>125.506</v>
      </c>
      <c r="BB31" s="737">
        <v>526.87799999999993</v>
      </c>
      <c r="BC31" s="732">
        <v>51.936</v>
      </c>
      <c r="BD31" s="732">
        <v>67.36</v>
      </c>
      <c r="BE31" s="732">
        <v>76.944000000000003</v>
      </c>
      <c r="BF31" s="738">
        <v>196.24</v>
      </c>
      <c r="BG31" s="630">
        <v>-2.6559999999999775</v>
      </c>
      <c r="BH31" s="642">
        <v>-1.3353712492961023E-2</v>
      </c>
      <c r="BI31" s="637">
        <v>723.11799999999994</v>
      </c>
      <c r="BJ31" s="617">
        <v>-22.919000000000096</v>
      </c>
      <c r="BK31" s="561">
        <v>-3.0720996411706225E-2</v>
      </c>
      <c r="BL31" s="732">
        <v>80.048000000000002</v>
      </c>
      <c r="BM31" s="732">
        <v>73.44</v>
      </c>
      <c r="BN31" s="732">
        <v>74.992000000000004</v>
      </c>
      <c r="BO31" s="732">
        <v>228.48000000000002</v>
      </c>
      <c r="BP31" s="732">
        <v>61.52</v>
      </c>
      <c r="BQ31" s="732">
        <v>50.271999999999998</v>
      </c>
      <c r="BR31" s="732">
        <v>44.32</v>
      </c>
      <c r="BS31" s="732">
        <v>0.72599999999999909</v>
      </c>
      <c r="BT31" s="750">
        <v>1.6653667935954467E-2</v>
      </c>
      <c r="BU31" s="732">
        <v>156.11199999999999</v>
      </c>
      <c r="BV31" s="732">
        <v>-4.3799999999999955</v>
      </c>
      <c r="BW31" s="750">
        <v>-2.7291079929217629E-2</v>
      </c>
      <c r="BX31" s="732">
        <v>384.59199999999998</v>
      </c>
      <c r="BY31" s="617">
        <v>-16.779999999999973</v>
      </c>
      <c r="BZ31" s="561">
        <v>-4.1806603350507697E-2</v>
      </c>
      <c r="CA31" s="732">
        <v>46.256</v>
      </c>
      <c r="CB31" s="617">
        <v>1.8239999999999981</v>
      </c>
      <c r="CC31" s="561">
        <v>4.1051494418437119E-2</v>
      </c>
      <c r="CD31" s="732">
        <v>49.553277999999999</v>
      </c>
      <c r="CE31" s="617">
        <v>15.265278000000002</v>
      </c>
      <c r="CF31" s="561">
        <v>0.44520759449370051</v>
      </c>
      <c r="CG31" s="732">
        <v>43.792000000000002</v>
      </c>
      <c r="CH31" s="617">
        <f t="shared" si="0"/>
        <v>-2.9939999999999998</v>
      </c>
      <c r="CI31" s="561">
        <f t="shared" si="1"/>
        <v>-6.3993502329756757E-2</v>
      </c>
      <c r="CJ31" s="732">
        <v>139.60127800000001</v>
      </c>
      <c r="CK31" s="617">
        <f t="shared" si="2"/>
        <v>14.095278000000008</v>
      </c>
      <c r="CL31" s="561">
        <f t="shared" si="3"/>
        <v>0.11230760282376945</v>
      </c>
      <c r="CM31" s="732">
        <v>524.19327799999996</v>
      </c>
      <c r="CN31" s="617">
        <f t="shared" si="4"/>
        <v>-2.6847219999999652</v>
      </c>
      <c r="CO31" s="561">
        <f t="shared" si="5"/>
        <v>-5.0955287561825803E-3</v>
      </c>
      <c r="CP31" s="732">
        <v>47.951999999999998</v>
      </c>
      <c r="CQ31" s="617">
        <f t="shared" si="30"/>
        <v>-3.9840000000000018</v>
      </c>
      <c r="CR31" s="561">
        <f t="shared" si="31"/>
        <v>-7.6709796672828123E-2</v>
      </c>
      <c r="CS31" s="617">
        <v>60.704161999999997</v>
      </c>
      <c r="CT31" s="617">
        <f t="shared" si="6"/>
        <v>-6.6558380000000028</v>
      </c>
      <c r="CU31" s="561">
        <f t="shared" si="7"/>
        <v>-9.8809946555819525E-2</v>
      </c>
      <c r="CV31" s="617">
        <v>80.434547000000009</v>
      </c>
      <c r="CW31" s="617">
        <f t="shared" si="8"/>
        <v>3.4905470000000065</v>
      </c>
      <c r="CX31" s="561">
        <f t="shared" si="9"/>
        <v>4.5364771782075361E-2</v>
      </c>
      <c r="CY31" s="617">
        <v>189.090709</v>
      </c>
      <c r="CZ31" s="617">
        <f t="shared" si="10"/>
        <v>-7.1492910000000052</v>
      </c>
      <c r="DA31" s="561">
        <f t="shared" si="11"/>
        <v>-3.6431364655523872E-2</v>
      </c>
      <c r="DB31" s="732">
        <v>713.28398700000002</v>
      </c>
      <c r="DC31" s="617">
        <f t="shared" si="12"/>
        <v>-9.8340129999999135</v>
      </c>
      <c r="DD31" s="561">
        <f t="shared" si="13"/>
        <v>-1.3599458179716055E-2</v>
      </c>
      <c r="DE31" s="732">
        <v>77.36</v>
      </c>
      <c r="DF31" s="617">
        <f t="shared" si="32"/>
        <v>-2.6880000000000024</v>
      </c>
      <c r="DG31" s="561">
        <f t="shared" si="33"/>
        <v>-3.3579852088746781E-2</v>
      </c>
      <c r="DH31" s="732">
        <v>72.096000000000004</v>
      </c>
      <c r="DI31" s="617">
        <f t="shared" si="14"/>
        <v>-1.3439999999999941</v>
      </c>
      <c r="DJ31" s="561">
        <f t="shared" si="15"/>
        <v>-1.8300653594771163E-2</v>
      </c>
      <c r="DK31" s="732">
        <v>74.976683999999992</v>
      </c>
      <c r="DL31" s="617">
        <f t="shared" si="16"/>
        <v>-1.5316000000012764E-2</v>
      </c>
      <c r="DM31" s="561">
        <f t="shared" si="17"/>
        <v>-2.0423511841280087E-4</v>
      </c>
      <c r="DN31" s="732">
        <v>224.43268399999999</v>
      </c>
      <c r="DO31" s="617">
        <f t="shared" si="18"/>
        <v>-4.0473160000000235</v>
      </c>
      <c r="DP31" s="561">
        <f t="shared" si="19"/>
        <v>-1.7714093137255003E-2</v>
      </c>
      <c r="DQ31" s="732">
        <v>62</v>
      </c>
      <c r="DR31" s="617">
        <f t="shared" si="20"/>
        <v>0.47999999999999687</v>
      </c>
      <c r="DS31" s="561">
        <f t="shared" si="21"/>
        <v>7.8023407022106122E-3</v>
      </c>
      <c r="DT31" s="732">
        <v>49.584000000000003</v>
      </c>
      <c r="DU31" s="617">
        <f t="shared" si="22"/>
        <v>-0.68799999999999528</v>
      </c>
      <c r="DV31" s="561">
        <f t="shared" si="23"/>
        <v>-1.3685550604710281E-2</v>
      </c>
      <c r="DW31" s="732">
        <v>47.239370999999998</v>
      </c>
      <c r="DX31" s="617">
        <f t="shared" si="24"/>
        <v>2.9193709999999982</v>
      </c>
      <c r="DY31" s="561">
        <f t="shared" si="25"/>
        <v>6.5870284296028841E-2</v>
      </c>
      <c r="DZ31" s="732">
        <v>158.82337100000001</v>
      </c>
      <c r="EA31" s="617">
        <f t="shared" si="26"/>
        <v>2.711371000000014</v>
      </c>
      <c r="EB31" s="561">
        <f t="shared" si="27"/>
        <v>1.7368113918212656E-2</v>
      </c>
      <c r="EC31" s="732">
        <v>383.256055</v>
      </c>
      <c r="ED31" s="617">
        <f t="shared" si="28"/>
        <v>-1.3359449999999811</v>
      </c>
      <c r="EE31" s="561">
        <f t="shared" si="29"/>
        <v>-3.4736681990264516E-3</v>
      </c>
    </row>
    <row r="32" spans="1:135" x14ac:dyDescent="0.25">
      <c r="A32" s="158" t="s">
        <v>34</v>
      </c>
      <c r="B32" s="247">
        <v>0.19600000000000001</v>
      </c>
      <c r="C32" s="732">
        <v>0.01</v>
      </c>
      <c r="D32" s="732">
        <v>2.3E-2</v>
      </c>
      <c r="E32" s="732">
        <v>0.08</v>
      </c>
      <c r="F32" s="738">
        <v>0.113</v>
      </c>
      <c r="G32" s="732">
        <v>0</v>
      </c>
      <c r="H32" s="732">
        <v>0.01</v>
      </c>
      <c r="I32" s="732">
        <v>5.5E-2</v>
      </c>
      <c r="J32" s="738">
        <v>6.5000000000000002E-2</v>
      </c>
      <c r="K32" s="737">
        <v>0.17799999999999999</v>
      </c>
      <c r="L32" s="737"/>
      <c r="M32" s="737">
        <v>2.1999999999999999E-2</v>
      </c>
      <c r="N32" s="737">
        <v>4.9000000000000002E-2</v>
      </c>
      <c r="O32" s="737">
        <v>7.1000000000000008E-2</v>
      </c>
      <c r="P32" s="737">
        <v>0.249</v>
      </c>
      <c r="Q32" s="737">
        <v>3.6999999999999998E-2</v>
      </c>
      <c r="R32" s="737">
        <v>8.0000000000000002E-3</v>
      </c>
      <c r="S32" s="737">
        <v>5.1999999999999998E-2</v>
      </c>
      <c r="T32" s="737">
        <v>9.7000000000000003E-2</v>
      </c>
      <c r="U32" s="737">
        <v>0.34599999999999997</v>
      </c>
      <c r="V32" s="732">
        <v>2.9000000000000001E-2</v>
      </c>
      <c r="W32" s="732">
        <v>3.0000000000000001E-3</v>
      </c>
      <c r="X32" s="732">
        <v>1.7000000000000001E-2</v>
      </c>
      <c r="Y32" s="738">
        <v>4.9000000000000002E-2</v>
      </c>
      <c r="Z32" s="732">
        <v>0.64500000000000002</v>
      </c>
      <c r="AA32" s="732">
        <v>1.2E-2</v>
      </c>
      <c r="AB32" s="732">
        <v>7.0000000000000001E-3</v>
      </c>
      <c r="AC32" s="738">
        <v>0.66400000000000003</v>
      </c>
      <c r="AD32" s="737">
        <v>0.71300000000000008</v>
      </c>
      <c r="AE32" s="737">
        <v>2.7E-2</v>
      </c>
      <c r="AF32" s="737">
        <v>7.1999999999999995E-2</v>
      </c>
      <c r="AG32" s="60">
        <v>8.2000000000000003E-2</v>
      </c>
      <c r="AH32" s="737">
        <v>0.18099999999999999</v>
      </c>
      <c r="AI32" s="737">
        <v>0.89400000000000013</v>
      </c>
      <c r="AJ32" s="737">
        <v>0.02</v>
      </c>
      <c r="AK32" s="737">
        <v>7.6999999999999999E-2</v>
      </c>
      <c r="AL32" s="737">
        <v>7.0000000000000001E-3</v>
      </c>
      <c r="AM32" s="737">
        <v>0.10400000000000001</v>
      </c>
      <c r="AN32" s="737">
        <v>0.99800000000000011</v>
      </c>
      <c r="AO32" s="732">
        <v>1.7000000000000001E-2</v>
      </c>
      <c r="AP32" s="732">
        <v>4.0000000000000001E-3</v>
      </c>
      <c r="AQ32" s="732">
        <v>0</v>
      </c>
      <c r="AR32" s="738">
        <v>2.1000000000000001E-2</v>
      </c>
      <c r="AS32" s="732">
        <v>5.0999999999999997E-2</v>
      </c>
      <c r="AT32" s="732">
        <v>1.6E-2</v>
      </c>
      <c r="AU32" s="732">
        <v>1.7999999999999999E-2</v>
      </c>
      <c r="AV32" s="738">
        <v>8.5000000000000006E-2</v>
      </c>
      <c r="AW32" s="737">
        <v>0.10600000000000001</v>
      </c>
      <c r="AX32" s="732">
        <v>0</v>
      </c>
      <c r="AY32" s="732">
        <v>9.4E-2</v>
      </c>
      <c r="AZ32" s="732">
        <v>4.3999999999999997E-2</v>
      </c>
      <c r="BA32" s="738">
        <v>0.13800000000000001</v>
      </c>
      <c r="BB32" s="737">
        <v>0.24400000000000002</v>
      </c>
      <c r="BC32" s="732">
        <v>1.0999999999999999E-2</v>
      </c>
      <c r="BD32" s="732">
        <v>1.2999999999999999E-2</v>
      </c>
      <c r="BF32" s="738">
        <v>2.4E-2</v>
      </c>
      <c r="BG32" s="630">
        <v>-8.0000000000000016E-2</v>
      </c>
      <c r="BH32" s="642">
        <v>-0.76923076923076927</v>
      </c>
      <c r="BI32" s="637">
        <v>0.26800000000000002</v>
      </c>
      <c r="BJ32" s="617">
        <v>-0.73000000000000009</v>
      </c>
      <c r="BK32" s="561">
        <v>-0.73146292585170336</v>
      </c>
      <c r="BL32" s="732">
        <v>1.3956E-2</v>
      </c>
      <c r="BM32" s="732">
        <v>3.2124E-2</v>
      </c>
      <c r="BN32" s="732">
        <v>0</v>
      </c>
      <c r="BO32" s="732">
        <v>4.6079999999999996E-2</v>
      </c>
      <c r="BP32" s="732">
        <v>3.5855999999999999E-2</v>
      </c>
      <c r="BQ32" s="732">
        <v>2.3310000000000001E-2</v>
      </c>
      <c r="BR32" s="732">
        <v>3.0204000000000002E-2</v>
      </c>
      <c r="BS32" s="732">
        <v>1.2204000000000003E-2</v>
      </c>
      <c r="BT32" s="750">
        <v>0.67800000000000027</v>
      </c>
      <c r="BU32" s="732">
        <v>8.9370000000000005E-2</v>
      </c>
      <c r="BV32" s="732">
        <v>4.3699999999999989E-3</v>
      </c>
      <c r="BW32" s="750">
        <v>5.1411764705882337E-2</v>
      </c>
      <c r="BX32" s="732">
        <v>0.13545000000000001</v>
      </c>
      <c r="BY32" s="617">
        <v>2.9450000000000004E-2</v>
      </c>
      <c r="BZ32" s="561">
        <v>0.2778301886792453</v>
      </c>
      <c r="CA32" s="732">
        <v>0</v>
      </c>
      <c r="CB32" s="617">
        <v>0</v>
      </c>
      <c r="CC32" s="561" t="e">
        <v>#DIV/0!</v>
      </c>
      <c r="CD32" s="732">
        <v>9.9360000000000004E-3</v>
      </c>
      <c r="CE32" s="617">
        <v>-8.4064E-2</v>
      </c>
      <c r="CF32" s="561">
        <v>-0.89429787234042557</v>
      </c>
      <c r="CG32" s="732">
        <v>2.7780000000000003E-2</v>
      </c>
      <c r="CH32" s="617">
        <f t="shared" si="0"/>
        <v>-1.6219999999999995E-2</v>
      </c>
      <c r="CI32" s="561">
        <f t="shared" si="1"/>
        <v>-0.36863636363636354</v>
      </c>
      <c r="CJ32" s="732">
        <v>3.7716E-2</v>
      </c>
      <c r="CK32" s="617">
        <f t="shared" si="2"/>
        <v>-0.10028400000000001</v>
      </c>
      <c r="CL32" s="561">
        <f t="shared" si="3"/>
        <v>-0.72669565217391308</v>
      </c>
      <c r="CM32" s="732">
        <v>0.17316600000000001</v>
      </c>
      <c r="CN32" s="617">
        <f t="shared" si="4"/>
        <v>-7.0834000000000008E-2</v>
      </c>
      <c r="CO32" s="561">
        <f t="shared" si="5"/>
        <v>-0.29030327868852462</v>
      </c>
      <c r="CP32" s="732">
        <v>3.2154000000000002E-2</v>
      </c>
      <c r="CQ32" s="617">
        <f t="shared" si="30"/>
        <v>2.1154000000000003E-2</v>
      </c>
      <c r="CR32" s="561">
        <f t="shared" si="31"/>
        <v>1.9230909090909094</v>
      </c>
      <c r="CS32" s="617">
        <v>1.6475999999999998E-2</v>
      </c>
      <c r="CT32" s="617">
        <f t="shared" si="6"/>
        <v>3.4759999999999982E-3</v>
      </c>
      <c r="CU32" s="561">
        <f t="shared" si="7"/>
        <v>0.26738461538461528</v>
      </c>
      <c r="CV32" s="617">
        <v>1.2558E-2</v>
      </c>
      <c r="CW32" s="617">
        <f t="shared" si="8"/>
        <v>1.2558E-2</v>
      </c>
      <c r="CX32" s="561" t="e">
        <f t="shared" si="9"/>
        <v>#DIV/0!</v>
      </c>
      <c r="CY32" s="617">
        <v>6.1187999999999999E-2</v>
      </c>
      <c r="CZ32" s="617">
        <f t="shared" si="10"/>
        <v>3.7187999999999999E-2</v>
      </c>
      <c r="DA32" s="561">
        <f t="shared" si="11"/>
        <v>1.5494999999999999</v>
      </c>
      <c r="DB32" s="732">
        <v>0.23435400000000001</v>
      </c>
      <c r="DC32" s="617">
        <f t="shared" si="12"/>
        <v>-3.3646000000000009E-2</v>
      </c>
      <c r="DD32" s="561">
        <f t="shared" si="13"/>
        <v>-0.12554477611940301</v>
      </c>
      <c r="DE32" s="732">
        <v>2.1492000000000001E-2</v>
      </c>
      <c r="DF32" s="617">
        <f t="shared" si="32"/>
        <v>7.536000000000001E-3</v>
      </c>
      <c r="DG32" s="561">
        <f t="shared" si="33"/>
        <v>0.53998280309544289</v>
      </c>
      <c r="DH32" s="732">
        <v>0</v>
      </c>
      <c r="DI32" s="617">
        <f t="shared" si="14"/>
        <v>-3.2124E-2</v>
      </c>
      <c r="DJ32" s="561">
        <f t="shared" si="15"/>
        <v>-1</v>
      </c>
      <c r="DK32" s="732">
        <v>0</v>
      </c>
      <c r="DL32" s="617">
        <f t="shared" si="16"/>
        <v>0</v>
      </c>
      <c r="DM32" s="561" t="e">
        <f t="shared" si="17"/>
        <v>#DIV/0!</v>
      </c>
      <c r="DN32" s="732">
        <v>2.1492000000000001E-2</v>
      </c>
      <c r="DO32" s="617">
        <f t="shared" si="18"/>
        <v>-2.4587999999999995E-2</v>
      </c>
      <c r="DP32" s="561">
        <f t="shared" si="19"/>
        <v>-0.53359374999999998</v>
      </c>
      <c r="DQ32" s="732">
        <v>0</v>
      </c>
      <c r="DR32" s="617">
        <f t="shared" si="20"/>
        <v>-3.5855999999999999E-2</v>
      </c>
      <c r="DS32" s="561">
        <f t="shared" si="21"/>
        <v>-1</v>
      </c>
      <c r="DT32" s="732">
        <v>0</v>
      </c>
      <c r="DU32" s="617">
        <f t="shared" si="22"/>
        <v>-2.3310000000000001E-2</v>
      </c>
      <c r="DV32" s="561">
        <f t="shared" si="23"/>
        <v>-1</v>
      </c>
      <c r="DW32" s="732">
        <v>5.0214000000000002E-2</v>
      </c>
      <c r="DX32" s="617">
        <f t="shared" si="24"/>
        <v>2.001E-2</v>
      </c>
      <c r="DY32" s="561">
        <f t="shared" si="25"/>
        <v>0.66249503377036145</v>
      </c>
      <c r="DZ32" s="732">
        <v>5.0214000000000002E-2</v>
      </c>
      <c r="EA32" s="617">
        <f t="shared" si="26"/>
        <v>-3.9156000000000003E-2</v>
      </c>
      <c r="EB32" s="561">
        <f t="shared" si="27"/>
        <v>-0.43813360187982547</v>
      </c>
      <c r="EC32" s="732">
        <v>7.1706000000000006E-2</v>
      </c>
      <c r="ED32" s="617">
        <f t="shared" si="28"/>
        <v>-6.3744000000000009E-2</v>
      </c>
      <c r="EE32" s="561">
        <f t="shared" si="29"/>
        <v>-0.47060908084163899</v>
      </c>
    </row>
    <row r="33" spans="1:135" x14ac:dyDescent="0.25">
      <c r="A33" s="99" t="s">
        <v>379</v>
      </c>
      <c r="B33" s="246">
        <v>117.21919399999999</v>
      </c>
      <c r="C33" s="732">
        <v>11.788</v>
      </c>
      <c r="D33" s="732">
        <v>10.834</v>
      </c>
      <c r="E33" s="732">
        <v>10.299799999999999</v>
      </c>
      <c r="F33" s="738">
        <v>32.921799999999998</v>
      </c>
      <c r="G33" s="736">
        <v>9.5530000000000008</v>
      </c>
      <c r="H33" s="737">
        <v>9.1750000000000007</v>
      </c>
      <c r="I33" s="737">
        <v>8.9700000000000006</v>
      </c>
      <c r="J33" s="738">
        <v>27.698</v>
      </c>
      <c r="K33" s="737">
        <v>60.619799999999998</v>
      </c>
      <c r="L33" s="737">
        <v>8.7591039999999989</v>
      </c>
      <c r="M33" s="737">
        <v>8.3529999999999998</v>
      </c>
      <c r="N33" s="737">
        <v>9.0838999999999999</v>
      </c>
      <c r="O33" s="737">
        <v>26.196004000000002</v>
      </c>
      <c r="P33" s="737">
        <v>86.815804</v>
      </c>
      <c r="Q33" s="737">
        <v>10.000605</v>
      </c>
      <c r="R33" s="737">
        <v>11.049799999999999</v>
      </c>
      <c r="S33" s="737">
        <v>12.645</v>
      </c>
      <c r="T33" s="737">
        <v>33.695405000000001</v>
      </c>
      <c r="U33" s="737">
        <v>120.51120900000001</v>
      </c>
      <c r="V33" s="60">
        <v>12.756</v>
      </c>
      <c r="W33" s="60">
        <v>11.95</v>
      </c>
      <c r="X33" s="732">
        <v>11.597</v>
      </c>
      <c r="Y33" s="738">
        <v>36.302999999999997</v>
      </c>
      <c r="Z33" s="736">
        <v>9.8859999999999992</v>
      </c>
      <c r="AA33" s="737">
        <v>9.1720000000000006</v>
      </c>
      <c r="AB33" s="737">
        <v>9.23</v>
      </c>
      <c r="AC33" s="738">
        <v>28.288</v>
      </c>
      <c r="AD33" s="737">
        <v>64.590999999999994</v>
      </c>
      <c r="AE33" s="737">
        <v>8.5179510000000001</v>
      </c>
      <c r="AF33" s="737">
        <v>8.7349999999999994</v>
      </c>
      <c r="AG33" s="732">
        <v>9.3504000000000005</v>
      </c>
      <c r="AH33" s="737">
        <v>26.603351</v>
      </c>
      <c r="AI33" s="737">
        <v>91.194350999999997</v>
      </c>
      <c r="AJ33" s="737">
        <v>9.7829099999999976</v>
      </c>
      <c r="AK33" s="737">
        <v>10.1463</v>
      </c>
      <c r="AL33" s="737">
        <v>11.643000000000001</v>
      </c>
      <c r="AM33" s="737">
        <v>31.572209999999998</v>
      </c>
      <c r="AN33" s="737">
        <v>122.766561</v>
      </c>
      <c r="AO33" s="60">
        <v>12.015977000000001</v>
      </c>
      <c r="AP33" s="60">
        <v>10.8492</v>
      </c>
      <c r="AQ33" s="732">
        <v>11.239000000000001</v>
      </c>
      <c r="AR33" s="738">
        <v>34.104177000000007</v>
      </c>
      <c r="AS33" s="60">
        <v>9.9258000000000006</v>
      </c>
      <c r="AT33" s="60">
        <v>9.1096000000000004</v>
      </c>
      <c r="AU33" s="732">
        <v>9.3010000000000002</v>
      </c>
      <c r="AV33" s="738">
        <v>28.336400000000005</v>
      </c>
      <c r="AW33" s="737">
        <v>62.440577000000012</v>
      </c>
      <c r="AX33" s="60">
        <v>9.3572000000000006</v>
      </c>
      <c r="AY33" s="60">
        <v>8.6942000000000004</v>
      </c>
      <c r="AZ33" s="732">
        <v>8.7799999999999994</v>
      </c>
      <c r="BA33" s="738">
        <v>26.831400000000002</v>
      </c>
      <c r="BB33" s="737">
        <v>89.271977000000021</v>
      </c>
      <c r="BC33" s="60">
        <v>10.1677</v>
      </c>
      <c r="BD33" s="60">
        <v>10.574400000000001</v>
      </c>
      <c r="BE33" s="732">
        <v>11.449165000000001</v>
      </c>
      <c r="BF33" s="738">
        <v>32.191265000000001</v>
      </c>
      <c r="BG33" s="630">
        <v>0.61905500000000302</v>
      </c>
      <c r="BH33" s="642">
        <v>1.9607591613004072E-2</v>
      </c>
      <c r="BI33" s="637">
        <v>121.46324200000002</v>
      </c>
      <c r="BJ33" s="617">
        <v>-1.3033189999999735</v>
      </c>
      <c r="BK33" s="561">
        <v>-1.061623775549092E-2</v>
      </c>
      <c r="BL33" s="732">
        <v>11.982991</v>
      </c>
      <c r="BM33" s="732">
        <v>10.222630000000001</v>
      </c>
      <c r="BN33" s="732">
        <v>10.95946</v>
      </c>
      <c r="BO33" s="732">
        <v>33.165081000000001</v>
      </c>
      <c r="BP33" s="732">
        <v>9.6620810000000006</v>
      </c>
      <c r="BQ33" s="732">
        <v>9.2568649999999995</v>
      </c>
      <c r="BR33" s="732">
        <v>9.7141990000000007</v>
      </c>
      <c r="BS33" s="732">
        <v>0.41319900000000054</v>
      </c>
      <c r="BT33" s="750">
        <v>4.4425223094290991E-2</v>
      </c>
      <c r="BU33" s="224">
        <v>28.633144999999999</v>
      </c>
      <c r="BV33" s="732">
        <v>0.29674499999999426</v>
      </c>
      <c r="BW33" s="750">
        <v>1.0472219477421062E-2</v>
      </c>
      <c r="BX33" s="224">
        <v>61.798226</v>
      </c>
      <c r="BY33" s="617">
        <v>-0.64235100000001211</v>
      </c>
      <c r="BZ33" s="561">
        <v>-1.0287396927802445E-2</v>
      </c>
      <c r="CA33" s="732">
        <v>9.0744819999999997</v>
      </c>
      <c r="CB33" s="617">
        <v>-0.28271800000000091</v>
      </c>
      <c r="CC33" s="561">
        <v>-3.0213952891890831E-2</v>
      </c>
      <c r="CD33" s="732">
        <v>9.4757049999999996</v>
      </c>
      <c r="CE33" s="617">
        <v>0.78150499999999923</v>
      </c>
      <c r="CF33" s="561">
        <v>8.9888086310413742E-2</v>
      </c>
      <c r="CG33" s="732">
        <v>9.2109240000000003</v>
      </c>
      <c r="CH33" s="617">
        <f t="shared" si="0"/>
        <v>0.43092400000000097</v>
      </c>
      <c r="CI33" s="561">
        <f t="shared" si="1"/>
        <v>4.9080182232346357E-2</v>
      </c>
      <c r="CJ33" s="732">
        <v>27.761111</v>
      </c>
      <c r="CK33" s="617">
        <f t="shared" si="2"/>
        <v>0.92971099999999751</v>
      </c>
      <c r="CL33" s="561">
        <f t="shared" si="3"/>
        <v>3.4650111436600309E-2</v>
      </c>
      <c r="CM33" s="732">
        <v>89.559336999999999</v>
      </c>
      <c r="CN33" s="617">
        <f t="shared" si="4"/>
        <v>0.2873599999999783</v>
      </c>
      <c r="CO33" s="561">
        <f t="shared" si="5"/>
        <v>3.2189272564220038E-3</v>
      </c>
      <c r="CP33" s="732">
        <v>9.8984500000000004</v>
      </c>
      <c r="CQ33" s="617">
        <f t="shared" si="30"/>
        <v>-0.26924999999999955</v>
      </c>
      <c r="CR33" s="561">
        <f t="shared" si="31"/>
        <v>-2.6480915054535398E-2</v>
      </c>
      <c r="CS33" s="617">
        <v>10.430527</v>
      </c>
      <c r="CT33" s="617">
        <f t="shared" si="6"/>
        <v>-0.14387300000000103</v>
      </c>
      <c r="CU33" s="561">
        <f t="shared" si="7"/>
        <v>-1.3605783779694453E-2</v>
      </c>
      <c r="CV33" s="617">
        <v>12.21251</v>
      </c>
      <c r="CW33" s="617">
        <f t="shared" si="8"/>
        <v>0.76334499999999927</v>
      </c>
      <c r="CX33" s="561">
        <f t="shared" si="9"/>
        <v>6.6672547736013874E-2</v>
      </c>
      <c r="CY33" s="617">
        <v>32.541487000000004</v>
      </c>
      <c r="CZ33" s="617">
        <f t="shared" si="10"/>
        <v>0.35022200000000225</v>
      </c>
      <c r="DA33" s="561">
        <f t="shared" si="11"/>
        <v>1.0879410920943997E-2</v>
      </c>
      <c r="DB33" s="732">
        <v>122.100824</v>
      </c>
      <c r="DC33" s="617">
        <f t="shared" si="12"/>
        <v>0.63758199999998055</v>
      </c>
      <c r="DD33" s="561">
        <f t="shared" si="13"/>
        <v>5.2491765368816723E-3</v>
      </c>
      <c r="DE33" s="732">
        <v>11.723968999999999</v>
      </c>
      <c r="DF33" s="617">
        <f t="shared" si="32"/>
        <v>-0.25902200000000164</v>
      </c>
      <c r="DG33" s="561">
        <f t="shared" si="33"/>
        <v>-2.1615805269318958E-2</v>
      </c>
      <c r="DH33" s="732">
        <v>10.522720999999999</v>
      </c>
      <c r="DI33" s="617">
        <f t="shared" si="14"/>
        <v>0.30009099999999833</v>
      </c>
      <c r="DJ33" s="561">
        <f t="shared" si="15"/>
        <v>2.9355557229401662E-2</v>
      </c>
      <c r="DK33" s="732">
        <v>11.092981</v>
      </c>
      <c r="DL33" s="617">
        <f t="shared" si="16"/>
        <v>0.133521</v>
      </c>
      <c r="DM33" s="561">
        <f t="shared" si="17"/>
        <v>1.2183173258536462E-2</v>
      </c>
      <c r="DN33" s="732">
        <v>33.339670999999996</v>
      </c>
      <c r="DO33" s="617">
        <f t="shared" si="18"/>
        <v>0.17458999999999492</v>
      </c>
      <c r="DP33" s="561">
        <f t="shared" si="19"/>
        <v>5.2642717803099868E-3</v>
      </c>
      <c r="DQ33" s="732">
        <v>10.201896000000001</v>
      </c>
      <c r="DR33" s="617">
        <f t="shared" si="20"/>
        <v>0.53981500000000082</v>
      </c>
      <c r="DS33" s="561">
        <f t="shared" si="21"/>
        <v>5.5869434338213557E-2</v>
      </c>
      <c r="DT33" s="732">
        <v>9.6479309999999998</v>
      </c>
      <c r="DU33" s="617">
        <f t="shared" si="22"/>
        <v>0.39106600000000036</v>
      </c>
      <c r="DV33" s="561">
        <f t="shared" si="23"/>
        <v>4.2246051984122096E-2</v>
      </c>
      <c r="DW33" s="732">
        <v>9.9046240000000001</v>
      </c>
      <c r="DX33" s="617">
        <f t="shared" si="24"/>
        <v>0.1904249999999994</v>
      </c>
      <c r="DY33" s="561">
        <f t="shared" si="25"/>
        <v>1.960274851276975E-2</v>
      </c>
      <c r="DZ33" s="224">
        <v>29.754451000000003</v>
      </c>
      <c r="EA33" s="224">
        <f t="shared" si="26"/>
        <v>1.1213060000000041</v>
      </c>
      <c r="EB33" s="561">
        <f t="shared" si="27"/>
        <v>3.9161119045777341E-2</v>
      </c>
      <c r="EC33" s="224">
        <v>63.094121999999999</v>
      </c>
      <c r="ED33" s="224">
        <f t="shared" si="28"/>
        <v>1.295895999999999</v>
      </c>
      <c r="EE33" s="946">
        <f t="shared" si="29"/>
        <v>2.096979288693496E-2</v>
      </c>
    </row>
    <row r="34" spans="1:135" x14ac:dyDescent="0.25">
      <c r="A34" s="157" t="s">
        <v>77</v>
      </c>
      <c r="B34" s="245">
        <v>137.43</v>
      </c>
      <c r="C34" s="159">
        <v>21.986000000000001</v>
      </c>
      <c r="D34" s="159">
        <v>19.131</v>
      </c>
      <c r="E34" s="159">
        <v>20.652999999999999</v>
      </c>
      <c r="F34" s="160">
        <v>61.77000000000001</v>
      </c>
      <c r="G34" s="159">
        <v>17.125</v>
      </c>
      <c r="H34" s="159">
        <v>7.3440000000000003</v>
      </c>
      <c r="I34" s="159">
        <v>4.8150000000000004</v>
      </c>
      <c r="J34" s="160">
        <v>29.284000000000002</v>
      </c>
      <c r="K34" s="161">
        <v>91.054000000000016</v>
      </c>
      <c r="L34" s="161">
        <v>6.0000000000000001E-3</v>
      </c>
      <c r="M34" s="161">
        <v>0.39200000000000002</v>
      </c>
      <c r="N34" s="161">
        <v>4.5419999999999998</v>
      </c>
      <c r="O34" s="161">
        <v>4.9400000000000004</v>
      </c>
      <c r="P34" s="161">
        <v>95.994000000000014</v>
      </c>
      <c r="Q34" s="161">
        <v>10.397</v>
      </c>
      <c r="R34" s="161">
        <v>16.134</v>
      </c>
      <c r="S34" s="161">
        <v>20.053000000000001</v>
      </c>
      <c r="T34" s="161">
        <v>46.584000000000003</v>
      </c>
      <c r="U34" s="161">
        <v>142.57800000000003</v>
      </c>
      <c r="V34" s="159">
        <v>20.651</v>
      </c>
      <c r="W34" s="159">
        <v>21.648</v>
      </c>
      <c r="X34" s="159">
        <v>21.898000000000003</v>
      </c>
      <c r="Y34" s="160">
        <v>64.197000000000003</v>
      </c>
      <c r="Z34" s="159">
        <v>15.219000000000001</v>
      </c>
      <c r="AA34" s="159">
        <v>7.19</v>
      </c>
      <c r="AB34" s="159">
        <v>2.629</v>
      </c>
      <c r="AC34" s="160">
        <v>25.038</v>
      </c>
      <c r="AD34" s="161">
        <v>89.234999999999999</v>
      </c>
      <c r="AE34" s="161">
        <v>1E-3</v>
      </c>
      <c r="AF34" s="161">
        <v>0</v>
      </c>
      <c r="AG34" s="161">
        <v>5.0659999999999998</v>
      </c>
      <c r="AH34" s="161">
        <v>5.0670000000000002</v>
      </c>
      <c r="AI34" s="161">
        <v>94.301999999999992</v>
      </c>
      <c r="AJ34" s="161">
        <v>12.928000000000001</v>
      </c>
      <c r="AK34" s="161">
        <v>17.061</v>
      </c>
      <c r="AL34" s="161">
        <v>21.363</v>
      </c>
      <c r="AM34" s="161">
        <v>51.352000000000004</v>
      </c>
      <c r="AN34" s="161">
        <v>145.654</v>
      </c>
      <c r="AO34" s="159">
        <v>23.125</v>
      </c>
      <c r="AP34" s="159">
        <v>22.637</v>
      </c>
      <c r="AQ34" s="159">
        <v>23.061</v>
      </c>
      <c r="AR34" s="160">
        <v>68.822999999999993</v>
      </c>
      <c r="AS34" s="159">
        <v>19.925000000000001</v>
      </c>
      <c r="AT34" s="159">
        <v>7.3639999999999999</v>
      </c>
      <c r="AU34" s="159">
        <v>3.8359999999999999</v>
      </c>
      <c r="AV34" s="160">
        <v>31.125</v>
      </c>
      <c r="AW34" s="161">
        <v>99.947999999999993</v>
      </c>
      <c r="AX34" s="159">
        <v>0</v>
      </c>
      <c r="AY34" s="159">
        <v>0</v>
      </c>
      <c r="AZ34" s="159">
        <v>5.0919999999999996</v>
      </c>
      <c r="BA34" s="160">
        <v>5.0919999999999996</v>
      </c>
      <c r="BB34" s="161">
        <v>105.03999999999999</v>
      </c>
      <c r="BC34" s="159">
        <v>14.119</v>
      </c>
      <c r="BD34" s="159">
        <v>17.213000000000001</v>
      </c>
      <c r="BE34" s="159">
        <v>24.108000000000001</v>
      </c>
      <c r="BF34" s="160">
        <v>55.44</v>
      </c>
      <c r="BG34" s="632">
        <v>4.0879999999999939</v>
      </c>
      <c r="BH34" s="643">
        <v>7.9607415485277944E-2</v>
      </c>
      <c r="BI34" s="638">
        <v>160.47999999999999</v>
      </c>
      <c r="BJ34" s="619">
        <v>14.825999999999993</v>
      </c>
      <c r="BK34" s="625">
        <v>0.10178917159844558</v>
      </c>
      <c r="BL34" s="159">
        <v>27.007000000000001</v>
      </c>
      <c r="BM34" s="159">
        <v>20.11</v>
      </c>
      <c r="BN34" s="159">
        <v>23.622</v>
      </c>
      <c r="BO34" s="159">
        <v>70.739000000000004</v>
      </c>
      <c r="BP34" s="159">
        <v>17.66</v>
      </c>
      <c r="BQ34" s="159">
        <v>12.731</v>
      </c>
      <c r="BR34" s="159">
        <v>4.4390000000000001</v>
      </c>
      <c r="BS34" s="159">
        <v>0.6030000000000002</v>
      </c>
      <c r="BT34" s="752">
        <v>0.15719499478623572</v>
      </c>
      <c r="BU34" s="159">
        <v>34.83</v>
      </c>
      <c r="BV34" s="159">
        <v>3.7049999999999983</v>
      </c>
      <c r="BW34" s="752">
        <v>0.1190361445783132</v>
      </c>
      <c r="BX34" s="159">
        <v>105.569</v>
      </c>
      <c r="BY34" s="619">
        <v>5.6210000000000093</v>
      </c>
      <c r="BZ34" s="625">
        <v>5.6239244407091785E-2</v>
      </c>
      <c r="CA34" s="159">
        <v>0</v>
      </c>
      <c r="CB34" s="619">
        <v>0</v>
      </c>
      <c r="CC34" s="625" t="e">
        <v>#DIV/0!</v>
      </c>
      <c r="CD34" s="159">
        <v>2E-3</v>
      </c>
      <c r="CE34" s="619">
        <v>2E-3</v>
      </c>
      <c r="CF34" s="625" t="e">
        <v>#DIV/0!</v>
      </c>
      <c r="CG34" s="159">
        <v>3.8940000000000001</v>
      </c>
      <c r="CH34" s="619">
        <f t="shared" si="0"/>
        <v>-1.1979999999999995</v>
      </c>
      <c r="CI34" s="625">
        <f t="shared" si="1"/>
        <v>-0.23527101335428113</v>
      </c>
      <c r="CJ34" s="159">
        <v>3.8959999999999999</v>
      </c>
      <c r="CK34" s="619">
        <f t="shared" si="2"/>
        <v>-1.1959999999999997</v>
      </c>
      <c r="CL34" s="625">
        <f t="shared" si="3"/>
        <v>-0.23487824037706201</v>
      </c>
      <c r="CM34" s="159">
        <v>109.465</v>
      </c>
      <c r="CN34" s="619">
        <f t="shared" si="4"/>
        <v>4.4250000000000114</v>
      </c>
      <c r="CO34" s="625">
        <f t="shared" si="5"/>
        <v>4.2126808834729738E-2</v>
      </c>
      <c r="CP34" s="159">
        <v>17.988</v>
      </c>
      <c r="CQ34" s="619">
        <f t="shared" si="30"/>
        <v>3.8689999999999998</v>
      </c>
      <c r="CR34" s="625">
        <f t="shared" si="31"/>
        <v>0.274027905659041</v>
      </c>
      <c r="CS34" s="619">
        <v>26.814</v>
      </c>
      <c r="CT34" s="619">
        <f t="shared" si="6"/>
        <v>9.6009999999999991</v>
      </c>
      <c r="CU34" s="625">
        <f t="shared" si="7"/>
        <v>0.55777609945971063</v>
      </c>
      <c r="CV34" s="619">
        <v>25.065999999999999</v>
      </c>
      <c r="CW34" s="619">
        <f t="shared" si="8"/>
        <v>0.95799999999999841</v>
      </c>
      <c r="CX34" s="625">
        <f t="shared" si="9"/>
        <v>3.973784635805535E-2</v>
      </c>
      <c r="CY34" s="619">
        <v>69.867999999999995</v>
      </c>
      <c r="CZ34" s="619">
        <f t="shared" si="10"/>
        <v>14.427999999999997</v>
      </c>
      <c r="DA34" s="625">
        <f t="shared" si="11"/>
        <v>0.26024531024531022</v>
      </c>
      <c r="DB34" s="159">
        <v>179.333</v>
      </c>
      <c r="DC34" s="619">
        <f t="shared" si="12"/>
        <v>18.853000000000009</v>
      </c>
      <c r="DD34" s="625">
        <f t="shared" si="13"/>
        <v>0.11747881355932209</v>
      </c>
      <c r="DE34" s="159">
        <v>24.563000000000002</v>
      </c>
      <c r="DF34" s="619">
        <f t="shared" si="32"/>
        <v>-2.4439999999999991</v>
      </c>
      <c r="DG34" s="625">
        <f t="shared" si="33"/>
        <v>-9.0495056837116269E-2</v>
      </c>
      <c r="DH34" s="159">
        <v>20.132999999999999</v>
      </c>
      <c r="DI34" s="619">
        <f t="shared" si="14"/>
        <v>2.2999999999999687E-2</v>
      </c>
      <c r="DJ34" s="625">
        <f t="shared" si="15"/>
        <v>1.1437095972153003E-3</v>
      </c>
      <c r="DK34" s="159">
        <v>22.009</v>
      </c>
      <c r="DL34" s="619">
        <f t="shared" si="16"/>
        <v>-1.6129999999999995</v>
      </c>
      <c r="DM34" s="625">
        <f t="shared" si="17"/>
        <v>-6.8283803234273119E-2</v>
      </c>
      <c r="DN34" s="159">
        <v>66.704999999999998</v>
      </c>
      <c r="DO34" s="619">
        <f t="shared" si="18"/>
        <v>-4.034000000000006</v>
      </c>
      <c r="DP34" s="625">
        <f t="shared" si="19"/>
        <v>-5.7026534160788331E-2</v>
      </c>
      <c r="DQ34" s="159">
        <v>15.540999999999999</v>
      </c>
      <c r="DR34" s="619">
        <f t="shared" si="20"/>
        <v>-2.1190000000000015</v>
      </c>
      <c r="DS34" s="625">
        <f t="shared" si="21"/>
        <v>-0.11998867497168751</v>
      </c>
      <c r="DT34" s="159">
        <v>10.34</v>
      </c>
      <c r="DU34" s="619">
        <f t="shared" si="22"/>
        <v>-2.391</v>
      </c>
      <c r="DV34" s="625">
        <f t="shared" si="23"/>
        <v>-0.18780928442384731</v>
      </c>
      <c r="DW34" s="159">
        <v>4.0339999999999998</v>
      </c>
      <c r="DX34" s="619">
        <f t="shared" si="24"/>
        <v>-0.40500000000000025</v>
      </c>
      <c r="DY34" s="625">
        <f t="shared" si="25"/>
        <v>-9.1236765037170584E-2</v>
      </c>
      <c r="DZ34" s="159">
        <v>29.914999999999999</v>
      </c>
      <c r="EA34" s="619">
        <f t="shared" si="26"/>
        <v>-4.9149999999999991</v>
      </c>
      <c r="EB34" s="625">
        <f t="shared" si="27"/>
        <v>-0.1411139821992535</v>
      </c>
      <c r="EC34" s="159">
        <v>96.62</v>
      </c>
      <c r="ED34" s="619">
        <f t="shared" si="28"/>
        <v>-8.9489999999999981</v>
      </c>
      <c r="EE34" s="625">
        <f t="shared" si="29"/>
        <v>-8.4769203080449732E-2</v>
      </c>
    </row>
    <row r="35" spans="1:135" x14ac:dyDescent="0.25">
      <c r="A35" s="99" t="s">
        <v>378</v>
      </c>
      <c r="B35" s="246">
        <v>137.43</v>
      </c>
      <c r="C35" s="732">
        <v>21.986000000000001</v>
      </c>
      <c r="D35" s="732">
        <v>19.131</v>
      </c>
      <c r="E35" s="732">
        <v>20.652999999999999</v>
      </c>
      <c r="F35" s="738">
        <v>61.77000000000001</v>
      </c>
      <c r="G35" s="732">
        <v>17.125</v>
      </c>
      <c r="H35" s="732">
        <v>7.3440000000000003</v>
      </c>
      <c r="I35" s="732">
        <v>4.8150000000000004</v>
      </c>
      <c r="J35" s="738">
        <v>29.284000000000002</v>
      </c>
      <c r="K35" s="737">
        <v>91.054000000000016</v>
      </c>
      <c r="L35" s="737">
        <v>6.0000000000000001E-3</v>
      </c>
      <c r="M35" s="737">
        <v>0.39200000000000002</v>
      </c>
      <c r="N35" s="737">
        <v>4.5419999999999998</v>
      </c>
      <c r="O35" s="737">
        <v>4.9400000000000004</v>
      </c>
      <c r="P35" s="737">
        <v>95.994000000000014</v>
      </c>
      <c r="Q35" s="737">
        <v>10.397</v>
      </c>
      <c r="R35" s="737">
        <v>16.134</v>
      </c>
      <c r="S35" s="737">
        <v>20.053000000000001</v>
      </c>
      <c r="T35" s="737">
        <v>46.584000000000003</v>
      </c>
      <c r="U35" s="737">
        <v>142.57800000000003</v>
      </c>
      <c r="V35" s="732">
        <v>20.651</v>
      </c>
      <c r="W35" s="732">
        <v>21.648</v>
      </c>
      <c r="X35" s="732">
        <v>21.898000000000003</v>
      </c>
      <c r="Y35" s="738">
        <v>64.197000000000003</v>
      </c>
      <c r="Z35" s="732">
        <v>15.219000000000001</v>
      </c>
      <c r="AA35" s="732">
        <v>7.19</v>
      </c>
      <c r="AB35" s="732">
        <v>2.629</v>
      </c>
      <c r="AC35" s="738">
        <v>25.038</v>
      </c>
      <c r="AD35" s="737">
        <v>89.234999999999999</v>
      </c>
      <c r="AE35" s="737">
        <v>1E-3</v>
      </c>
      <c r="AF35" s="737">
        <v>0</v>
      </c>
      <c r="AG35" s="737">
        <v>5.0659999999999998</v>
      </c>
      <c r="AH35" s="737">
        <v>5.0670000000000002</v>
      </c>
      <c r="AI35" s="737">
        <v>94.301999999999992</v>
      </c>
      <c r="AJ35" s="737">
        <v>12.928000000000001</v>
      </c>
      <c r="AK35" s="737">
        <v>17.061</v>
      </c>
      <c r="AL35" s="737">
        <v>21.363</v>
      </c>
      <c r="AM35" s="737">
        <v>51.352000000000004</v>
      </c>
      <c r="AN35" s="737">
        <v>145.654</v>
      </c>
      <c r="AO35" s="732">
        <v>23.125</v>
      </c>
      <c r="AP35" s="732">
        <v>22.637</v>
      </c>
      <c r="AQ35" s="732">
        <v>23.061</v>
      </c>
      <c r="AR35" s="738">
        <v>68.822999999999993</v>
      </c>
      <c r="AS35" s="732">
        <v>19.925000000000001</v>
      </c>
      <c r="AT35" s="732">
        <v>7.3639999999999999</v>
      </c>
      <c r="AU35" s="732">
        <v>3.8359999999999999</v>
      </c>
      <c r="AV35" s="738">
        <v>31.125</v>
      </c>
      <c r="AW35" s="737">
        <v>99.947999999999993</v>
      </c>
      <c r="AX35" s="732">
        <v>0</v>
      </c>
      <c r="AY35" s="732">
        <v>0</v>
      </c>
      <c r="AZ35" s="732">
        <v>5.0919999999999996</v>
      </c>
      <c r="BA35" s="738">
        <v>5.0919999999999996</v>
      </c>
      <c r="BB35" s="737">
        <v>105.03999999999999</v>
      </c>
      <c r="BC35" s="732">
        <v>14.119</v>
      </c>
      <c r="BD35" s="732">
        <v>17.213000000000001</v>
      </c>
      <c r="BE35" s="732">
        <v>24.108000000000001</v>
      </c>
      <c r="BF35" s="738">
        <v>55.44</v>
      </c>
      <c r="BG35" s="630">
        <v>4.0879999999999939</v>
      </c>
      <c r="BH35" s="642">
        <v>7.9607415485277944E-2</v>
      </c>
      <c r="BI35" s="637">
        <v>160.47999999999999</v>
      </c>
      <c r="BJ35" s="617">
        <v>14.825999999999993</v>
      </c>
      <c r="BK35" s="561">
        <v>0.10178917159844558</v>
      </c>
      <c r="BL35" s="732">
        <v>27.007000000000001</v>
      </c>
      <c r="BM35" s="732">
        <v>20.11</v>
      </c>
      <c r="BN35" s="732">
        <v>23.622</v>
      </c>
      <c r="BO35" s="732">
        <v>70.739000000000004</v>
      </c>
      <c r="BP35" s="732">
        <v>17.66</v>
      </c>
      <c r="BQ35" s="732">
        <v>12.731</v>
      </c>
      <c r="BR35" s="732">
        <v>4.4390000000000001</v>
      </c>
      <c r="BS35" s="732">
        <v>0.6030000000000002</v>
      </c>
      <c r="BT35" s="750">
        <v>0.15719499478623572</v>
      </c>
      <c r="BU35" s="224">
        <v>34.83</v>
      </c>
      <c r="BV35" s="732">
        <v>3.7049999999999983</v>
      </c>
      <c r="BW35" s="750">
        <v>0.1190361445783132</v>
      </c>
      <c r="BX35" s="224">
        <v>105.569</v>
      </c>
      <c r="BY35" s="617">
        <v>5.6210000000000093</v>
      </c>
      <c r="BZ35" s="561">
        <v>5.6239244407091785E-2</v>
      </c>
      <c r="CA35" s="732">
        <v>0</v>
      </c>
      <c r="CB35" s="617">
        <v>0</v>
      </c>
      <c r="CC35" s="561" t="e">
        <v>#DIV/0!</v>
      </c>
      <c r="CE35" s="617">
        <v>0</v>
      </c>
      <c r="CF35" s="561" t="e">
        <v>#DIV/0!</v>
      </c>
      <c r="CG35" s="732">
        <v>3.8940000000000001</v>
      </c>
      <c r="CH35" s="617">
        <f t="shared" si="0"/>
        <v>-1.1979999999999995</v>
      </c>
      <c r="CI35" s="561">
        <f t="shared" si="1"/>
        <v>-0.23527101335428113</v>
      </c>
      <c r="CJ35" s="732">
        <v>3.8959999999999999</v>
      </c>
      <c r="CK35" s="617">
        <f t="shared" si="2"/>
        <v>-1.1959999999999997</v>
      </c>
      <c r="CL35" s="561">
        <f t="shared" si="3"/>
        <v>-0.23487824037706201</v>
      </c>
      <c r="CM35" s="732">
        <v>109.465</v>
      </c>
      <c r="CN35" s="617">
        <f t="shared" si="4"/>
        <v>4.4250000000000114</v>
      </c>
      <c r="CO35" s="561">
        <f t="shared" si="5"/>
        <v>4.2126808834729738E-2</v>
      </c>
      <c r="CP35" s="732">
        <v>17.988</v>
      </c>
      <c r="CQ35" s="617">
        <f t="shared" si="30"/>
        <v>3.8689999999999998</v>
      </c>
      <c r="CR35" s="561">
        <f t="shared" si="31"/>
        <v>0.274027905659041</v>
      </c>
      <c r="CS35" s="617">
        <v>26.814</v>
      </c>
      <c r="CT35" s="617">
        <f t="shared" si="6"/>
        <v>9.6009999999999991</v>
      </c>
      <c r="CU35" s="561">
        <f t="shared" si="7"/>
        <v>0.55777609945971063</v>
      </c>
      <c r="CV35" s="617">
        <v>25.065999999999999</v>
      </c>
      <c r="CW35" s="617">
        <f t="shared" si="8"/>
        <v>0.95799999999999841</v>
      </c>
      <c r="CX35" s="561">
        <f t="shared" si="9"/>
        <v>3.973784635805535E-2</v>
      </c>
      <c r="CY35" s="617">
        <v>69.867999999999995</v>
      </c>
      <c r="CZ35" s="617">
        <f t="shared" si="10"/>
        <v>14.427999999999997</v>
      </c>
      <c r="DA35" s="561">
        <f t="shared" si="11"/>
        <v>0.26024531024531022</v>
      </c>
      <c r="DB35" s="732">
        <v>179.333</v>
      </c>
      <c r="DC35" s="617">
        <f t="shared" si="12"/>
        <v>18.853000000000009</v>
      </c>
      <c r="DD35" s="561">
        <f t="shared" si="13"/>
        <v>0.11747881355932209</v>
      </c>
      <c r="DE35" s="732">
        <v>24.563000000000002</v>
      </c>
      <c r="DF35" s="617">
        <f t="shared" si="32"/>
        <v>-2.4439999999999991</v>
      </c>
      <c r="DG35" s="561">
        <f t="shared" si="33"/>
        <v>-9.0495056837116269E-2</v>
      </c>
      <c r="DH35" s="732">
        <v>20.132999999999999</v>
      </c>
      <c r="DI35" s="617">
        <f t="shared" si="14"/>
        <v>2.2999999999999687E-2</v>
      </c>
      <c r="DJ35" s="561">
        <f t="shared" si="15"/>
        <v>1.1437095972153003E-3</v>
      </c>
      <c r="DK35" s="732">
        <v>22.009</v>
      </c>
      <c r="DL35" s="617">
        <f t="shared" si="16"/>
        <v>-1.6129999999999995</v>
      </c>
      <c r="DM35" s="561">
        <f t="shared" si="17"/>
        <v>-6.8283803234273119E-2</v>
      </c>
      <c r="DN35" s="732">
        <v>66.704999999999998</v>
      </c>
      <c r="DO35" s="617">
        <f t="shared" si="18"/>
        <v>-4.034000000000006</v>
      </c>
      <c r="DP35" s="561">
        <f t="shared" si="19"/>
        <v>-5.7026534160788331E-2</v>
      </c>
      <c r="DQ35" s="732">
        <v>15.540999999999999</v>
      </c>
      <c r="DR35" s="617">
        <f t="shared" si="20"/>
        <v>-2.1190000000000015</v>
      </c>
      <c r="DS35" s="561">
        <f t="shared" si="21"/>
        <v>-0.11998867497168751</v>
      </c>
      <c r="DT35" s="732">
        <v>10.34</v>
      </c>
      <c r="DU35" s="617">
        <f t="shared" si="22"/>
        <v>-2.391</v>
      </c>
      <c r="DV35" s="561">
        <f t="shared" si="23"/>
        <v>-0.18780928442384731</v>
      </c>
      <c r="DW35" s="732">
        <v>4.0339999999999998</v>
      </c>
      <c r="DX35" s="617">
        <f t="shared" si="24"/>
        <v>-0.40500000000000025</v>
      </c>
      <c r="DY35" s="561">
        <f t="shared" si="25"/>
        <v>-9.1236765037170584E-2</v>
      </c>
      <c r="DZ35" s="224">
        <v>29.914999999999999</v>
      </c>
      <c r="EA35" s="224">
        <f t="shared" si="26"/>
        <v>-4.9149999999999991</v>
      </c>
      <c r="EB35" s="561">
        <f t="shared" si="27"/>
        <v>-0.1411139821992535</v>
      </c>
      <c r="EC35" s="224">
        <v>96.62</v>
      </c>
      <c r="ED35" s="224">
        <f t="shared" si="28"/>
        <v>-8.9489999999999981</v>
      </c>
      <c r="EE35" s="946">
        <f t="shared" si="29"/>
        <v>-8.4769203080449732E-2</v>
      </c>
    </row>
    <row r="36" spans="1:135" x14ac:dyDescent="0.25">
      <c r="A36" s="158" t="s">
        <v>37</v>
      </c>
      <c r="B36" s="248">
        <v>34.555999999999997</v>
      </c>
      <c r="C36" s="732">
        <v>5.0369999999999999</v>
      </c>
      <c r="D36" s="732">
        <v>3.0609999999999999</v>
      </c>
      <c r="E36" s="732">
        <v>10.167</v>
      </c>
      <c r="F36" s="738">
        <v>18.265000000000001</v>
      </c>
      <c r="G36" s="732">
        <v>5.89</v>
      </c>
      <c r="H36" s="60">
        <v>0</v>
      </c>
      <c r="I36" s="60">
        <v>0</v>
      </c>
      <c r="J36" s="738">
        <v>5.89</v>
      </c>
      <c r="K36" s="737">
        <v>24.155000000000001</v>
      </c>
      <c r="L36" s="737"/>
      <c r="M36" s="737">
        <v>0.39200000000000002</v>
      </c>
      <c r="N36" s="737">
        <v>0</v>
      </c>
      <c r="O36" s="737">
        <v>0.39200000000000002</v>
      </c>
      <c r="P36" s="737">
        <v>24.547000000000001</v>
      </c>
      <c r="Q36" s="737">
        <v>1.375</v>
      </c>
      <c r="R36" s="737">
        <v>3.7080000000000002</v>
      </c>
      <c r="S36" s="737">
        <v>4.8280000000000003</v>
      </c>
      <c r="T36" s="737">
        <v>9.9110000000000014</v>
      </c>
      <c r="U36" s="737">
        <v>34.457999999999998</v>
      </c>
      <c r="V36" s="732">
        <v>5.0449999999999999</v>
      </c>
      <c r="W36" s="732">
        <v>5.1920000000000002</v>
      </c>
      <c r="X36" s="732">
        <v>8.6170000000000009</v>
      </c>
      <c r="Y36" s="738">
        <v>18.853999999999999</v>
      </c>
      <c r="Z36" s="60">
        <v>5.45</v>
      </c>
      <c r="AA36" s="60">
        <v>0</v>
      </c>
      <c r="AB36" s="60">
        <v>0</v>
      </c>
      <c r="AC36" s="738">
        <v>5.45</v>
      </c>
      <c r="AD36" s="737">
        <v>24.303999999999998</v>
      </c>
      <c r="AE36" s="737"/>
      <c r="AF36" s="737">
        <v>0</v>
      </c>
      <c r="AG36" s="732">
        <v>0.41</v>
      </c>
      <c r="AH36" s="732">
        <v>0.41</v>
      </c>
      <c r="AI36" s="732">
        <v>24.713999999999999</v>
      </c>
      <c r="AJ36" s="737">
        <v>1.4059999999999999</v>
      </c>
      <c r="AK36" s="737">
        <v>5.3559999999999999</v>
      </c>
      <c r="AL36" s="737">
        <v>5.4809999999999999</v>
      </c>
      <c r="AM36" s="737">
        <v>12.243</v>
      </c>
      <c r="AN36" s="737">
        <v>36.957000000000001</v>
      </c>
      <c r="AO36" s="732">
        <v>5.5350000000000001</v>
      </c>
      <c r="AP36" s="732">
        <v>5.0069999999999997</v>
      </c>
      <c r="AQ36" s="732">
        <v>7.9870000000000001</v>
      </c>
      <c r="AR36" s="738">
        <v>18.529</v>
      </c>
      <c r="AS36" s="732">
        <v>2.93</v>
      </c>
      <c r="AT36" s="732">
        <v>7.3639999999999999</v>
      </c>
      <c r="AU36" s="732">
        <v>0</v>
      </c>
      <c r="AV36" s="738">
        <v>10.294</v>
      </c>
      <c r="AW36" s="737">
        <v>28.823</v>
      </c>
      <c r="AX36" s="732">
        <v>0</v>
      </c>
      <c r="AY36" s="732">
        <v>0</v>
      </c>
      <c r="AZ36" s="732">
        <v>0</v>
      </c>
      <c r="BA36" s="738">
        <v>0</v>
      </c>
      <c r="BB36" s="732">
        <v>28.823</v>
      </c>
      <c r="BC36" s="732">
        <v>3.07</v>
      </c>
      <c r="BD36" s="732">
        <v>5.13</v>
      </c>
      <c r="BE36" s="732">
        <v>5.1630000000000003</v>
      </c>
      <c r="BF36" s="738">
        <v>13.363</v>
      </c>
      <c r="BG36" s="630">
        <v>1.1199999999999992</v>
      </c>
      <c r="BH36" s="642">
        <v>9.148084619782737E-2</v>
      </c>
      <c r="BI36" s="637">
        <v>42.186</v>
      </c>
      <c r="BJ36" s="617">
        <v>5.2289999999999992</v>
      </c>
      <c r="BK36" s="561">
        <v>0.14148875720431842</v>
      </c>
      <c r="BL36" s="732">
        <v>4.9950000000000001</v>
      </c>
      <c r="BM36" s="732">
        <v>4.8179999999999996</v>
      </c>
      <c r="BN36" s="732">
        <v>7.5869999999999997</v>
      </c>
      <c r="BO36" s="732">
        <v>17.399999999999999</v>
      </c>
      <c r="BP36" s="732">
        <v>3.6989999999999998</v>
      </c>
      <c r="BQ36" s="732">
        <v>0</v>
      </c>
      <c r="BR36" s="732">
        <v>0</v>
      </c>
      <c r="BS36" s="732">
        <v>0</v>
      </c>
      <c r="BT36" s="750" t="e">
        <v>#DIV/0!</v>
      </c>
      <c r="BU36" s="732">
        <v>3.6989999999999998</v>
      </c>
      <c r="BV36" s="732">
        <v>-6.5950000000000006</v>
      </c>
      <c r="BW36" s="750">
        <v>-0.64066446473673988</v>
      </c>
      <c r="BX36" s="732">
        <v>21.098999999999997</v>
      </c>
      <c r="BY36" s="617">
        <v>-7.7240000000000038</v>
      </c>
      <c r="BZ36" s="561">
        <v>-0.26798043229365448</v>
      </c>
      <c r="CA36" s="732">
        <v>0</v>
      </c>
      <c r="CB36" s="617">
        <v>0</v>
      </c>
      <c r="CC36" s="561" t="e">
        <v>#DIV/0!</v>
      </c>
      <c r="CD36" s="732">
        <v>0</v>
      </c>
      <c r="CE36" s="617">
        <v>0</v>
      </c>
      <c r="CF36" s="561" t="e">
        <v>#DIV/0!</v>
      </c>
      <c r="CG36" s="732">
        <v>0</v>
      </c>
      <c r="CH36" s="617">
        <f t="shared" si="0"/>
        <v>0</v>
      </c>
      <c r="CI36" s="561" t="e">
        <f t="shared" si="1"/>
        <v>#DIV/0!</v>
      </c>
      <c r="CJ36" s="732">
        <v>0</v>
      </c>
      <c r="CK36" s="617">
        <f t="shared" si="2"/>
        <v>0</v>
      </c>
      <c r="CL36" s="561" t="e">
        <f t="shared" si="3"/>
        <v>#DIV/0!</v>
      </c>
      <c r="CM36" s="732">
        <v>21.098999999999997</v>
      </c>
      <c r="CN36" s="617">
        <f t="shared" si="4"/>
        <v>-7.7240000000000038</v>
      </c>
      <c r="CO36" s="561">
        <f t="shared" si="5"/>
        <v>-0.26798043229365448</v>
      </c>
      <c r="CP36" s="732">
        <v>0.59799999999999998</v>
      </c>
      <c r="CQ36" s="617">
        <f t="shared" si="30"/>
        <v>-2.472</v>
      </c>
      <c r="CR36" s="561">
        <f t="shared" si="31"/>
        <v>-0.80521172638436489</v>
      </c>
      <c r="CS36" s="617">
        <v>5.016</v>
      </c>
      <c r="CT36" s="617">
        <f t="shared" si="6"/>
        <v>-0.11399999999999988</v>
      </c>
      <c r="CU36" s="561">
        <f t="shared" si="7"/>
        <v>-2.2222222222222199E-2</v>
      </c>
      <c r="CV36" s="617">
        <v>5.32</v>
      </c>
      <c r="CW36" s="617">
        <f t="shared" si="8"/>
        <v>0.15700000000000003</v>
      </c>
      <c r="CX36" s="561">
        <f t="shared" si="9"/>
        <v>3.0408677125702114E-2</v>
      </c>
      <c r="CY36" s="617">
        <v>10.934000000000001</v>
      </c>
      <c r="CZ36" s="617">
        <f t="shared" si="10"/>
        <v>-2.4289999999999985</v>
      </c>
      <c r="DA36" s="561">
        <f t="shared" si="11"/>
        <v>-0.18177056050288098</v>
      </c>
      <c r="DB36" s="732">
        <v>32.033000000000001</v>
      </c>
      <c r="DC36" s="617">
        <f t="shared" si="12"/>
        <v>-10.152999999999999</v>
      </c>
      <c r="DD36" s="561">
        <f t="shared" si="13"/>
        <v>-0.24067226093964819</v>
      </c>
      <c r="DE36" s="732">
        <v>5.3789999999999996</v>
      </c>
      <c r="DF36" s="617">
        <f t="shared" si="32"/>
        <v>0.38399999999999945</v>
      </c>
      <c r="DG36" s="561">
        <f t="shared" si="33"/>
        <v>7.6876876876876762E-2</v>
      </c>
      <c r="DH36" s="732">
        <v>4.8129999999999997</v>
      </c>
      <c r="DI36" s="617">
        <f t="shared" si="14"/>
        <v>-4.9999999999998934E-3</v>
      </c>
      <c r="DJ36" s="561">
        <f t="shared" si="15"/>
        <v>-1.0377750103777281E-3</v>
      </c>
      <c r="DK36" s="732">
        <v>5.7389999999999999</v>
      </c>
      <c r="DL36" s="617">
        <f t="shared" si="16"/>
        <v>-1.8479999999999999</v>
      </c>
      <c r="DM36" s="561">
        <f t="shared" si="17"/>
        <v>-0.24357453538948201</v>
      </c>
      <c r="DN36" s="732">
        <v>15.931000000000001</v>
      </c>
      <c r="DO36" s="617">
        <f t="shared" si="18"/>
        <v>-1.4689999999999976</v>
      </c>
      <c r="DP36" s="561">
        <f t="shared" si="19"/>
        <v>-8.442528735632171E-2</v>
      </c>
      <c r="DQ36" s="732">
        <v>1.2769999999999999</v>
      </c>
      <c r="DR36" s="617">
        <f t="shared" si="20"/>
        <v>-2.4219999999999997</v>
      </c>
      <c r="DS36" s="561">
        <f t="shared" si="21"/>
        <v>-0.65477155988104885</v>
      </c>
      <c r="DT36" s="732">
        <v>0</v>
      </c>
      <c r="DU36" s="617">
        <f t="shared" si="22"/>
        <v>0</v>
      </c>
      <c r="DV36" s="561" t="e">
        <f t="shared" si="23"/>
        <v>#DIV/0!</v>
      </c>
      <c r="DW36" s="732">
        <v>0</v>
      </c>
      <c r="DX36" s="617">
        <f t="shared" si="24"/>
        <v>0</v>
      </c>
      <c r="DY36" s="561" t="e">
        <f t="shared" si="25"/>
        <v>#DIV/0!</v>
      </c>
      <c r="DZ36" s="732">
        <v>1.2769999999999999</v>
      </c>
      <c r="EA36" s="617">
        <f t="shared" si="26"/>
        <v>-2.4219999999999997</v>
      </c>
      <c r="EB36" s="561">
        <f t="shared" si="27"/>
        <v>-0.65477155988104885</v>
      </c>
      <c r="EC36" s="732">
        <v>17.208000000000002</v>
      </c>
      <c r="ED36" s="617">
        <f t="shared" si="28"/>
        <v>-3.8909999999999947</v>
      </c>
      <c r="EE36" s="561">
        <f t="shared" si="29"/>
        <v>-0.18441632304848549</v>
      </c>
    </row>
    <row r="37" spans="1:135" x14ac:dyDescent="0.25">
      <c r="A37" s="158" t="s">
        <v>38</v>
      </c>
      <c r="B37" s="248">
        <v>102.874</v>
      </c>
      <c r="C37" s="732">
        <v>16.949000000000002</v>
      </c>
      <c r="D37" s="732">
        <v>16.07</v>
      </c>
      <c r="E37" s="732">
        <v>10.486000000000001</v>
      </c>
      <c r="F37" s="738">
        <v>43.50500000000001</v>
      </c>
      <c r="G37" s="732">
        <v>11.234999999999999</v>
      </c>
      <c r="H37" s="732">
        <v>7.3440000000000003</v>
      </c>
      <c r="I37" s="732">
        <v>4.8150000000000004</v>
      </c>
      <c r="J37" s="738">
        <v>23.394000000000002</v>
      </c>
      <c r="K37" s="737">
        <v>66.899000000000015</v>
      </c>
      <c r="L37" s="737">
        <v>6.0000000000000001E-3</v>
      </c>
      <c r="M37" s="737">
        <v>0</v>
      </c>
      <c r="N37" s="737">
        <v>4.5419999999999998</v>
      </c>
      <c r="O37" s="737">
        <v>4.548</v>
      </c>
      <c r="P37" s="737">
        <v>71.447000000000017</v>
      </c>
      <c r="Q37" s="737">
        <v>9.0220000000000002</v>
      </c>
      <c r="R37" s="737">
        <v>12.426</v>
      </c>
      <c r="S37" s="737">
        <v>15.225</v>
      </c>
      <c r="T37" s="737">
        <v>36.673000000000002</v>
      </c>
      <c r="U37" s="737">
        <v>108.12000000000002</v>
      </c>
      <c r="V37" s="732">
        <v>15.606</v>
      </c>
      <c r="W37" s="732">
        <v>16.456</v>
      </c>
      <c r="X37" s="732">
        <v>13.281000000000001</v>
      </c>
      <c r="Y37" s="738">
        <v>45.342999999999996</v>
      </c>
      <c r="Z37" s="732">
        <v>9.7690000000000001</v>
      </c>
      <c r="AA37" s="732">
        <v>7.19</v>
      </c>
      <c r="AB37" s="732">
        <v>2.629</v>
      </c>
      <c r="AC37" s="738">
        <v>19.588000000000001</v>
      </c>
      <c r="AD37" s="737">
        <v>64.930999999999997</v>
      </c>
      <c r="AE37" s="737">
        <v>1E-3</v>
      </c>
      <c r="AF37" s="737">
        <v>0</v>
      </c>
      <c r="AG37" s="60">
        <v>4.6559999999999997</v>
      </c>
      <c r="AH37" s="732">
        <v>4.657</v>
      </c>
      <c r="AI37" s="732">
        <v>69.587999999999994</v>
      </c>
      <c r="AJ37" s="737">
        <v>11.522</v>
      </c>
      <c r="AK37" s="737">
        <v>11.705</v>
      </c>
      <c r="AL37" s="737">
        <v>15.882</v>
      </c>
      <c r="AM37" s="737">
        <v>39.109000000000002</v>
      </c>
      <c r="AN37" s="737">
        <v>108.697</v>
      </c>
      <c r="AO37" s="732">
        <v>17.59</v>
      </c>
      <c r="AP37" s="732">
        <v>17.63</v>
      </c>
      <c r="AQ37" s="732">
        <v>15.074</v>
      </c>
      <c r="AR37" s="738">
        <v>50.293999999999997</v>
      </c>
      <c r="AS37" s="732">
        <v>16.995000000000001</v>
      </c>
      <c r="AT37" s="732">
        <v>0</v>
      </c>
      <c r="AU37" s="732">
        <v>3.8359999999999999</v>
      </c>
      <c r="AV37" s="738">
        <v>20.831</v>
      </c>
      <c r="AW37" s="737">
        <v>71.125</v>
      </c>
      <c r="AX37" s="732">
        <v>0</v>
      </c>
      <c r="AY37" s="732">
        <v>0</v>
      </c>
      <c r="AZ37" s="732">
        <v>5.0919999999999996</v>
      </c>
      <c r="BA37" s="738">
        <v>5.0919999999999996</v>
      </c>
      <c r="BB37" s="732">
        <v>76.216999999999999</v>
      </c>
      <c r="BC37" s="732">
        <v>11.048999999999999</v>
      </c>
      <c r="BD37" s="732">
        <v>12.083</v>
      </c>
      <c r="BE37" s="732">
        <v>18.945</v>
      </c>
      <c r="BF37" s="738">
        <v>42.076999999999998</v>
      </c>
      <c r="BG37" s="630">
        <v>2.9679999999999964</v>
      </c>
      <c r="BH37" s="642">
        <v>7.5890459996420079E-2</v>
      </c>
      <c r="BI37" s="637">
        <v>118.294</v>
      </c>
      <c r="BJ37" s="617">
        <v>9.5969999999999942</v>
      </c>
      <c r="BK37" s="561">
        <v>8.8291305187815583E-2</v>
      </c>
      <c r="BL37" s="732">
        <v>22.012</v>
      </c>
      <c r="BM37" s="732">
        <v>15.292</v>
      </c>
      <c r="BN37" s="732">
        <v>16.035</v>
      </c>
      <c r="BO37" s="732">
        <v>53.338999999999999</v>
      </c>
      <c r="BP37" s="732">
        <v>13.961</v>
      </c>
      <c r="BQ37" s="732">
        <v>12.731</v>
      </c>
      <c r="BR37" s="732">
        <v>4.4390000000000001</v>
      </c>
      <c r="BS37" s="732">
        <v>0.6030000000000002</v>
      </c>
      <c r="BT37" s="750">
        <v>0.15719499478623572</v>
      </c>
      <c r="BU37" s="732">
        <v>31.131</v>
      </c>
      <c r="BV37" s="732">
        <v>10.3</v>
      </c>
      <c r="BW37" s="750">
        <v>0.49445537900244835</v>
      </c>
      <c r="BX37" s="732">
        <v>84.47</v>
      </c>
      <c r="BY37" s="617">
        <v>13.344999999999999</v>
      </c>
      <c r="BZ37" s="561">
        <v>0.18762741652021089</v>
      </c>
      <c r="CA37" s="732">
        <v>0</v>
      </c>
      <c r="CB37" s="617">
        <v>0</v>
      </c>
      <c r="CC37" s="561" t="e">
        <v>#DIV/0!</v>
      </c>
      <c r="CD37" s="732">
        <v>2E-3</v>
      </c>
      <c r="CE37" s="617">
        <v>2E-3</v>
      </c>
      <c r="CF37" s="561" t="e">
        <v>#DIV/0!</v>
      </c>
      <c r="CG37" s="732">
        <v>3.8940000000000001</v>
      </c>
      <c r="CH37" s="617">
        <f t="shared" si="0"/>
        <v>-1.1979999999999995</v>
      </c>
      <c r="CI37" s="561">
        <f t="shared" si="1"/>
        <v>-0.23527101335428113</v>
      </c>
      <c r="CJ37" s="732">
        <v>3.8959999999999999</v>
      </c>
      <c r="CK37" s="617">
        <f t="shared" si="2"/>
        <v>-1.1959999999999997</v>
      </c>
      <c r="CL37" s="561">
        <f t="shared" si="3"/>
        <v>-0.23487824037706201</v>
      </c>
      <c r="CM37" s="732">
        <v>88.366</v>
      </c>
      <c r="CN37" s="617">
        <f t="shared" si="4"/>
        <v>12.149000000000001</v>
      </c>
      <c r="CO37" s="561">
        <f t="shared" si="5"/>
        <v>0.15940013382841101</v>
      </c>
      <c r="CP37" s="732">
        <v>17.39</v>
      </c>
      <c r="CQ37" s="617">
        <f t="shared" si="30"/>
        <v>6.3410000000000011</v>
      </c>
      <c r="CR37" s="561">
        <f t="shared" si="31"/>
        <v>0.57389809032491645</v>
      </c>
      <c r="CS37" s="617">
        <v>21.797999999999998</v>
      </c>
      <c r="CT37" s="617">
        <f t="shared" si="6"/>
        <v>9.7149999999999981</v>
      </c>
      <c r="CU37" s="561">
        <f t="shared" si="7"/>
        <v>0.80402217992220459</v>
      </c>
      <c r="CV37" s="617">
        <v>19.745999999999999</v>
      </c>
      <c r="CW37" s="617">
        <f t="shared" si="8"/>
        <v>0.80099999999999838</v>
      </c>
      <c r="CX37" s="561">
        <f t="shared" si="9"/>
        <v>4.2280285035629368E-2</v>
      </c>
      <c r="CY37" s="617">
        <v>58.933999999999997</v>
      </c>
      <c r="CZ37" s="617">
        <f t="shared" si="10"/>
        <v>16.856999999999999</v>
      </c>
      <c r="DA37" s="561">
        <f t="shared" si="11"/>
        <v>0.40062266796587209</v>
      </c>
      <c r="DB37" s="732">
        <v>147.30000000000001</v>
      </c>
      <c r="DC37" s="617">
        <f t="shared" si="12"/>
        <v>29.006000000000014</v>
      </c>
      <c r="DD37" s="561">
        <f t="shared" si="13"/>
        <v>0.24520263073359608</v>
      </c>
      <c r="DE37" s="732">
        <v>19.184000000000001</v>
      </c>
      <c r="DF37" s="617">
        <f t="shared" si="32"/>
        <v>-2.8279999999999994</v>
      </c>
      <c r="DG37" s="561">
        <f t="shared" si="33"/>
        <v>-0.12847537706705431</v>
      </c>
      <c r="DH37" s="732">
        <v>15.32</v>
      </c>
      <c r="DI37" s="617">
        <f t="shared" si="14"/>
        <v>2.8000000000000469E-2</v>
      </c>
      <c r="DJ37" s="561">
        <f t="shared" si="15"/>
        <v>1.8310227569971534E-3</v>
      </c>
      <c r="DK37" s="732">
        <v>16.27</v>
      </c>
      <c r="DL37" s="617">
        <f t="shared" si="16"/>
        <v>0.23499999999999943</v>
      </c>
      <c r="DM37" s="561">
        <f t="shared" si="17"/>
        <v>1.4655441222326126E-2</v>
      </c>
      <c r="DN37" s="732">
        <v>50.774000000000001</v>
      </c>
      <c r="DO37" s="617">
        <f t="shared" si="18"/>
        <v>-2.5649999999999977</v>
      </c>
      <c r="DP37" s="561">
        <f t="shared" si="19"/>
        <v>-4.8088640581938125E-2</v>
      </c>
      <c r="DQ37" s="732">
        <v>14.263999999999999</v>
      </c>
      <c r="DR37" s="617">
        <f t="shared" si="20"/>
        <v>0.30299999999999905</v>
      </c>
      <c r="DS37" s="561">
        <f t="shared" si="21"/>
        <v>2.1703316381347971E-2</v>
      </c>
      <c r="DT37" s="732">
        <v>10.34</v>
      </c>
      <c r="DU37" s="617">
        <f t="shared" si="22"/>
        <v>-2.391</v>
      </c>
      <c r="DV37" s="561">
        <f t="shared" si="23"/>
        <v>-0.18780928442384731</v>
      </c>
      <c r="DW37" s="732">
        <v>4.0339999999999998</v>
      </c>
      <c r="DX37" s="617">
        <f t="shared" si="24"/>
        <v>-0.40500000000000025</v>
      </c>
      <c r="DY37" s="561">
        <f t="shared" si="25"/>
        <v>-9.1236765037170584E-2</v>
      </c>
      <c r="DZ37" s="732">
        <v>28.637999999999998</v>
      </c>
      <c r="EA37" s="617">
        <f t="shared" si="26"/>
        <v>-2.4930000000000021</v>
      </c>
      <c r="EB37" s="561">
        <f t="shared" si="27"/>
        <v>-8.0080948250939643E-2</v>
      </c>
      <c r="EC37" s="732">
        <v>79.412000000000006</v>
      </c>
      <c r="ED37" s="617">
        <f t="shared" si="28"/>
        <v>-5.0579999999999927</v>
      </c>
      <c r="EE37" s="561">
        <f t="shared" si="29"/>
        <v>-5.9879247069965585E-2</v>
      </c>
    </row>
    <row r="38" spans="1:135" x14ac:dyDescent="0.25">
      <c r="A38" s="157" t="s">
        <v>79</v>
      </c>
      <c r="B38" s="732">
        <v>247.11500000000001</v>
      </c>
      <c r="C38" s="21">
        <v>25.942</v>
      </c>
      <c r="D38" s="21">
        <v>22.745000000000001</v>
      </c>
      <c r="E38" s="21">
        <v>22.291</v>
      </c>
      <c r="F38" s="735">
        <v>70.977999999999994</v>
      </c>
      <c r="G38" s="21">
        <v>23.154</v>
      </c>
      <c r="H38" s="21">
        <v>19.427</v>
      </c>
      <c r="I38" s="21">
        <v>13.444000000000001</v>
      </c>
      <c r="J38" s="735">
        <v>56.025000000000006</v>
      </c>
      <c r="K38" s="734">
        <v>127.003</v>
      </c>
      <c r="L38" s="734">
        <v>12.157999999999999</v>
      </c>
      <c r="M38" s="734">
        <v>14.533000000000001</v>
      </c>
      <c r="N38" s="734">
        <v>16.718</v>
      </c>
      <c r="O38" s="734">
        <v>43.408999999999999</v>
      </c>
      <c r="P38" s="734">
        <v>170.41200000000001</v>
      </c>
      <c r="Q38" s="734">
        <v>21.695</v>
      </c>
      <c r="R38" s="734">
        <v>22.186999999999998</v>
      </c>
      <c r="S38" s="734">
        <v>24.901</v>
      </c>
      <c r="T38" s="734">
        <v>68.783000000000001</v>
      </c>
      <c r="U38" s="734">
        <v>239.19499999999999</v>
      </c>
      <c r="V38" s="21">
        <v>24.885000000000002</v>
      </c>
      <c r="W38" s="21">
        <v>22.975999999999999</v>
      </c>
      <c r="X38" s="21">
        <v>24.582999999999998</v>
      </c>
      <c r="Y38" s="735">
        <v>72.444000000000003</v>
      </c>
      <c r="Z38" s="21">
        <v>21.614000000000001</v>
      </c>
      <c r="AA38" s="21">
        <v>19.367000000000001</v>
      </c>
      <c r="AB38" s="21">
        <v>11.401</v>
      </c>
      <c r="AC38" s="735">
        <v>52.382000000000005</v>
      </c>
      <c r="AD38" s="734">
        <v>124.82600000000001</v>
      </c>
      <c r="AE38" s="734">
        <v>10.409999999999998</v>
      </c>
      <c r="AF38" s="734">
        <v>12.651</v>
      </c>
      <c r="AG38" s="734">
        <v>14.605</v>
      </c>
      <c r="AH38" s="734">
        <v>37.665999999999997</v>
      </c>
      <c r="AI38" s="734">
        <v>162.49200000000002</v>
      </c>
      <c r="AJ38" s="734">
        <v>19.401000000000003</v>
      </c>
      <c r="AK38" s="734">
        <v>23.601999999999997</v>
      </c>
      <c r="AL38" s="734">
        <v>26.399000000000001</v>
      </c>
      <c r="AM38" s="734">
        <v>69.402000000000001</v>
      </c>
      <c r="AN38" s="734">
        <v>231.89400000000001</v>
      </c>
      <c r="AO38" s="21">
        <v>26.267000000000003</v>
      </c>
      <c r="AP38" s="21">
        <v>24.273</v>
      </c>
      <c r="AQ38" s="21">
        <v>25.684999999999995</v>
      </c>
      <c r="AR38" s="735">
        <v>76.224999999999994</v>
      </c>
      <c r="AS38" s="21">
        <v>24.337000000000003</v>
      </c>
      <c r="AT38" s="21">
        <v>24.180999999999997</v>
      </c>
      <c r="AU38" s="21">
        <v>15.656000000000001</v>
      </c>
      <c r="AV38" s="735">
        <v>64.174000000000007</v>
      </c>
      <c r="AW38" s="734">
        <v>140.399</v>
      </c>
      <c r="AX38" s="21">
        <v>13.976000000000001</v>
      </c>
      <c r="AY38" s="21">
        <v>14.672000000000001</v>
      </c>
      <c r="AZ38" s="21">
        <v>15.302999999999999</v>
      </c>
      <c r="BA38" s="735">
        <v>43.951000000000001</v>
      </c>
      <c r="BB38" s="734">
        <v>184.35</v>
      </c>
      <c r="BC38" s="21">
        <v>21.219000000000001</v>
      </c>
      <c r="BD38" s="21">
        <v>24.178000000000001</v>
      </c>
      <c r="BE38" s="21">
        <v>25.439</v>
      </c>
      <c r="BF38" s="735">
        <v>70.836000000000013</v>
      </c>
      <c r="BG38" s="628">
        <v>1.4340000000000117</v>
      </c>
      <c r="BH38" s="641">
        <v>2.066222875421464E-2</v>
      </c>
      <c r="BI38" s="636">
        <v>255.18600000000001</v>
      </c>
      <c r="BJ38" s="618">
        <v>23.292000000000002</v>
      </c>
      <c r="BK38" s="624">
        <v>0.10044244353023357</v>
      </c>
      <c r="BL38" s="21">
        <v>26.029000000000003</v>
      </c>
      <c r="BM38" s="21">
        <v>22.99</v>
      </c>
      <c r="BN38" s="21">
        <v>24.840999999999998</v>
      </c>
      <c r="BO38" s="21">
        <v>73.86</v>
      </c>
      <c r="BP38" s="21">
        <v>22.733000000000001</v>
      </c>
      <c r="BQ38" s="21">
        <v>22.035999999999998</v>
      </c>
      <c r="BR38" s="21">
        <v>19.785</v>
      </c>
      <c r="BS38" s="21">
        <v>4.1289999999999996</v>
      </c>
      <c r="BT38" s="751">
        <v>0.26373275421563613</v>
      </c>
      <c r="BU38" s="21">
        <v>64.554000000000002</v>
      </c>
      <c r="BV38" s="21">
        <v>0.37999999999999545</v>
      </c>
      <c r="BW38" s="751">
        <v>5.9214011905132204E-3</v>
      </c>
      <c r="BX38" s="21">
        <v>138.41399999999999</v>
      </c>
      <c r="BY38" s="618">
        <v>-1.9850000000000136</v>
      </c>
      <c r="BZ38" s="624">
        <v>-1.4138277338157776E-2</v>
      </c>
      <c r="CA38" s="21">
        <v>16.911999999999999</v>
      </c>
      <c r="CB38" s="618">
        <v>2.9359999999999982</v>
      </c>
      <c r="CC38" s="624">
        <v>0.21007441327990828</v>
      </c>
      <c r="CD38" s="21">
        <v>12.998000000000001</v>
      </c>
      <c r="CE38" s="618">
        <v>-1.6739999999999995</v>
      </c>
      <c r="CF38" s="624">
        <v>-0.11409487459105776</v>
      </c>
      <c r="CG38" s="21">
        <v>15.321000000000002</v>
      </c>
      <c r="CH38" s="618">
        <f t="shared" si="0"/>
        <v>1.8000000000002458E-2</v>
      </c>
      <c r="CI38" s="624">
        <f t="shared" si="1"/>
        <v>1.1762399529505626E-3</v>
      </c>
      <c r="CJ38" s="21">
        <v>45.231000000000002</v>
      </c>
      <c r="CK38" s="618">
        <f t="shared" si="2"/>
        <v>1.2800000000000011</v>
      </c>
      <c r="CL38" s="624">
        <f t="shared" si="3"/>
        <v>2.9123341903483452E-2</v>
      </c>
      <c r="CM38" s="21">
        <v>183.64499999999998</v>
      </c>
      <c r="CN38" s="618">
        <f t="shared" si="4"/>
        <v>-0.70500000000001251</v>
      </c>
      <c r="CO38" s="624">
        <f t="shared" si="5"/>
        <v>-3.8242473555737053E-3</v>
      </c>
      <c r="CP38" s="21">
        <v>19.587</v>
      </c>
      <c r="CQ38" s="618">
        <f t="shared" si="30"/>
        <v>-1.6320000000000014</v>
      </c>
      <c r="CR38" s="624">
        <f t="shared" si="31"/>
        <v>-7.6912201328997662E-2</v>
      </c>
      <c r="CS38" s="618">
        <v>22.389000000000003</v>
      </c>
      <c r="CT38" s="618">
        <f t="shared" si="6"/>
        <v>-1.7889999999999979</v>
      </c>
      <c r="CU38" s="624">
        <f t="shared" si="7"/>
        <v>-7.3992886094796831E-2</v>
      </c>
      <c r="CV38" s="618">
        <v>25.368000000000002</v>
      </c>
      <c r="CW38" s="618">
        <f t="shared" si="8"/>
        <v>-7.0999999999997954E-2</v>
      </c>
      <c r="CX38" s="624">
        <f t="shared" si="9"/>
        <v>-2.7909902118793172E-3</v>
      </c>
      <c r="CY38" s="618">
        <v>67.343999999999994</v>
      </c>
      <c r="CZ38" s="618">
        <f t="shared" si="10"/>
        <v>-3.4920000000000186</v>
      </c>
      <c r="DA38" s="624">
        <f t="shared" si="11"/>
        <v>-4.9296967643571318E-2</v>
      </c>
      <c r="DB38" s="21">
        <v>250.98899999999998</v>
      </c>
      <c r="DC38" s="618">
        <f t="shared" si="12"/>
        <v>-4.1970000000000312</v>
      </c>
      <c r="DD38" s="624">
        <f t="shared" si="13"/>
        <v>-1.6446827020291203E-2</v>
      </c>
      <c r="DE38" s="21">
        <v>27.292000000000002</v>
      </c>
      <c r="DF38" s="618">
        <f t="shared" si="32"/>
        <v>1.2629999999999981</v>
      </c>
      <c r="DG38" s="624">
        <f t="shared" si="33"/>
        <v>4.8522801490644973E-2</v>
      </c>
      <c r="DH38" s="21">
        <v>23.401</v>
      </c>
      <c r="DI38" s="618">
        <f t="shared" si="14"/>
        <v>0.41100000000000136</v>
      </c>
      <c r="DJ38" s="624">
        <f t="shared" si="15"/>
        <v>1.7877337973031815E-2</v>
      </c>
      <c r="DK38" s="21">
        <v>24.885999999999996</v>
      </c>
      <c r="DL38" s="618">
        <f t="shared" si="16"/>
        <v>4.4999999999998153E-2</v>
      </c>
      <c r="DM38" s="624">
        <f t="shared" si="17"/>
        <v>1.8115212753109036E-3</v>
      </c>
      <c r="DN38" s="21">
        <v>75.578999999999994</v>
      </c>
      <c r="DO38" s="618">
        <f t="shared" si="18"/>
        <v>1.7189999999999941</v>
      </c>
      <c r="DP38" s="624">
        <f t="shared" si="19"/>
        <v>2.3273761169780586E-2</v>
      </c>
      <c r="DQ38" s="21">
        <v>23.893999999999998</v>
      </c>
      <c r="DR38" s="618">
        <f t="shared" si="20"/>
        <v>1.1609999999999978</v>
      </c>
      <c r="DS38" s="624">
        <f t="shared" si="21"/>
        <v>5.1071130075220947E-2</v>
      </c>
      <c r="DT38" s="21">
        <v>22.829000000000001</v>
      </c>
      <c r="DU38" s="618">
        <f t="shared" si="22"/>
        <v>0.79300000000000281</v>
      </c>
      <c r="DV38" s="624">
        <f t="shared" si="23"/>
        <v>3.5986567435106323E-2</v>
      </c>
      <c r="DW38" s="21">
        <v>13.085000000000001</v>
      </c>
      <c r="DX38" s="618">
        <f t="shared" si="24"/>
        <v>-6.6999999999999993</v>
      </c>
      <c r="DY38" s="624">
        <f t="shared" si="25"/>
        <v>-0.3386403841293909</v>
      </c>
      <c r="DZ38" s="21">
        <v>59.808</v>
      </c>
      <c r="EA38" s="618">
        <f t="shared" si="26"/>
        <v>-4.7460000000000022</v>
      </c>
      <c r="EB38" s="624">
        <f t="shared" si="27"/>
        <v>-7.3519843851659106E-2</v>
      </c>
      <c r="EC38" s="21">
        <v>135.387</v>
      </c>
      <c r="ED38" s="618">
        <f t="shared" si="28"/>
        <v>-3.0269999999999868</v>
      </c>
      <c r="EE38" s="624">
        <f t="shared" si="29"/>
        <v>-2.1869175083445224E-2</v>
      </c>
    </row>
    <row r="39" spans="1:135" x14ac:dyDescent="0.25">
      <c r="A39" s="162" t="s">
        <v>381</v>
      </c>
      <c r="B39" s="249">
        <v>247.11500000000001</v>
      </c>
      <c r="C39" s="732">
        <v>25.942</v>
      </c>
      <c r="D39" s="732">
        <v>22.745000000000001</v>
      </c>
      <c r="E39" s="732">
        <v>22.291</v>
      </c>
      <c r="F39" s="738">
        <v>70.978000000000009</v>
      </c>
      <c r="G39" s="732">
        <v>23.154</v>
      </c>
      <c r="H39" s="732">
        <v>19.427</v>
      </c>
      <c r="I39" s="732">
        <v>13.443999999999999</v>
      </c>
      <c r="J39" s="738">
        <v>56.024999999999999</v>
      </c>
      <c r="K39" s="737">
        <v>127.00300000000001</v>
      </c>
      <c r="L39" s="732">
        <v>12.157999999999999</v>
      </c>
      <c r="M39" s="732">
        <v>14.533000000000001</v>
      </c>
      <c r="N39" s="732">
        <v>16.718</v>
      </c>
      <c r="O39" s="732">
        <v>43.408999999999999</v>
      </c>
      <c r="P39" s="732">
        <v>170.41200000000001</v>
      </c>
      <c r="Q39" s="737">
        <v>21.695</v>
      </c>
      <c r="R39" s="737">
        <v>22.186999999999998</v>
      </c>
      <c r="S39" s="737">
        <v>24.901</v>
      </c>
      <c r="T39" s="737">
        <v>68.783000000000001</v>
      </c>
      <c r="U39" s="737">
        <v>239.19499999999999</v>
      </c>
      <c r="V39" s="732">
        <v>24.885000000000002</v>
      </c>
      <c r="W39" s="732">
        <v>22.975999999999999</v>
      </c>
      <c r="X39" s="732">
        <v>24.583000000000002</v>
      </c>
      <c r="Y39" s="738">
        <v>72.444000000000003</v>
      </c>
      <c r="Z39" s="732">
        <v>21.613999999999997</v>
      </c>
      <c r="AA39" s="732">
        <v>19.366999999999997</v>
      </c>
      <c r="AB39" s="732">
        <v>11.401</v>
      </c>
      <c r="AC39" s="738">
        <v>52.381999999999998</v>
      </c>
      <c r="AD39" s="737">
        <v>124.82599999999999</v>
      </c>
      <c r="AE39" s="737">
        <v>10.409999999999998</v>
      </c>
      <c r="AF39" s="737">
        <v>12.651</v>
      </c>
      <c r="AG39" s="737">
        <v>14.605</v>
      </c>
      <c r="AH39" s="737">
        <v>37.665999999999997</v>
      </c>
      <c r="AI39" s="737">
        <v>162.49199999999999</v>
      </c>
      <c r="AJ39" s="737">
        <v>19.401000000000003</v>
      </c>
      <c r="AK39" s="737">
        <v>23.601999999999997</v>
      </c>
      <c r="AL39" s="737">
        <v>26.399000000000001</v>
      </c>
      <c r="AM39" s="737">
        <v>69.402000000000001</v>
      </c>
      <c r="AN39" s="737">
        <v>231.89400000000001</v>
      </c>
      <c r="AO39" s="732">
        <v>26.267000000000003</v>
      </c>
      <c r="AP39" s="732">
        <v>24.273</v>
      </c>
      <c r="AQ39" s="732">
        <v>25.684999999999995</v>
      </c>
      <c r="AR39" s="738">
        <v>76.225000000000009</v>
      </c>
      <c r="AS39" s="732">
        <v>24.337000000000003</v>
      </c>
      <c r="AT39" s="732">
        <v>24.180999999999997</v>
      </c>
      <c r="AU39" s="732">
        <v>15.656000000000001</v>
      </c>
      <c r="AV39" s="738">
        <v>64.173999999999992</v>
      </c>
      <c r="AW39" s="737">
        <v>140.399</v>
      </c>
      <c r="AX39" s="732">
        <v>13.976000000000001</v>
      </c>
      <c r="AY39" s="732">
        <v>14.672000000000001</v>
      </c>
      <c r="AZ39" s="732">
        <v>15.302999999999999</v>
      </c>
      <c r="BA39" s="738">
        <v>43.951000000000001</v>
      </c>
      <c r="BB39" s="737">
        <v>184.35</v>
      </c>
      <c r="BC39" s="732">
        <v>21.219000000000001</v>
      </c>
      <c r="BD39" s="732">
        <v>24.178000000000001</v>
      </c>
      <c r="BE39" s="732">
        <v>25.439</v>
      </c>
      <c r="BF39" s="738">
        <v>70.836000000000013</v>
      </c>
      <c r="BG39" s="630">
        <v>1.4340000000000117</v>
      </c>
      <c r="BH39" s="642">
        <v>2.066222875421464E-2</v>
      </c>
      <c r="BI39" s="637">
        <v>255.18599999999998</v>
      </c>
      <c r="BJ39" s="617">
        <v>23.292000000000002</v>
      </c>
      <c r="BK39" s="561">
        <v>0.10044244353023357</v>
      </c>
      <c r="BL39" s="737">
        <v>26.029000000000003</v>
      </c>
      <c r="BM39" s="737">
        <v>22.99</v>
      </c>
      <c r="BN39" s="737">
        <v>24.840999999999998</v>
      </c>
      <c r="BO39" s="732">
        <v>73.86</v>
      </c>
      <c r="BP39" s="732">
        <v>22.733000000000001</v>
      </c>
      <c r="BQ39" s="732">
        <v>22.035999999999998</v>
      </c>
      <c r="BR39" s="732">
        <v>19.785</v>
      </c>
      <c r="BS39" s="732">
        <v>4.1289999999999996</v>
      </c>
      <c r="BT39" s="750">
        <v>0.26373275421563613</v>
      </c>
      <c r="BU39" s="224">
        <v>64.554000000000002</v>
      </c>
      <c r="BV39" s="732">
        <v>0.38000000000000966</v>
      </c>
      <c r="BW39" s="750">
        <v>5.9214011905134433E-3</v>
      </c>
      <c r="BX39" s="224">
        <v>138.41399999999999</v>
      </c>
      <c r="BY39" s="617">
        <v>-1.9850000000000136</v>
      </c>
      <c r="BZ39" s="561">
        <v>-1.4138277338157776E-2</v>
      </c>
      <c r="CA39" s="21">
        <v>16.911999999999999</v>
      </c>
      <c r="CB39" s="617">
        <v>2.9359999999999982</v>
      </c>
      <c r="CC39" s="561">
        <v>0.21007441327990828</v>
      </c>
      <c r="CD39" s="21">
        <v>12.998000000000001</v>
      </c>
      <c r="CE39" s="617">
        <v>-1.6739999999999995</v>
      </c>
      <c r="CF39" s="561">
        <v>-0.11409487459105776</v>
      </c>
      <c r="CG39" s="21">
        <v>15.321000000000002</v>
      </c>
      <c r="CH39" s="617">
        <f t="shared" si="0"/>
        <v>1.8000000000002458E-2</v>
      </c>
      <c r="CI39" s="561">
        <f t="shared" si="1"/>
        <v>1.1762399529505626E-3</v>
      </c>
      <c r="CJ39" s="21">
        <v>45.231000000000002</v>
      </c>
      <c r="CK39" s="617">
        <f t="shared" si="2"/>
        <v>1.2800000000000011</v>
      </c>
      <c r="CL39" s="561">
        <f t="shared" si="3"/>
        <v>2.9123341903483452E-2</v>
      </c>
      <c r="CM39" s="21">
        <v>183.64499999999998</v>
      </c>
      <c r="CN39" s="617">
        <f t="shared" si="4"/>
        <v>-0.70500000000001251</v>
      </c>
      <c r="CO39" s="561">
        <f t="shared" si="5"/>
        <v>-3.8242473555737053E-3</v>
      </c>
      <c r="CP39" s="21">
        <v>19.587</v>
      </c>
      <c r="CQ39" s="617">
        <f t="shared" si="30"/>
        <v>-1.6320000000000014</v>
      </c>
      <c r="CR39" s="561">
        <f t="shared" si="31"/>
        <v>-7.6912201328997662E-2</v>
      </c>
      <c r="CS39" s="617">
        <v>22.389000000000003</v>
      </c>
      <c r="CT39" s="617">
        <f t="shared" si="6"/>
        <v>-1.7889999999999979</v>
      </c>
      <c r="CU39" s="561">
        <f t="shared" si="7"/>
        <v>-7.3992886094796831E-2</v>
      </c>
      <c r="CV39" s="617">
        <v>25.368000000000002</v>
      </c>
      <c r="CW39" s="617">
        <f t="shared" si="8"/>
        <v>-7.0999999999997954E-2</v>
      </c>
      <c r="CX39" s="561">
        <f t="shared" si="9"/>
        <v>-2.7909902118793172E-3</v>
      </c>
      <c r="CY39" s="617">
        <v>67.343999999999994</v>
      </c>
      <c r="CZ39" s="617">
        <f t="shared" si="10"/>
        <v>-3.4920000000000186</v>
      </c>
      <c r="DA39" s="561">
        <f t="shared" si="11"/>
        <v>-4.9296967643571318E-2</v>
      </c>
      <c r="DB39" s="732">
        <v>250.98899999999998</v>
      </c>
      <c r="DC39" s="617">
        <f t="shared" si="12"/>
        <v>-4.1970000000000027</v>
      </c>
      <c r="DD39" s="561">
        <f t="shared" si="13"/>
        <v>-1.6446827020291092E-2</v>
      </c>
      <c r="DE39" s="732">
        <v>27.292000000000002</v>
      </c>
      <c r="DF39" s="617">
        <f t="shared" si="32"/>
        <v>1.2629999999999981</v>
      </c>
      <c r="DG39" s="561">
        <f t="shared" si="33"/>
        <v>4.8522801490644973E-2</v>
      </c>
      <c r="DH39" s="732">
        <v>23.401</v>
      </c>
      <c r="DI39" s="617">
        <f t="shared" si="14"/>
        <v>0.41100000000000136</v>
      </c>
      <c r="DJ39" s="561">
        <f t="shared" si="15"/>
        <v>1.7877337973031815E-2</v>
      </c>
      <c r="DK39" s="732">
        <v>24.885999999999996</v>
      </c>
      <c r="DL39" s="617">
        <f t="shared" si="16"/>
        <v>4.4999999999998153E-2</v>
      </c>
      <c r="DM39" s="561">
        <f t="shared" si="17"/>
        <v>1.8115212753109036E-3</v>
      </c>
      <c r="DN39" s="732">
        <v>75.579000000000008</v>
      </c>
      <c r="DO39" s="617">
        <f t="shared" si="18"/>
        <v>1.7190000000000083</v>
      </c>
      <c r="DP39" s="561">
        <f t="shared" si="19"/>
        <v>2.327376116978078E-2</v>
      </c>
      <c r="DQ39" s="732">
        <v>23.893999999999998</v>
      </c>
      <c r="DR39" s="617">
        <f t="shared" si="20"/>
        <v>1.1609999999999978</v>
      </c>
      <c r="DS39" s="561">
        <f t="shared" si="21"/>
        <v>5.1071130075220947E-2</v>
      </c>
      <c r="DT39" s="732">
        <v>22.829000000000001</v>
      </c>
      <c r="DU39" s="617">
        <f t="shared" si="22"/>
        <v>0.79300000000000281</v>
      </c>
      <c r="DV39" s="561">
        <f t="shared" si="23"/>
        <v>3.5986567435106323E-2</v>
      </c>
      <c r="DW39" s="732">
        <v>13.085000000000001</v>
      </c>
      <c r="DX39" s="617">
        <f t="shared" si="24"/>
        <v>-6.6999999999999993</v>
      </c>
      <c r="DY39" s="561">
        <f t="shared" si="25"/>
        <v>-0.3386403841293909</v>
      </c>
      <c r="DZ39" s="224">
        <v>59.808</v>
      </c>
      <c r="EA39" s="224">
        <f t="shared" si="26"/>
        <v>-4.7460000000000022</v>
      </c>
      <c r="EB39" s="561">
        <f t="shared" si="27"/>
        <v>-7.3519843851659106E-2</v>
      </c>
      <c r="EC39" s="224">
        <v>135.387</v>
      </c>
      <c r="ED39" s="224">
        <f t="shared" si="28"/>
        <v>-3.0269999999999868</v>
      </c>
      <c r="EE39" s="946">
        <f t="shared" si="29"/>
        <v>-2.1869175083445224E-2</v>
      </c>
    </row>
    <row r="40" spans="1:135" x14ac:dyDescent="0.25">
      <c r="A40" s="158" t="s">
        <v>40</v>
      </c>
      <c r="B40" s="248">
        <v>67.745000000000005</v>
      </c>
      <c r="C40" s="732">
        <v>8.2739999999999991</v>
      </c>
      <c r="D40" s="732">
        <v>7.298</v>
      </c>
      <c r="E40" s="732">
        <v>7.992</v>
      </c>
      <c r="F40" s="738">
        <v>23.564</v>
      </c>
      <c r="G40" s="732">
        <v>7.7869999999999999</v>
      </c>
      <c r="H40" s="732">
        <v>7.7089999999999996</v>
      </c>
      <c r="I40" s="732">
        <v>1.5580000000000001</v>
      </c>
      <c r="J40" s="738">
        <v>17.053999999999998</v>
      </c>
      <c r="K40" s="737">
        <v>40.617999999999995</v>
      </c>
      <c r="L40" s="737"/>
      <c r="M40" s="737"/>
      <c r="N40" s="737"/>
      <c r="O40" s="738">
        <v>0</v>
      </c>
      <c r="P40" s="737">
        <v>40.617999999999995</v>
      </c>
      <c r="Q40" s="737">
        <v>7.6989999999999998</v>
      </c>
      <c r="R40" s="737">
        <v>8.5510000000000002</v>
      </c>
      <c r="S40" s="737">
        <v>10.161</v>
      </c>
      <c r="T40" s="737">
        <v>26.411000000000001</v>
      </c>
      <c r="U40" s="737">
        <v>67.028999999999996</v>
      </c>
      <c r="V40" s="732">
        <v>9.891</v>
      </c>
      <c r="W40" s="732">
        <v>9.6240000000000006</v>
      </c>
      <c r="X40" s="732">
        <v>10.31</v>
      </c>
      <c r="Y40" s="738">
        <v>29.825000000000003</v>
      </c>
      <c r="Z40" s="732">
        <v>7.7930000000000001</v>
      </c>
      <c r="AA40" s="732">
        <v>7.9889999999999999</v>
      </c>
      <c r="AB40" s="732">
        <v>0</v>
      </c>
      <c r="AC40" s="738">
        <v>15.782</v>
      </c>
      <c r="AD40" s="737">
        <v>45.606999999999999</v>
      </c>
      <c r="AE40" s="737"/>
      <c r="AF40" s="737"/>
      <c r="AI40" s="732">
        <v>45.606999999999999</v>
      </c>
      <c r="AJ40" s="737">
        <v>7.8470000000000004</v>
      </c>
      <c r="AK40" s="737">
        <v>8.58</v>
      </c>
      <c r="AL40" s="737">
        <v>8.5459999999999994</v>
      </c>
      <c r="AM40" s="737">
        <v>24.972999999999999</v>
      </c>
      <c r="AN40" s="737">
        <v>70.58</v>
      </c>
      <c r="AO40" s="732">
        <v>8.5069999999999997</v>
      </c>
      <c r="AP40" s="732">
        <v>7.5869999999999997</v>
      </c>
      <c r="AQ40" s="732">
        <v>8.1329999999999991</v>
      </c>
      <c r="AR40" s="738">
        <v>24.227</v>
      </c>
      <c r="AS40" s="732">
        <v>9.0640000000000001</v>
      </c>
      <c r="AT40" s="732">
        <v>9.7409999999999997</v>
      </c>
      <c r="AU40" s="732">
        <v>7.1890000000000001</v>
      </c>
      <c r="AV40" s="738">
        <v>25.994</v>
      </c>
      <c r="AW40" s="737">
        <v>50.221000000000004</v>
      </c>
      <c r="AX40" s="732">
        <v>0</v>
      </c>
      <c r="AZ40" s="732">
        <v>0.86099999999999999</v>
      </c>
      <c r="BA40" s="738">
        <v>0.86099999999999999</v>
      </c>
      <c r="BB40" s="732">
        <v>51.082000000000001</v>
      </c>
      <c r="BC40" s="732">
        <v>9.3030000000000008</v>
      </c>
      <c r="BD40" s="732">
        <v>10.875999999999999</v>
      </c>
      <c r="BE40" s="732">
        <v>9.7539999999999996</v>
      </c>
      <c r="BF40" s="738">
        <v>29.933</v>
      </c>
      <c r="BG40" s="630">
        <v>4.9600000000000009</v>
      </c>
      <c r="BH40" s="642">
        <v>0.19861450366395705</v>
      </c>
      <c r="BI40" s="637">
        <v>81.015000000000001</v>
      </c>
      <c r="BJ40" s="617">
        <v>10.435000000000002</v>
      </c>
      <c r="BK40" s="561">
        <v>0.14784641541513177</v>
      </c>
      <c r="BL40" s="732">
        <v>8.2690000000000001</v>
      </c>
      <c r="BM40" s="732">
        <v>7.3129999999999997</v>
      </c>
      <c r="BN40" s="732">
        <v>7.6779999999999999</v>
      </c>
      <c r="BO40" s="732">
        <v>23.26</v>
      </c>
      <c r="BP40" s="732">
        <v>7.6980000000000004</v>
      </c>
      <c r="BQ40" s="732">
        <v>8.1359999999999992</v>
      </c>
      <c r="BR40" s="732">
        <v>0.93500000000000005</v>
      </c>
      <c r="BS40" s="732">
        <v>-6.2539999999999996</v>
      </c>
      <c r="BT40" s="750">
        <v>-0.86994018639588255</v>
      </c>
      <c r="BU40" s="732">
        <v>16.768999999999998</v>
      </c>
      <c r="BV40" s="732">
        <v>-9.2250000000000014</v>
      </c>
      <c r="BW40" s="750">
        <v>-0.35488958990536285</v>
      </c>
      <c r="BX40" s="732">
        <v>40.028999999999996</v>
      </c>
      <c r="BY40" s="617">
        <v>-10.192000000000007</v>
      </c>
      <c r="BZ40" s="561">
        <v>-0.20294299197546856</v>
      </c>
      <c r="CA40" s="732">
        <v>0</v>
      </c>
      <c r="CB40" s="617">
        <v>0</v>
      </c>
      <c r="CC40" s="561" t="e">
        <v>#DIV/0!</v>
      </c>
      <c r="CD40" s="732">
        <v>0</v>
      </c>
      <c r="CE40" s="617">
        <v>0</v>
      </c>
      <c r="CF40" s="561" t="e">
        <v>#DIV/0!</v>
      </c>
      <c r="CG40" s="732">
        <v>0</v>
      </c>
      <c r="CH40" s="617">
        <f t="shared" si="0"/>
        <v>-0.86099999999999999</v>
      </c>
      <c r="CI40" s="561">
        <f t="shared" si="1"/>
        <v>-1</v>
      </c>
      <c r="CJ40" s="732">
        <v>0</v>
      </c>
      <c r="CK40" s="617">
        <f t="shared" si="2"/>
        <v>-0.86099999999999999</v>
      </c>
      <c r="CL40" s="561">
        <f t="shared" si="3"/>
        <v>-1</v>
      </c>
      <c r="CM40" s="732">
        <v>40.028999999999996</v>
      </c>
      <c r="CN40" s="617">
        <f t="shared" si="4"/>
        <v>-11.053000000000004</v>
      </c>
      <c r="CO40" s="561">
        <f t="shared" si="5"/>
        <v>-0.21637758897458995</v>
      </c>
      <c r="CP40" s="732">
        <v>6.3849999999999998</v>
      </c>
      <c r="CQ40" s="617">
        <f t="shared" si="30"/>
        <v>-2.918000000000001</v>
      </c>
      <c r="CR40" s="561">
        <f t="shared" si="31"/>
        <v>-0.31366225948618731</v>
      </c>
      <c r="CS40" s="617">
        <v>8.2560000000000002</v>
      </c>
      <c r="CT40" s="617">
        <f t="shared" si="6"/>
        <v>-2.6199999999999992</v>
      </c>
      <c r="CU40" s="561">
        <f t="shared" si="7"/>
        <v>-0.24089738874586239</v>
      </c>
      <c r="CV40" s="617">
        <v>9.3320000000000007</v>
      </c>
      <c r="CW40" s="617">
        <f t="shared" si="8"/>
        <v>-0.42199999999999882</v>
      </c>
      <c r="CX40" s="561">
        <f t="shared" si="9"/>
        <v>-4.3264301824892236E-2</v>
      </c>
      <c r="CY40" s="617">
        <v>23.972999999999999</v>
      </c>
      <c r="CZ40" s="617">
        <f t="shared" si="10"/>
        <v>-5.9600000000000009</v>
      </c>
      <c r="DA40" s="561">
        <f t="shared" si="11"/>
        <v>-0.19911134867871583</v>
      </c>
      <c r="DB40" s="732">
        <v>64.001999999999995</v>
      </c>
      <c r="DC40" s="617">
        <f t="shared" si="12"/>
        <v>-17.013000000000005</v>
      </c>
      <c r="DD40" s="561">
        <f t="shared" si="13"/>
        <v>-0.20999814849102025</v>
      </c>
      <c r="DE40" s="732">
        <v>8.1669999999999998</v>
      </c>
      <c r="DF40" s="617">
        <f t="shared" si="32"/>
        <v>-0.10200000000000031</v>
      </c>
      <c r="DG40" s="561">
        <f t="shared" si="33"/>
        <v>-1.233522795985008E-2</v>
      </c>
      <c r="DH40" s="732">
        <v>7.13</v>
      </c>
      <c r="DI40" s="617">
        <f t="shared" si="14"/>
        <v>-0.18299999999999983</v>
      </c>
      <c r="DJ40" s="561">
        <f t="shared" si="15"/>
        <v>-2.5023929987693126E-2</v>
      </c>
      <c r="DK40" s="732">
        <v>8.2449999999999992</v>
      </c>
      <c r="DL40" s="617">
        <f t="shared" si="16"/>
        <v>0.56699999999999928</v>
      </c>
      <c r="DM40" s="561">
        <f t="shared" si="17"/>
        <v>7.3847356082313007E-2</v>
      </c>
      <c r="DN40" s="732">
        <v>23.542000000000002</v>
      </c>
      <c r="DO40" s="617">
        <f t="shared" si="18"/>
        <v>0.28200000000000003</v>
      </c>
      <c r="DP40" s="561">
        <f t="shared" si="19"/>
        <v>1.2123817712811694E-2</v>
      </c>
      <c r="DQ40" s="732">
        <v>8.1159999999999997</v>
      </c>
      <c r="DR40" s="617">
        <f t="shared" si="20"/>
        <v>0.41799999999999926</v>
      </c>
      <c r="DS40" s="561">
        <f t="shared" si="21"/>
        <v>5.4299818134580312E-2</v>
      </c>
      <c r="DT40" s="732">
        <v>8.218</v>
      </c>
      <c r="DU40" s="617">
        <f t="shared" si="22"/>
        <v>8.2000000000000739E-2</v>
      </c>
      <c r="DV40" s="561">
        <f t="shared" si="23"/>
        <v>1.0078662733530083E-2</v>
      </c>
      <c r="DW40" s="732">
        <v>0.625</v>
      </c>
      <c r="DX40" s="617">
        <f t="shared" si="24"/>
        <v>-0.31000000000000005</v>
      </c>
      <c r="DY40" s="561">
        <f t="shared" si="25"/>
        <v>-0.33155080213903748</v>
      </c>
      <c r="DZ40" s="732">
        <v>16.959</v>
      </c>
      <c r="EA40" s="617">
        <f t="shared" si="26"/>
        <v>0.19000000000000128</v>
      </c>
      <c r="EB40" s="561">
        <f t="shared" si="27"/>
        <v>1.1330431152722363E-2</v>
      </c>
      <c r="EC40" s="732">
        <v>40.501000000000005</v>
      </c>
      <c r="ED40" s="617">
        <f t="shared" si="28"/>
        <v>0.47200000000000841</v>
      </c>
      <c r="EE40" s="561">
        <f t="shared" si="29"/>
        <v>1.1791451197881747E-2</v>
      </c>
    </row>
    <row r="41" spans="1:135" x14ac:dyDescent="0.25">
      <c r="A41" s="158" t="s">
        <v>41</v>
      </c>
      <c r="B41" s="248">
        <v>56.454999999999998</v>
      </c>
      <c r="C41" s="732">
        <v>4.9130000000000003</v>
      </c>
      <c r="D41" s="732">
        <v>4.4589999999999996</v>
      </c>
      <c r="E41" s="732">
        <v>4.2249999999999996</v>
      </c>
      <c r="F41" s="738">
        <v>13.597</v>
      </c>
      <c r="G41" s="732">
        <v>3.7229999999999999</v>
      </c>
      <c r="H41" s="732">
        <v>2.3079999999999998</v>
      </c>
      <c r="I41" s="732">
        <v>5.282</v>
      </c>
      <c r="J41" s="738">
        <v>11.312999999999999</v>
      </c>
      <c r="K41" s="737">
        <v>24.909999999999997</v>
      </c>
      <c r="L41" s="737">
        <v>6.0679999999999996</v>
      </c>
      <c r="M41" s="737">
        <v>7.0970000000000004</v>
      </c>
      <c r="N41" s="737">
        <v>7.7130000000000001</v>
      </c>
      <c r="O41" s="738">
        <v>20.878</v>
      </c>
      <c r="P41" s="737">
        <v>45.787999999999997</v>
      </c>
      <c r="Q41" s="737">
        <v>3.4060000000000001</v>
      </c>
      <c r="R41" s="737">
        <v>3.5230000000000001</v>
      </c>
      <c r="S41" s="737">
        <v>3.3</v>
      </c>
      <c r="T41" s="737">
        <v>10.229000000000001</v>
      </c>
      <c r="U41" s="737">
        <v>56.016999999999996</v>
      </c>
      <c r="V41" s="60">
        <v>3.7749999999999999</v>
      </c>
      <c r="W41" s="60">
        <v>3.1</v>
      </c>
      <c r="X41" s="60">
        <v>3.2160000000000002</v>
      </c>
      <c r="Y41" s="738">
        <v>10.091000000000001</v>
      </c>
      <c r="Z41" s="732">
        <v>2.831</v>
      </c>
      <c r="AA41" s="732">
        <v>2.173</v>
      </c>
      <c r="AB41" s="732">
        <v>6.1550000000000002</v>
      </c>
      <c r="AC41" s="738">
        <v>11.158999999999999</v>
      </c>
      <c r="AD41" s="737">
        <v>21.25</v>
      </c>
      <c r="AE41" s="737">
        <v>5.9329999999999998</v>
      </c>
      <c r="AF41" s="737">
        <v>6.548</v>
      </c>
      <c r="AG41" s="732">
        <v>7.4640000000000004</v>
      </c>
      <c r="AH41" s="732">
        <v>19.945</v>
      </c>
      <c r="AI41" s="732">
        <v>41.195</v>
      </c>
      <c r="AJ41" s="737">
        <v>2.7530000000000001</v>
      </c>
      <c r="AK41" s="737">
        <v>3.0939999999999999</v>
      </c>
      <c r="AL41" s="737">
        <v>4.4939999999999998</v>
      </c>
      <c r="AM41" s="737">
        <v>10.340999999999999</v>
      </c>
      <c r="AN41" s="737">
        <v>51.536000000000001</v>
      </c>
      <c r="AO41" s="60">
        <v>4.58</v>
      </c>
      <c r="AP41" s="60">
        <v>4.8479999999999999</v>
      </c>
      <c r="AQ41" s="60">
        <v>4.4379999999999997</v>
      </c>
      <c r="AR41" s="738">
        <v>13.866</v>
      </c>
      <c r="AS41" s="60">
        <v>2.0910000000000002</v>
      </c>
      <c r="AT41" s="60">
        <v>0</v>
      </c>
      <c r="AU41" s="60">
        <v>1.179</v>
      </c>
      <c r="AV41" s="738">
        <v>3.2700000000000005</v>
      </c>
      <c r="AW41" s="737">
        <v>17.135999999999999</v>
      </c>
      <c r="AX41" s="60">
        <v>6.282</v>
      </c>
      <c r="AY41" s="60">
        <v>6.7370000000000001</v>
      </c>
      <c r="AZ41" s="60">
        <v>6.6959999999999997</v>
      </c>
      <c r="BA41" s="738">
        <v>19.715</v>
      </c>
      <c r="BB41" s="732">
        <v>36.850999999999999</v>
      </c>
      <c r="BC41" s="60">
        <v>2.16</v>
      </c>
      <c r="BD41" s="60">
        <v>1.0249999999999999</v>
      </c>
      <c r="BE41" s="60">
        <v>2.835</v>
      </c>
      <c r="BF41" s="738">
        <v>6.02</v>
      </c>
      <c r="BG41" s="633">
        <v>-4.3209999999999997</v>
      </c>
      <c r="BH41" s="644">
        <v>-0.41785127163717239</v>
      </c>
      <c r="BI41" s="639">
        <v>42.870999999999995</v>
      </c>
      <c r="BJ41" s="620">
        <v>-8.6650000000000063</v>
      </c>
      <c r="BK41" s="626">
        <v>-0.16813489599503273</v>
      </c>
      <c r="BL41" s="60">
        <v>4.7210000000000001</v>
      </c>
      <c r="BM41" s="60">
        <v>3.8540000000000001</v>
      </c>
      <c r="BN41" s="60">
        <v>4.8499999999999996</v>
      </c>
      <c r="BO41" s="60">
        <v>13.424999999999999</v>
      </c>
      <c r="BP41" s="60">
        <v>3.3090000000000002</v>
      </c>
      <c r="BQ41" s="60">
        <v>1.86</v>
      </c>
      <c r="BR41" s="60">
        <v>5.9039999999999999</v>
      </c>
      <c r="BS41" s="60">
        <v>4.7249999999999996</v>
      </c>
      <c r="BT41" s="753">
        <v>4.007633587786259</v>
      </c>
      <c r="BU41" s="60">
        <v>11.073</v>
      </c>
      <c r="BV41" s="60">
        <v>7.8029999999999999</v>
      </c>
      <c r="BW41" s="753">
        <v>2.3862385321100912</v>
      </c>
      <c r="BX41" s="60">
        <v>24.497999999999998</v>
      </c>
      <c r="BY41" s="620">
        <v>7.3619999999999983</v>
      </c>
      <c r="BZ41" s="626">
        <v>0.42962184873949572</v>
      </c>
      <c r="CA41" s="60">
        <v>6.0220000000000002</v>
      </c>
      <c r="CB41" s="620">
        <v>-0.25999999999999979</v>
      </c>
      <c r="CC41" s="626">
        <v>-4.138809296402416E-2</v>
      </c>
      <c r="CD41" s="60">
        <v>5.992</v>
      </c>
      <c r="CE41" s="620">
        <v>-0.74500000000000011</v>
      </c>
      <c r="CF41" s="626">
        <v>-0.11058334570283511</v>
      </c>
      <c r="CG41" s="60">
        <v>7.202</v>
      </c>
      <c r="CH41" s="620">
        <f t="shared" si="0"/>
        <v>0.50600000000000023</v>
      </c>
      <c r="CI41" s="626">
        <f t="shared" si="1"/>
        <v>7.5567502986857868E-2</v>
      </c>
      <c r="CJ41" s="60">
        <v>19.216000000000001</v>
      </c>
      <c r="CK41" s="620">
        <f t="shared" si="2"/>
        <v>-0.49899999999999878</v>
      </c>
      <c r="CL41" s="626">
        <f t="shared" si="3"/>
        <v>-2.5310677149378583E-2</v>
      </c>
      <c r="CM41" s="60">
        <v>43.713999999999999</v>
      </c>
      <c r="CN41" s="620">
        <f t="shared" si="4"/>
        <v>6.8629999999999995</v>
      </c>
      <c r="CO41" s="626">
        <f t="shared" si="5"/>
        <v>0.1862364657675504</v>
      </c>
      <c r="CP41" s="60">
        <v>4.0250000000000004</v>
      </c>
      <c r="CQ41" s="620">
        <f t="shared" si="30"/>
        <v>1.8650000000000002</v>
      </c>
      <c r="CR41" s="626">
        <f t="shared" si="31"/>
        <v>0.86342592592592593</v>
      </c>
      <c r="CS41" s="620">
        <v>2.9710000000000001</v>
      </c>
      <c r="CT41" s="620">
        <f t="shared" si="6"/>
        <v>1.9460000000000002</v>
      </c>
      <c r="CU41" s="626">
        <f t="shared" si="7"/>
        <v>1.898536585365854</v>
      </c>
      <c r="CV41" s="620">
        <v>3.4359999999999999</v>
      </c>
      <c r="CW41" s="620">
        <f t="shared" si="8"/>
        <v>0.60099999999999998</v>
      </c>
      <c r="CX41" s="626">
        <f t="shared" si="9"/>
        <v>0.21199294532627866</v>
      </c>
      <c r="CY41" s="620">
        <v>10.432</v>
      </c>
      <c r="CZ41" s="620">
        <f t="shared" si="10"/>
        <v>4.4120000000000008</v>
      </c>
      <c r="DA41" s="626">
        <f t="shared" si="11"/>
        <v>0.73289036544850517</v>
      </c>
      <c r="DB41" s="60">
        <v>54.146000000000001</v>
      </c>
      <c r="DC41" s="620">
        <f t="shared" si="12"/>
        <v>11.275000000000006</v>
      </c>
      <c r="DD41" s="626">
        <f t="shared" si="13"/>
        <v>0.26299829721723328</v>
      </c>
      <c r="DE41" s="60">
        <v>4.431</v>
      </c>
      <c r="DF41" s="620">
        <f t="shared" si="32"/>
        <v>-0.29000000000000004</v>
      </c>
      <c r="DG41" s="626">
        <f t="shared" si="33"/>
        <v>-6.142766363058675E-2</v>
      </c>
      <c r="DH41" s="60">
        <v>4.5990000000000002</v>
      </c>
      <c r="DI41" s="620">
        <f t="shared" si="14"/>
        <v>0.74500000000000011</v>
      </c>
      <c r="DJ41" s="626">
        <f t="shared" si="15"/>
        <v>0.19330565646081996</v>
      </c>
      <c r="DK41" s="60">
        <v>4.3899999999999997</v>
      </c>
      <c r="DL41" s="620">
        <f t="shared" si="16"/>
        <v>-0.45999999999999996</v>
      </c>
      <c r="DM41" s="626">
        <f t="shared" si="17"/>
        <v>-9.4845360824742264E-2</v>
      </c>
      <c r="DN41" s="60">
        <v>13.420000000000002</v>
      </c>
      <c r="DO41" s="620">
        <f t="shared" si="18"/>
        <v>-4.9999999999972289E-3</v>
      </c>
      <c r="DP41" s="626">
        <f t="shared" si="19"/>
        <v>-3.7243947858452359E-4</v>
      </c>
      <c r="DQ41" s="60">
        <v>3.1930000000000001</v>
      </c>
      <c r="DR41" s="620">
        <f t="shared" si="20"/>
        <v>-0.1160000000000001</v>
      </c>
      <c r="DS41" s="626">
        <f t="shared" si="21"/>
        <v>-3.505590812934424E-2</v>
      </c>
      <c r="DT41" s="60">
        <v>1.915</v>
      </c>
      <c r="DU41" s="620">
        <f t="shared" si="22"/>
        <v>5.4999999999999938E-2</v>
      </c>
      <c r="DV41" s="626">
        <f t="shared" si="23"/>
        <v>2.9569892473118243E-2</v>
      </c>
      <c r="DW41" s="60">
        <v>5.74</v>
      </c>
      <c r="DX41" s="620">
        <f t="shared" si="24"/>
        <v>-0.1639999999999997</v>
      </c>
      <c r="DY41" s="626">
        <f t="shared" si="25"/>
        <v>-2.7777777777777728E-2</v>
      </c>
      <c r="DZ41" s="60">
        <v>10.848000000000001</v>
      </c>
      <c r="EA41" s="620">
        <f t="shared" si="26"/>
        <v>-0.22499999999999964</v>
      </c>
      <c r="EB41" s="626">
        <f t="shared" si="27"/>
        <v>-2.0319696559198016E-2</v>
      </c>
      <c r="EC41" s="60">
        <v>24.268000000000001</v>
      </c>
      <c r="ED41" s="620">
        <f t="shared" si="28"/>
        <v>-0.22999999999999687</v>
      </c>
      <c r="EE41" s="626">
        <f t="shared" si="29"/>
        <v>-9.3885215119600338E-3</v>
      </c>
    </row>
    <row r="42" spans="1:135" x14ac:dyDescent="0.25">
      <c r="A42" s="158" t="s">
        <v>42</v>
      </c>
      <c r="B42" s="248">
        <v>46.058999999999997</v>
      </c>
      <c r="C42" s="732">
        <v>4.6120000000000001</v>
      </c>
      <c r="D42" s="732">
        <v>3.6890000000000001</v>
      </c>
      <c r="E42" s="732">
        <v>2.89</v>
      </c>
      <c r="F42" s="738">
        <v>11.191000000000001</v>
      </c>
      <c r="G42" s="732">
        <v>4.8440000000000003</v>
      </c>
      <c r="H42" s="732">
        <v>3.4910000000000001</v>
      </c>
      <c r="I42" s="732">
        <v>2.0840000000000001</v>
      </c>
      <c r="J42" s="738">
        <v>10.419</v>
      </c>
      <c r="K42" s="737">
        <v>21.61</v>
      </c>
      <c r="L42" s="737">
        <v>2.1789999999999998</v>
      </c>
      <c r="M42" s="737">
        <v>3.02</v>
      </c>
      <c r="N42" s="737">
        <v>4.2939999999999996</v>
      </c>
      <c r="O42" s="738">
        <v>9.4929999999999986</v>
      </c>
      <c r="P42" s="737">
        <v>31.102999999999998</v>
      </c>
      <c r="Q42" s="737">
        <v>4.9210000000000003</v>
      </c>
      <c r="R42" s="737">
        <v>4.8029999999999999</v>
      </c>
      <c r="S42" s="737">
        <v>4.9390000000000001</v>
      </c>
      <c r="T42" s="737">
        <v>14.663</v>
      </c>
      <c r="U42" s="737">
        <v>45.765999999999998</v>
      </c>
      <c r="V42" s="60">
        <v>4.7220000000000004</v>
      </c>
      <c r="W42" s="60">
        <v>4.226</v>
      </c>
      <c r="X42" s="60">
        <v>4.9400000000000004</v>
      </c>
      <c r="Y42" s="738">
        <v>13.888000000000002</v>
      </c>
      <c r="Z42" s="732">
        <v>5.9619999999999997</v>
      </c>
      <c r="AA42" s="732">
        <v>4.9109999999999996</v>
      </c>
      <c r="AB42" s="732">
        <v>2.4830000000000001</v>
      </c>
      <c r="AC42" s="738">
        <v>13.356</v>
      </c>
      <c r="AD42" s="737">
        <v>27.244</v>
      </c>
      <c r="AE42" s="737">
        <v>2.4409999999999998</v>
      </c>
      <c r="AF42" s="737">
        <v>2.1890000000000001</v>
      </c>
      <c r="AG42" s="732">
        <v>4.6189999999999998</v>
      </c>
      <c r="AH42" s="732">
        <v>9.2489999999999988</v>
      </c>
      <c r="AI42" s="732">
        <v>36.492999999999995</v>
      </c>
      <c r="AJ42" s="737">
        <v>3.6139999999999999</v>
      </c>
      <c r="AK42" s="737">
        <v>5.33</v>
      </c>
      <c r="AL42" s="737">
        <v>5.7270000000000003</v>
      </c>
      <c r="AM42" s="737">
        <v>14.670999999999999</v>
      </c>
      <c r="AN42" s="737">
        <v>51.163999999999994</v>
      </c>
      <c r="AO42" s="60">
        <v>5.5129999999999999</v>
      </c>
      <c r="AP42" s="60">
        <v>4.5579999999999998</v>
      </c>
      <c r="AQ42" s="60">
        <v>5.915</v>
      </c>
      <c r="AR42" s="738">
        <v>15.986000000000001</v>
      </c>
      <c r="AS42" s="60">
        <v>7.1459999999999999</v>
      </c>
      <c r="AT42" s="60">
        <v>8.9329999999999998</v>
      </c>
      <c r="AU42" s="60">
        <v>3.4289999999999998</v>
      </c>
      <c r="AV42" s="738">
        <v>19.507999999999999</v>
      </c>
      <c r="AW42" s="737">
        <v>35.494</v>
      </c>
      <c r="AX42" s="60">
        <v>3.8420000000000001</v>
      </c>
      <c r="AY42" s="60">
        <v>3.726</v>
      </c>
      <c r="AZ42" s="60">
        <v>2.9420000000000002</v>
      </c>
      <c r="BA42" s="738">
        <v>10.51</v>
      </c>
      <c r="BB42" s="732">
        <v>46.003999999999998</v>
      </c>
      <c r="BC42" s="60">
        <v>3.605</v>
      </c>
      <c r="BD42" s="60">
        <v>5.6280000000000001</v>
      </c>
      <c r="BE42" s="60">
        <v>5.5229999999999997</v>
      </c>
      <c r="BF42" s="738">
        <v>14.756</v>
      </c>
      <c r="BG42" s="633">
        <v>8.5000000000000853E-2</v>
      </c>
      <c r="BH42" s="644">
        <v>5.7937427578216294E-3</v>
      </c>
      <c r="BI42" s="639">
        <v>60.76</v>
      </c>
      <c r="BJ42" s="620">
        <v>9.5960000000000036</v>
      </c>
      <c r="BK42" s="626">
        <v>0.18755374872957553</v>
      </c>
      <c r="BL42" s="60">
        <v>5.5609999999999999</v>
      </c>
      <c r="BM42" s="732">
        <v>5.4779999999999998</v>
      </c>
      <c r="BN42" s="60">
        <v>5.2229999999999999</v>
      </c>
      <c r="BO42" s="60">
        <v>16.262</v>
      </c>
      <c r="BP42" s="60">
        <v>5.6609999999999996</v>
      </c>
      <c r="BQ42" s="60">
        <v>6.4560000000000004</v>
      </c>
      <c r="BR42" s="60">
        <v>8.6869999999999994</v>
      </c>
      <c r="BS42" s="60">
        <v>5.2579999999999991</v>
      </c>
      <c r="BT42" s="753">
        <v>1.5333916593759112</v>
      </c>
      <c r="BU42" s="60">
        <v>20.804000000000002</v>
      </c>
      <c r="BV42" s="60">
        <v>1.2960000000000029</v>
      </c>
      <c r="BW42" s="753">
        <v>6.6434283370924899E-2</v>
      </c>
      <c r="BX42" s="60">
        <v>37.066000000000003</v>
      </c>
      <c r="BY42" s="620">
        <v>1.5720000000000027</v>
      </c>
      <c r="BZ42" s="626">
        <v>4.4289175635318721E-2</v>
      </c>
      <c r="CA42" s="60">
        <v>7.0209999999999999</v>
      </c>
      <c r="CB42" s="620">
        <v>3.1789999999999998</v>
      </c>
      <c r="CC42" s="626">
        <v>0.82743362831858402</v>
      </c>
      <c r="CD42" s="60">
        <v>3.2280000000000002</v>
      </c>
      <c r="CE42" s="620">
        <v>-0.49799999999999978</v>
      </c>
      <c r="CF42" s="626">
        <v>-0.13365539452495967</v>
      </c>
      <c r="CG42" s="60">
        <v>3.5310000000000001</v>
      </c>
      <c r="CH42" s="620">
        <f t="shared" si="0"/>
        <v>0.58899999999999997</v>
      </c>
      <c r="CI42" s="626">
        <f t="shared" si="1"/>
        <v>0.20020394289598911</v>
      </c>
      <c r="CJ42" s="60">
        <v>13.780000000000001</v>
      </c>
      <c r="CK42" s="620">
        <f t="shared" si="2"/>
        <v>3.2700000000000014</v>
      </c>
      <c r="CL42" s="626">
        <f t="shared" si="3"/>
        <v>0.31113225499524277</v>
      </c>
      <c r="CM42" s="60">
        <v>50.846000000000004</v>
      </c>
      <c r="CN42" s="620">
        <f t="shared" si="4"/>
        <v>4.8420000000000059</v>
      </c>
      <c r="CO42" s="626">
        <f t="shared" si="5"/>
        <v>0.10525171724197908</v>
      </c>
      <c r="CP42" s="60">
        <v>3.2629999999999999</v>
      </c>
      <c r="CQ42" s="620">
        <f t="shared" si="30"/>
        <v>-0.34200000000000008</v>
      </c>
      <c r="CR42" s="626">
        <f t="shared" si="31"/>
        <v>-9.4868238557558965E-2</v>
      </c>
      <c r="CS42" s="620">
        <v>4.681</v>
      </c>
      <c r="CT42" s="620">
        <f t="shared" si="6"/>
        <v>-0.94700000000000006</v>
      </c>
      <c r="CU42" s="626">
        <f t="shared" si="7"/>
        <v>-0.16826581378820185</v>
      </c>
      <c r="CV42" s="620">
        <v>5.2279999999999998</v>
      </c>
      <c r="CW42" s="620">
        <f t="shared" si="8"/>
        <v>-0.29499999999999993</v>
      </c>
      <c r="CX42" s="626">
        <f t="shared" si="9"/>
        <v>-5.3413000181061009E-2</v>
      </c>
      <c r="CY42" s="620">
        <v>13.172000000000001</v>
      </c>
      <c r="CZ42" s="620">
        <f t="shared" si="10"/>
        <v>-1.5839999999999996</v>
      </c>
      <c r="DA42" s="626">
        <f t="shared" si="11"/>
        <v>-0.10734616427216045</v>
      </c>
      <c r="DB42" s="60">
        <v>64.018000000000001</v>
      </c>
      <c r="DC42" s="620">
        <f t="shared" si="12"/>
        <v>3.2580000000000027</v>
      </c>
      <c r="DD42" s="626">
        <f t="shared" si="13"/>
        <v>5.3620803159973709E-2</v>
      </c>
      <c r="DE42" s="60">
        <v>6.94</v>
      </c>
      <c r="DF42" s="620">
        <f t="shared" si="32"/>
        <v>1.3790000000000004</v>
      </c>
      <c r="DG42" s="626">
        <f t="shared" si="33"/>
        <v>0.24797698255709413</v>
      </c>
      <c r="DH42" s="60">
        <v>5.2789999999999999</v>
      </c>
      <c r="DI42" s="620">
        <f t="shared" si="14"/>
        <v>-0.19899999999999984</v>
      </c>
      <c r="DJ42" s="626">
        <f t="shared" si="15"/>
        <v>-3.6327126688572443E-2</v>
      </c>
      <c r="DK42" s="60">
        <v>5.26</v>
      </c>
      <c r="DL42" s="620">
        <f t="shared" si="16"/>
        <v>3.6999999999999922E-2</v>
      </c>
      <c r="DM42" s="626">
        <f t="shared" si="17"/>
        <v>7.0840513115067822E-3</v>
      </c>
      <c r="DN42" s="60">
        <v>17.478999999999999</v>
      </c>
      <c r="DO42" s="620">
        <f t="shared" si="18"/>
        <v>1.2169999999999987</v>
      </c>
      <c r="DP42" s="626">
        <f t="shared" si="19"/>
        <v>7.4837043414094126E-2</v>
      </c>
      <c r="DQ42" s="60">
        <v>6.5979999999999999</v>
      </c>
      <c r="DR42" s="620">
        <f t="shared" si="20"/>
        <v>0.93700000000000028</v>
      </c>
      <c r="DS42" s="626">
        <f t="shared" si="21"/>
        <v>0.16551845963610676</v>
      </c>
      <c r="DT42" s="60">
        <v>7.532</v>
      </c>
      <c r="DU42" s="620">
        <f t="shared" si="22"/>
        <v>1.0759999999999996</v>
      </c>
      <c r="DV42" s="626">
        <f t="shared" si="23"/>
        <v>0.1666666666666666</v>
      </c>
      <c r="DW42" s="60">
        <v>2.6760000000000002</v>
      </c>
      <c r="DX42" s="620">
        <f t="shared" si="24"/>
        <v>-6.0109999999999992</v>
      </c>
      <c r="DY42" s="626">
        <f t="shared" si="25"/>
        <v>-0.69195349372625758</v>
      </c>
      <c r="DZ42" s="60">
        <v>16.805999999999997</v>
      </c>
      <c r="EA42" s="620">
        <f t="shared" si="26"/>
        <v>-3.9980000000000047</v>
      </c>
      <c r="EB42" s="626">
        <f t="shared" si="27"/>
        <v>-0.19217458181119035</v>
      </c>
      <c r="EC42" s="60">
        <v>34.284999999999997</v>
      </c>
      <c r="ED42" s="620">
        <f t="shared" si="28"/>
        <v>-2.7810000000000059</v>
      </c>
      <c r="EE42" s="626">
        <f t="shared" si="29"/>
        <v>-7.5028327847623311E-2</v>
      </c>
    </row>
    <row r="43" spans="1:135" x14ac:dyDescent="0.25">
      <c r="A43" s="158" t="s">
        <v>43</v>
      </c>
      <c r="B43" s="248">
        <v>76.855999999999995</v>
      </c>
      <c r="C43" s="732">
        <v>8.1430000000000007</v>
      </c>
      <c r="D43" s="732">
        <v>7.2990000000000004</v>
      </c>
      <c r="E43" s="732">
        <v>7.1840000000000002</v>
      </c>
      <c r="F43" s="738">
        <v>22.626000000000001</v>
      </c>
      <c r="G43" s="736">
        <v>6.8</v>
      </c>
      <c r="H43" s="737">
        <v>5.9189999999999996</v>
      </c>
      <c r="I43" s="737">
        <v>4.5199999999999996</v>
      </c>
      <c r="J43" s="738">
        <v>17.238999999999997</v>
      </c>
      <c r="K43" s="737">
        <v>39.864999999999995</v>
      </c>
      <c r="L43" s="737">
        <v>3.911</v>
      </c>
      <c r="M43" s="737">
        <v>4.4160000000000004</v>
      </c>
      <c r="N43" s="737">
        <v>4.7110000000000003</v>
      </c>
      <c r="O43" s="738">
        <v>13.038</v>
      </c>
      <c r="P43" s="737">
        <v>52.902999999999992</v>
      </c>
      <c r="Q43" s="737">
        <v>5.6689999999999996</v>
      </c>
      <c r="R43" s="737">
        <v>5.31</v>
      </c>
      <c r="S43" s="737">
        <v>6.5010000000000003</v>
      </c>
      <c r="T43" s="737">
        <v>17.48</v>
      </c>
      <c r="U43" s="737">
        <v>70.382999999999996</v>
      </c>
      <c r="V43" s="60">
        <v>6.4969999999999999</v>
      </c>
      <c r="W43" s="60">
        <v>6.0259999999999998</v>
      </c>
      <c r="X43" s="60">
        <v>6.117</v>
      </c>
      <c r="Y43" s="738">
        <v>18.64</v>
      </c>
      <c r="Z43" s="736">
        <v>5.0279999999999996</v>
      </c>
      <c r="AA43" s="737">
        <v>4.2939999999999996</v>
      </c>
      <c r="AB43" s="737">
        <v>2.7629999999999999</v>
      </c>
      <c r="AC43" s="738">
        <v>12.084999999999999</v>
      </c>
      <c r="AD43" s="737">
        <v>30.725000000000001</v>
      </c>
      <c r="AE43" s="737">
        <v>2.036</v>
      </c>
      <c r="AF43" s="737">
        <v>3.9140000000000001</v>
      </c>
      <c r="AG43" s="732">
        <v>2.5219999999999998</v>
      </c>
      <c r="AH43" s="732">
        <v>8.4719999999999995</v>
      </c>
      <c r="AI43" s="732">
        <v>39.197000000000003</v>
      </c>
      <c r="AJ43" s="737">
        <v>5.1870000000000003</v>
      </c>
      <c r="AK43" s="737">
        <v>6.5979999999999999</v>
      </c>
      <c r="AL43" s="737">
        <v>7.6319999999999997</v>
      </c>
      <c r="AM43" s="737">
        <v>19.417000000000002</v>
      </c>
      <c r="AN43" s="737">
        <v>58.614000000000004</v>
      </c>
      <c r="AO43" s="60">
        <v>7.6669999999999998</v>
      </c>
      <c r="AP43" s="60">
        <v>7.28</v>
      </c>
      <c r="AQ43" s="60">
        <v>7.1989999999999998</v>
      </c>
      <c r="AR43" s="738">
        <v>22.146000000000001</v>
      </c>
      <c r="AS43" s="60">
        <v>6.0359999999999996</v>
      </c>
      <c r="AT43" s="60">
        <v>5.5069999999999997</v>
      </c>
      <c r="AU43" s="60">
        <v>3.859</v>
      </c>
      <c r="AV43" s="738">
        <v>15.401999999999999</v>
      </c>
      <c r="AW43" s="737">
        <v>37.548000000000002</v>
      </c>
      <c r="AX43" s="60">
        <v>3.8519999999999999</v>
      </c>
      <c r="AY43" s="60">
        <v>4.2089999999999996</v>
      </c>
      <c r="AZ43" s="60">
        <v>4.8040000000000003</v>
      </c>
      <c r="BA43" s="738">
        <v>12.865</v>
      </c>
      <c r="BB43" s="732">
        <v>50.413000000000004</v>
      </c>
      <c r="BC43" s="60">
        <v>6.1509999999999998</v>
      </c>
      <c r="BD43" s="60">
        <v>6.649</v>
      </c>
      <c r="BE43" s="60">
        <v>7.327</v>
      </c>
      <c r="BF43" s="738">
        <v>20.127000000000002</v>
      </c>
      <c r="BG43" s="633">
        <v>0.71000000000000085</v>
      </c>
      <c r="BH43" s="644">
        <v>3.6565895864448805E-2</v>
      </c>
      <c r="BI43" s="639">
        <v>70.540000000000006</v>
      </c>
      <c r="BJ43" s="620">
        <v>11.926000000000002</v>
      </c>
      <c r="BK43" s="626">
        <v>0.203466748558365</v>
      </c>
      <c r="BL43" s="60">
        <v>7.4779999999999998</v>
      </c>
      <c r="BM43" s="60">
        <v>6.3449999999999998</v>
      </c>
      <c r="BN43" s="60">
        <v>7.09</v>
      </c>
      <c r="BO43" s="60">
        <v>20.913</v>
      </c>
      <c r="BP43" s="60">
        <v>6.0650000000000004</v>
      </c>
      <c r="BQ43" s="60">
        <v>5.5839999999999996</v>
      </c>
      <c r="BR43" s="60">
        <v>4.2590000000000003</v>
      </c>
      <c r="BS43" s="60">
        <v>0.40000000000000036</v>
      </c>
      <c r="BT43" s="753">
        <v>0.10365379632029033</v>
      </c>
      <c r="BU43" s="60">
        <v>15.908000000000001</v>
      </c>
      <c r="BV43" s="60">
        <v>0.506000000000002</v>
      </c>
      <c r="BW43" s="753">
        <v>3.2852876249837813E-2</v>
      </c>
      <c r="BX43" s="60">
        <v>36.820999999999998</v>
      </c>
      <c r="BY43" s="620">
        <v>-0.72700000000000387</v>
      </c>
      <c r="BZ43" s="626">
        <v>-1.936188345584329E-2</v>
      </c>
      <c r="CA43" s="60">
        <v>3.8690000000000002</v>
      </c>
      <c r="CB43" s="620">
        <v>1.7000000000000348E-2</v>
      </c>
      <c r="CC43" s="626">
        <v>4.413291796469457E-3</v>
      </c>
      <c r="CD43" s="60">
        <v>3.778</v>
      </c>
      <c r="CE43" s="620">
        <v>-0.43099999999999961</v>
      </c>
      <c r="CF43" s="626">
        <v>-0.10239961986219996</v>
      </c>
      <c r="CG43" s="60">
        <v>4.5880000000000001</v>
      </c>
      <c r="CH43" s="620">
        <f t="shared" si="0"/>
        <v>-0.21600000000000019</v>
      </c>
      <c r="CI43" s="626">
        <f t="shared" si="1"/>
        <v>-4.4962531223980057E-2</v>
      </c>
      <c r="CJ43" s="60">
        <v>12.234999999999999</v>
      </c>
      <c r="CK43" s="620">
        <f t="shared" si="2"/>
        <v>-0.63000000000000078</v>
      </c>
      <c r="CL43" s="626">
        <f t="shared" si="3"/>
        <v>-4.8970073843762202E-2</v>
      </c>
      <c r="CM43" s="60">
        <v>49.055999999999997</v>
      </c>
      <c r="CN43" s="620">
        <f t="shared" si="4"/>
        <v>-1.3570000000000064</v>
      </c>
      <c r="CO43" s="626">
        <f t="shared" si="5"/>
        <v>-2.6917660127348229E-2</v>
      </c>
      <c r="CP43" s="60">
        <v>5.9139999999999997</v>
      </c>
      <c r="CQ43" s="620">
        <f t="shared" si="30"/>
        <v>-0.2370000000000001</v>
      </c>
      <c r="CR43" s="626">
        <f t="shared" si="31"/>
        <v>-3.8530320273126341E-2</v>
      </c>
      <c r="CS43" s="620">
        <v>6.4809999999999999</v>
      </c>
      <c r="CT43" s="620">
        <f t="shared" si="6"/>
        <v>-0.16800000000000015</v>
      </c>
      <c r="CU43" s="626">
        <f t="shared" si="7"/>
        <v>-2.5266957437208627E-2</v>
      </c>
      <c r="CV43" s="620">
        <v>7.3719999999999999</v>
      </c>
      <c r="CW43" s="620">
        <f t="shared" si="8"/>
        <v>4.4999999999999929E-2</v>
      </c>
      <c r="CX43" s="626">
        <f t="shared" si="9"/>
        <v>6.1416678040125466E-3</v>
      </c>
      <c r="CY43" s="620">
        <v>19.766999999999999</v>
      </c>
      <c r="CZ43" s="620">
        <f t="shared" si="10"/>
        <v>-0.36000000000000298</v>
      </c>
      <c r="DA43" s="626">
        <f t="shared" si="11"/>
        <v>-1.7886421225219998E-2</v>
      </c>
      <c r="DB43" s="60">
        <v>68.822999999999993</v>
      </c>
      <c r="DC43" s="620">
        <f t="shared" si="12"/>
        <v>-1.717000000000013</v>
      </c>
      <c r="DD43" s="626">
        <f t="shared" si="13"/>
        <v>-2.4340799546356859E-2</v>
      </c>
      <c r="DE43" s="60">
        <v>7.7539999999999996</v>
      </c>
      <c r="DF43" s="620">
        <f t="shared" si="32"/>
        <v>0.2759999999999998</v>
      </c>
      <c r="DG43" s="626">
        <f t="shared" si="33"/>
        <v>3.6908264241775852E-2</v>
      </c>
      <c r="DH43" s="60">
        <v>6.3929999999999998</v>
      </c>
      <c r="DI43" s="620">
        <f t="shared" si="14"/>
        <v>4.8000000000000043E-2</v>
      </c>
      <c r="DJ43" s="626">
        <f t="shared" si="15"/>
        <v>7.5650118203309767E-3</v>
      </c>
      <c r="DK43" s="60">
        <v>6.9909999999999997</v>
      </c>
      <c r="DL43" s="620">
        <f t="shared" si="16"/>
        <v>-9.9000000000000199E-2</v>
      </c>
      <c r="DM43" s="626">
        <f t="shared" si="17"/>
        <v>-1.396332863187591E-2</v>
      </c>
      <c r="DN43" s="60">
        <v>21.137999999999998</v>
      </c>
      <c r="DO43" s="620">
        <f t="shared" si="18"/>
        <v>0.22499999999999787</v>
      </c>
      <c r="DP43" s="626">
        <f t="shared" si="19"/>
        <v>1.075885812652407E-2</v>
      </c>
      <c r="DQ43" s="60">
        <v>5.9870000000000001</v>
      </c>
      <c r="DR43" s="620">
        <f t="shared" si="20"/>
        <v>-7.8000000000000291E-2</v>
      </c>
      <c r="DS43" s="626">
        <f t="shared" si="21"/>
        <v>-1.2860676009892874E-2</v>
      </c>
      <c r="DT43" s="60">
        <v>5.1639999999999997</v>
      </c>
      <c r="DU43" s="620">
        <f t="shared" si="22"/>
        <v>-0.41999999999999993</v>
      </c>
      <c r="DV43" s="626">
        <f t="shared" si="23"/>
        <v>-7.5214899713467037E-2</v>
      </c>
      <c r="DW43" s="60">
        <v>4.0439999999999996</v>
      </c>
      <c r="DX43" s="620">
        <f t="shared" si="24"/>
        <v>-0.21500000000000075</v>
      </c>
      <c r="DY43" s="626">
        <f t="shared" si="25"/>
        <v>-5.0481333646396037E-2</v>
      </c>
      <c r="DZ43" s="60">
        <v>15.195</v>
      </c>
      <c r="EA43" s="620">
        <f t="shared" si="26"/>
        <v>-0.71300000000000097</v>
      </c>
      <c r="EB43" s="626">
        <f t="shared" si="27"/>
        <v>-4.4820216243399602E-2</v>
      </c>
      <c r="EC43" s="60">
        <v>36.332999999999998</v>
      </c>
      <c r="ED43" s="620">
        <f t="shared" si="28"/>
        <v>-0.48799999999999955</v>
      </c>
      <c r="EE43" s="626">
        <f t="shared" si="29"/>
        <v>-1.3253306537030487E-2</v>
      </c>
    </row>
    <row r="44" spans="1:135" x14ac:dyDescent="0.25">
      <c r="A44" s="157" t="s">
        <v>80</v>
      </c>
      <c r="B44" s="250">
        <v>2105.674</v>
      </c>
      <c r="C44" s="21">
        <v>214.93787399999999</v>
      </c>
      <c r="D44" s="21">
        <v>190.68339799999998</v>
      </c>
      <c r="E44" s="21">
        <v>200.37624199999999</v>
      </c>
      <c r="F44" s="735">
        <v>605.99751400000002</v>
      </c>
      <c r="G44" s="733">
        <v>176.59566000000001</v>
      </c>
      <c r="H44" s="734">
        <v>172.12437800000004</v>
      </c>
      <c r="I44" s="734">
        <v>146.73189200000002</v>
      </c>
      <c r="J44" s="735">
        <v>495.45193</v>
      </c>
      <c r="K44" s="734">
        <v>1101.4494440000001</v>
      </c>
      <c r="L44" s="734">
        <v>142.34747199999998</v>
      </c>
      <c r="M44" s="734">
        <v>150.97788600000001</v>
      </c>
      <c r="N44" s="734">
        <v>152.19920400000001</v>
      </c>
      <c r="O44" s="734">
        <v>445.524562</v>
      </c>
      <c r="P44" s="734">
        <v>1546.9740060000001</v>
      </c>
      <c r="Q44" s="734">
        <v>179.347162</v>
      </c>
      <c r="R44" s="734">
        <v>187.39570000000003</v>
      </c>
      <c r="S44" s="734">
        <v>218.256</v>
      </c>
      <c r="T44" s="734">
        <v>584.99886200000003</v>
      </c>
      <c r="U44" s="734">
        <v>2131.9728680000003</v>
      </c>
      <c r="V44" s="21">
        <v>218.54674999999997</v>
      </c>
      <c r="W44" s="21">
        <v>211.61383400000003</v>
      </c>
      <c r="X44" s="21">
        <v>208.46800199999998</v>
      </c>
      <c r="Y44" s="735">
        <v>638.62858600000004</v>
      </c>
      <c r="Z44" s="733">
        <v>173.80059399999999</v>
      </c>
      <c r="AA44" s="734">
        <v>165.472464</v>
      </c>
      <c r="AB44" s="734">
        <v>147.653288</v>
      </c>
      <c r="AC44" s="735">
        <v>486.92634600000008</v>
      </c>
      <c r="AD44" s="734">
        <v>1125.554932</v>
      </c>
      <c r="AE44" s="734">
        <v>149.43380200000001</v>
      </c>
      <c r="AF44" s="734">
        <v>137.50143200000002</v>
      </c>
      <c r="AG44" s="734">
        <v>127.42321600000001</v>
      </c>
      <c r="AH44" s="734">
        <v>414.35845</v>
      </c>
      <c r="AI44" s="734">
        <v>1539.913382</v>
      </c>
      <c r="AJ44" s="734">
        <v>174.86219999999997</v>
      </c>
      <c r="AK44" s="734">
        <v>188.7825</v>
      </c>
      <c r="AL44" s="734">
        <v>213.304</v>
      </c>
      <c r="AM44" s="734">
        <v>576.94869999999992</v>
      </c>
      <c r="AN44" s="734">
        <v>2116.8620819999996</v>
      </c>
      <c r="AO44" s="21">
        <v>218.37189999999998</v>
      </c>
      <c r="AP44" s="21">
        <v>192.00583399999999</v>
      </c>
      <c r="AQ44" s="21">
        <v>197.390446</v>
      </c>
      <c r="AR44" s="735">
        <v>607.76817999999992</v>
      </c>
      <c r="AS44" s="21">
        <v>174.50672</v>
      </c>
      <c r="AT44" s="21">
        <v>166.947474</v>
      </c>
      <c r="AU44" s="21">
        <v>140.06800000000001</v>
      </c>
      <c r="AV44" s="735">
        <v>481.52219399999996</v>
      </c>
      <c r="AW44" s="734">
        <v>1089.2903739999999</v>
      </c>
      <c r="AX44" s="21">
        <v>140.33872199999999</v>
      </c>
      <c r="AY44" s="21">
        <v>147.93551200000002</v>
      </c>
      <c r="AZ44" s="21">
        <v>148.74299999999999</v>
      </c>
      <c r="BA44" s="735">
        <v>437.01723399999997</v>
      </c>
      <c r="BB44" s="734">
        <v>1526.3076079999998</v>
      </c>
      <c r="BC44" s="21">
        <v>171.01096800000002</v>
      </c>
      <c r="BD44" s="21">
        <v>177.32613000000003</v>
      </c>
      <c r="BE44" s="21">
        <v>202.56462000000002</v>
      </c>
      <c r="BF44" s="735">
        <v>550.90171799999996</v>
      </c>
      <c r="BG44" s="628">
        <v>-26.046981999999957</v>
      </c>
      <c r="BH44" s="641">
        <v>-4.5146097044676536E-2</v>
      </c>
      <c r="BI44" s="636">
        <v>2077.2093259999997</v>
      </c>
      <c r="BJ44" s="618">
        <v>-39.652755999999954</v>
      </c>
      <c r="BK44" s="624">
        <v>-1.8731856145553061E-2</v>
      </c>
      <c r="BL44" s="21">
        <v>214.95918400000002</v>
      </c>
      <c r="BM44" s="21">
        <v>188.30453800000001</v>
      </c>
      <c r="BN44" s="21">
        <v>190.215228</v>
      </c>
      <c r="BO44" s="21">
        <v>593.47894999999994</v>
      </c>
      <c r="BP44" s="21">
        <v>168.89761799999999</v>
      </c>
      <c r="BQ44" s="21">
        <v>159.80858799999999</v>
      </c>
      <c r="BR44" s="21">
        <v>145.01797999999999</v>
      </c>
      <c r="BS44" s="21">
        <v>4.9499799999999823</v>
      </c>
      <c r="BT44" s="751">
        <v>3.5339834937316031E-2</v>
      </c>
      <c r="BU44" s="235">
        <v>473.72418599999997</v>
      </c>
      <c r="BV44" s="21">
        <v>-7.7980079999999816</v>
      </c>
      <c r="BW44" s="751">
        <v>-1.6194493415188214E-2</v>
      </c>
      <c r="BX44" s="235">
        <v>1067.2031359999999</v>
      </c>
      <c r="BY44" s="618">
        <v>-22.08723800000007</v>
      </c>
      <c r="BZ44" s="624">
        <v>-2.0276721916575084E-2</v>
      </c>
      <c r="CA44" s="21">
        <v>139.28453200000001</v>
      </c>
      <c r="CB44" s="618">
        <v>-1.0541899999999771</v>
      </c>
      <c r="CC44" s="624">
        <v>-7.5117543111157675E-3</v>
      </c>
      <c r="CD44" s="21">
        <v>139.61886400000003</v>
      </c>
      <c r="CE44" s="618">
        <v>-8.3166479999999865</v>
      </c>
      <c r="CF44" s="624">
        <v>-5.6218063449160104E-2</v>
      </c>
      <c r="CG44" s="21">
        <v>145.40591200000003</v>
      </c>
      <c r="CH44" s="618">
        <f t="shared" si="0"/>
        <v>-3.3370879999999659</v>
      </c>
      <c r="CI44" s="624">
        <f t="shared" si="1"/>
        <v>-2.2435260818996296E-2</v>
      </c>
      <c r="CJ44" s="21">
        <v>424.30930800000004</v>
      </c>
      <c r="CK44" s="618">
        <f t="shared" si="2"/>
        <v>-12.707925999999929</v>
      </c>
      <c r="CL44" s="624">
        <f t="shared" si="3"/>
        <v>-2.9078775415067339E-2</v>
      </c>
      <c r="CM44" s="21">
        <v>1491.512444</v>
      </c>
      <c r="CN44" s="618">
        <f t="shared" si="4"/>
        <v>-34.795163999999886</v>
      </c>
      <c r="CO44" s="624">
        <f t="shared" si="5"/>
        <v>-2.2796953784167923E-2</v>
      </c>
      <c r="CP44" s="21">
        <v>175.75828599999997</v>
      </c>
      <c r="CQ44" s="618">
        <f t="shared" si="30"/>
        <v>4.7473179999999502</v>
      </c>
      <c r="CR44" s="624">
        <f t="shared" si="31"/>
        <v>2.7760313011034179E-2</v>
      </c>
      <c r="CS44" s="618">
        <v>184.43875600000001</v>
      </c>
      <c r="CT44" s="618">
        <f t="shared" si="6"/>
        <v>7.1126259999999775</v>
      </c>
      <c r="CU44" s="624">
        <f t="shared" si="7"/>
        <v>4.0110422530509046E-2</v>
      </c>
      <c r="CV44" s="618">
        <v>205.14498200000003</v>
      </c>
      <c r="CW44" s="618">
        <f t="shared" si="8"/>
        <v>2.580362000000008</v>
      </c>
      <c r="CX44" s="624">
        <f t="shared" si="9"/>
        <v>1.2738463409849202E-2</v>
      </c>
      <c r="CY44" s="618">
        <v>565.34202399999992</v>
      </c>
      <c r="CZ44" s="618">
        <f t="shared" si="10"/>
        <v>14.440305999999964</v>
      </c>
      <c r="DA44" s="624">
        <f t="shared" si="11"/>
        <v>2.6212127368969225E-2</v>
      </c>
      <c r="DB44" s="21">
        <v>2056.854468</v>
      </c>
      <c r="DC44" s="618">
        <f t="shared" si="12"/>
        <v>-20.354857999999695</v>
      </c>
      <c r="DD44" s="624">
        <f t="shared" si="13"/>
        <v>-9.7991366326070969E-3</v>
      </c>
      <c r="DE44" s="21">
        <v>209.446854</v>
      </c>
      <c r="DF44" s="618">
        <f t="shared" si="32"/>
        <v>-5.5123300000000199</v>
      </c>
      <c r="DG44" s="624">
        <f t="shared" si="33"/>
        <v>-2.5643612417136918E-2</v>
      </c>
      <c r="DH44" s="21">
        <v>185.90276600000001</v>
      </c>
      <c r="DI44" s="618">
        <f t="shared" si="14"/>
        <v>-2.401771999999994</v>
      </c>
      <c r="DJ44" s="624">
        <f t="shared" si="15"/>
        <v>-1.2754721821945651E-2</v>
      </c>
      <c r="DK44" s="21">
        <v>185.39108999999999</v>
      </c>
      <c r="DL44" s="618">
        <f t="shared" si="16"/>
        <v>-4.8241380000000049</v>
      </c>
      <c r="DM44" s="624">
        <f t="shared" si="17"/>
        <v>-2.5361471059509519E-2</v>
      </c>
      <c r="DN44" s="21">
        <v>580.74070999999992</v>
      </c>
      <c r="DO44" s="618">
        <f t="shared" si="18"/>
        <v>-12.738240000000019</v>
      </c>
      <c r="DP44" s="624">
        <f t="shared" si="19"/>
        <v>-2.1463676175877883E-2</v>
      </c>
      <c r="DQ44" s="21">
        <v>172.47572199999999</v>
      </c>
      <c r="DR44" s="618">
        <f t="shared" si="20"/>
        <v>3.5781039999999962</v>
      </c>
      <c r="DS44" s="624">
        <f t="shared" si="21"/>
        <v>2.1185047144951424E-2</v>
      </c>
      <c r="DT44" s="21">
        <v>166.85631000000001</v>
      </c>
      <c r="DU44" s="618">
        <f t="shared" si="22"/>
        <v>7.0477220000000216</v>
      </c>
      <c r="DV44" s="624">
        <f t="shared" si="23"/>
        <v>4.4101021654731232E-2</v>
      </c>
      <c r="DW44" s="21">
        <v>148.41199</v>
      </c>
      <c r="DX44" s="618">
        <f t="shared" si="24"/>
        <v>3.3940100000000086</v>
      </c>
      <c r="DY44" s="624">
        <f t="shared" si="25"/>
        <v>2.3404063413378182E-2</v>
      </c>
      <c r="DZ44" s="21">
        <v>487.74402199999997</v>
      </c>
      <c r="EA44" s="618">
        <f t="shared" si="26"/>
        <v>14.019835999999998</v>
      </c>
      <c r="EB44" s="624">
        <f t="shared" si="27"/>
        <v>2.9594933960158831E-2</v>
      </c>
      <c r="EC44" s="235">
        <v>1068.4847319999999</v>
      </c>
      <c r="ED44" s="235">
        <f t="shared" si="28"/>
        <v>1.2815960000000359</v>
      </c>
      <c r="EE44" s="624">
        <f t="shared" si="29"/>
        <v>1.2008922732401305E-3</v>
      </c>
    </row>
    <row r="45" spans="1:135" x14ac:dyDescent="0.25">
      <c r="A45" s="99" t="s">
        <v>44</v>
      </c>
      <c r="B45" s="246">
        <v>2103.4059999999999</v>
      </c>
      <c r="C45" s="732">
        <v>214.708</v>
      </c>
      <c r="D45" s="732">
        <v>190.48399999999998</v>
      </c>
      <c r="E45" s="732">
        <v>200.17399999999998</v>
      </c>
      <c r="F45" s="738">
        <v>605.36599999999999</v>
      </c>
      <c r="G45" s="736">
        <v>176.423</v>
      </c>
      <c r="H45" s="737">
        <v>171.94600000000003</v>
      </c>
      <c r="I45" s="737">
        <v>146.572</v>
      </c>
      <c r="J45" s="738">
        <v>494.94100000000003</v>
      </c>
      <c r="K45" s="737">
        <v>1100.307</v>
      </c>
      <c r="L45" s="737">
        <v>142.21199999999999</v>
      </c>
      <c r="M45" s="737">
        <v>150.78</v>
      </c>
      <c r="N45" s="737">
        <v>152.03200000000001</v>
      </c>
      <c r="O45" s="737">
        <v>445.024</v>
      </c>
      <c r="P45" s="737">
        <v>1545.3310000000001</v>
      </c>
      <c r="Q45" s="737">
        <v>179.149</v>
      </c>
      <c r="R45" s="737">
        <v>187.19600000000003</v>
      </c>
      <c r="S45" s="737">
        <v>218.02799999999999</v>
      </c>
      <c r="T45" s="737">
        <v>584.37300000000005</v>
      </c>
      <c r="U45" s="737">
        <v>2129.7040000000002</v>
      </c>
      <c r="V45" s="732">
        <v>218.30599999999998</v>
      </c>
      <c r="W45" s="732">
        <v>211.38400000000001</v>
      </c>
      <c r="X45" s="732">
        <v>208.24099999999999</v>
      </c>
      <c r="Y45" s="738">
        <v>637.93100000000004</v>
      </c>
      <c r="Z45" s="736">
        <v>173.613</v>
      </c>
      <c r="AA45" s="737">
        <v>165.30199999999999</v>
      </c>
      <c r="AB45" s="737">
        <v>147.501</v>
      </c>
      <c r="AC45" s="738">
        <v>486.41600000000005</v>
      </c>
      <c r="AD45" s="737">
        <v>1124.3470000000002</v>
      </c>
      <c r="AE45" s="737">
        <v>149.28800000000001</v>
      </c>
      <c r="AF45" s="737">
        <v>137.31200000000001</v>
      </c>
      <c r="AG45" s="737">
        <v>127.26400000000001</v>
      </c>
      <c r="AH45" s="737">
        <v>413.86400000000003</v>
      </c>
      <c r="AI45" s="737">
        <v>1538.2110000000002</v>
      </c>
      <c r="AJ45" s="737">
        <v>174.65699999999998</v>
      </c>
      <c r="AK45" s="737">
        <v>188.572</v>
      </c>
      <c r="AL45" s="737">
        <v>213.08199999999999</v>
      </c>
      <c r="AM45" s="737">
        <v>576.31099999999992</v>
      </c>
      <c r="AN45" s="737">
        <v>2114.5219999999999</v>
      </c>
      <c r="AO45" s="732">
        <v>218.09699999999998</v>
      </c>
      <c r="AP45" s="732">
        <v>191.77599999999998</v>
      </c>
      <c r="AQ45" s="732">
        <v>197.15899999999999</v>
      </c>
      <c r="AR45" s="738">
        <v>607.03199999999993</v>
      </c>
      <c r="AS45" s="732">
        <v>174.30699999999999</v>
      </c>
      <c r="AT45" s="732">
        <v>166.755</v>
      </c>
      <c r="AU45" s="732">
        <v>139.93600000000001</v>
      </c>
      <c r="AV45" s="738">
        <v>480.99799999999993</v>
      </c>
      <c r="AW45" s="737">
        <v>1088.0299999999997</v>
      </c>
      <c r="AX45" s="732">
        <v>140.22399999999999</v>
      </c>
      <c r="AY45" s="732">
        <v>147.78300000000002</v>
      </c>
      <c r="AZ45" s="732">
        <v>148.58699999999999</v>
      </c>
      <c r="BA45" s="738">
        <v>436.59399999999999</v>
      </c>
      <c r="BB45" s="737">
        <v>1524.6239999999998</v>
      </c>
      <c r="BC45" s="732">
        <v>170.83100000000002</v>
      </c>
      <c r="BD45" s="732">
        <v>177.13600000000002</v>
      </c>
      <c r="BE45" s="732">
        <v>202.35500000000002</v>
      </c>
      <c r="BF45" s="738">
        <v>550.322</v>
      </c>
      <c r="BG45" s="630">
        <v>-25.988999999999919</v>
      </c>
      <c r="BH45" s="642">
        <v>-4.5095443258934664E-2</v>
      </c>
      <c r="BI45" s="637">
        <v>2074.9459999999999</v>
      </c>
      <c r="BJ45" s="617">
        <v>-39.576000000000022</v>
      </c>
      <c r="BK45" s="561">
        <v>-1.8716286706877527E-2</v>
      </c>
      <c r="BL45" s="732">
        <v>214.73400000000001</v>
      </c>
      <c r="BM45" s="732">
        <v>188.108</v>
      </c>
      <c r="BN45" s="732">
        <v>190.02500000000001</v>
      </c>
      <c r="BO45" s="732">
        <v>592.86699999999996</v>
      </c>
      <c r="BP45" s="732">
        <v>168.732</v>
      </c>
      <c r="BQ45" s="732">
        <v>159.648</v>
      </c>
      <c r="BR45" s="732">
        <v>144.88</v>
      </c>
      <c r="BS45" s="732">
        <v>4.9439999999999884</v>
      </c>
      <c r="BT45" s="750">
        <v>3.5330436771095271E-2</v>
      </c>
      <c r="BU45" s="732">
        <v>473.26</v>
      </c>
      <c r="BV45" s="732">
        <v>-7.7379999999999427</v>
      </c>
      <c r="BW45" s="750">
        <v>-1.6087384978731602E-2</v>
      </c>
      <c r="BX45" s="732">
        <v>1066.127</v>
      </c>
      <c r="BY45" s="617">
        <v>-21.902999999999793</v>
      </c>
      <c r="BZ45" s="561">
        <v>-2.0130878744152089E-2</v>
      </c>
      <c r="CA45" s="732">
        <v>139.16300000000001</v>
      </c>
      <c r="CB45" s="617">
        <v>-1.0609999999999786</v>
      </c>
      <c r="CC45" s="561">
        <v>-7.5664650844361782E-3</v>
      </c>
      <c r="CD45" s="732">
        <v>139.43900000000002</v>
      </c>
      <c r="CE45" s="617">
        <v>-8.3439999999999941</v>
      </c>
      <c r="CF45" s="561">
        <v>-5.6461162650643125E-2</v>
      </c>
      <c r="CG45" s="732">
        <v>145.27100000000002</v>
      </c>
      <c r="CH45" s="617">
        <f t="shared" si="0"/>
        <v>-3.3159999999999741</v>
      </c>
      <c r="CI45" s="561">
        <f t="shared" si="1"/>
        <v>-2.2316891787302888E-2</v>
      </c>
      <c r="CJ45" s="732">
        <v>423.87300000000005</v>
      </c>
      <c r="CK45" s="617">
        <f t="shared" si="2"/>
        <v>-12.720999999999947</v>
      </c>
      <c r="CL45" s="561">
        <f t="shared" si="3"/>
        <v>-2.9136909806364603E-2</v>
      </c>
      <c r="CM45" s="732">
        <v>1490</v>
      </c>
      <c r="CN45" s="617">
        <f t="shared" si="4"/>
        <v>-34.623999999999796</v>
      </c>
      <c r="CO45" s="561">
        <f t="shared" si="5"/>
        <v>-2.2709861578985902E-2</v>
      </c>
      <c r="CP45" s="732">
        <v>175.58999999999997</v>
      </c>
      <c r="CQ45" s="617">
        <f t="shared" si="30"/>
        <v>4.7589999999999577</v>
      </c>
      <c r="CR45" s="561">
        <f t="shared" si="31"/>
        <v>2.7857941474322325E-2</v>
      </c>
      <c r="CS45" s="617">
        <v>184.26500000000001</v>
      </c>
      <c r="CT45" s="617">
        <f t="shared" si="6"/>
        <v>7.1289999999999907</v>
      </c>
      <c r="CU45" s="561">
        <f t="shared" si="7"/>
        <v>4.0245912745009424E-2</v>
      </c>
      <c r="CV45" s="617">
        <v>204.94400000000002</v>
      </c>
      <c r="CW45" s="617">
        <f t="shared" si="8"/>
        <v>2.5889999999999986</v>
      </c>
      <c r="CX45" s="561">
        <f t="shared" si="9"/>
        <v>1.2794346569148272E-2</v>
      </c>
      <c r="CY45" s="617">
        <v>564.79899999999998</v>
      </c>
      <c r="CZ45" s="617">
        <f t="shared" si="10"/>
        <v>14.476999999999975</v>
      </c>
      <c r="DA45" s="561">
        <f t="shared" si="11"/>
        <v>2.6306416970428178E-2</v>
      </c>
      <c r="DB45" s="732">
        <v>2054.799</v>
      </c>
      <c r="DC45" s="617">
        <f t="shared" si="12"/>
        <v>-20.146999999999935</v>
      </c>
      <c r="DD45" s="561">
        <f t="shared" si="13"/>
        <v>-9.7096502752360477E-3</v>
      </c>
      <c r="DE45" s="732">
        <v>209.24299999999999</v>
      </c>
      <c r="DF45" s="617">
        <f t="shared" si="32"/>
        <v>-5.4910000000000139</v>
      </c>
      <c r="DG45" s="561">
        <f t="shared" si="33"/>
        <v>-2.5571171775312776E-2</v>
      </c>
      <c r="DH45" s="732">
        <v>185.72300000000001</v>
      </c>
      <c r="DI45" s="617">
        <f t="shared" si="14"/>
        <v>-2.3849999999999909</v>
      </c>
      <c r="DJ45" s="561">
        <f t="shared" si="15"/>
        <v>-1.2678886597061213E-2</v>
      </c>
      <c r="DK45" s="732">
        <v>185.209</v>
      </c>
      <c r="DL45" s="617">
        <f t="shared" si="16"/>
        <v>-4.8160000000000025</v>
      </c>
      <c r="DM45" s="561">
        <f t="shared" si="17"/>
        <v>-2.5344033679778988E-2</v>
      </c>
      <c r="DN45" s="732">
        <v>580.17499999999995</v>
      </c>
      <c r="DO45" s="617">
        <f t="shared" si="18"/>
        <v>-12.692000000000007</v>
      </c>
      <c r="DP45" s="561">
        <f t="shared" si="19"/>
        <v>-2.1407836833556276E-2</v>
      </c>
      <c r="DQ45" s="732">
        <v>172.315</v>
      </c>
      <c r="DR45" s="617">
        <f t="shared" si="20"/>
        <v>3.5829999999999984</v>
      </c>
      <c r="DS45" s="561">
        <f t="shared" si="21"/>
        <v>2.1234857644074619E-2</v>
      </c>
      <c r="DT45" s="732">
        <v>166.70500000000001</v>
      </c>
      <c r="DU45" s="617">
        <f t="shared" si="22"/>
        <v>7.0570000000000164</v>
      </c>
      <c r="DV45" s="561">
        <f t="shared" si="23"/>
        <v>4.4203497694928949E-2</v>
      </c>
      <c r="DW45" s="732">
        <v>148.274</v>
      </c>
      <c r="DX45" s="617">
        <f t="shared" si="24"/>
        <v>3.3940000000000055</v>
      </c>
      <c r="DY45" s="561">
        <f t="shared" si="25"/>
        <v>2.3426283821093356E-2</v>
      </c>
      <c r="DZ45" s="732">
        <v>487.29399999999998</v>
      </c>
      <c r="EA45" s="617">
        <f t="shared" si="26"/>
        <v>14.033999999999992</v>
      </c>
      <c r="EB45" s="561">
        <f t="shared" si="27"/>
        <v>2.9653890039301845E-2</v>
      </c>
      <c r="EC45" s="732">
        <v>1067.4690000000001</v>
      </c>
      <c r="ED45" s="732">
        <f t="shared" si="28"/>
        <v>1.3420000000000982</v>
      </c>
      <c r="EE45" s="561">
        <f t="shared" si="29"/>
        <v>1.2587618548260181E-3</v>
      </c>
    </row>
    <row r="46" spans="1:135" x14ac:dyDescent="0.25">
      <c r="A46" s="158" t="s">
        <v>45</v>
      </c>
      <c r="B46" s="246">
        <v>803.05600000000004</v>
      </c>
      <c r="C46" s="21">
        <v>72.423000000000002</v>
      </c>
      <c r="D46" s="21">
        <v>64.221999999999994</v>
      </c>
      <c r="E46" s="21">
        <v>61.628</v>
      </c>
      <c r="F46" s="738">
        <v>198.27299999999997</v>
      </c>
      <c r="G46" s="736">
        <v>55.963000000000001</v>
      </c>
      <c r="H46" s="737">
        <v>42.426000000000002</v>
      </c>
      <c r="I46" s="737">
        <v>73.034999999999997</v>
      </c>
      <c r="J46" s="738">
        <v>171.42400000000001</v>
      </c>
      <c r="K46" s="737">
        <v>369.697</v>
      </c>
      <c r="L46" s="737">
        <v>78.816999999999993</v>
      </c>
      <c r="M46" s="737">
        <v>91.087999999999994</v>
      </c>
      <c r="N46" s="737">
        <v>86.022000000000006</v>
      </c>
      <c r="O46" s="737">
        <v>255.92700000000002</v>
      </c>
      <c r="P46" s="737">
        <v>625.62400000000002</v>
      </c>
      <c r="Q46" s="737">
        <v>55.414000000000001</v>
      </c>
      <c r="R46" s="737">
        <v>56.521000000000001</v>
      </c>
      <c r="S46" s="737">
        <v>77.405000000000001</v>
      </c>
      <c r="T46" s="737">
        <v>189.33999999999997</v>
      </c>
      <c r="U46" s="737">
        <v>814.96399999999994</v>
      </c>
      <c r="V46" s="732">
        <v>77.52</v>
      </c>
      <c r="W46" s="732">
        <v>77.156999999999996</v>
      </c>
      <c r="X46" s="732">
        <v>71.150999999999996</v>
      </c>
      <c r="Y46" s="738">
        <v>225.82799999999997</v>
      </c>
      <c r="Z46" s="736">
        <v>47.293999999999997</v>
      </c>
      <c r="AA46" s="737">
        <v>48.305999999999997</v>
      </c>
      <c r="AB46" s="737">
        <v>73.600999999999999</v>
      </c>
      <c r="AC46" s="738">
        <v>169.20099999999999</v>
      </c>
      <c r="AD46" s="737">
        <v>395.029</v>
      </c>
      <c r="AE46" s="737">
        <v>73.289000000000001</v>
      </c>
      <c r="AF46" s="737">
        <v>74.424000000000007</v>
      </c>
      <c r="AG46" s="60">
        <v>50.298999999999999</v>
      </c>
      <c r="AH46" s="737">
        <v>198.012</v>
      </c>
      <c r="AI46" s="737">
        <v>593.04099999999994</v>
      </c>
      <c r="AJ46" s="737">
        <v>27.707000000000001</v>
      </c>
      <c r="AK46" s="737">
        <v>33.573999999999998</v>
      </c>
      <c r="AL46" s="737">
        <v>46.95</v>
      </c>
      <c r="AM46" s="737">
        <v>108.23099999999999</v>
      </c>
      <c r="AN46" s="737">
        <v>701.27199999999993</v>
      </c>
      <c r="AO46" s="732">
        <v>41.081000000000003</v>
      </c>
      <c r="AP46" s="732">
        <v>41.604999999999997</v>
      </c>
      <c r="AQ46" s="732">
        <v>29.527999999999999</v>
      </c>
      <c r="AR46" s="738">
        <v>112.214</v>
      </c>
      <c r="AS46" s="732">
        <v>24.648</v>
      </c>
      <c r="AT46" s="732">
        <v>28.085999999999999</v>
      </c>
      <c r="AU46" s="732">
        <v>24.498000000000001</v>
      </c>
      <c r="AV46" s="738">
        <v>77.231999999999999</v>
      </c>
      <c r="AW46" s="737">
        <v>189.446</v>
      </c>
      <c r="AX46" s="732">
        <v>29.387</v>
      </c>
      <c r="AY46" s="732">
        <v>35.676000000000002</v>
      </c>
      <c r="AZ46" s="732">
        <v>25.001999999999999</v>
      </c>
      <c r="BA46" s="738">
        <v>90.064999999999998</v>
      </c>
      <c r="BB46" s="737">
        <v>279.51099999999997</v>
      </c>
      <c r="BC46" s="732">
        <v>26.009</v>
      </c>
      <c r="BD46" s="732">
        <v>23.645</v>
      </c>
      <c r="BE46" s="732">
        <v>24.614000000000001</v>
      </c>
      <c r="BF46" s="738">
        <v>74.268000000000001</v>
      </c>
      <c r="BG46" s="630">
        <v>-33.962999999999994</v>
      </c>
      <c r="BH46" s="642">
        <v>-0.31380103667156356</v>
      </c>
      <c r="BI46" s="637">
        <v>353.779</v>
      </c>
      <c r="BJ46" s="617">
        <v>-347.49299999999994</v>
      </c>
      <c r="BK46" s="561">
        <v>-0.495518144172304</v>
      </c>
      <c r="BL46" s="732">
        <v>23.951000000000001</v>
      </c>
      <c r="BM46" s="732">
        <v>20.78</v>
      </c>
      <c r="BN46" s="732">
        <v>23.292999999999999</v>
      </c>
      <c r="BO46" s="732">
        <v>68.024000000000001</v>
      </c>
      <c r="BP46" s="732">
        <v>22.350999999999999</v>
      </c>
      <c r="BQ46" s="732">
        <v>28.071999999999999</v>
      </c>
      <c r="BR46" s="732">
        <v>7.8849999999999998</v>
      </c>
      <c r="BS46" s="732">
        <v>-16.613</v>
      </c>
      <c r="BT46" s="750">
        <v>-0.67813699077475709</v>
      </c>
      <c r="BU46" s="732">
        <v>58.308</v>
      </c>
      <c r="BV46" s="732">
        <v>-18.923999999999999</v>
      </c>
      <c r="BW46" s="750">
        <v>-0.24502796768178992</v>
      </c>
      <c r="BX46" s="732">
        <v>126.33199999999999</v>
      </c>
      <c r="BY46" s="617">
        <v>-63.114000000000004</v>
      </c>
      <c r="BZ46" s="561">
        <v>-0.33315034363354201</v>
      </c>
      <c r="CA46" s="732">
        <v>0</v>
      </c>
      <c r="CB46" s="617">
        <v>-29.387</v>
      </c>
      <c r="CC46" s="561">
        <v>-1</v>
      </c>
      <c r="CD46" s="732">
        <v>0</v>
      </c>
      <c r="CE46" s="617">
        <v>-35.676000000000002</v>
      </c>
      <c r="CF46" s="561">
        <v>-1</v>
      </c>
      <c r="CG46" s="732">
        <v>0</v>
      </c>
      <c r="CH46" s="617">
        <f t="shared" si="0"/>
        <v>-25.001999999999999</v>
      </c>
      <c r="CI46" s="561">
        <f t="shared" si="1"/>
        <v>-1</v>
      </c>
      <c r="CJ46" s="732">
        <v>0</v>
      </c>
      <c r="CK46" s="617">
        <f t="shared" si="2"/>
        <v>-90.064999999999998</v>
      </c>
      <c r="CL46" s="561">
        <f t="shared" si="3"/>
        <v>-1</v>
      </c>
      <c r="CM46" s="732">
        <v>126.33199999999999</v>
      </c>
      <c r="CN46" s="617">
        <f t="shared" si="4"/>
        <v>-153.17899999999997</v>
      </c>
      <c r="CO46" s="561">
        <f t="shared" si="5"/>
        <v>-0.54802494356214959</v>
      </c>
      <c r="CP46" s="732">
        <v>15.324999999999999</v>
      </c>
      <c r="CQ46" s="617">
        <f t="shared" si="30"/>
        <v>-10.684000000000001</v>
      </c>
      <c r="CR46" s="561">
        <f t="shared" si="31"/>
        <v>-0.410780883540313</v>
      </c>
      <c r="CS46" s="617">
        <v>22.251999999999999</v>
      </c>
      <c r="CT46" s="617">
        <f t="shared" si="6"/>
        <v>-1.3930000000000007</v>
      </c>
      <c r="CU46" s="561">
        <f t="shared" si="7"/>
        <v>-5.8913089448086306E-2</v>
      </c>
      <c r="CV46" s="617">
        <v>23.053999999999998</v>
      </c>
      <c r="CW46" s="617">
        <f t="shared" si="8"/>
        <v>-1.5600000000000023</v>
      </c>
      <c r="CX46" s="561">
        <f t="shared" si="9"/>
        <v>-6.3378565044283824E-2</v>
      </c>
      <c r="CY46" s="617">
        <v>60.631</v>
      </c>
      <c r="CZ46" s="617">
        <f t="shared" si="10"/>
        <v>-13.637</v>
      </c>
      <c r="DA46" s="561">
        <f t="shared" si="11"/>
        <v>-0.18361878601820433</v>
      </c>
      <c r="DB46" s="732">
        <v>186.96299999999999</v>
      </c>
      <c r="DC46" s="617">
        <f t="shared" si="12"/>
        <v>-166.816</v>
      </c>
      <c r="DD46" s="561">
        <f t="shared" si="13"/>
        <v>-0.47152600917521958</v>
      </c>
      <c r="DE46" s="732">
        <v>23.201000000000001</v>
      </c>
      <c r="DF46" s="617">
        <f t="shared" si="32"/>
        <v>-0.75</v>
      </c>
      <c r="DG46" s="561">
        <f t="shared" si="33"/>
        <v>-3.1313932612417016E-2</v>
      </c>
      <c r="DH46" s="732">
        <v>20.157</v>
      </c>
      <c r="DI46" s="617">
        <f t="shared" si="14"/>
        <v>-0.62300000000000111</v>
      </c>
      <c r="DJ46" s="561">
        <f t="shared" si="15"/>
        <v>-2.9980750721847981E-2</v>
      </c>
      <c r="DK46" s="732">
        <v>23.007000000000001</v>
      </c>
      <c r="DL46" s="617">
        <f t="shared" si="16"/>
        <v>-0.28599999999999781</v>
      </c>
      <c r="DM46" s="561">
        <f t="shared" si="17"/>
        <v>-1.2278366891340653E-2</v>
      </c>
      <c r="DN46" s="732">
        <v>66.365000000000009</v>
      </c>
      <c r="DO46" s="617">
        <f t="shared" si="18"/>
        <v>-1.6589999999999918</v>
      </c>
      <c r="DP46" s="561">
        <f t="shared" si="19"/>
        <v>-2.4388451134893446E-2</v>
      </c>
      <c r="DQ46" s="732">
        <v>7.1420000000000003</v>
      </c>
      <c r="DR46" s="617">
        <f t="shared" si="20"/>
        <v>-15.209</v>
      </c>
      <c r="DS46" s="561">
        <f t="shared" si="21"/>
        <v>-0.68046172430763729</v>
      </c>
      <c r="DT46" s="732">
        <v>6.9349999999999996</v>
      </c>
      <c r="DU46" s="617">
        <f t="shared" si="22"/>
        <v>-21.137</v>
      </c>
      <c r="DV46" s="561">
        <f t="shared" si="23"/>
        <v>-0.75295668281561701</v>
      </c>
      <c r="DW46" s="732">
        <v>0</v>
      </c>
      <c r="DX46" s="617">
        <f t="shared" si="24"/>
        <v>-7.8849999999999998</v>
      </c>
      <c r="DY46" s="561">
        <f t="shared" si="25"/>
        <v>-1</v>
      </c>
      <c r="DZ46" s="732">
        <v>14.077</v>
      </c>
      <c r="EA46" s="617">
        <f t="shared" si="26"/>
        <v>-44.231000000000002</v>
      </c>
      <c r="EB46" s="561">
        <f t="shared" si="27"/>
        <v>-0.75857515263771702</v>
      </c>
      <c r="EC46" s="732">
        <v>80.442000000000007</v>
      </c>
      <c r="ED46" s="617">
        <f t="shared" si="28"/>
        <v>-45.889999999999986</v>
      </c>
      <c r="EE46" s="561">
        <f t="shared" si="29"/>
        <v>-0.36324921635056823</v>
      </c>
    </row>
    <row r="47" spans="1:135" x14ac:dyDescent="0.25">
      <c r="A47" s="158" t="s">
        <v>113</v>
      </c>
      <c r="B47" s="246">
        <v>1300.3499999999999</v>
      </c>
      <c r="C47" s="21">
        <v>142.285</v>
      </c>
      <c r="D47" s="21">
        <v>126.262</v>
      </c>
      <c r="E47" s="21">
        <v>138.54599999999999</v>
      </c>
      <c r="F47" s="738">
        <v>407.09300000000002</v>
      </c>
      <c r="G47" s="736">
        <v>120.46</v>
      </c>
      <c r="H47" s="737">
        <v>129.52000000000001</v>
      </c>
      <c r="I47" s="737">
        <v>73.537000000000006</v>
      </c>
      <c r="J47" s="738">
        <v>323.51700000000005</v>
      </c>
      <c r="K47" s="737">
        <v>730.61000000000013</v>
      </c>
      <c r="L47" s="737">
        <v>63.395000000000003</v>
      </c>
      <c r="M47" s="737">
        <v>59.692</v>
      </c>
      <c r="N47" s="737">
        <v>66.010000000000005</v>
      </c>
      <c r="O47" s="737">
        <v>189.09700000000001</v>
      </c>
      <c r="P47" s="737">
        <v>919.70700000000011</v>
      </c>
      <c r="Q47" s="737">
        <v>123.735</v>
      </c>
      <c r="R47" s="737">
        <v>130.67500000000001</v>
      </c>
      <c r="S47" s="737">
        <v>140.62299999999999</v>
      </c>
      <c r="T47" s="737">
        <v>395.03300000000002</v>
      </c>
      <c r="U47" s="737">
        <v>1314.7400000000002</v>
      </c>
      <c r="V47" s="732">
        <v>140.786</v>
      </c>
      <c r="W47" s="732">
        <v>134.227</v>
      </c>
      <c r="X47" s="732">
        <v>137.09</v>
      </c>
      <c r="Y47" s="738">
        <v>412.10300000000007</v>
      </c>
      <c r="Z47" s="736">
        <v>126.319</v>
      </c>
      <c r="AA47" s="737">
        <v>116.996</v>
      </c>
      <c r="AB47" s="737">
        <v>73.900000000000006</v>
      </c>
      <c r="AC47" s="738">
        <v>317.21500000000003</v>
      </c>
      <c r="AD47" s="737">
        <v>729.3180000000001</v>
      </c>
      <c r="AE47" s="737">
        <v>75.998999999999995</v>
      </c>
      <c r="AF47" s="737">
        <v>62.887999999999998</v>
      </c>
      <c r="AG47" s="60">
        <v>76.965000000000003</v>
      </c>
      <c r="AH47" s="737">
        <v>215.852</v>
      </c>
      <c r="AI47" s="737">
        <v>945.17000000000007</v>
      </c>
      <c r="AJ47" s="737">
        <v>146.94999999999999</v>
      </c>
      <c r="AK47" s="737">
        <v>154.99799999999999</v>
      </c>
      <c r="AL47" s="737">
        <v>166.13200000000001</v>
      </c>
      <c r="AM47" s="737">
        <v>468.08</v>
      </c>
      <c r="AN47" s="737">
        <v>1413.25</v>
      </c>
      <c r="AO47" s="732">
        <v>177.01599999999999</v>
      </c>
      <c r="AP47" s="732">
        <v>150.17099999999999</v>
      </c>
      <c r="AQ47" s="732">
        <v>167.631</v>
      </c>
      <c r="AR47" s="738">
        <v>494.81799999999998</v>
      </c>
      <c r="AS47" s="732">
        <v>149.65899999999999</v>
      </c>
      <c r="AT47" s="732">
        <v>138.66900000000001</v>
      </c>
      <c r="AU47" s="732">
        <v>115.438</v>
      </c>
      <c r="AV47" s="738">
        <v>403.76599999999996</v>
      </c>
      <c r="AW47" s="737">
        <v>898.58399999999995</v>
      </c>
      <c r="AX47" s="732">
        <v>110.837</v>
      </c>
      <c r="AY47" s="732">
        <v>112.107</v>
      </c>
      <c r="AZ47" s="732">
        <v>123.58499999999999</v>
      </c>
      <c r="BA47" s="738">
        <v>346.529</v>
      </c>
      <c r="BB47" s="737">
        <v>1245.1129999999998</v>
      </c>
      <c r="BC47" s="732">
        <v>144.822</v>
      </c>
      <c r="BD47" s="732">
        <v>153.49100000000001</v>
      </c>
      <c r="BE47" s="732">
        <v>177.74100000000001</v>
      </c>
      <c r="BF47" s="738">
        <v>476.05399999999997</v>
      </c>
      <c r="BG47" s="630">
        <v>7.9739999999999895</v>
      </c>
      <c r="BH47" s="642">
        <v>1.7035549478721546E-2</v>
      </c>
      <c r="BI47" s="637">
        <v>1721.1669999999999</v>
      </c>
      <c r="BJ47" s="617">
        <v>307.91699999999992</v>
      </c>
      <c r="BK47" s="561">
        <v>0.21787864850521843</v>
      </c>
      <c r="BL47" s="732">
        <v>190.78300000000002</v>
      </c>
      <c r="BM47" s="732">
        <v>167.328</v>
      </c>
      <c r="BN47" s="732">
        <v>166.732</v>
      </c>
      <c r="BO47" s="732">
        <v>524.84299999999996</v>
      </c>
      <c r="BP47" s="732">
        <v>146.381</v>
      </c>
      <c r="BQ47" s="732">
        <v>131.57599999999999</v>
      </c>
      <c r="BR47" s="732">
        <v>136.995</v>
      </c>
      <c r="BS47" s="732">
        <v>21.557000000000002</v>
      </c>
      <c r="BT47" s="750">
        <v>0.18674093452762525</v>
      </c>
      <c r="BU47" s="732">
        <v>414.952</v>
      </c>
      <c r="BV47" s="732">
        <v>11.186000000000035</v>
      </c>
      <c r="BW47" s="750">
        <v>2.7704165283852618E-2</v>
      </c>
      <c r="BX47" s="732">
        <v>939.79499999999996</v>
      </c>
      <c r="BY47" s="617">
        <v>41.211000000000013</v>
      </c>
      <c r="BZ47" s="561">
        <v>4.5862156459496289E-2</v>
      </c>
      <c r="CA47" s="732">
        <v>139.16300000000001</v>
      </c>
      <c r="CB47" s="617">
        <v>28.326000000000008</v>
      </c>
      <c r="CC47" s="561">
        <v>0.25556447756615575</v>
      </c>
      <c r="CD47" s="732">
        <v>139.43900000000002</v>
      </c>
      <c r="CE47" s="617">
        <v>27.332000000000022</v>
      </c>
      <c r="CF47" s="561">
        <v>0.24380279554354342</v>
      </c>
      <c r="CG47" s="732">
        <v>145.27100000000002</v>
      </c>
      <c r="CH47" s="617">
        <f t="shared" si="0"/>
        <v>21.686000000000021</v>
      </c>
      <c r="CI47" s="561">
        <f t="shared" si="1"/>
        <v>0.17547436986689341</v>
      </c>
      <c r="CJ47" s="732">
        <v>423.87300000000005</v>
      </c>
      <c r="CK47" s="617">
        <f t="shared" si="2"/>
        <v>77.344000000000051</v>
      </c>
      <c r="CL47" s="561">
        <f t="shared" si="3"/>
        <v>0.22319632700293496</v>
      </c>
      <c r="CM47" s="732">
        <v>1363.6680000000001</v>
      </c>
      <c r="CN47" s="617">
        <f t="shared" si="4"/>
        <v>118.55500000000029</v>
      </c>
      <c r="CO47" s="561">
        <f t="shared" si="5"/>
        <v>9.5216257480245009E-2</v>
      </c>
      <c r="CP47" s="732">
        <v>160.26499999999999</v>
      </c>
      <c r="CQ47" s="617">
        <f t="shared" si="30"/>
        <v>15.442999999999984</v>
      </c>
      <c r="CR47" s="561">
        <f t="shared" si="31"/>
        <v>0.10663435113449603</v>
      </c>
      <c r="CS47" s="617">
        <v>162.01300000000001</v>
      </c>
      <c r="CT47" s="617">
        <f t="shared" si="6"/>
        <v>8.5219999999999914</v>
      </c>
      <c r="CU47" s="561">
        <f t="shared" si="7"/>
        <v>5.552117062238171E-2</v>
      </c>
      <c r="CV47" s="617">
        <v>181.89000000000001</v>
      </c>
      <c r="CW47" s="617">
        <f t="shared" si="8"/>
        <v>4.1490000000000009</v>
      </c>
      <c r="CX47" s="561">
        <f t="shared" si="9"/>
        <v>2.3342954073623984E-2</v>
      </c>
      <c r="CY47" s="617">
        <v>504.16800000000001</v>
      </c>
      <c r="CZ47" s="617">
        <f t="shared" si="10"/>
        <v>28.114000000000033</v>
      </c>
      <c r="DA47" s="561">
        <f t="shared" si="11"/>
        <v>5.9056325542900669E-2</v>
      </c>
      <c r="DB47" s="732">
        <v>1867.8360000000002</v>
      </c>
      <c r="DC47" s="617">
        <f t="shared" si="12"/>
        <v>146.66900000000032</v>
      </c>
      <c r="DD47" s="561">
        <f t="shared" si="13"/>
        <v>8.5214857128913302E-2</v>
      </c>
      <c r="DE47" s="732">
        <v>186.042</v>
      </c>
      <c r="DF47" s="617">
        <f t="shared" si="32"/>
        <v>-4.7410000000000139</v>
      </c>
      <c r="DG47" s="561">
        <f t="shared" si="33"/>
        <v>-2.4850222504101589E-2</v>
      </c>
      <c r="DH47" s="732">
        <v>165.566</v>
      </c>
      <c r="DI47" s="617">
        <f t="shared" si="14"/>
        <v>-1.7620000000000005</v>
      </c>
      <c r="DJ47" s="561">
        <f t="shared" si="15"/>
        <v>-1.0530216102505261E-2</v>
      </c>
      <c r="DK47" s="732">
        <v>162.202</v>
      </c>
      <c r="DL47" s="617">
        <f t="shared" si="16"/>
        <v>-4.5300000000000011</v>
      </c>
      <c r="DM47" s="561">
        <f t="shared" si="17"/>
        <v>-2.7169349614950947E-2</v>
      </c>
      <c r="DN47" s="732">
        <v>513.80999999999995</v>
      </c>
      <c r="DO47" s="617">
        <f t="shared" si="18"/>
        <v>-11.033000000000015</v>
      </c>
      <c r="DP47" s="561">
        <f t="shared" si="19"/>
        <v>-2.1021524532098202E-2</v>
      </c>
      <c r="DQ47" s="732">
        <v>165.173</v>
      </c>
      <c r="DR47" s="617">
        <f t="shared" si="20"/>
        <v>18.792000000000002</v>
      </c>
      <c r="DS47" s="561">
        <f t="shared" si="21"/>
        <v>0.12837731672826391</v>
      </c>
      <c r="DT47" s="732">
        <v>159.77000000000001</v>
      </c>
      <c r="DU47" s="617">
        <f t="shared" si="22"/>
        <v>28.194000000000017</v>
      </c>
      <c r="DV47" s="561">
        <f t="shared" si="23"/>
        <v>0.21427919985407687</v>
      </c>
      <c r="DW47" s="732">
        <v>148.274</v>
      </c>
      <c r="DX47" s="617">
        <f t="shared" si="24"/>
        <v>11.278999999999996</v>
      </c>
      <c r="DY47" s="561">
        <f t="shared" si="25"/>
        <v>8.2331471951531052E-2</v>
      </c>
      <c r="DZ47" s="732">
        <v>473.21699999999998</v>
      </c>
      <c r="EA47" s="617">
        <f t="shared" si="26"/>
        <v>58.264999999999986</v>
      </c>
      <c r="EB47" s="561">
        <f t="shared" si="27"/>
        <v>0.14041383099732013</v>
      </c>
      <c r="EC47" s="732">
        <v>987.02699999999993</v>
      </c>
      <c r="ED47" s="617">
        <f t="shared" si="28"/>
        <v>47.231999999999971</v>
      </c>
      <c r="EE47" s="561">
        <f t="shared" si="29"/>
        <v>5.0257768981533175E-2</v>
      </c>
    </row>
    <row r="48" spans="1:135" x14ac:dyDescent="0.25">
      <c r="A48" s="158" t="s">
        <v>112</v>
      </c>
      <c r="B48" s="246">
        <v>1300.3499999999999</v>
      </c>
      <c r="C48" s="21">
        <v>142.285</v>
      </c>
      <c r="D48" s="21">
        <v>126.262</v>
      </c>
      <c r="E48" s="21">
        <v>138.54599999999999</v>
      </c>
      <c r="F48" s="738">
        <v>407.09300000000002</v>
      </c>
      <c r="G48" s="736">
        <v>120.46</v>
      </c>
      <c r="H48" s="737">
        <v>129.52000000000001</v>
      </c>
      <c r="I48" s="737">
        <v>73.537000000000006</v>
      </c>
      <c r="J48" s="738">
        <v>323.51700000000005</v>
      </c>
      <c r="K48" s="737">
        <v>730.61000000000013</v>
      </c>
      <c r="L48" s="737">
        <v>63.395000000000003</v>
      </c>
      <c r="M48" s="737">
        <v>59.692</v>
      </c>
      <c r="N48" s="737">
        <v>66.010000000000005</v>
      </c>
      <c r="O48" s="737">
        <v>189.09700000000001</v>
      </c>
      <c r="P48" s="737">
        <v>919.70700000000011</v>
      </c>
      <c r="Q48" s="737">
        <v>123.735</v>
      </c>
      <c r="R48" s="737">
        <v>130.67500000000001</v>
      </c>
      <c r="S48" s="737">
        <v>140.62299999999999</v>
      </c>
      <c r="T48" s="737">
        <v>395.03300000000002</v>
      </c>
      <c r="U48" s="737">
        <v>1314.7400000000002</v>
      </c>
      <c r="V48" s="732">
        <v>140.786</v>
      </c>
      <c r="W48" s="732">
        <v>134.227</v>
      </c>
      <c r="X48" s="732">
        <v>137.09</v>
      </c>
      <c r="Y48" s="738">
        <v>412.10300000000007</v>
      </c>
      <c r="Z48" s="736">
        <v>126.319</v>
      </c>
      <c r="AA48" s="737">
        <v>116.996</v>
      </c>
      <c r="AB48" s="737">
        <v>73.900000000000006</v>
      </c>
      <c r="AC48" s="738">
        <v>317.21500000000003</v>
      </c>
      <c r="AD48" s="737">
        <v>729.3180000000001</v>
      </c>
      <c r="AE48" s="737">
        <v>75.998999999999995</v>
      </c>
      <c r="AF48" s="737">
        <v>62.887999999999998</v>
      </c>
      <c r="AG48" s="60">
        <v>76.965000000000003</v>
      </c>
      <c r="AH48" s="737">
        <v>215.852</v>
      </c>
      <c r="AI48" s="737">
        <v>945.17000000000007</v>
      </c>
      <c r="AJ48" s="737">
        <v>106.41800000000001</v>
      </c>
      <c r="AK48" s="737">
        <v>117.218</v>
      </c>
      <c r="AL48" s="737">
        <v>134.488</v>
      </c>
      <c r="AM48" s="737">
        <v>358.12400000000002</v>
      </c>
      <c r="AN48" s="737">
        <v>1303.2940000000001</v>
      </c>
      <c r="AO48" s="732">
        <v>133.00399999999999</v>
      </c>
      <c r="AP48" s="732">
        <v>118.399</v>
      </c>
      <c r="AQ48" s="732">
        <v>129.23500000000001</v>
      </c>
      <c r="AR48" s="738">
        <v>380.63800000000003</v>
      </c>
      <c r="AS48" s="732">
        <v>120.57899999999999</v>
      </c>
      <c r="AT48" s="732">
        <v>94.028999999999996</v>
      </c>
      <c r="AU48" s="732">
        <v>68.122</v>
      </c>
      <c r="AV48" s="738">
        <v>282.73</v>
      </c>
      <c r="AW48" s="737">
        <v>663.36800000000005</v>
      </c>
      <c r="AX48" s="732">
        <v>62.871000000000002</v>
      </c>
      <c r="AY48" s="732">
        <v>58.863</v>
      </c>
      <c r="AZ48" s="732">
        <v>56.654000000000003</v>
      </c>
      <c r="BA48" s="738">
        <v>178.38800000000001</v>
      </c>
      <c r="BB48" s="737">
        <v>841.75600000000009</v>
      </c>
      <c r="BC48" s="732">
        <v>79.626000000000005</v>
      </c>
      <c r="BD48" s="732">
        <v>90.122</v>
      </c>
      <c r="BE48" s="732">
        <v>107.626</v>
      </c>
      <c r="BF48" s="738">
        <v>277.37400000000002</v>
      </c>
      <c r="BG48" s="630">
        <v>-80.75</v>
      </c>
      <c r="BH48" s="642">
        <v>-0.22548055980610071</v>
      </c>
      <c r="BI48" s="637">
        <v>1119.1300000000001</v>
      </c>
      <c r="BJ48" s="617">
        <v>-184.16399999999999</v>
      </c>
      <c r="BK48" s="561">
        <v>-0.14130656628512062</v>
      </c>
      <c r="BL48" s="732">
        <v>95.855000000000004</v>
      </c>
      <c r="BM48" s="732">
        <v>85.251999999999995</v>
      </c>
      <c r="BN48" s="732">
        <v>84.656000000000006</v>
      </c>
      <c r="BO48" s="732">
        <v>265.76300000000003</v>
      </c>
      <c r="BP48" s="732">
        <v>73.010999999999996</v>
      </c>
      <c r="BQ48" s="732">
        <v>57.61</v>
      </c>
      <c r="BR48" s="732">
        <v>55.713000000000001</v>
      </c>
      <c r="BS48" s="732">
        <v>-12.408999999999999</v>
      </c>
      <c r="BT48" s="750">
        <v>-0.18215848037344762</v>
      </c>
      <c r="BU48" s="732">
        <v>186.33399999999997</v>
      </c>
      <c r="BV48" s="732">
        <v>-96.396000000000043</v>
      </c>
      <c r="BW48" s="750">
        <v>-0.34094719343543323</v>
      </c>
      <c r="BX48" s="732">
        <v>452.09699999999998</v>
      </c>
      <c r="BY48" s="617">
        <v>-211.27100000000007</v>
      </c>
      <c r="BZ48" s="561">
        <v>-0.3184823506711208</v>
      </c>
      <c r="CA48" s="732">
        <v>51.168999999999997</v>
      </c>
      <c r="CB48" s="617">
        <v>-11.702000000000005</v>
      </c>
      <c r="CC48" s="561">
        <v>-0.18612714924209897</v>
      </c>
      <c r="CD48" s="732">
        <v>41.898000000000003</v>
      </c>
      <c r="CE48" s="617">
        <v>-16.964999999999996</v>
      </c>
      <c r="CF48" s="561">
        <v>-0.28821161000968343</v>
      </c>
      <c r="CG48" s="732">
        <v>38.503</v>
      </c>
      <c r="CH48" s="617">
        <f t="shared" si="0"/>
        <v>-18.151000000000003</v>
      </c>
      <c r="CI48" s="561">
        <f t="shared" si="1"/>
        <v>-0.32038337981431148</v>
      </c>
      <c r="CJ48" s="732">
        <v>131.57</v>
      </c>
      <c r="CK48" s="617">
        <f t="shared" si="2"/>
        <v>-46.818000000000012</v>
      </c>
      <c r="CL48" s="561">
        <f t="shared" si="3"/>
        <v>-0.26245038903962153</v>
      </c>
      <c r="CM48" s="732">
        <v>583.66699999999992</v>
      </c>
      <c r="CN48" s="617">
        <f t="shared" si="4"/>
        <v>-258.08900000000017</v>
      </c>
      <c r="CO48" s="561">
        <f t="shared" si="5"/>
        <v>-0.30660785310707633</v>
      </c>
      <c r="CP48" s="732">
        <v>62.601999999999997</v>
      </c>
      <c r="CQ48" s="617">
        <f t="shared" si="30"/>
        <v>-17.024000000000008</v>
      </c>
      <c r="CR48" s="561">
        <f t="shared" si="31"/>
        <v>-0.21379951272197531</v>
      </c>
      <c r="CS48" s="617">
        <v>86.093999999999994</v>
      </c>
      <c r="CT48" s="617">
        <f t="shared" si="6"/>
        <v>-4.0280000000000058</v>
      </c>
      <c r="CU48" s="561">
        <f t="shared" si="7"/>
        <v>-4.4694969041965397E-2</v>
      </c>
      <c r="CV48" s="617">
        <v>90.015000000000001</v>
      </c>
      <c r="CW48" s="617">
        <f t="shared" si="8"/>
        <v>-17.611000000000004</v>
      </c>
      <c r="CX48" s="561">
        <f t="shared" si="9"/>
        <v>-0.16363146451600918</v>
      </c>
      <c r="CY48" s="617">
        <v>238.71100000000001</v>
      </c>
      <c r="CZ48" s="617">
        <f t="shared" si="10"/>
        <v>-38.663000000000011</v>
      </c>
      <c r="DA48" s="561">
        <f t="shared" si="11"/>
        <v>-0.13938941645576011</v>
      </c>
      <c r="DB48" s="732">
        <v>822.37799999999993</v>
      </c>
      <c r="DC48" s="617">
        <f t="shared" si="12"/>
        <v>-296.75200000000018</v>
      </c>
      <c r="DD48" s="561">
        <f t="shared" si="13"/>
        <v>-0.26516311777898915</v>
      </c>
      <c r="DE48" s="732">
        <v>90.668000000000006</v>
      </c>
      <c r="DF48" s="617">
        <f t="shared" si="32"/>
        <v>-5.1869999999999976</v>
      </c>
      <c r="DG48" s="561">
        <f t="shared" si="33"/>
        <v>-5.4112983151635256E-2</v>
      </c>
      <c r="DH48" s="732">
        <v>77.900000000000006</v>
      </c>
      <c r="DI48" s="617">
        <f t="shared" si="14"/>
        <v>-7.3519999999999897</v>
      </c>
      <c r="DJ48" s="561">
        <f t="shared" si="15"/>
        <v>-8.6238446018861617E-2</v>
      </c>
      <c r="DK48" s="732">
        <v>79.343999999999994</v>
      </c>
      <c r="DL48" s="617">
        <f t="shared" si="16"/>
        <v>-5.3120000000000118</v>
      </c>
      <c r="DM48" s="561">
        <f t="shared" si="17"/>
        <v>-6.2748062748062883E-2</v>
      </c>
      <c r="DN48" s="732">
        <v>247.91200000000001</v>
      </c>
      <c r="DO48" s="617">
        <f t="shared" si="18"/>
        <v>-17.851000000000028</v>
      </c>
      <c r="DP48" s="561">
        <f t="shared" si="19"/>
        <v>-6.7168868503140106E-2</v>
      </c>
      <c r="DQ48" s="732">
        <v>77.414000000000001</v>
      </c>
      <c r="DR48" s="617">
        <f t="shared" si="20"/>
        <v>4.4030000000000058</v>
      </c>
      <c r="DS48" s="561">
        <f t="shared" si="21"/>
        <v>6.0305981290490557E-2</v>
      </c>
      <c r="DT48" s="732">
        <v>75.510000000000005</v>
      </c>
      <c r="DU48" s="617">
        <f t="shared" si="22"/>
        <v>17.900000000000006</v>
      </c>
      <c r="DV48" s="561">
        <f t="shared" si="23"/>
        <v>0.31070994618989767</v>
      </c>
      <c r="DW48" s="732">
        <v>52.534999999999997</v>
      </c>
      <c r="DX48" s="617">
        <f t="shared" si="24"/>
        <v>-3.1780000000000044</v>
      </c>
      <c r="DY48" s="561">
        <f t="shared" si="25"/>
        <v>-5.7042342002764243E-2</v>
      </c>
      <c r="DZ48" s="732">
        <v>205.459</v>
      </c>
      <c r="EA48" s="617">
        <f t="shared" si="26"/>
        <v>19.125000000000028</v>
      </c>
      <c r="EB48" s="561">
        <f t="shared" si="27"/>
        <v>0.102638273208325</v>
      </c>
      <c r="EC48" s="732">
        <v>453.37099999999998</v>
      </c>
      <c r="ED48" s="617">
        <f t="shared" si="28"/>
        <v>1.2740000000000009</v>
      </c>
      <c r="EE48" s="561">
        <f t="shared" si="29"/>
        <v>2.8179793274452185E-3</v>
      </c>
    </row>
    <row r="49" spans="1:135" x14ac:dyDescent="0.25">
      <c r="A49" s="158" t="s">
        <v>111</v>
      </c>
      <c r="C49" s="21"/>
      <c r="D49" s="21"/>
      <c r="E49" s="21"/>
      <c r="F49" s="738"/>
      <c r="G49" s="736"/>
      <c r="H49" s="737"/>
      <c r="I49" s="737"/>
      <c r="J49" s="738"/>
      <c r="K49" s="737"/>
      <c r="L49" s="737"/>
      <c r="M49" s="737"/>
      <c r="N49" s="737"/>
      <c r="O49" s="737"/>
      <c r="P49" s="737"/>
      <c r="Q49" s="737"/>
      <c r="R49" s="737"/>
      <c r="S49" s="737"/>
      <c r="T49" s="737"/>
      <c r="U49" s="737"/>
      <c r="Y49" s="738"/>
      <c r="Z49" s="736"/>
      <c r="AA49" s="737"/>
      <c r="AB49" s="737"/>
      <c r="AC49" s="738"/>
      <c r="AD49" s="737"/>
      <c r="AE49" s="737"/>
      <c r="AF49" s="737"/>
      <c r="AG49" s="60"/>
      <c r="AH49" s="737"/>
      <c r="AI49" s="737"/>
      <c r="AJ49" s="737">
        <v>40.531999999999996</v>
      </c>
      <c r="AK49" s="737">
        <v>37.78</v>
      </c>
      <c r="AL49" s="737">
        <v>31.643999999999998</v>
      </c>
      <c r="AM49" s="737">
        <v>109.956</v>
      </c>
      <c r="AN49" s="737">
        <v>109.956</v>
      </c>
      <c r="AO49" s="732">
        <v>44.012</v>
      </c>
      <c r="AP49" s="732">
        <v>31.771999999999998</v>
      </c>
      <c r="AQ49" s="732">
        <v>38.396000000000001</v>
      </c>
      <c r="AR49" s="738">
        <v>114.17999999999999</v>
      </c>
      <c r="AS49" s="732">
        <v>29.08</v>
      </c>
      <c r="AT49" s="732">
        <v>44.64</v>
      </c>
      <c r="AU49" s="732">
        <v>47.316000000000003</v>
      </c>
      <c r="AV49" s="738">
        <v>121.036</v>
      </c>
      <c r="AW49" s="737">
        <v>235.21600000000001</v>
      </c>
      <c r="AX49" s="732">
        <v>47.966000000000001</v>
      </c>
      <c r="AY49" s="732">
        <v>39.362000000000002</v>
      </c>
      <c r="AZ49" s="732">
        <v>35.811999999999998</v>
      </c>
      <c r="BA49" s="738">
        <v>123.14000000000001</v>
      </c>
      <c r="BB49" s="737">
        <v>358.35599999999999</v>
      </c>
      <c r="BC49" s="732">
        <v>31.331</v>
      </c>
      <c r="BD49" s="732">
        <v>17.556000000000001</v>
      </c>
      <c r="BE49" s="732">
        <v>29.224</v>
      </c>
      <c r="BF49" s="738">
        <v>78.111000000000004</v>
      </c>
      <c r="BG49" s="630">
        <v>-31.844999999999999</v>
      </c>
      <c r="BH49" s="642">
        <v>-0.28961584633853543</v>
      </c>
      <c r="BI49" s="637">
        <v>436.46699999999998</v>
      </c>
      <c r="BJ49" s="617">
        <v>326.51099999999997</v>
      </c>
      <c r="BK49" s="561">
        <v>2.9694696060242278</v>
      </c>
      <c r="BL49" s="732">
        <v>38.790999999999997</v>
      </c>
      <c r="BM49" s="732">
        <v>31.062999999999999</v>
      </c>
      <c r="BN49" s="732">
        <v>27.64</v>
      </c>
      <c r="BO49" s="732">
        <v>97.494</v>
      </c>
      <c r="BP49" s="732">
        <v>25.515000000000001</v>
      </c>
      <c r="BQ49" s="732">
        <v>25.616</v>
      </c>
      <c r="BR49" s="732">
        <v>36.006</v>
      </c>
      <c r="BS49" s="732">
        <v>-11.310000000000002</v>
      </c>
      <c r="BT49" s="750">
        <v>-0.23903119452193763</v>
      </c>
      <c r="BU49" s="732">
        <v>87.137</v>
      </c>
      <c r="BV49" s="732">
        <v>-33.899000000000001</v>
      </c>
      <c r="BW49" s="750">
        <v>-0.28007369708185997</v>
      </c>
      <c r="BX49" s="732">
        <v>184.631</v>
      </c>
      <c r="BY49" s="617">
        <v>-50.585000000000008</v>
      </c>
      <c r="BZ49" s="561">
        <v>-0.21505764913951433</v>
      </c>
      <c r="CA49" s="732">
        <v>45.305999999999997</v>
      </c>
      <c r="CB49" s="617">
        <v>-2.6600000000000037</v>
      </c>
      <c r="CC49" s="561">
        <v>-5.5455947963140635E-2</v>
      </c>
      <c r="CD49" s="732">
        <v>47.186999999999998</v>
      </c>
      <c r="CE49" s="617">
        <v>7.8249999999999957</v>
      </c>
      <c r="CF49" s="561">
        <v>0.19879579289670229</v>
      </c>
      <c r="CG49" s="732">
        <v>42.844000000000001</v>
      </c>
      <c r="CH49" s="617">
        <f t="shared" si="0"/>
        <v>7.0320000000000036</v>
      </c>
      <c r="CI49" s="561">
        <f t="shared" si="1"/>
        <v>0.19635876242600256</v>
      </c>
      <c r="CJ49" s="732">
        <v>135.33699999999999</v>
      </c>
      <c r="CK49" s="617">
        <f t="shared" si="2"/>
        <v>12.196999999999974</v>
      </c>
      <c r="CL49" s="561">
        <f t="shared" si="3"/>
        <v>9.9049861945752576E-2</v>
      </c>
      <c r="CM49" s="732">
        <v>319.96799999999996</v>
      </c>
      <c r="CN49" s="617">
        <f t="shared" si="4"/>
        <v>-38.388000000000034</v>
      </c>
      <c r="CO49" s="561">
        <f t="shared" si="5"/>
        <v>-0.10712252620299377</v>
      </c>
      <c r="CP49" s="732">
        <v>32.457999999999998</v>
      </c>
      <c r="CQ49" s="617">
        <f t="shared" si="30"/>
        <v>1.1269999999999989</v>
      </c>
      <c r="CR49" s="561">
        <f t="shared" si="31"/>
        <v>3.5970763780281474E-2</v>
      </c>
      <c r="CS49" s="617">
        <v>21.71</v>
      </c>
      <c r="CT49" s="617">
        <f t="shared" si="6"/>
        <v>4.1539999999999999</v>
      </c>
      <c r="CU49" s="561">
        <f t="shared" si="7"/>
        <v>0.23661426293005239</v>
      </c>
      <c r="CV49" s="617">
        <v>26.582000000000001</v>
      </c>
      <c r="CW49" s="617">
        <f t="shared" si="8"/>
        <v>-2.6419999999999995</v>
      </c>
      <c r="CX49" s="561">
        <f t="shared" si="9"/>
        <v>-9.0405146454968499E-2</v>
      </c>
      <c r="CY49" s="617">
        <v>80.75</v>
      </c>
      <c r="CZ49" s="617">
        <f t="shared" si="10"/>
        <v>2.6389999999999958</v>
      </c>
      <c r="DA49" s="561">
        <f t="shared" si="11"/>
        <v>3.3785254317573656E-2</v>
      </c>
      <c r="DB49" s="732">
        <v>400.71799999999996</v>
      </c>
      <c r="DC49" s="617">
        <f t="shared" si="12"/>
        <v>-35.749000000000024</v>
      </c>
      <c r="DD49" s="561">
        <f t="shared" si="13"/>
        <v>-8.1905390327332933E-2</v>
      </c>
      <c r="DE49" s="732">
        <v>28.975999999999999</v>
      </c>
      <c r="DF49" s="617">
        <f t="shared" si="32"/>
        <v>-9.8149999999999977</v>
      </c>
      <c r="DG49" s="561">
        <f t="shared" si="33"/>
        <v>-0.25302260833698537</v>
      </c>
      <c r="DH49" s="732">
        <v>30.856999999999999</v>
      </c>
      <c r="DI49" s="617">
        <f t="shared" si="14"/>
        <v>-0.20599999999999952</v>
      </c>
      <c r="DJ49" s="561">
        <f t="shared" si="15"/>
        <v>-6.631683997038262E-3</v>
      </c>
      <c r="DK49" s="732">
        <v>22.399000000000001</v>
      </c>
      <c r="DL49" s="617">
        <f t="shared" si="16"/>
        <v>-5.2409999999999997</v>
      </c>
      <c r="DM49" s="561">
        <f t="shared" si="17"/>
        <v>-0.18961649782923298</v>
      </c>
      <c r="DN49" s="732">
        <v>82.231999999999999</v>
      </c>
      <c r="DO49" s="617">
        <f t="shared" si="18"/>
        <v>-15.262</v>
      </c>
      <c r="DP49" s="561">
        <f t="shared" si="19"/>
        <v>-0.15654296674667159</v>
      </c>
      <c r="DQ49" s="732">
        <v>26.728999999999999</v>
      </c>
      <c r="DR49" s="617">
        <f t="shared" si="20"/>
        <v>1.2139999999999986</v>
      </c>
      <c r="DS49" s="561">
        <f t="shared" si="21"/>
        <v>4.7579854987262339E-2</v>
      </c>
      <c r="DT49" s="732">
        <v>23.503</v>
      </c>
      <c r="DU49" s="617">
        <f t="shared" si="22"/>
        <v>-2.1129999999999995</v>
      </c>
      <c r="DV49" s="561">
        <f t="shared" si="23"/>
        <v>-8.2487507807620222E-2</v>
      </c>
      <c r="DW49" s="732">
        <v>46.052999999999997</v>
      </c>
      <c r="DX49" s="617">
        <f t="shared" si="24"/>
        <v>10.046999999999997</v>
      </c>
      <c r="DY49" s="561">
        <f t="shared" si="25"/>
        <v>0.27903682719546735</v>
      </c>
      <c r="DZ49" s="732">
        <v>96.284999999999997</v>
      </c>
      <c r="EA49" s="617">
        <f t="shared" si="26"/>
        <v>9.1479999999999961</v>
      </c>
      <c r="EB49" s="561">
        <f t="shared" si="27"/>
        <v>0.10498410548905741</v>
      </c>
      <c r="EC49" s="732">
        <v>178.517</v>
      </c>
      <c r="ED49" s="617">
        <f t="shared" si="28"/>
        <v>-6.1140000000000043</v>
      </c>
      <c r="EE49" s="561">
        <f t="shared" si="29"/>
        <v>-3.3114699048372179E-2</v>
      </c>
    </row>
    <row r="50" spans="1:135" x14ac:dyDescent="0.25">
      <c r="A50" s="158" t="s">
        <v>245</v>
      </c>
      <c r="C50" s="21"/>
      <c r="D50" s="21"/>
      <c r="E50" s="21"/>
      <c r="F50" s="738"/>
      <c r="G50" s="736"/>
      <c r="H50" s="737"/>
      <c r="I50" s="737"/>
      <c r="J50" s="738"/>
      <c r="K50" s="737"/>
      <c r="L50" s="737"/>
      <c r="M50" s="737"/>
      <c r="N50" s="737"/>
      <c r="O50" s="737"/>
      <c r="P50" s="737"/>
      <c r="Q50" s="737"/>
      <c r="R50" s="737"/>
      <c r="S50" s="737"/>
      <c r="T50" s="737"/>
      <c r="U50" s="737"/>
      <c r="Y50" s="738"/>
      <c r="Z50" s="736"/>
      <c r="AA50" s="737"/>
      <c r="AB50" s="737"/>
      <c r="AC50" s="738"/>
      <c r="AD50" s="737"/>
      <c r="AE50" s="737"/>
      <c r="AF50" s="737"/>
      <c r="AG50" s="60"/>
      <c r="AH50" s="737"/>
      <c r="AI50" s="737"/>
      <c r="AJ50" s="737"/>
      <c r="AK50" s="737"/>
      <c r="AL50" s="737"/>
      <c r="AM50" s="737"/>
      <c r="AN50" s="737"/>
      <c r="AR50" s="738"/>
      <c r="AV50" s="738"/>
      <c r="AW50" s="737"/>
      <c r="AY50" s="732">
        <v>13.882</v>
      </c>
      <c r="AZ50" s="732">
        <v>31.119</v>
      </c>
      <c r="BA50" s="738">
        <v>45.000999999999998</v>
      </c>
      <c r="BB50" s="737">
        <v>45.000999999999998</v>
      </c>
      <c r="BC50" s="732">
        <v>33.865000000000002</v>
      </c>
      <c r="BD50" s="732">
        <v>45.813000000000002</v>
      </c>
      <c r="BE50" s="732">
        <v>40.890999999999998</v>
      </c>
      <c r="BF50" s="738">
        <v>120.56899999999999</v>
      </c>
      <c r="BG50" s="630">
        <v>120.56899999999999</v>
      </c>
      <c r="BH50" s="642"/>
      <c r="BI50" s="637">
        <v>165.57</v>
      </c>
      <c r="BJ50" s="617">
        <v>165.57</v>
      </c>
      <c r="BK50" s="561" t="e">
        <v>#DIV/0!</v>
      </c>
      <c r="BL50" s="732">
        <v>56.137</v>
      </c>
      <c r="BM50" s="732">
        <v>51.012999999999998</v>
      </c>
      <c r="BN50" s="732">
        <v>54.436</v>
      </c>
      <c r="BO50" s="732">
        <v>161.58600000000001</v>
      </c>
      <c r="BP50" s="732">
        <v>47.854999999999997</v>
      </c>
      <c r="BQ50" s="732">
        <v>48.35</v>
      </c>
      <c r="BR50" s="732">
        <v>45.276000000000003</v>
      </c>
      <c r="BS50" s="732">
        <v>45.276000000000003</v>
      </c>
      <c r="BT50" s="750"/>
      <c r="BU50" s="732">
        <v>141.48099999999999</v>
      </c>
      <c r="BV50" s="732">
        <v>141.48099999999999</v>
      </c>
      <c r="BW50" s="750" t="e">
        <v>#DIV/0!</v>
      </c>
      <c r="BX50" s="732">
        <v>303.06700000000001</v>
      </c>
      <c r="BY50" s="617">
        <v>303.06700000000001</v>
      </c>
      <c r="BZ50" s="561" t="e">
        <v>#DIV/0!</v>
      </c>
      <c r="CA50" s="732">
        <v>42.688000000000002</v>
      </c>
      <c r="CB50" s="617">
        <v>42.688000000000002</v>
      </c>
      <c r="CC50" s="561" t="e">
        <v>#DIV/0!</v>
      </c>
      <c r="CD50" s="732">
        <v>50.353999999999999</v>
      </c>
      <c r="CE50" s="617">
        <v>36.472000000000001</v>
      </c>
      <c r="CF50" s="561">
        <v>2.6272871344186717</v>
      </c>
      <c r="CG50" s="732">
        <v>63.923999999999999</v>
      </c>
      <c r="CH50" s="617">
        <f t="shared" si="0"/>
        <v>32.805</v>
      </c>
      <c r="CI50" s="561">
        <f t="shared" si="1"/>
        <v>1.0541791188662875</v>
      </c>
      <c r="CK50" s="617">
        <f t="shared" si="2"/>
        <v>-45.000999999999998</v>
      </c>
      <c r="CL50" s="561">
        <f t="shared" si="3"/>
        <v>-1</v>
      </c>
      <c r="CM50" s="732">
        <v>303.06700000000001</v>
      </c>
      <c r="CN50" s="617">
        <f t="shared" si="4"/>
        <v>258.06600000000003</v>
      </c>
      <c r="CO50" s="561">
        <f t="shared" si="5"/>
        <v>5.7346725628319382</v>
      </c>
      <c r="CP50" s="732">
        <v>65.204999999999998</v>
      </c>
      <c r="CQ50" s="617">
        <f t="shared" si="30"/>
        <v>31.339999999999996</v>
      </c>
      <c r="CR50" s="561">
        <f t="shared" si="31"/>
        <v>0.92543924405728617</v>
      </c>
      <c r="CS50" s="617">
        <v>54.209000000000003</v>
      </c>
      <c r="CT50" s="617">
        <f t="shared" si="6"/>
        <v>8.3960000000000008</v>
      </c>
      <c r="CU50" s="561">
        <f t="shared" si="7"/>
        <v>0.18326675834370157</v>
      </c>
      <c r="CV50" s="617">
        <v>65.293000000000006</v>
      </c>
      <c r="CW50" s="617">
        <f t="shared" si="8"/>
        <v>24.402000000000008</v>
      </c>
      <c r="CX50" s="561">
        <f t="shared" si="9"/>
        <v>0.59675723264288005</v>
      </c>
      <c r="CY50" s="617"/>
      <c r="CZ50" s="617">
        <f t="shared" si="10"/>
        <v>-120.56899999999999</v>
      </c>
      <c r="DA50" s="561">
        <f t="shared" si="11"/>
        <v>-1</v>
      </c>
      <c r="DB50" s="732">
        <v>303.06700000000001</v>
      </c>
      <c r="DC50" s="617">
        <f t="shared" si="12"/>
        <v>137.49700000000001</v>
      </c>
      <c r="DD50" s="561">
        <f t="shared" si="13"/>
        <v>0.83044633689678093</v>
      </c>
      <c r="DE50" s="732">
        <v>66.397999999999996</v>
      </c>
      <c r="DF50" s="617">
        <f t="shared" si="32"/>
        <v>10.260999999999996</v>
      </c>
      <c r="DG50" s="561">
        <f t="shared" si="33"/>
        <v>0.1827849724780447</v>
      </c>
      <c r="DH50" s="732">
        <v>56.808999999999997</v>
      </c>
      <c r="DI50" s="617">
        <f t="shared" si="14"/>
        <v>5.7959999999999994</v>
      </c>
      <c r="DJ50" s="561">
        <f t="shared" si="15"/>
        <v>0.11361809734773488</v>
      </c>
      <c r="DK50" s="732">
        <v>60.459000000000003</v>
      </c>
      <c r="DL50" s="617">
        <f t="shared" si="16"/>
        <v>6.0230000000000032</v>
      </c>
      <c r="DM50" s="561">
        <f t="shared" si="17"/>
        <v>0.11064369167462715</v>
      </c>
      <c r="DN50" s="732">
        <v>183.666</v>
      </c>
      <c r="DO50" s="617">
        <f t="shared" si="18"/>
        <v>22.079999999999984</v>
      </c>
      <c r="DP50" s="561">
        <f t="shared" si="19"/>
        <v>0.13664550146671112</v>
      </c>
      <c r="DQ50" s="732">
        <v>61.03</v>
      </c>
      <c r="DR50" s="617">
        <f t="shared" si="20"/>
        <v>13.175000000000004</v>
      </c>
      <c r="DS50" s="561">
        <f t="shared" si="21"/>
        <v>0.27531083481349922</v>
      </c>
      <c r="DT50" s="732">
        <v>60.756999999999998</v>
      </c>
      <c r="DU50" s="617">
        <f t="shared" si="22"/>
        <v>12.406999999999996</v>
      </c>
      <c r="DV50" s="561">
        <f t="shared" si="23"/>
        <v>0.25660806618407439</v>
      </c>
      <c r="DW50" s="732">
        <v>49.686</v>
      </c>
      <c r="DX50" s="617">
        <f t="shared" si="24"/>
        <v>4.4099999999999966</v>
      </c>
      <c r="DY50" s="561">
        <f t="shared" si="25"/>
        <v>9.7402597402597324E-2</v>
      </c>
      <c r="DZ50" s="732">
        <v>171.47300000000001</v>
      </c>
      <c r="EA50" s="617">
        <f t="shared" si="26"/>
        <v>29.992000000000019</v>
      </c>
      <c r="EB50" s="561">
        <f t="shared" si="27"/>
        <v>0.21198606173267096</v>
      </c>
      <c r="EC50" s="732">
        <v>355.13900000000001</v>
      </c>
      <c r="ED50" s="617">
        <f t="shared" si="28"/>
        <v>52.072000000000003</v>
      </c>
      <c r="EE50" s="561">
        <f t="shared" si="29"/>
        <v>0.17181679298636934</v>
      </c>
    </row>
    <row r="51" spans="1:135" s="61" customFormat="1" ht="15.75" customHeight="1" x14ac:dyDescent="0.25">
      <c r="A51" s="106" t="s">
        <v>47</v>
      </c>
      <c r="B51" s="247">
        <v>2.2679999999999998</v>
      </c>
      <c r="C51" s="61">
        <v>0.229874</v>
      </c>
      <c r="D51" s="61">
        <v>0.19939799999999999</v>
      </c>
      <c r="E51" s="61">
        <v>0.20224200000000001</v>
      </c>
      <c r="F51" s="286">
        <v>0.63151400000000002</v>
      </c>
      <c r="G51" s="287">
        <v>0.17266000000000001</v>
      </c>
      <c r="H51" s="189">
        <v>0.17837800000000001</v>
      </c>
      <c r="I51" s="189">
        <v>0.15989200000000001</v>
      </c>
      <c r="J51" s="286">
        <v>0.51093</v>
      </c>
      <c r="K51" s="189">
        <v>1.142444</v>
      </c>
      <c r="L51" s="189">
        <v>0.13547200000000001</v>
      </c>
      <c r="M51" s="189">
        <v>0.19788600000000001</v>
      </c>
      <c r="N51" s="189">
        <v>0.16720399999999999</v>
      </c>
      <c r="O51" s="189">
        <v>0.50056200000000006</v>
      </c>
      <c r="P51" s="189">
        <v>1.6430060000000002</v>
      </c>
      <c r="Q51" s="189">
        <v>0.198162</v>
      </c>
      <c r="R51" s="288">
        <v>0.19969999999999999</v>
      </c>
      <c r="S51" s="189">
        <v>0.22800000000000001</v>
      </c>
      <c r="T51" s="189">
        <v>0.62586199999999992</v>
      </c>
      <c r="U51" s="189">
        <v>2.2688680000000003</v>
      </c>
      <c r="V51" s="61">
        <v>0.24074999999999999</v>
      </c>
      <c r="W51" s="61">
        <v>0.22983400000000001</v>
      </c>
      <c r="X51" s="61">
        <v>0.22700200000000001</v>
      </c>
      <c r="Y51" s="286">
        <v>0.69758600000000004</v>
      </c>
      <c r="Z51" s="287">
        <v>0.18759400000000001</v>
      </c>
      <c r="AA51" s="287">
        <v>0.170464</v>
      </c>
      <c r="AB51" s="287">
        <v>0.15228800000000001</v>
      </c>
      <c r="AC51" s="286">
        <v>0.51034599999999997</v>
      </c>
      <c r="AD51" s="189">
        <v>1.207932</v>
      </c>
      <c r="AE51" s="189">
        <v>0.14580199999999999</v>
      </c>
      <c r="AF51" s="189">
        <v>0.18943199999999999</v>
      </c>
      <c r="AG51" s="61">
        <v>0.159216</v>
      </c>
      <c r="AH51" s="189">
        <v>0.49444999999999995</v>
      </c>
      <c r="AI51" s="189">
        <v>1.7023820000000001</v>
      </c>
      <c r="AJ51" s="61">
        <v>0.20519999999999999</v>
      </c>
      <c r="AK51" s="289">
        <v>0.21049999999999999</v>
      </c>
      <c r="AL51" s="189">
        <v>0.222</v>
      </c>
      <c r="AM51" s="189">
        <v>0.63769999999999993</v>
      </c>
      <c r="AN51" s="189">
        <v>2.3400819999999998</v>
      </c>
      <c r="AO51" s="61">
        <v>0.27489999999999998</v>
      </c>
      <c r="AP51" s="61">
        <v>0.22983400000000001</v>
      </c>
      <c r="AQ51" s="61">
        <v>0.23144600000000001</v>
      </c>
      <c r="AR51" s="286">
        <v>0.73617999999999995</v>
      </c>
      <c r="AS51" s="61">
        <v>0.19972000000000001</v>
      </c>
      <c r="AT51" s="61">
        <v>0.19247400000000001</v>
      </c>
      <c r="AU51" s="61">
        <v>0.13200000000000001</v>
      </c>
      <c r="AV51" s="286">
        <v>0.52419400000000005</v>
      </c>
      <c r="AW51" s="189">
        <v>1.2603740000000001</v>
      </c>
      <c r="AX51" s="61">
        <v>0.114722</v>
      </c>
      <c r="AY51" s="61">
        <v>0.15251200000000001</v>
      </c>
      <c r="AZ51" s="61">
        <v>0.156</v>
      </c>
      <c r="BA51" s="286">
        <v>0.423234</v>
      </c>
      <c r="BB51" s="189">
        <v>1.683608</v>
      </c>
      <c r="BC51" s="61">
        <v>0.17996799999999999</v>
      </c>
      <c r="BD51" s="61">
        <v>0.19012999999999999</v>
      </c>
      <c r="BE51" s="61">
        <v>0.20962</v>
      </c>
      <c r="BF51" s="286">
        <v>0.57971799999999996</v>
      </c>
      <c r="BG51" s="630">
        <v>-5.7981999999999978E-2</v>
      </c>
      <c r="BH51" s="642">
        <v>-9.0923631801787641E-2</v>
      </c>
      <c r="BI51" s="637">
        <v>2.2633260000000002</v>
      </c>
      <c r="BJ51" s="617">
        <v>-7.6755999999999602E-2</v>
      </c>
      <c r="BK51" s="561">
        <v>-3.2800559980376565E-2</v>
      </c>
      <c r="BL51" s="732">
        <v>0.225184</v>
      </c>
      <c r="BM51" s="732">
        <v>0.19653799999999999</v>
      </c>
      <c r="BN51" s="732">
        <v>0.19022800000000001</v>
      </c>
      <c r="BO51" s="732">
        <v>0.61194999999999999</v>
      </c>
      <c r="BP51" s="732">
        <v>0.16561799999999999</v>
      </c>
      <c r="BQ51" s="732">
        <v>0.16058800000000001</v>
      </c>
      <c r="BR51" s="732">
        <v>0.13797999999999999</v>
      </c>
      <c r="BS51" s="732">
        <v>5.9799999999999853E-3</v>
      </c>
      <c r="BT51" s="750">
        <v>4.5303030303030192E-2</v>
      </c>
      <c r="BU51" s="732">
        <v>0.46418599999999999</v>
      </c>
      <c r="BV51" s="732">
        <v>-6.0008000000000061E-2</v>
      </c>
      <c r="BW51" s="750">
        <v>-0.11447670137391892</v>
      </c>
      <c r="BX51" s="732">
        <v>1.076136</v>
      </c>
      <c r="BY51" s="617">
        <v>-0.18423800000000012</v>
      </c>
      <c r="BZ51" s="561">
        <v>-0.1461772458016431</v>
      </c>
      <c r="CA51" s="61">
        <v>0.121532</v>
      </c>
      <c r="CB51" s="617">
        <v>6.8099999999999966E-3</v>
      </c>
      <c r="CC51" s="561">
        <v>5.9360889803176345E-2</v>
      </c>
      <c r="CD51" s="61">
        <v>0.179864</v>
      </c>
      <c r="CE51" s="617">
        <v>2.7351999999999987E-2</v>
      </c>
      <c r="CF51" s="561">
        <v>0.17934326479227855</v>
      </c>
      <c r="CG51" s="61">
        <v>0.134912</v>
      </c>
      <c r="CH51" s="617">
        <f t="shared" si="0"/>
        <v>-2.1087999999999996E-2</v>
      </c>
      <c r="CI51" s="561">
        <f t="shared" si="1"/>
        <v>-0.13517948717948716</v>
      </c>
      <c r="CJ51" s="61">
        <v>0.43630800000000003</v>
      </c>
      <c r="CK51" s="617">
        <f t="shared" si="2"/>
        <v>1.307400000000003E-2</v>
      </c>
      <c r="CL51" s="561">
        <f t="shared" si="3"/>
        <v>3.0890712938941651E-2</v>
      </c>
      <c r="CM51" s="61">
        <v>1.5124439999999999</v>
      </c>
      <c r="CN51" s="617">
        <f t="shared" si="4"/>
        <v>-0.17116400000000009</v>
      </c>
      <c r="CO51" s="561">
        <f t="shared" si="5"/>
        <v>-0.10166499565219463</v>
      </c>
      <c r="CP51" s="61">
        <v>0.16828599999999999</v>
      </c>
      <c r="CQ51" s="617">
        <f t="shared" si="30"/>
        <v>-1.1681999999999998E-2</v>
      </c>
      <c r="CR51" s="561">
        <f t="shared" si="31"/>
        <v>-6.4911539829302978E-2</v>
      </c>
      <c r="CS51" s="617">
        <v>0.17375599999999999</v>
      </c>
      <c r="CT51" s="617">
        <f t="shared" si="6"/>
        <v>-1.6374E-2</v>
      </c>
      <c r="CU51" s="561">
        <f t="shared" si="7"/>
        <v>-8.61200231420607E-2</v>
      </c>
      <c r="CV51" s="617">
        <v>0.20098199999999999</v>
      </c>
      <c r="CW51" s="617">
        <f t="shared" si="8"/>
        <v>-8.6380000000000068E-3</v>
      </c>
      <c r="CX51" s="561">
        <f t="shared" si="9"/>
        <v>-4.120790000954111E-2</v>
      </c>
      <c r="CY51" s="617">
        <v>0.54302399999999995</v>
      </c>
      <c r="CZ51" s="617">
        <f t="shared" si="10"/>
        <v>-3.6694000000000004E-2</v>
      </c>
      <c r="DA51" s="561">
        <f t="shared" si="11"/>
        <v>-6.3296292335238868E-2</v>
      </c>
      <c r="DB51" s="732">
        <v>2.0554679999999999</v>
      </c>
      <c r="DC51" s="617">
        <f t="shared" si="12"/>
        <v>-0.20785800000000032</v>
      </c>
      <c r="DD51" s="561">
        <f t="shared" si="13"/>
        <v>-9.1837410960683666E-2</v>
      </c>
      <c r="DE51" s="732">
        <v>0.20385400000000001</v>
      </c>
      <c r="DF51" s="617">
        <f t="shared" si="32"/>
        <v>-2.1329999999999988E-2</v>
      </c>
      <c r="DG51" s="561">
        <f t="shared" si="33"/>
        <v>-9.4722538013357907E-2</v>
      </c>
      <c r="DH51" s="732">
        <v>0.17976599999999998</v>
      </c>
      <c r="DI51" s="617">
        <f t="shared" si="14"/>
        <v>-1.6772000000000009E-2</v>
      </c>
      <c r="DJ51" s="561">
        <f t="shared" si="15"/>
        <v>-8.5337186701808357E-2</v>
      </c>
      <c r="DK51" s="732">
        <v>0.18209</v>
      </c>
      <c r="DL51" s="617">
        <f t="shared" si="16"/>
        <v>-8.1380000000000063E-3</v>
      </c>
      <c r="DM51" s="561">
        <f t="shared" si="17"/>
        <v>-4.2780242656181036E-2</v>
      </c>
      <c r="DN51" s="732">
        <v>0.56570999999999994</v>
      </c>
      <c r="DO51" s="617">
        <f t="shared" si="18"/>
        <v>-4.6240000000000059E-2</v>
      </c>
      <c r="DP51" s="561">
        <f t="shared" si="19"/>
        <v>-7.5561728899419978E-2</v>
      </c>
      <c r="DQ51" s="732">
        <v>0.160722</v>
      </c>
      <c r="DR51" s="617">
        <f t="shared" si="20"/>
        <v>-4.8959999999999837E-3</v>
      </c>
      <c r="DS51" s="561">
        <f t="shared" si="21"/>
        <v>-2.9562004129985775E-2</v>
      </c>
      <c r="DT51" s="732">
        <v>0.15131</v>
      </c>
      <c r="DU51" s="617">
        <f t="shared" si="22"/>
        <v>-9.2780000000000085E-3</v>
      </c>
      <c r="DV51" s="561">
        <f t="shared" si="23"/>
        <v>-5.7775176227364486E-2</v>
      </c>
      <c r="DW51" s="732">
        <v>0.13799</v>
      </c>
      <c r="DX51" s="617">
        <f t="shared" si="24"/>
        <v>1.0000000000010001E-5</v>
      </c>
      <c r="DY51" s="561">
        <f t="shared" si="25"/>
        <v>7.2474271633642565E-5</v>
      </c>
      <c r="DZ51" s="732">
        <v>0.45002199999999998</v>
      </c>
      <c r="EA51" s="617">
        <f t="shared" si="26"/>
        <v>-1.416400000000001E-2</v>
      </c>
      <c r="EB51" s="561">
        <f t="shared" si="27"/>
        <v>-3.0513630311987026E-2</v>
      </c>
      <c r="EC51" s="732">
        <v>1.0157319999999999</v>
      </c>
      <c r="ED51" s="617">
        <f t="shared" si="28"/>
        <v>-6.0404000000000124E-2</v>
      </c>
      <c r="EE51" s="561">
        <f t="shared" si="29"/>
        <v>-5.6130451913141206E-2</v>
      </c>
    </row>
    <row r="52" spans="1:135" x14ac:dyDescent="0.25">
      <c r="A52" s="157" t="s">
        <v>81</v>
      </c>
      <c r="B52" s="250">
        <v>4109.3720000000003</v>
      </c>
      <c r="C52" s="21">
        <v>485.58199999999999</v>
      </c>
      <c r="D52" s="21">
        <v>438.95599999999996</v>
      </c>
      <c r="E52" s="21">
        <v>394.41599999999994</v>
      </c>
      <c r="F52" s="735">
        <v>1318.9539999999997</v>
      </c>
      <c r="G52" s="733">
        <v>313.45800000000008</v>
      </c>
      <c r="H52" s="734">
        <v>262.62799999999999</v>
      </c>
      <c r="I52" s="734">
        <v>192.95899999999997</v>
      </c>
      <c r="J52" s="735">
        <v>769.04499999999996</v>
      </c>
      <c r="K52" s="734">
        <v>2087.9989999999998</v>
      </c>
      <c r="L52" s="734">
        <v>183.69741300000004</v>
      </c>
      <c r="M52" s="734">
        <v>190.56637700000002</v>
      </c>
      <c r="N52" s="734">
        <v>268.59785999999997</v>
      </c>
      <c r="O52" s="734">
        <v>642.86165000000005</v>
      </c>
      <c r="P52" s="734">
        <v>2730.8606499999996</v>
      </c>
      <c r="Q52" s="734">
        <v>349.25</v>
      </c>
      <c r="R52" s="734">
        <v>423.66527199999996</v>
      </c>
      <c r="S52" s="734">
        <v>484.37300000000005</v>
      </c>
      <c r="T52" s="734">
        <v>1257.288272</v>
      </c>
      <c r="U52" s="734">
        <v>3988.1489219999994</v>
      </c>
      <c r="V52" s="21">
        <v>484.959</v>
      </c>
      <c r="W52" s="21">
        <v>420.39699999999993</v>
      </c>
      <c r="X52" s="21">
        <v>410.86099999999999</v>
      </c>
      <c r="Y52" s="735">
        <v>1316.2170000000001</v>
      </c>
      <c r="Z52" s="733">
        <v>338.26799999999992</v>
      </c>
      <c r="AA52" s="734">
        <v>279.036</v>
      </c>
      <c r="AB52" s="734">
        <v>199.75899999999999</v>
      </c>
      <c r="AC52" s="735">
        <v>817.06299999999999</v>
      </c>
      <c r="AD52" s="734">
        <v>2133.2800000000002</v>
      </c>
      <c r="AE52" s="734">
        <v>181.92412300000001</v>
      </c>
      <c r="AF52" s="734">
        <v>202.66947199999998</v>
      </c>
      <c r="AG52" s="734">
        <v>256.29160099999996</v>
      </c>
      <c r="AH52" s="734">
        <v>640.88519599999995</v>
      </c>
      <c r="AI52" s="734">
        <v>2774.1651959999999</v>
      </c>
      <c r="AJ52" s="734">
        <v>363.34700000000004</v>
      </c>
      <c r="AK52" s="734">
        <v>433.387991</v>
      </c>
      <c r="AL52" s="734">
        <v>488.63600000000008</v>
      </c>
      <c r="AM52" s="734">
        <v>1285.370991</v>
      </c>
      <c r="AN52" s="734">
        <v>4059.5361869999997</v>
      </c>
      <c r="AO52" s="21">
        <v>509.82549199999994</v>
      </c>
      <c r="AP52" s="21">
        <v>432.73710699999998</v>
      </c>
      <c r="AQ52" s="21">
        <v>412.11299999999994</v>
      </c>
      <c r="AR52" s="735">
        <v>1354.6755989999999</v>
      </c>
      <c r="AS52" s="21">
        <v>327.10224600000004</v>
      </c>
      <c r="AT52" s="21">
        <v>244.42549499999998</v>
      </c>
      <c r="AU52" s="21">
        <v>195.37199999999996</v>
      </c>
      <c r="AV52" s="735">
        <v>766.89974100000006</v>
      </c>
      <c r="AW52" s="734">
        <v>2121.5753399999999</v>
      </c>
      <c r="AX52" s="21">
        <v>189.65798599999997</v>
      </c>
      <c r="AY52" s="21">
        <v>188.44784899999999</v>
      </c>
      <c r="AZ52" s="21">
        <v>265.22300000000001</v>
      </c>
      <c r="BA52" s="735">
        <v>643.32883500000003</v>
      </c>
      <c r="BB52" s="734">
        <v>2764.9041749999997</v>
      </c>
      <c r="BC52" s="21">
        <v>354.89382299999994</v>
      </c>
      <c r="BD52" s="21">
        <v>414.146615</v>
      </c>
      <c r="BE52" s="21">
        <v>464.30993800000005</v>
      </c>
      <c r="BF52" s="735">
        <v>1233.3503759999999</v>
      </c>
      <c r="BG52" s="628">
        <v>-52.020615000000134</v>
      </c>
      <c r="BH52" s="641">
        <v>-4.047128444958048E-2</v>
      </c>
      <c r="BI52" s="636">
        <v>3998.2545509999995</v>
      </c>
      <c r="BJ52" s="618">
        <v>-61.281636000000162</v>
      </c>
      <c r="BK52" s="624">
        <v>-1.5095723545030748E-2</v>
      </c>
      <c r="BL52" s="21">
        <v>515.33461199999999</v>
      </c>
      <c r="BM52" s="21">
        <v>440.081208</v>
      </c>
      <c r="BN52" s="21">
        <v>386.46700299999998</v>
      </c>
      <c r="BO52" s="21">
        <v>1341.8828229999999</v>
      </c>
      <c r="BP52" s="21">
        <v>308.97944099999995</v>
      </c>
      <c r="BQ52" s="21">
        <v>258.57190700000001</v>
      </c>
      <c r="BR52" s="21">
        <v>192.22757799999997</v>
      </c>
      <c r="BS52" s="21">
        <v>-3.1444219999999916</v>
      </c>
      <c r="BT52" s="751">
        <v>-1.6094537600065476E-2</v>
      </c>
      <c r="BU52" s="21">
        <v>759.77892599999996</v>
      </c>
      <c r="BV52" s="21">
        <v>-7.1208150000001069</v>
      </c>
      <c r="BW52" s="751">
        <v>-9.2851967725467079E-3</v>
      </c>
      <c r="BX52" s="21">
        <v>2101.6617489999999</v>
      </c>
      <c r="BY52" s="618">
        <v>-19.913590999999997</v>
      </c>
      <c r="BZ52" s="624">
        <v>-9.3862285371397649E-3</v>
      </c>
      <c r="CA52" s="21">
        <v>184.76754000000003</v>
      </c>
      <c r="CB52" s="618">
        <v>-4.8904459999999403</v>
      </c>
      <c r="CC52" s="624">
        <v>-2.5785605463510202E-2</v>
      </c>
      <c r="CD52" s="21">
        <v>192.640826</v>
      </c>
      <c r="CE52" s="618">
        <v>4.1929770000000133</v>
      </c>
      <c r="CF52" s="624">
        <v>2.2250065587111123E-2</v>
      </c>
      <c r="CG52" s="21">
        <v>271.762202</v>
      </c>
      <c r="CH52" s="618">
        <f t="shared" si="0"/>
        <v>6.5392019999999889</v>
      </c>
      <c r="CI52" s="624">
        <f t="shared" si="1"/>
        <v>2.4655486138079989E-2</v>
      </c>
      <c r="CJ52" s="21">
        <v>649.17056799999989</v>
      </c>
      <c r="CK52" s="618">
        <f t="shared" si="2"/>
        <v>5.8417329999998628</v>
      </c>
      <c r="CL52" s="624">
        <f t="shared" si="3"/>
        <v>9.0804774824058097E-3</v>
      </c>
      <c r="CM52" s="21">
        <v>2750.8323169999999</v>
      </c>
      <c r="CN52" s="618">
        <f t="shared" si="4"/>
        <v>-14.071857999999793</v>
      </c>
      <c r="CO52" s="624">
        <f t="shared" si="5"/>
        <v>-5.0894559483240656E-3</v>
      </c>
      <c r="CP52" s="21">
        <v>382.19466199999999</v>
      </c>
      <c r="CQ52" s="618">
        <f t="shared" si="30"/>
        <v>27.300839000000053</v>
      </c>
      <c r="CR52" s="624">
        <f t="shared" si="31"/>
        <v>7.6926779872412879E-2</v>
      </c>
      <c r="CS52" s="618">
        <v>438.60944900000004</v>
      </c>
      <c r="CT52" s="618">
        <f t="shared" si="6"/>
        <v>24.462834000000043</v>
      </c>
      <c r="CU52" s="624">
        <f t="shared" si="7"/>
        <v>5.9068052505994874E-2</v>
      </c>
      <c r="CV52" s="618">
        <v>515.97039800000005</v>
      </c>
      <c r="CW52" s="618">
        <f t="shared" si="8"/>
        <v>51.66046</v>
      </c>
      <c r="CX52" s="624">
        <f t="shared" si="9"/>
        <v>0.11126287803040734</v>
      </c>
      <c r="CY52" s="618">
        <v>1336.7745090000001</v>
      </c>
      <c r="CZ52" s="618">
        <f t="shared" si="10"/>
        <v>103.42413300000021</v>
      </c>
      <c r="DA52" s="624">
        <f t="shared" si="11"/>
        <v>8.3856246377793472E-2</v>
      </c>
      <c r="DB52" s="21">
        <v>4087.6068260000002</v>
      </c>
      <c r="DC52" s="618">
        <f t="shared" si="12"/>
        <v>89.352275000000645</v>
      </c>
      <c r="DD52" s="624">
        <f t="shared" si="13"/>
        <v>2.234782049523406E-2</v>
      </c>
      <c r="DE52" s="21">
        <v>491.39719200000002</v>
      </c>
      <c r="DF52" s="618">
        <f t="shared" si="32"/>
        <v>-23.937419999999975</v>
      </c>
      <c r="DG52" s="624">
        <f t="shared" si="33"/>
        <v>-4.6450246970797249E-2</v>
      </c>
      <c r="DH52" s="21">
        <v>412.38878099999999</v>
      </c>
      <c r="DI52" s="618">
        <f t="shared" si="14"/>
        <v>-27.692427000000009</v>
      </c>
      <c r="DJ52" s="624">
        <f t="shared" si="15"/>
        <v>-6.2925720291151371E-2</v>
      </c>
      <c r="DK52" s="21">
        <v>405.39589000000001</v>
      </c>
      <c r="DL52" s="618">
        <f t="shared" si="16"/>
        <v>18.928887000000032</v>
      </c>
      <c r="DM52" s="624">
        <f t="shared" si="17"/>
        <v>4.8979309625562087E-2</v>
      </c>
      <c r="DN52" s="21">
        <v>1309.1818630000002</v>
      </c>
      <c r="DO52" s="618">
        <f t="shared" si="18"/>
        <v>-32.700959999999668</v>
      </c>
      <c r="DP52" s="624">
        <f t="shared" si="19"/>
        <v>-2.4369460164108285E-2</v>
      </c>
      <c r="DQ52" s="21">
        <v>339.97329999999999</v>
      </c>
      <c r="DR52" s="618">
        <f t="shared" si="20"/>
        <v>30.993859000000043</v>
      </c>
      <c r="DS52" s="624">
        <f t="shared" si="21"/>
        <v>0.10031042486092157</v>
      </c>
      <c r="DT52" s="21">
        <v>278.25541000000004</v>
      </c>
      <c r="DU52" s="618">
        <f t="shared" si="22"/>
        <v>19.68350300000003</v>
      </c>
      <c r="DV52" s="624">
        <f t="shared" si="23"/>
        <v>7.6123903901130413E-2</v>
      </c>
      <c r="DW52" s="21">
        <v>224.93231299999999</v>
      </c>
      <c r="DX52" s="618">
        <f t="shared" si="24"/>
        <v>32.704735000000028</v>
      </c>
      <c r="DY52" s="624">
        <f t="shared" si="25"/>
        <v>0.17013549949633155</v>
      </c>
      <c r="DZ52" s="21">
        <v>843.16102300000011</v>
      </c>
      <c r="EA52" s="618">
        <f t="shared" si="26"/>
        <v>83.382097000000158</v>
      </c>
      <c r="EB52" s="624">
        <f t="shared" si="27"/>
        <v>0.10974520896358761</v>
      </c>
      <c r="EC52" s="21">
        <v>2152.3428860000004</v>
      </c>
      <c r="ED52" s="618">
        <f t="shared" si="28"/>
        <v>50.68113700000049</v>
      </c>
      <c r="EE52" s="624">
        <f t="shared" si="29"/>
        <v>2.4114792508411635E-2</v>
      </c>
    </row>
    <row r="53" spans="1:135" x14ac:dyDescent="0.25">
      <c r="A53" s="99" t="s">
        <v>382</v>
      </c>
      <c r="B53" s="246">
        <v>3812.5010000000002</v>
      </c>
      <c r="C53" s="732">
        <v>453.68399999999997</v>
      </c>
      <c r="D53" s="732">
        <v>408.18999999999994</v>
      </c>
      <c r="E53" s="732">
        <v>369.68199999999996</v>
      </c>
      <c r="F53" s="738">
        <v>1231.5559999999998</v>
      </c>
      <c r="G53" s="736">
        <v>291.28100000000006</v>
      </c>
      <c r="H53" s="737">
        <v>242.946</v>
      </c>
      <c r="I53" s="737">
        <v>178.92399999999998</v>
      </c>
      <c r="J53" s="738">
        <v>713.15099999999995</v>
      </c>
      <c r="K53" s="737">
        <v>1944.7069999999999</v>
      </c>
      <c r="L53" s="737">
        <v>172.79000000000005</v>
      </c>
      <c r="M53" s="737">
        <v>178.60000000000002</v>
      </c>
      <c r="N53" s="737">
        <v>249.92399999999998</v>
      </c>
      <c r="O53" s="737">
        <v>601.31400000000008</v>
      </c>
      <c r="P53" s="737">
        <v>2546.0209999999997</v>
      </c>
      <c r="Q53" s="737">
        <v>327.54300000000001</v>
      </c>
      <c r="R53" s="737">
        <v>396.82799999999997</v>
      </c>
      <c r="S53" s="737">
        <v>451.77100000000007</v>
      </c>
      <c r="T53" s="737">
        <v>1176.1420000000001</v>
      </c>
      <c r="U53" s="737">
        <v>3722.1629999999996</v>
      </c>
      <c r="V53" s="732">
        <v>453.13900000000001</v>
      </c>
      <c r="W53" s="732">
        <v>392.35299999999995</v>
      </c>
      <c r="X53" s="732">
        <v>384.74199999999996</v>
      </c>
      <c r="Y53" s="738">
        <v>1230.2340000000002</v>
      </c>
      <c r="Z53" s="736">
        <v>314.82299999999992</v>
      </c>
      <c r="AA53" s="737">
        <v>260.09699999999998</v>
      </c>
      <c r="AB53" s="737">
        <v>187.196</v>
      </c>
      <c r="AC53" s="738">
        <v>762.11599999999999</v>
      </c>
      <c r="AD53" s="737">
        <v>1992.3500000000001</v>
      </c>
      <c r="AE53" s="737">
        <v>170.554</v>
      </c>
      <c r="AF53" s="737">
        <v>189.666</v>
      </c>
      <c r="AG53" s="737">
        <v>238.09299999999996</v>
      </c>
      <c r="AH53" s="737">
        <v>598.31299999999999</v>
      </c>
      <c r="AI53" s="737">
        <v>2590.663</v>
      </c>
      <c r="AJ53" s="737">
        <v>340.65200000000004</v>
      </c>
      <c r="AK53" s="737">
        <v>407.31200000000001</v>
      </c>
      <c r="AL53" s="737">
        <v>460.4260000000001</v>
      </c>
      <c r="AM53" s="737">
        <v>1208.3900000000001</v>
      </c>
      <c r="AN53" s="737">
        <v>3799.0529999999999</v>
      </c>
      <c r="AO53" s="732">
        <v>475.80399999999992</v>
      </c>
      <c r="AP53" s="732">
        <v>402.15199999999999</v>
      </c>
      <c r="AQ53" s="732">
        <v>388.91299999999995</v>
      </c>
      <c r="AR53" s="738">
        <v>1266.8689999999999</v>
      </c>
      <c r="AS53" s="732">
        <v>304.45300000000003</v>
      </c>
      <c r="AT53" s="732">
        <v>223.17999999999998</v>
      </c>
      <c r="AU53" s="732">
        <v>183.57699999999997</v>
      </c>
      <c r="AV53" s="738">
        <v>711.21</v>
      </c>
      <c r="AW53" s="737">
        <v>1978.079</v>
      </c>
      <c r="AX53" s="732">
        <v>177.75999999999996</v>
      </c>
      <c r="AY53" s="732">
        <v>175.249</v>
      </c>
      <c r="AZ53" s="732">
        <v>246.423</v>
      </c>
      <c r="BA53" s="738">
        <v>599.43200000000002</v>
      </c>
      <c r="BB53" s="737">
        <v>2577.511</v>
      </c>
      <c r="BC53" s="732">
        <v>332.32899999999995</v>
      </c>
      <c r="BD53" s="732">
        <v>386.45400000000001</v>
      </c>
      <c r="BE53" s="732">
        <v>435.84400000000005</v>
      </c>
      <c r="BF53" s="738">
        <v>1154.627</v>
      </c>
      <c r="BG53" s="630">
        <v>-53.763000000000147</v>
      </c>
      <c r="BH53" s="642">
        <v>-4.4491430746696148E-2</v>
      </c>
      <c r="BI53" s="637">
        <v>3732.1379999999999</v>
      </c>
      <c r="BJ53" s="617">
        <v>-66.914999999999964</v>
      </c>
      <c r="BK53" s="561">
        <v>-1.7613600020847331E-2</v>
      </c>
      <c r="BL53" s="732">
        <v>482.75700000000001</v>
      </c>
      <c r="BM53" s="732">
        <v>408.42700000000002</v>
      </c>
      <c r="BN53" s="732">
        <v>361.41399999999999</v>
      </c>
      <c r="BO53" s="732">
        <v>1252.598</v>
      </c>
      <c r="BP53" s="732">
        <v>285.63899999999995</v>
      </c>
      <c r="BQ53" s="732">
        <v>238.661</v>
      </c>
      <c r="BR53" s="732">
        <v>177.83899999999997</v>
      </c>
      <c r="BS53" s="732">
        <v>-5.7379999999999995</v>
      </c>
      <c r="BT53" s="750">
        <v>-3.1256638903566357E-2</v>
      </c>
      <c r="BU53" s="224">
        <v>702.13900000000001</v>
      </c>
      <c r="BV53" s="732">
        <v>-9.0710000000000264</v>
      </c>
      <c r="BW53" s="750">
        <v>-1.2754320102360802E-2</v>
      </c>
      <c r="BX53" s="224">
        <v>1954.7370000000001</v>
      </c>
      <c r="BY53" s="617">
        <v>-23.341999999999871</v>
      </c>
      <c r="BZ53" s="561">
        <v>-1.180033760026767E-2</v>
      </c>
      <c r="CA53" s="732">
        <v>172.99700000000001</v>
      </c>
      <c r="CB53" s="617">
        <v>-4.7629999999999484</v>
      </c>
      <c r="CC53" s="561">
        <v>-2.679455445544526E-2</v>
      </c>
      <c r="CD53" s="732">
        <v>180.61500000000001</v>
      </c>
      <c r="CE53" s="617">
        <v>5.3660000000000139</v>
      </c>
      <c r="CF53" s="561">
        <v>3.0619290266991617E-2</v>
      </c>
      <c r="CG53" s="732">
        <v>253.90500000000003</v>
      </c>
      <c r="CH53" s="617">
        <f t="shared" si="0"/>
        <v>7.4820000000000277</v>
      </c>
      <c r="CI53" s="561">
        <f t="shared" si="1"/>
        <v>3.0362425585274213E-2</v>
      </c>
      <c r="CJ53" s="732">
        <v>607.51699999999994</v>
      </c>
      <c r="CK53" s="617">
        <f t="shared" si="2"/>
        <v>8.0849999999999227</v>
      </c>
      <c r="CL53" s="561">
        <f t="shared" si="3"/>
        <v>1.3487768420771535E-2</v>
      </c>
      <c r="CM53" s="732">
        <v>2562.2539999999999</v>
      </c>
      <c r="CN53" s="617">
        <f t="shared" si="4"/>
        <v>-15.257000000000062</v>
      </c>
      <c r="CO53" s="561">
        <f t="shared" si="5"/>
        <v>-5.9192763871813011E-3</v>
      </c>
      <c r="CP53" s="732">
        <v>360.05599999999998</v>
      </c>
      <c r="CQ53" s="617">
        <f t="shared" si="30"/>
        <v>27.727000000000032</v>
      </c>
      <c r="CR53" s="561">
        <f t="shared" si="31"/>
        <v>8.3432381766261859E-2</v>
      </c>
      <c r="CS53" s="617">
        <v>411.08300000000003</v>
      </c>
      <c r="CT53" s="617">
        <f t="shared" si="6"/>
        <v>24.629000000000019</v>
      </c>
      <c r="CU53" s="561">
        <f t="shared" si="7"/>
        <v>6.3730741563032128E-2</v>
      </c>
      <c r="CV53" s="617">
        <v>483.505</v>
      </c>
      <c r="CW53" s="617">
        <f t="shared" si="8"/>
        <v>47.660999999999945</v>
      </c>
      <c r="CX53" s="561">
        <f t="shared" si="9"/>
        <v>0.10935334661025491</v>
      </c>
      <c r="CY53" s="617">
        <v>1254.644</v>
      </c>
      <c r="CZ53" s="617">
        <f t="shared" si="10"/>
        <v>100.01700000000005</v>
      </c>
      <c r="DA53" s="561">
        <f t="shared" si="11"/>
        <v>8.66227794777015E-2</v>
      </c>
      <c r="DB53" s="732">
        <v>3816.8980000000001</v>
      </c>
      <c r="DC53" s="617">
        <f t="shared" si="12"/>
        <v>84.760000000000218</v>
      </c>
      <c r="DD53" s="561">
        <f t="shared" si="13"/>
        <v>2.2710842953824383E-2</v>
      </c>
      <c r="DE53" s="732">
        <v>461.78700000000003</v>
      </c>
      <c r="DF53" s="617">
        <f t="shared" si="32"/>
        <v>-20.96999999999997</v>
      </c>
      <c r="DG53" s="561">
        <f t="shared" si="33"/>
        <v>-4.3438002970438483E-2</v>
      </c>
      <c r="DH53" s="732">
        <v>382.12799999999999</v>
      </c>
      <c r="DI53" s="617">
        <f t="shared" si="14"/>
        <v>-26.299000000000035</v>
      </c>
      <c r="DJ53" s="561">
        <f t="shared" si="15"/>
        <v>-6.4390943791669097E-2</v>
      </c>
      <c r="DK53" s="732">
        <v>380.858</v>
      </c>
      <c r="DL53" s="617">
        <f t="shared" si="16"/>
        <v>19.444000000000017</v>
      </c>
      <c r="DM53" s="561">
        <f t="shared" si="17"/>
        <v>5.3799797462190227E-2</v>
      </c>
      <c r="DN53" s="732">
        <v>1224.7730000000001</v>
      </c>
      <c r="DO53" s="617">
        <f t="shared" si="18"/>
        <v>-27.824999999999818</v>
      </c>
      <c r="DP53" s="561">
        <f t="shared" si="19"/>
        <v>-2.2213830774118926E-2</v>
      </c>
      <c r="DQ53" s="732">
        <v>315.24</v>
      </c>
      <c r="DR53" s="617">
        <f t="shared" si="20"/>
        <v>29.601000000000056</v>
      </c>
      <c r="DS53" s="561">
        <f t="shared" si="21"/>
        <v>0.10363080671757029</v>
      </c>
      <c r="DT53" s="732">
        <v>258.12900000000002</v>
      </c>
      <c r="DU53" s="617">
        <f t="shared" si="22"/>
        <v>19.468000000000018</v>
      </c>
      <c r="DV53" s="561">
        <f t="shared" si="23"/>
        <v>8.1571769162117058E-2</v>
      </c>
      <c r="DW53" s="732">
        <v>210.017</v>
      </c>
      <c r="DX53" s="617">
        <f t="shared" si="24"/>
        <v>32.178000000000026</v>
      </c>
      <c r="DY53" s="561">
        <f t="shared" si="25"/>
        <v>0.18093893915282941</v>
      </c>
      <c r="DZ53" s="224">
        <v>783.38600000000008</v>
      </c>
      <c r="EA53" s="224">
        <f t="shared" si="26"/>
        <v>81.247000000000071</v>
      </c>
      <c r="EB53" s="561">
        <f t="shared" si="27"/>
        <v>0.11571355529318279</v>
      </c>
      <c r="EC53" s="224">
        <v>2008.1590000000001</v>
      </c>
      <c r="ED53" s="224">
        <f t="shared" si="28"/>
        <v>53.422000000000025</v>
      </c>
      <c r="EE53" s="946">
        <f t="shared" si="29"/>
        <v>2.7329507754751674E-2</v>
      </c>
    </row>
    <row r="54" spans="1:135" x14ac:dyDescent="0.25">
      <c r="A54" s="158" t="s">
        <v>49</v>
      </c>
      <c r="B54" s="248">
        <v>1536.1</v>
      </c>
      <c r="C54" s="732">
        <v>173.87799999999999</v>
      </c>
      <c r="D54" s="732">
        <v>152.583</v>
      </c>
      <c r="E54" s="732">
        <v>144.56</v>
      </c>
      <c r="F54" s="738">
        <v>471.02100000000002</v>
      </c>
      <c r="G54" s="736">
        <v>116.17700000000001</v>
      </c>
      <c r="H54" s="737">
        <v>100.001</v>
      </c>
      <c r="I54" s="737">
        <v>84.716999999999999</v>
      </c>
      <c r="J54" s="738">
        <v>300.89499999999998</v>
      </c>
      <c r="K54" s="737">
        <v>771.91599999999994</v>
      </c>
      <c r="L54" s="737">
        <v>84.335999999999999</v>
      </c>
      <c r="M54" s="737">
        <v>90.406999999999996</v>
      </c>
      <c r="N54" s="737">
        <v>112.274</v>
      </c>
      <c r="O54" s="737">
        <v>287.017</v>
      </c>
      <c r="P54" s="737">
        <v>1058.933</v>
      </c>
      <c r="Q54" s="737">
        <v>132.61199999999999</v>
      </c>
      <c r="R54" s="737">
        <v>156.65600000000001</v>
      </c>
      <c r="S54" s="737">
        <v>180.28700000000001</v>
      </c>
      <c r="T54" s="737">
        <v>469.55499999999995</v>
      </c>
      <c r="U54" s="737">
        <v>1528.4879999999998</v>
      </c>
      <c r="V54" s="732">
        <v>174.55799999999999</v>
      </c>
      <c r="W54" s="732">
        <v>159.20400000000001</v>
      </c>
      <c r="X54" s="732">
        <v>154.76599999999999</v>
      </c>
      <c r="Y54" s="738">
        <v>488.52800000000002</v>
      </c>
      <c r="Z54" s="736">
        <v>124.36199999999999</v>
      </c>
      <c r="AA54" s="737">
        <v>105.997</v>
      </c>
      <c r="AB54" s="737">
        <v>84.027000000000001</v>
      </c>
      <c r="AC54" s="738">
        <v>314.38599999999997</v>
      </c>
      <c r="AD54" s="737">
        <v>802.91399999999999</v>
      </c>
      <c r="AE54" s="737">
        <v>85.543999999999997</v>
      </c>
      <c r="AF54" s="737">
        <v>96.091999999999999</v>
      </c>
      <c r="AG54" s="60">
        <v>111.509</v>
      </c>
      <c r="AH54" s="732">
        <v>293.14499999999998</v>
      </c>
      <c r="AI54" s="732">
        <v>1096.059</v>
      </c>
      <c r="AJ54" s="737">
        <v>141.12100000000001</v>
      </c>
      <c r="AK54" s="737">
        <v>161.214</v>
      </c>
      <c r="AL54" s="737">
        <v>182.36</v>
      </c>
      <c r="AM54" s="737">
        <v>484.69500000000005</v>
      </c>
      <c r="AN54" s="737">
        <v>1580.7539999999999</v>
      </c>
      <c r="AO54" s="732">
        <v>185.42699999999999</v>
      </c>
      <c r="AP54" s="732">
        <v>159.55199999999999</v>
      </c>
      <c r="AQ54" s="732">
        <v>155.351</v>
      </c>
      <c r="AR54" s="738">
        <v>500.33</v>
      </c>
      <c r="AS54" s="732">
        <v>125.93600000000001</v>
      </c>
      <c r="AT54" s="732">
        <v>105.598</v>
      </c>
      <c r="AU54" s="732">
        <v>88.971999999999994</v>
      </c>
      <c r="AV54" s="738">
        <v>320.50599999999997</v>
      </c>
      <c r="AW54" s="737">
        <v>820.83600000000001</v>
      </c>
      <c r="AX54" s="732">
        <v>90.188999999999993</v>
      </c>
      <c r="AY54" s="732">
        <v>94.114999999999995</v>
      </c>
      <c r="AZ54" s="732">
        <v>118.279</v>
      </c>
      <c r="BA54" s="738">
        <v>302.58299999999997</v>
      </c>
      <c r="BB54" s="732">
        <v>1123.4189999999999</v>
      </c>
      <c r="BC54" s="732">
        <v>142.40600000000001</v>
      </c>
      <c r="BD54" s="732">
        <v>160.078</v>
      </c>
      <c r="BE54" s="732">
        <v>175.48099999999999</v>
      </c>
      <c r="BF54" s="738">
        <v>477.96500000000003</v>
      </c>
      <c r="BG54" s="630">
        <v>-6.7300000000000182</v>
      </c>
      <c r="BH54" s="642">
        <v>-1.388502047679474E-2</v>
      </c>
      <c r="BI54" s="637">
        <v>1601.384</v>
      </c>
      <c r="BJ54" s="617">
        <v>20.630000000000109</v>
      </c>
      <c r="BK54" s="561">
        <v>1.3050734016804677E-2</v>
      </c>
      <c r="BL54" s="732">
        <v>186.99799999999999</v>
      </c>
      <c r="BM54" s="732">
        <v>159.28399999999999</v>
      </c>
      <c r="BN54" s="732">
        <v>150.57</v>
      </c>
      <c r="BO54" s="732">
        <v>496.85199999999998</v>
      </c>
      <c r="BP54" s="732">
        <v>121.55</v>
      </c>
      <c r="BQ54" s="732">
        <v>105.45399999999999</v>
      </c>
      <c r="BR54" s="732">
        <v>89.363</v>
      </c>
      <c r="BS54" s="732">
        <v>0.39100000000000534</v>
      </c>
      <c r="BT54" s="750">
        <v>4.3946410106550978E-3</v>
      </c>
      <c r="BU54" s="732">
        <v>316.36699999999996</v>
      </c>
      <c r="BV54" s="732">
        <v>-4.13900000000001</v>
      </c>
      <c r="BW54" s="750">
        <v>-1.2913954808958367E-2</v>
      </c>
      <c r="BX54" s="732">
        <v>813.21899999999994</v>
      </c>
      <c r="BY54" s="617">
        <v>-7.6170000000000755</v>
      </c>
      <c r="BZ54" s="561">
        <v>-9.2795637618234041E-3</v>
      </c>
      <c r="CA54" s="732">
        <v>90.358999999999995</v>
      </c>
      <c r="CB54" s="617">
        <v>0.17000000000000171</v>
      </c>
      <c r="CC54" s="561">
        <v>1.8849305347658997E-3</v>
      </c>
      <c r="CD54" s="732">
        <v>94.188999999999993</v>
      </c>
      <c r="CE54" s="617">
        <v>7.3999999999998067E-2</v>
      </c>
      <c r="CF54" s="561">
        <v>7.8627211390318308E-4</v>
      </c>
      <c r="CG54" s="732">
        <v>116.11</v>
      </c>
      <c r="CH54" s="617">
        <f t="shared" si="0"/>
        <v>-2.1689999999999969</v>
      </c>
      <c r="CI54" s="561">
        <f t="shared" si="1"/>
        <v>-1.8337997446714945E-2</v>
      </c>
      <c r="CJ54" s="732">
        <v>300.65800000000002</v>
      </c>
      <c r="CK54" s="617">
        <f t="shared" si="2"/>
        <v>-1.9249999999999545</v>
      </c>
      <c r="CL54" s="561">
        <f t="shared" si="3"/>
        <v>-6.3618907869905277E-3</v>
      </c>
      <c r="CM54" s="732">
        <v>1113.877</v>
      </c>
      <c r="CN54" s="617">
        <f t="shared" si="4"/>
        <v>-9.5419999999999163</v>
      </c>
      <c r="CO54" s="561">
        <f t="shared" si="5"/>
        <v>-8.4937142775757916E-3</v>
      </c>
      <c r="CP54" s="732">
        <v>143.75</v>
      </c>
      <c r="CQ54" s="617">
        <f t="shared" si="30"/>
        <v>1.3439999999999941</v>
      </c>
      <c r="CR54" s="561">
        <f t="shared" si="31"/>
        <v>9.4378045868853417E-3</v>
      </c>
      <c r="CS54" s="617">
        <v>161.87</v>
      </c>
      <c r="CT54" s="617">
        <f t="shared" si="6"/>
        <v>1.7920000000000016</v>
      </c>
      <c r="CU54" s="561">
        <f t="shared" si="7"/>
        <v>1.119454266045304E-2</v>
      </c>
      <c r="CV54" s="617">
        <v>188.61699999999999</v>
      </c>
      <c r="CW54" s="617">
        <f t="shared" si="8"/>
        <v>13.135999999999996</v>
      </c>
      <c r="CX54" s="561">
        <f t="shared" si="9"/>
        <v>7.4857107037229073E-2</v>
      </c>
      <c r="CY54" s="617">
        <v>494.23699999999997</v>
      </c>
      <c r="CZ54" s="617">
        <f t="shared" si="10"/>
        <v>16.271999999999935</v>
      </c>
      <c r="DA54" s="561">
        <f t="shared" si="11"/>
        <v>3.4044333790130936E-2</v>
      </c>
      <c r="DB54" s="732">
        <v>1608.114</v>
      </c>
      <c r="DC54" s="617">
        <f t="shared" si="12"/>
        <v>6.7300000000000182</v>
      </c>
      <c r="DD54" s="561">
        <f t="shared" si="13"/>
        <v>4.2026147382514239E-3</v>
      </c>
      <c r="DE54" s="732">
        <v>175.69200000000001</v>
      </c>
      <c r="DF54" s="617">
        <f t="shared" si="32"/>
        <v>-11.305999999999983</v>
      </c>
      <c r="DG54" s="561">
        <f t="shared" si="33"/>
        <v>-6.0460539684916333E-2</v>
      </c>
      <c r="DH54" s="732">
        <v>151.07599999999999</v>
      </c>
      <c r="DI54" s="617">
        <f t="shared" si="14"/>
        <v>-8.2079999999999984</v>
      </c>
      <c r="DJ54" s="561">
        <f t="shared" si="15"/>
        <v>-5.1530599432460251E-2</v>
      </c>
      <c r="DK54" s="732">
        <v>149.54300000000001</v>
      </c>
      <c r="DL54" s="617">
        <f t="shared" si="16"/>
        <v>-1.0269999999999868</v>
      </c>
      <c r="DM54" s="561">
        <f t="shared" si="17"/>
        <v>-6.8207478249318384E-3</v>
      </c>
      <c r="DN54" s="732">
        <v>476.31100000000004</v>
      </c>
      <c r="DO54" s="617">
        <f t="shared" si="18"/>
        <v>-20.54099999999994</v>
      </c>
      <c r="DP54" s="561">
        <f t="shared" si="19"/>
        <v>-4.1342291064542243E-2</v>
      </c>
      <c r="DQ54" s="732">
        <v>127.93300000000001</v>
      </c>
      <c r="DR54" s="617">
        <f t="shared" si="20"/>
        <v>6.3830000000000098</v>
      </c>
      <c r="DS54" s="561">
        <f t="shared" si="21"/>
        <v>5.2513368983957302E-2</v>
      </c>
      <c r="DT54" s="732">
        <v>110.90300000000001</v>
      </c>
      <c r="DU54" s="617">
        <f t="shared" si="22"/>
        <v>5.4490000000000123</v>
      </c>
      <c r="DV54" s="561">
        <f t="shared" si="23"/>
        <v>5.1671818992167322E-2</v>
      </c>
      <c r="DW54" s="732">
        <v>91.572999999999993</v>
      </c>
      <c r="DX54" s="617">
        <f t="shared" si="24"/>
        <v>2.2099999999999937</v>
      </c>
      <c r="DY54" s="561">
        <f t="shared" si="25"/>
        <v>2.4730593198527284E-2</v>
      </c>
      <c r="DZ54" s="732">
        <v>330.40899999999999</v>
      </c>
      <c r="EA54" s="617">
        <f t="shared" si="26"/>
        <v>14.04200000000003</v>
      </c>
      <c r="EB54" s="561">
        <f t="shared" si="27"/>
        <v>4.4385160272721338E-2</v>
      </c>
      <c r="EC54" s="732">
        <v>806.72</v>
      </c>
      <c r="ED54" s="617">
        <f t="shared" si="28"/>
        <v>-6.49899999999991</v>
      </c>
      <c r="EE54" s="561">
        <f t="shared" si="29"/>
        <v>-7.9916971934988115E-3</v>
      </c>
    </row>
    <row r="55" spans="1:135" x14ac:dyDescent="0.25">
      <c r="A55" s="158" t="s">
        <v>50</v>
      </c>
      <c r="B55" s="248">
        <v>54.9</v>
      </c>
      <c r="C55" s="732">
        <v>4.6260000000000003</v>
      </c>
      <c r="D55" s="732">
        <v>5.6440000000000001</v>
      </c>
      <c r="E55" s="732">
        <v>4.5460000000000003</v>
      </c>
      <c r="F55" s="738">
        <v>14.815999999999999</v>
      </c>
      <c r="G55" s="736">
        <v>5.0549999999999997</v>
      </c>
      <c r="H55" s="737">
        <v>4.5579999999999998</v>
      </c>
      <c r="I55" s="737">
        <v>3.8109999999999999</v>
      </c>
      <c r="J55" s="738">
        <v>13.423999999999999</v>
      </c>
      <c r="K55" s="737">
        <v>28.24</v>
      </c>
      <c r="L55" s="737">
        <v>4.0010000000000003</v>
      </c>
      <c r="M55" s="737">
        <v>2.9390000000000001</v>
      </c>
      <c r="N55" s="737">
        <v>6.7560000000000002</v>
      </c>
      <c r="O55" s="737">
        <v>13.696000000000002</v>
      </c>
      <c r="P55" s="737">
        <v>41.936</v>
      </c>
      <c r="Q55" s="737">
        <v>6.1550000000000002</v>
      </c>
      <c r="R55" s="737">
        <v>4.3849999999999998</v>
      </c>
      <c r="S55" s="737">
        <v>4.476</v>
      </c>
      <c r="T55" s="737">
        <v>15.016000000000002</v>
      </c>
      <c r="U55" s="737">
        <v>56.951999999999998</v>
      </c>
      <c r="V55" s="732">
        <v>4.4960000000000004</v>
      </c>
      <c r="W55" s="732">
        <v>4.3040000000000003</v>
      </c>
      <c r="X55" s="732">
        <v>4.5030000000000001</v>
      </c>
      <c r="Y55" s="738">
        <v>13.303000000000001</v>
      </c>
      <c r="Z55" s="736">
        <v>4.3010000000000002</v>
      </c>
      <c r="AA55" s="737">
        <v>4.5549999999999997</v>
      </c>
      <c r="AB55" s="737">
        <v>4.4089999999999998</v>
      </c>
      <c r="AC55" s="738">
        <v>13.265000000000001</v>
      </c>
      <c r="AD55" s="737">
        <v>26.568000000000001</v>
      </c>
      <c r="AE55" s="737">
        <v>4.5970000000000004</v>
      </c>
      <c r="AF55" s="737">
        <v>2.6960000000000002</v>
      </c>
      <c r="AG55" s="60">
        <v>5.1360000000000001</v>
      </c>
      <c r="AH55" s="732">
        <v>12.429000000000002</v>
      </c>
      <c r="AI55" s="732">
        <v>38.997</v>
      </c>
      <c r="AJ55" s="737">
        <v>5.6280000000000001</v>
      </c>
      <c r="AK55" s="737">
        <v>4.4909999999999997</v>
      </c>
      <c r="AL55" s="737">
        <v>5.7220000000000004</v>
      </c>
      <c r="AM55" s="737">
        <v>15.841000000000001</v>
      </c>
      <c r="AN55" s="737">
        <v>54.838000000000001</v>
      </c>
      <c r="AO55" s="732">
        <v>4.7119999999999997</v>
      </c>
      <c r="AP55" s="732">
        <v>4.1529999999999996</v>
      </c>
      <c r="AQ55" s="732">
        <v>4.6349999999999998</v>
      </c>
      <c r="AR55" s="738">
        <v>13.499999999999998</v>
      </c>
      <c r="AS55" s="732">
        <v>4.4710000000000001</v>
      </c>
      <c r="AT55" s="732">
        <v>4.6890000000000001</v>
      </c>
      <c r="AU55" s="732">
        <v>4.4930000000000003</v>
      </c>
      <c r="AV55" s="738">
        <v>13.653</v>
      </c>
      <c r="AW55" s="737">
        <v>27.152999999999999</v>
      </c>
      <c r="AX55" s="732">
        <v>4.6029999999999998</v>
      </c>
      <c r="AY55" s="732">
        <v>1.9770000000000001</v>
      </c>
      <c r="AZ55" s="732">
        <v>4.3819999999999997</v>
      </c>
      <c r="BA55" s="738">
        <v>10.962</v>
      </c>
      <c r="BB55" s="732">
        <v>38.114999999999995</v>
      </c>
      <c r="BC55" s="732">
        <v>4.5819999999999999</v>
      </c>
      <c r="BD55" s="732">
        <v>4.4409999999999998</v>
      </c>
      <c r="BE55" s="732">
        <v>4.6479999999999997</v>
      </c>
      <c r="BF55" s="738">
        <v>13.670999999999999</v>
      </c>
      <c r="BG55" s="630">
        <v>-2.1700000000000017</v>
      </c>
      <c r="BH55" s="642">
        <v>-0.13698630136986312</v>
      </c>
      <c r="BI55" s="637">
        <v>51.785999999999994</v>
      </c>
      <c r="BJ55" s="617">
        <v>-3.0520000000000067</v>
      </c>
      <c r="BK55" s="561">
        <v>-5.5654837886137454E-2</v>
      </c>
      <c r="BL55" s="732">
        <v>4.6989999999999998</v>
      </c>
      <c r="BM55" s="732">
        <v>4.5090000000000003</v>
      </c>
      <c r="BN55" s="732">
        <v>5.3949999999999996</v>
      </c>
      <c r="BO55" s="732">
        <v>14.603</v>
      </c>
      <c r="BP55" s="732">
        <v>4.4939999999999998</v>
      </c>
      <c r="BQ55" s="732">
        <v>4.7389999999999999</v>
      </c>
      <c r="BR55" s="732">
        <v>4.4509999999999996</v>
      </c>
      <c r="BS55" s="732">
        <v>-4.2000000000000703E-2</v>
      </c>
      <c r="BT55" s="750">
        <v>-9.3478744714001107E-3</v>
      </c>
      <c r="BU55" s="732">
        <v>13.684000000000001</v>
      </c>
      <c r="BV55" s="732">
        <v>3.1000000000000583E-2</v>
      </c>
      <c r="BW55" s="750">
        <v>2.2705632461730448E-3</v>
      </c>
      <c r="BX55" s="732">
        <v>28.286999999999999</v>
      </c>
      <c r="BY55" s="617">
        <v>1.1340000000000003</v>
      </c>
      <c r="BZ55" s="561">
        <v>4.1763341067285395E-2</v>
      </c>
      <c r="CA55" s="732">
        <v>4.5279999999999996</v>
      </c>
      <c r="CB55" s="617">
        <v>-7.5000000000000178E-2</v>
      </c>
      <c r="CC55" s="561">
        <v>-1.6293721485987438E-2</v>
      </c>
      <c r="CD55" s="732">
        <v>1.782</v>
      </c>
      <c r="CE55" s="617">
        <v>-0.19500000000000006</v>
      </c>
      <c r="CF55" s="561">
        <v>-9.8634294385432503E-2</v>
      </c>
      <c r="CG55" s="732">
        <v>6.0179999999999998</v>
      </c>
      <c r="CH55" s="617">
        <f t="shared" si="0"/>
        <v>1.6360000000000001</v>
      </c>
      <c r="CI55" s="561">
        <f t="shared" si="1"/>
        <v>0.37334550433591973</v>
      </c>
      <c r="CJ55" s="732">
        <v>12.327999999999999</v>
      </c>
      <c r="CK55" s="617">
        <f t="shared" si="2"/>
        <v>1.3659999999999997</v>
      </c>
      <c r="CL55" s="561">
        <f t="shared" si="3"/>
        <v>0.1246122970260901</v>
      </c>
      <c r="CM55" s="732">
        <v>40.614999999999995</v>
      </c>
      <c r="CN55" s="617">
        <f t="shared" si="4"/>
        <v>2.5</v>
      </c>
      <c r="CO55" s="561">
        <f t="shared" si="5"/>
        <v>6.5590974681883782E-2</v>
      </c>
      <c r="CP55" s="732">
        <v>7.21</v>
      </c>
      <c r="CQ55" s="617">
        <f t="shared" si="30"/>
        <v>2.6280000000000001</v>
      </c>
      <c r="CR55" s="561">
        <f t="shared" si="31"/>
        <v>0.57354866870362287</v>
      </c>
      <c r="CS55" s="617">
        <v>4.4329999999999998</v>
      </c>
      <c r="CT55" s="617">
        <f t="shared" si="6"/>
        <v>-8.0000000000000071E-3</v>
      </c>
      <c r="CU55" s="561">
        <f t="shared" si="7"/>
        <v>-1.8013960819635235E-3</v>
      </c>
      <c r="CV55" s="617">
        <v>4.5940000000000003</v>
      </c>
      <c r="CW55" s="617">
        <f t="shared" si="8"/>
        <v>-5.3999999999999382E-2</v>
      </c>
      <c r="CX55" s="561">
        <f t="shared" si="9"/>
        <v>-1.1617900172116908E-2</v>
      </c>
      <c r="CY55" s="617">
        <v>16.237000000000002</v>
      </c>
      <c r="CZ55" s="617">
        <f t="shared" si="10"/>
        <v>2.5660000000000025</v>
      </c>
      <c r="DA55" s="561">
        <f t="shared" si="11"/>
        <v>0.18769658400994826</v>
      </c>
      <c r="DB55" s="732">
        <v>56.851999999999997</v>
      </c>
      <c r="DC55" s="617">
        <f t="shared" si="12"/>
        <v>5.0660000000000025</v>
      </c>
      <c r="DD55" s="561">
        <f t="shared" si="13"/>
        <v>9.7825667168732922E-2</v>
      </c>
      <c r="DE55" s="732">
        <v>4.6909999999999998</v>
      </c>
      <c r="DF55" s="617">
        <f t="shared" si="32"/>
        <v>-8.0000000000000071E-3</v>
      </c>
      <c r="DG55" s="561">
        <f t="shared" si="33"/>
        <v>-1.702489891466271E-3</v>
      </c>
      <c r="DH55" s="732">
        <v>4.1950000000000003</v>
      </c>
      <c r="DI55" s="617">
        <f t="shared" si="14"/>
        <v>-0.31400000000000006</v>
      </c>
      <c r="DJ55" s="561">
        <f t="shared" si="15"/>
        <v>-6.963850077622534E-2</v>
      </c>
      <c r="DK55" s="732">
        <v>4.6260000000000003</v>
      </c>
      <c r="DL55" s="617">
        <f t="shared" si="16"/>
        <v>-0.76899999999999924</v>
      </c>
      <c r="DM55" s="561">
        <f t="shared" si="17"/>
        <v>-0.14253938832252072</v>
      </c>
      <c r="DN55" s="732">
        <v>13.512</v>
      </c>
      <c r="DO55" s="617">
        <f t="shared" si="18"/>
        <v>-1.0909999999999993</v>
      </c>
      <c r="DP55" s="561">
        <f t="shared" si="19"/>
        <v>-7.4710675888516015E-2</v>
      </c>
      <c r="DQ55" s="732">
        <v>4.6559999999999997</v>
      </c>
      <c r="DR55" s="617">
        <f t="shared" si="20"/>
        <v>0.16199999999999992</v>
      </c>
      <c r="DS55" s="561">
        <f t="shared" si="21"/>
        <v>3.6048064085447244E-2</v>
      </c>
      <c r="DT55" s="732">
        <v>5.1139999999999999</v>
      </c>
      <c r="DU55" s="617">
        <f t="shared" si="22"/>
        <v>0.375</v>
      </c>
      <c r="DV55" s="561">
        <f t="shared" si="23"/>
        <v>7.9130618273897446E-2</v>
      </c>
      <c r="DW55" s="732">
        <v>4.4829999999999997</v>
      </c>
      <c r="DX55" s="617">
        <f t="shared" si="24"/>
        <v>3.2000000000000028E-2</v>
      </c>
      <c r="DY55" s="561">
        <f t="shared" si="25"/>
        <v>7.189395641428899E-3</v>
      </c>
      <c r="DZ55" s="732">
        <v>14.253</v>
      </c>
      <c r="EA55" s="617">
        <f t="shared" si="26"/>
        <v>0.56899999999999906</v>
      </c>
      <c r="EB55" s="561">
        <f t="shared" si="27"/>
        <v>4.1581408944752922E-2</v>
      </c>
      <c r="EC55" s="732">
        <v>27.765000000000001</v>
      </c>
      <c r="ED55" s="617">
        <f t="shared" si="28"/>
        <v>-0.52199999999999847</v>
      </c>
      <c r="EE55" s="561">
        <f t="shared" si="29"/>
        <v>-1.8453706649697688E-2</v>
      </c>
    </row>
    <row r="56" spans="1:135" x14ac:dyDescent="0.25">
      <c r="A56" s="158" t="s">
        <v>51</v>
      </c>
      <c r="B56" s="248">
        <v>2193.8000000000002</v>
      </c>
      <c r="C56" s="732">
        <v>273.27100000000002</v>
      </c>
      <c r="D56" s="732">
        <v>248.28899999999999</v>
      </c>
      <c r="E56" s="732">
        <v>218.71199999999999</v>
      </c>
      <c r="F56" s="738">
        <v>740.27199999999993</v>
      </c>
      <c r="G56" s="736">
        <v>165.68100000000001</v>
      </c>
      <c r="H56" s="737">
        <v>136.61600000000001</v>
      </c>
      <c r="I56" s="737">
        <v>89.061999999999998</v>
      </c>
      <c r="J56" s="738">
        <v>391.35900000000004</v>
      </c>
      <c r="K56" s="737">
        <v>1131.6309999999999</v>
      </c>
      <c r="L56" s="737">
        <v>82.4</v>
      </c>
      <c r="M56" s="737">
        <v>83.55</v>
      </c>
      <c r="N56" s="737">
        <v>127.93899999999999</v>
      </c>
      <c r="O56" s="737">
        <v>293.88900000000001</v>
      </c>
      <c r="P56" s="737">
        <v>1425.52</v>
      </c>
      <c r="Q56" s="737">
        <v>185.886</v>
      </c>
      <c r="R56" s="737">
        <v>233.75</v>
      </c>
      <c r="S56" s="737">
        <v>264.82100000000003</v>
      </c>
      <c r="T56" s="737">
        <v>684.45699999999999</v>
      </c>
      <c r="U56" s="737">
        <v>2109.9769999999999</v>
      </c>
      <c r="V56" s="732">
        <v>272.25400000000002</v>
      </c>
      <c r="W56" s="732">
        <v>227.27699999999999</v>
      </c>
      <c r="X56" s="732">
        <v>223.27099999999999</v>
      </c>
      <c r="Y56" s="738">
        <v>722.80200000000002</v>
      </c>
      <c r="Z56" s="736">
        <v>183.90299999999999</v>
      </c>
      <c r="AA56" s="737">
        <v>148.16499999999999</v>
      </c>
      <c r="AB56" s="737">
        <v>97.072000000000003</v>
      </c>
      <c r="AC56" s="738">
        <v>429.14</v>
      </c>
      <c r="AD56" s="737">
        <v>1151.942</v>
      </c>
      <c r="AE56" s="737">
        <v>78.207999999999998</v>
      </c>
      <c r="AF56" s="737">
        <v>88.721999999999994</v>
      </c>
      <c r="AG56" s="60">
        <v>119.029</v>
      </c>
      <c r="AH56" s="732">
        <v>285.95899999999995</v>
      </c>
      <c r="AI56" s="732">
        <v>1437.9009999999998</v>
      </c>
      <c r="AJ56" s="737">
        <v>191.83099999999999</v>
      </c>
      <c r="AK56" s="737">
        <v>239.43100000000001</v>
      </c>
      <c r="AL56" s="737">
        <v>270.42</v>
      </c>
      <c r="AM56" s="737">
        <v>701.68200000000002</v>
      </c>
      <c r="AN56" s="737">
        <v>2139.5829999999996</v>
      </c>
      <c r="AO56" s="732">
        <v>283.786</v>
      </c>
      <c r="AP56" s="732">
        <v>236.84399999999999</v>
      </c>
      <c r="AQ56" s="732">
        <v>226.44499999999999</v>
      </c>
      <c r="AR56" s="738">
        <v>747.07500000000005</v>
      </c>
      <c r="AS56" s="732">
        <v>171.33199999999999</v>
      </c>
      <c r="AT56" s="732">
        <v>111.074</v>
      </c>
      <c r="AU56" s="732">
        <v>88.31</v>
      </c>
      <c r="AV56" s="738">
        <v>370.71600000000001</v>
      </c>
      <c r="AW56" s="737">
        <v>1117.7910000000002</v>
      </c>
      <c r="AX56" s="732">
        <v>81.668000000000006</v>
      </c>
      <c r="AY56" s="732">
        <v>77.709000000000003</v>
      </c>
      <c r="AZ56" s="732">
        <v>122.03</v>
      </c>
      <c r="BA56" s="738">
        <v>281.40700000000004</v>
      </c>
      <c r="BB56" s="732">
        <v>1399.1980000000003</v>
      </c>
      <c r="BC56" s="732">
        <v>183.81299999999999</v>
      </c>
      <c r="BD56" s="732">
        <v>219.86799999999999</v>
      </c>
      <c r="BE56" s="732">
        <v>253.822</v>
      </c>
      <c r="BF56" s="738">
        <v>657.50299999999993</v>
      </c>
      <c r="BG56" s="630">
        <v>-44.179000000000087</v>
      </c>
      <c r="BH56" s="642">
        <v>-6.2961569485892599E-2</v>
      </c>
      <c r="BI56" s="637">
        <v>2056.701</v>
      </c>
      <c r="BJ56" s="617">
        <v>-82.881999999999607</v>
      </c>
      <c r="BK56" s="561">
        <v>-3.8737454915280023E-2</v>
      </c>
      <c r="BL56" s="732">
        <v>289.214</v>
      </c>
      <c r="BM56" s="732">
        <v>243.137</v>
      </c>
      <c r="BN56" s="732">
        <v>203.167</v>
      </c>
      <c r="BO56" s="732">
        <v>735.51800000000003</v>
      </c>
      <c r="BP56" s="732">
        <v>157.44999999999999</v>
      </c>
      <c r="BQ56" s="732">
        <v>127.21299999999999</v>
      </c>
      <c r="BR56" s="732">
        <v>82.703999999999994</v>
      </c>
      <c r="BS56" s="732">
        <v>-5.6060000000000088</v>
      </c>
      <c r="BT56" s="750">
        <v>-6.3480919488166782E-2</v>
      </c>
      <c r="BU56" s="732">
        <v>367.36700000000002</v>
      </c>
      <c r="BV56" s="732">
        <v>-3.3489999999999895</v>
      </c>
      <c r="BW56" s="750">
        <v>-9.0338695928958816E-3</v>
      </c>
      <c r="BX56" s="732">
        <v>1102.885</v>
      </c>
      <c r="BY56" s="617">
        <v>-14.906000000000176</v>
      </c>
      <c r="BZ56" s="561">
        <v>-1.3335229931176914E-2</v>
      </c>
      <c r="CA56" s="732">
        <v>76.137</v>
      </c>
      <c r="CB56" s="617">
        <v>-5.5310000000000059</v>
      </c>
      <c r="CC56" s="561">
        <v>-6.7725424891022248E-2</v>
      </c>
      <c r="CD56" s="732">
        <v>83.475999999999999</v>
      </c>
      <c r="CE56" s="617">
        <v>5.7669999999999959</v>
      </c>
      <c r="CF56" s="561">
        <v>7.4212768147833535E-2</v>
      </c>
      <c r="CG56" s="732">
        <v>130.35400000000001</v>
      </c>
      <c r="CH56" s="617">
        <f t="shared" si="0"/>
        <v>8.3240000000000123</v>
      </c>
      <c r="CI56" s="561">
        <f t="shared" si="1"/>
        <v>6.8212734573465647E-2</v>
      </c>
      <c r="CJ56" s="732">
        <v>289.96699999999998</v>
      </c>
      <c r="CK56" s="617">
        <f t="shared" si="2"/>
        <v>8.5599999999999454</v>
      </c>
      <c r="CL56" s="561">
        <f t="shared" si="3"/>
        <v>3.0418575230893134E-2</v>
      </c>
      <c r="CM56" s="732">
        <v>1392.8519999999999</v>
      </c>
      <c r="CN56" s="617">
        <f t="shared" si="4"/>
        <v>-6.3460000000004584</v>
      </c>
      <c r="CO56" s="561">
        <f t="shared" si="5"/>
        <v>-4.5354553108283863E-3</v>
      </c>
      <c r="CP56" s="732">
        <v>207.54</v>
      </c>
      <c r="CQ56" s="617">
        <f t="shared" si="30"/>
        <v>23.727000000000004</v>
      </c>
      <c r="CR56" s="561">
        <f t="shared" si="31"/>
        <v>0.12908227383264517</v>
      </c>
      <c r="CS56" s="617">
        <v>242.999</v>
      </c>
      <c r="CT56" s="617">
        <f t="shared" si="6"/>
        <v>23.131</v>
      </c>
      <c r="CU56" s="561">
        <f t="shared" si="7"/>
        <v>0.10520403150981499</v>
      </c>
      <c r="CV56" s="617">
        <v>288.42399999999998</v>
      </c>
      <c r="CW56" s="617">
        <f t="shared" si="8"/>
        <v>34.601999999999975</v>
      </c>
      <c r="CX56" s="561">
        <f t="shared" si="9"/>
        <v>0.1363238805146913</v>
      </c>
      <c r="CY56" s="617">
        <v>738.96299999999997</v>
      </c>
      <c r="CZ56" s="617">
        <f t="shared" si="10"/>
        <v>81.460000000000036</v>
      </c>
      <c r="DA56" s="561">
        <f t="shared" si="11"/>
        <v>0.12389297083055141</v>
      </c>
      <c r="DB56" s="732">
        <v>2131.8149999999996</v>
      </c>
      <c r="DC56" s="617">
        <f t="shared" si="12"/>
        <v>75.113999999999578</v>
      </c>
      <c r="DD56" s="561">
        <f t="shared" si="13"/>
        <v>3.652159453415911E-2</v>
      </c>
      <c r="DE56" s="732">
        <v>279.71600000000001</v>
      </c>
      <c r="DF56" s="617">
        <f t="shared" si="32"/>
        <v>-9.4979999999999905</v>
      </c>
      <c r="DG56" s="561">
        <f t="shared" si="33"/>
        <v>-3.2840733851058353E-2</v>
      </c>
      <c r="DH56" s="732">
        <v>225.43199999999999</v>
      </c>
      <c r="DI56" s="617">
        <f t="shared" si="14"/>
        <v>-17.705000000000013</v>
      </c>
      <c r="DJ56" s="561">
        <f t="shared" si="15"/>
        <v>-7.2819027955432589E-2</v>
      </c>
      <c r="DK56" s="732">
        <v>224.678</v>
      </c>
      <c r="DL56" s="617">
        <f t="shared" si="16"/>
        <v>21.510999999999996</v>
      </c>
      <c r="DM56" s="561">
        <f t="shared" si="17"/>
        <v>0.1058784152938223</v>
      </c>
      <c r="DN56" s="732">
        <v>729.82600000000002</v>
      </c>
      <c r="DO56" s="617">
        <f t="shared" si="18"/>
        <v>-5.6920000000000073</v>
      </c>
      <c r="DP56" s="561">
        <f t="shared" si="19"/>
        <v>-7.7387637012282596E-3</v>
      </c>
      <c r="DQ56" s="732">
        <v>180.34399999999999</v>
      </c>
      <c r="DR56" s="617">
        <f t="shared" si="20"/>
        <v>22.894000000000005</v>
      </c>
      <c r="DS56" s="561">
        <f t="shared" si="21"/>
        <v>0.14540489044141003</v>
      </c>
      <c r="DT56" s="732">
        <v>140.63999999999999</v>
      </c>
      <c r="DU56" s="617">
        <f t="shared" si="22"/>
        <v>13.426999999999992</v>
      </c>
      <c r="DV56" s="561">
        <f t="shared" si="23"/>
        <v>0.10554738902470653</v>
      </c>
      <c r="DW56" s="732">
        <v>112.89100000000001</v>
      </c>
      <c r="DX56" s="617">
        <f t="shared" si="24"/>
        <v>30.187000000000012</v>
      </c>
      <c r="DY56" s="561">
        <f t="shared" si="25"/>
        <v>0.36500048365254417</v>
      </c>
      <c r="DZ56" s="732">
        <v>433.875</v>
      </c>
      <c r="EA56" s="617">
        <f t="shared" si="26"/>
        <v>66.507999999999981</v>
      </c>
      <c r="EB56" s="561">
        <f t="shared" si="27"/>
        <v>0.18103966877808833</v>
      </c>
      <c r="EC56" s="732">
        <v>1163.701</v>
      </c>
      <c r="ED56" s="617">
        <f t="shared" si="28"/>
        <v>60.816000000000031</v>
      </c>
      <c r="EE56" s="561">
        <f t="shared" si="29"/>
        <v>5.5142648598902E-2</v>
      </c>
    </row>
    <row r="57" spans="1:135" x14ac:dyDescent="0.25">
      <c r="A57" s="158" t="s">
        <v>34</v>
      </c>
      <c r="B57" s="251">
        <v>19.463999999999999</v>
      </c>
      <c r="C57" s="732">
        <v>1.56</v>
      </c>
      <c r="D57" s="732">
        <v>1.3029999999999999</v>
      </c>
      <c r="E57" s="732">
        <v>1.4470000000000001</v>
      </c>
      <c r="F57" s="738">
        <v>4.3100000000000005</v>
      </c>
      <c r="G57" s="736">
        <v>2.3860000000000001</v>
      </c>
      <c r="H57" s="737">
        <v>1.5149999999999999</v>
      </c>
      <c r="I57" s="737">
        <v>1.0860000000000001</v>
      </c>
      <c r="J57" s="738">
        <v>4.9870000000000001</v>
      </c>
      <c r="K57" s="737">
        <v>9.2970000000000006</v>
      </c>
      <c r="L57" s="737">
        <v>1.4610000000000001</v>
      </c>
      <c r="M57" s="737">
        <v>1.232</v>
      </c>
      <c r="N57" s="737">
        <v>1.5149999999999999</v>
      </c>
      <c r="O57" s="737">
        <v>4.2080000000000002</v>
      </c>
      <c r="P57" s="737">
        <v>13.505000000000001</v>
      </c>
      <c r="Q57" s="737">
        <v>2.1150000000000002</v>
      </c>
      <c r="R57" s="737">
        <v>1.46</v>
      </c>
      <c r="S57" s="737">
        <v>1.7010000000000001</v>
      </c>
      <c r="T57" s="737">
        <v>5.2759999999999998</v>
      </c>
      <c r="U57" s="737">
        <v>18.780999999999999</v>
      </c>
      <c r="V57" s="732">
        <v>1.446</v>
      </c>
      <c r="W57" s="732">
        <v>1.3</v>
      </c>
      <c r="X57" s="732">
        <v>1.3</v>
      </c>
      <c r="Y57" s="738">
        <v>4.0460000000000003</v>
      </c>
      <c r="Z57" s="736">
        <v>1.768</v>
      </c>
      <c r="AA57" s="737">
        <v>1.004</v>
      </c>
      <c r="AB57" s="737">
        <v>1.107</v>
      </c>
      <c r="AC57" s="738">
        <v>3.8790000000000004</v>
      </c>
      <c r="AD57" s="737">
        <v>7.9250000000000007</v>
      </c>
      <c r="AE57" s="737">
        <v>1.6850000000000001</v>
      </c>
      <c r="AF57" s="737">
        <v>1.3680000000000001</v>
      </c>
      <c r="AG57" s="60">
        <v>1.4259999999999999</v>
      </c>
      <c r="AH57" s="732">
        <v>4.4790000000000001</v>
      </c>
      <c r="AI57" s="732">
        <v>12.404</v>
      </c>
      <c r="AJ57" s="737">
        <v>1.526</v>
      </c>
      <c r="AK57" s="737">
        <v>1.5880000000000001</v>
      </c>
      <c r="AL57" s="737">
        <v>1.5109999999999999</v>
      </c>
      <c r="AM57" s="737">
        <v>4.625</v>
      </c>
      <c r="AN57" s="737">
        <v>17.029</v>
      </c>
      <c r="AO57" s="732">
        <v>1.484</v>
      </c>
      <c r="AP57" s="732">
        <v>1.302</v>
      </c>
      <c r="AQ57" s="732">
        <v>1.532</v>
      </c>
      <c r="AR57" s="738">
        <v>4.3179999999999996</v>
      </c>
      <c r="AS57" s="732">
        <v>1.7010000000000001</v>
      </c>
      <c r="AT57" s="732">
        <v>0.97599999999999998</v>
      </c>
      <c r="AU57" s="732">
        <v>1.2390000000000001</v>
      </c>
      <c r="AV57" s="738">
        <v>3.9160000000000004</v>
      </c>
      <c r="AW57" s="737">
        <v>8.234</v>
      </c>
      <c r="AX57" s="732">
        <v>0.72399999999999998</v>
      </c>
      <c r="AY57" s="732">
        <v>1.2350000000000001</v>
      </c>
      <c r="AZ57" s="732">
        <v>1.4</v>
      </c>
      <c r="BA57" s="738">
        <v>3.359</v>
      </c>
      <c r="BB57" s="732">
        <v>11.593</v>
      </c>
      <c r="BC57" s="732">
        <v>1.2270000000000001</v>
      </c>
      <c r="BD57" s="732">
        <v>1.641</v>
      </c>
      <c r="BE57" s="732">
        <v>1.4350000000000001</v>
      </c>
      <c r="BF57" s="738">
        <v>4.3030000000000008</v>
      </c>
      <c r="BG57" s="630">
        <v>-0.32199999999999918</v>
      </c>
      <c r="BH57" s="642">
        <v>-6.9621621621621443E-2</v>
      </c>
      <c r="BI57" s="637">
        <v>15.896000000000001</v>
      </c>
      <c r="BJ57" s="617">
        <v>-1.1329999999999991</v>
      </c>
      <c r="BK57" s="561">
        <v>-6.6533560396969782E-2</v>
      </c>
      <c r="BL57" s="732">
        <v>1.448</v>
      </c>
      <c r="BM57" s="732">
        <v>1.24</v>
      </c>
      <c r="BN57" s="732">
        <v>1.4179999999999999</v>
      </c>
      <c r="BO57" s="732">
        <v>4.1059999999999999</v>
      </c>
      <c r="BP57" s="732">
        <v>1.6759999999999999</v>
      </c>
      <c r="BQ57" s="732">
        <v>0.97699999999999998</v>
      </c>
      <c r="BR57" s="732">
        <v>0.61399999999999999</v>
      </c>
      <c r="BS57" s="732">
        <v>-0.62500000000000011</v>
      </c>
      <c r="BT57" s="750">
        <v>-0.50443906376109771</v>
      </c>
      <c r="BU57" s="732">
        <v>3.2669999999999999</v>
      </c>
      <c r="BV57" s="732">
        <v>-0.64900000000000047</v>
      </c>
      <c r="BW57" s="750">
        <v>-0.16573033707865178</v>
      </c>
      <c r="BX57" s="732">
        <v>7.3729999999999993</v>
      </c>
      <c r="BY57" s="617">
        <v>-0.86100000000000065</v>
      </c>
      <c r="BZ57" s="561">
        <v>-0.10456643186786503</v>
      </c>
      <c r="CA57" s="732">
        <v>0.89300000000000002</v>
      </c>
      <c r="CB57" s="617">
        <v>0.16900000000000004</v>
      </c>
      <c r="CC57" s="561">
        <v>0.23342541436464095</v>
      </c>
      <c r="CD57" s="732">
        <v>0.93300000000000005</v>
      </c>
      <c r="CE57" s="617">
        <v>-0.30200000000000005</v>
      </c>
      <c r="CF57" s="561">
        <v>-0.2445344129554656</v>
      </c>
      <c r="CG57" s="732">
        <v>1.171</v>
      </c>
      <c r="CH57" s="617">
        <f t="shared" si="0"/>
        <v>-0.22899999999999987</v>
      </c>
      <c r="CI57" s="561">
        <f t="shared" si="1"/>
        <v>-0.16357142857142848</v>
      </c>
      <c r="CJ57" s="732">
        <v>2.9969999999999999</v>
      </c>
      <c r="CK57" s="617">
        <f t="shared" si="2"/>
        <v>-0.3620000000000001</v>
      </c>
      <c r="CL57" s="561">
        <f t="shared" si="3"/>
        <v>-0.10777016969336115</v>
      </c>
      <c r="CM57" s="732">
        <v>10.37</v>
      </c>
      <c r="CN57" s="617">
        <f t="shared" si="4"/>
        <v>-1.2230000000000008</v>
      </c>
      <c r="CO57" s="561">
        <f t="shared" si="5"/>
        <v>-0.10549469507461405</v>
      </c>
      <c r="CP57" s="732">
        <v>1.2669999999999999</v>
      </c>
      <c r="CQ57" s="617">
        <f t="shared" si="30"/>
        <v>3.9999999999999813E-2</v>
      </c>
      <c r="CR57" s="561">
        <f t="shared" si="31"/>
        <v>3.2599837000814841E-2</v>
      </c>
      <c r="CS57" s="617">
        <v>1.353</v>
      </c>
      <c r="CT57" s="617">
        <f t="shared" si="6"/>
        <v>-0.28800000000000003</v>
      </c>
      <c r="CU57" s="561">
        <f t="shared" si="7"/>
        <v>-0.17550274223034737</v>
      </c>
      <c r="CV57" s="617">
        <v>1.4430000000000001</v>
      </c>
      <c r="CW57" s="617">
        <f t="shared" si="8"/>
        <v>8.0000000000000071E-3</v>
      </c>
      <c r="CX57" s="561">
        <f t="shared" si="9"/>
        <v>5.574912891986067E-3</v>
      </c>
      <c r="CY57" s="617">
        <v>4.0630000000000006</v>
      </c>
      <c r="CZ57" s="617">
        <f t="shared" si="10"/>
        <v>-0.24000000000000021</v>
      </c>
      <c r="DA57" s="561">
        <f t="shared" si="11"/>
        <v>-5.577504066930053E-2</v>
      </c>
      <c r="DB57" s="732">
        <v>14.433</v>
      </c>
      <c r="DC57" s="617">
        <f t="shared" si="12"/>
        <v>-1.463000000000001</v>
      </c>
      <c r="DD57" s="561">
        <f t="shared" si="13"/>
        <v>-9.203573225968803E-2</v>
      </c>
      <c r="DE57" s="732">
        <v>1.417</v>
      </c>
      <c r="DF57" s="617">
        <f t="shared" si="32"/>
        <v>-3.0999999999999917E-2</v>
      </c>
      <c r="DG57" s="561">
        <f t="shared" si="33"/>
        <v>-2.1408839779005467E-2</v>
      </c>
      <c r="DH57" s="732">
        <v>1.212</v>
      </c>
      <c r="DI57" s="617">
        <f t="shared" si="14"/>
        <v>-2.8000000000000025E-2</v>
      </c>
      <c r="DJ57" s="561">
        <f t="shared" si="15"/>
        <v>-2.2580645161290342E-2</v>
      </c>
      <c r="DK57" s="732">
        <v>1.1819999999999999</v>
      </c>
      <c r="DL57" s="617">
        <f t="shared" si="16"/>
        <v>-0.23599999999999999</v>
      </c>
      <c r="DM57" s="561">
        <f t="shared" si="17"/>
        <v>-0.16643159379407615</v>
      </c>
      <c r="DN57" s="732">
        <v>3.8109999999999999</v>
      </c>
      <c r="DO57" s="617">
        <f t="shared" si="18"/>
        <v>-0.29499999999999993</v>
      </c>
      <c r="DP57" s="561">
        <f t="shared" si="19"/>
        <v>-7.1846078908913771E-2</v>
      </c>
      <c r="DQ57" s="732">
        <v>1.865</v>
      </c>
      <c r="DR57" s="617">
        <f t="shared" si="20"/>
        <v>0.18900000000000006</v>
      </c>
      <c r="DS57" s="561">
        <f t="shared" si="21"/>
        <v>0.11276849642004777</v>
      </c>
      <c r="DT57" s="732">
        <v>1.228</v>
      </c>
      <c r="DU57" s="617">
        <f t="shared" si="22"/>
        <v>0.251</v>
      </c>
      <c r="DV57" s="561">
        <f t="shared" si="23"/>
        <v>0.25690890481064482</v>
      </c>
      <c r="DW57" s="732">
        <v>0.85199999999999998</v>
      </c>
      <c r="DX57" s="617">
        <f t="shared" si="24"/>
        <v>0.23799999999999999</v>
      </c>
      <c r="DY57" s="561">
        <f t="shared" si="25"/>
        <v>0.38762214983713356</v>
      </c>
      <c r="DZ57" s="732">
        <v>3.9449999999999998</v>
      </c>
      <c r="EA57" s="617">
        <f t="shared" si="26"/>
        <v>0.67799999999999994</v>
      </c>
      <c r="EB57" s="561">
        <f t="shared" si="27"/>
        <v>0.20752984389348025</v>
      </c>
      <c r="EC57" s="732">
        <v>7.7560000000000002</v>
      </c>
      <c r="ED57" s="617">
        <f t="shared" si="28"/>
        <v>0.3830000000000009</v>
      </c>
      <c r="EE57" s="561">
        <f t="shared" si="29"/>
        <v>5.1946290519463034E-2</v>
      </c>
    </row>
    <row r="58" spans="1:135" x14ac:dyDescent="0.25">
      <c r="A58" s="158" t="s">
        <v>52</v>
      </c>
      <c r="B58" s="252">
        <v>8.2370000000000001</v>
      </c>
      <c r="C58" s="732">
        <v>0.34899999999999998</v>
      </c>
      <c r="D58" s="732">
        <v>0.371</v>
      </c>
      <c r="E58" s="732">
        <v>0.41699999999999998</v>
      </c>
      <c r="F58" s="738">
        <v>1.137</v>
      </c>
      <c r="G58" s="736">
        <v>1.982</v>
      </c>
      <c r="H58" s="737">
        <v>0.25600000000000001</v>
      </c>
      <c r="I58" s="737">
        <v>0.248</v>
      </c>
      <c r="J58" s="738">
        <v>2.4859999999999998</v>
      </c>
      <c r="K58" s="737">
        <v>3.6229999999999998</v>
      </c>
      <c r="L58" s="737">
        <v>0.59199999999999997</v>
      </c>
      <c r="M58" s="737">
        <v>0.47199999999999998</v>
      </c>
      <c r="N58" s="737">
        <v>1.44</v>
      </c>
      <c r="O58" s="737">
        <v>2.504</v>
      </c>
      <c r="P58" s="737">
        <v>6.1269999999999998</v>
      </c>
      <c r="Q58" s="737">
        <v>0.77500000000000002</v>
      </c>
      <c r="R58" s="737">
        <v>0.57699999999999996</v>
      </c>
      <c r="S58" s="737">
        <v>0.48599999999999999</v>
      </c>
      <c r="T58" s="737">
        <v>1.8380000000000001</v>
      </c>
      <c r="U58" s="737">
        <v>7.9649999999999999</v>
      </c>
      <c r="V58" s="732">
        <v>0.38500000000000001</v>
      </c>
      <c r="W58" s="732">
        <v>0.26800000000000002</v>
      </c>
      <c r="X58" s="732">
        <v>0.90200000000000002</v>
      </c>
      <c r="Y58" s="738">
        <v>1.5550000000000002</v>
      </c>
      <c r="Z58" s="736">
        <v>0.48899999999999999</v>
      </c>
      <c r="AA58" s="737">
        <v>0.376</v>
      </c>
      <c r="AB58" s="737">
        <v>0.58099999999999996</v>
      </c>
      <c r="AC58" s="738">
        <v>1.446</v>
      </c>
      <c r="AD58" s="737">
        <v>3.0010000000000003</v>
      </c>
      <c r="AE58" s="737">
        <v>0.52</v>
      </c>
      <c r="AF58" s="737">
        <v>0.78800000000000003</v>
      </c>
      <c r="AG58" s="60">
        <v>0.99299999999999999</v>
      </c>
      <c r="AH58" s="732">
        <v>2.3010000000000002</v>
      </c>
      <c r="AI58" s="732">
        <v>5.3020000000000005</v>
      </c>
      <c r="AJ58" s="737">
        <v>0.54600000000000004</v>
      </c>
      <c r="AK58" s="737">
        <v>0.58799999999999997</v>
      </c>
      <c r="AL58" s="737">
        <v>0.41299999999999998</v>
      </c>
      <c r="AM58" s="737">
        <v>1.5469999999999999</v>
      </c>
      <c r="AN58" s="737">
        <v>6.8490000000000002</v>
      </c>
      <c r="AO58" s="732">
        <v>0.39500000000000002</v>
      </c>
      <c r="AP58" s="732">
        <v>0.30099999999999999</v>
      </c>
      <c r="AQ58" s="732">
        <v>0.95</v>
      </c>
      <c r="AR58" s="738">
        <v>1.6459999999999999</v>
      </c>
      <c r="AS58" s="732">
        <v>1.0129999999999999</v>
      </c>
      <c r="AT58" s="732">
        <v>0.84299999999999997</v>
      </c>
      <c r="AU58" s="732">
        <v>0.56299999999999994</v>
      </c>
      <c r="AV58" s="738">
        <v>2.4189999999999996</v>
      </c>
      <c r="AW58" s="737">
        <v>4.0649999999999995</v>
      </c>
      <c r="AX58" s="732">
        <v>0.57599999999999996</v>
      </c>
      <c r="AY58" s="732">
        <v>0.21299999999999999</v>
      </c>
      <c r="AZ58" s="732">
        <v>0.33200000000000002</v>
      </c>
      <c r="BA58" s="738">
        <v>1.121</v>
      </c>
      <c r="BB58" s="732">
        <v>5.1859999999999999</v>
      </c>
      <c r="BC58" s="732">
        <v>0.30099999999999999</v>
      </c>
      <c r="BD58" s="732">
        <v>0.42599999999999999</v>
      </c>
      <c r="BE58" s="732">
        <v>0.45800000000000002</v>
      </c>
      <c r="BF58" s="738">
        <v>1.1850000000000001</v>
      </c>
      <c r="BG58" s="630">
        <v>-0.36199999999999988</v>
      </c>
      <c r="BH58" s="642">
        <v>-0.23400129282482218</v>
      </c>
      <c r="BI58" s="637">
        <v>6.3710000000000004</v>
      </c>
      <c r="BJ58" s="617">
        <v>-0.47799999999999976</v>
      </c>
      <c r="BK58" s="561">
        <v>-6.9791210395678149E-2</v>
      </c>
      <c r="BL58" s="732">
        <v>0.39800000000000002</v>
      </c>
      <c r="BM58" s="732">
        <v>0.25700000000000001</v>
      </c>
      <c r="BN58" s="732">
        <v>0.86399999999999999</v>
      </c>
      <c r="BO58" s="732">
        <v>1.5190000000000001</v>
      </c>
      <c r="BP58" s="732">
        <v>0.46899999999999997</v>
      </c>
      <c r="BQ58" s="732">
        <v>0.27800000000000002</v>
      </c>
      <c r="BR58" s="732">
        <v>0.70699999999999996</v>
      </c>
      <c r="BS58" s="732">
        <v>0.14400000000000002</v>
      </c>
      <c r="BT58" s="750">
        <v>0.25577264653641213</v>
      </c>
      <c r="BU58" s="732">
        <v>1.454</v>
      </c>
      <c r="BV58" s="732">
        <v>-0.96499999999999964</v>
      </c>
      <c r="BW58" s="750">
        <v>-0.3989251756924348</v>
      </c>
      <c r="BX58" s="732">
        <v>2.9729999999999999</v>
      </c>
      <c r="BY58" s="617">
        <v>-1.0919999999999996</v>
      </c>
      <c r="BZ58" s="561">
        <v>-0.26863468634686344</v>
      </c>
      <c r="CA58" s="732">
        <v>1.08</v>
      </c>
      <c r="CB58" s="617">
        <v>0.50400000000000011</v>
      </c>
      <c r="CC58" s="561">
        <v>0.87500000000000022</v>
      </c>
      <c r="CD58" s="732">
        <v>0.23499999999999999</v>
      </c>
      <c r="CE58" s="617">
        <v>2.1999999999999992E-2</v>
      </c>
      <c r="CF58" s="561">
        <v>0.10328638497652579</v>
      </c>
      <c r="CG58" s="732">
        <v>0.252</v>
      </c>
      <c r="CH58" s="617">
        <f t="shared" si="0"/>
        <v>-8.0000000000000016E-2</v>
      </c>
      <c r="CI58" s="561">
        <f t="shared" si="1"/>
        <v>-0.24096385542168677</v>
      </c>
      <c r="CJ58" s="732">
        <v>1.5669999999999999</v>
      </c>
      <c r="CK58" s="617">
        <f t="shared" si="2"/>
        <v>0.44599999999999995</v>
      </c>
      <c r="CL58" s="561">
        <f t="shared" si="3"/>
        <v>0.39785905441570024</v>
      </c>
      <c r="CM58" s="732">
        <v>4.54</v>
      </c>
      <c r="CN58" s="617">
        <f t="shared" si="4"/>
        <v>-0.64599999999999991</v>
      </c>
      <c r="CO58" s="561">
        <f t="shared" si="5"/>
        <v>-0.12456613960663322</v>
      </c>
      <c r="CP58" s="732">
        <v>0.28899999999999998</v>
      </c>
      <c r="CQ58" s="617">
        <f t="shared" si="30"/>
        <v>-1.2000000000000011E-2</v>
      </c>
      <c r="CR58" s="561">
        <f t="shared" si="31"/>
        <v>-3.9867109634551534E-2</v>
      </c>
      <c r="CS58" s="617">
        <v>0.42799999999999999</v>
      </c>
      <c r="CT58" s="617">
        <f t="shared" si="6"/>
        <v>2.0000000000000018E-3</v>
      </c>
      <c r="CU58" s="561">
        <f t="shared" si="7"/>
        <v>4.6948356807511782E-3</v>
      </c>
      <c r="CV58" s="617">
        <v>0.42699999999999999</v>
      </c>
      <c r="CW58" s="617">
        <f t="shared" si="8"/>
        <v>-3.1000000000000028E-2</v>
      </c>
      <c r="CX58" s="561">
        <f t="shared" si="9"/>
        <v>-6.7685589519650716E-2</v>
      </c>
      <c r="CY58" s="617">
        <v>1.1439999999999999</v>
      </c>
      <c r="CZ58" s="617">
        <f t="shared" si="10"/>
        <v>-4.1000000000000147E-2</v>
      </c>
      <c r="DA58" s="561">
        <f t="shared" si="11"/>
        <v>-3.4599156118143584E-2</v>
      </c>
      <c r="DB58" s="732">
        <v>5.6840000000000002</v>
      </c>
      <c r="DC58" s="617">
        <f t="shared" si="12"/>
        <v>-0.68700000000000028</v>
      </c>
      <c r="DD58" s="561">
        <f t="shared" si="13"/>
        <v>-0.10783236540574481</v>
      </c>
      <c r="DE58" s="732">
        <v>0.27100000000000002</v>
      </c>
      <c r="DF58" s="617">
        <f t="shared" si="32"/>
        <v>-0.127</v>
      </c>
      <c r="DG58" s="561">
        <f t="shared" si="33"/>
        <v>-0.31909547738693467</v>
      </c>
      <c r="DH58" s="732">
        <v>0.21299999999999999</v>
      </c>
      <c r="DI58" s="617">
        <f t="shared" si="14"/>
        <v>-4.4000000000000011E-2</v>
      </c>
      <c r="DJ58" s="561">
        <f t="shared" si="15"/>
        <v>-0.17120622568093388</v>
      </c>
      <c r="DK58" s="732">
        <v>0.82899999999999996</v>
      </c>
      <c r="DL58" s="617">
        <f t="shared" si="16"/>
        <v>-3.5000000000000031E-2</v>
      </c>
      <c r="DM58" s="561">
        <f t="shared" si="17"/>
        <v>-4.0509259259259293E-2</v>
      </c>
      <c r="DN58" s="732">
        <v>1.3129999999999999</v>
      </c>
      <c r="DO58" s="617">
        <f t="shared" si="18"/>
        <v>-0.20600000000000018</v>
      </c>
      <c r="DP58" s="561">
        <f t="shared" si="19"/>
        <v>-0.13561553653719563</v>
      </c>
      <c r="DQ58" s="732">
        <v>0.442</v>
      </c>
      <c r="DR58" s="617">
        <f t="shared" si="20"/>
        <v>-2.6999999999999968E-2</v>
      </c>
      <c r="DS58" s="561">
        <f t="shared" si="21"/>
        <v>-5.7569296375266463E-2</v>
      </c>
      <c r="DT58" s="732">
        <v>0.24399999999999999</v>
      </c>
      <c r="DU58" s="617">
        <f t="shared" si="22"/>
        <v>-3.400000000000003E-2</v>
      </c>
      <c r="DV58" s="561">
        <f t="shared" si="23"/>
        <v>-0.1223021582733814</v>
      </c>
      <c r="DW58" s="732">
        <v>0.218</v>
      </c>
      <c r="DX58" s="617">
        <f t="shared" si="24"/>
        <v>-0.48899999999999999</v>
      </c>
      <c r="DY58" s="561">
        <f t="shared" si="25"/>
        <v>-0.69165487977369167</v>
      </c>
      <c r="DZ58" s="732">
        <v>0.90399999999999991</v>
      </c>
      <c r="EA58" s="617">
        <f t="shared" si="26"/>
        <v>-0.55000000000000004</v>
      </c>
      <c r="EB58" s="561">
        <f t="shared" si="27"/>
        <v>-0.37826685006877581</v>
      </c>
      <c r="EC58" s="732">
        <v>2.2169999999999996</v>
      </c>
      <c r="ED58" s="617">
        <f t="shared" si="28"/>
        <v>-0.75600000000000023</v>
      </c>
      <c r="EE58" s="561">
        <f t="shared" si="29"/>
        <v>-0.25428859737638759</v>
      </c>
    </row>
    <row r="59" spans="1:135" x14ac:dyDescent="0.25">
      <c r="A59" s="99" t="s">
        <v>383</v>
      </c>
      <c r="B59" s="248">
        <v>296.87099999999998</v>
      </c>
      <c r="C59" s="732">
        <v>31.898</v>
      </c>
      <c r="D59" s="732">
        <v>30.765999999999998</v>
      </c>
      <c r="E59" s="732">
        <v>24.734000000000002</v>
      </c>
      <c r="F59" s="738">
        <v>87.397999999999996</v>
      </c>
      <c r="G59" s="736">
        <v>22.177</v>
      </c>
      <c r="H59" s="737">
        <v>19.681999999999999</v>
      </c>
      <c r="I59" s="737">
        <v>14.035</v>
      </c>
      <c r="J59" s="738">
        <v>55.893999999999991</v>
      </c>
      <c r="K59" s="737">
        <v>143.29199999999997</v>
      </c>
      <c r="L59" s="737">
        <v>10.907413</v>
      </c>
      <c r="M59" s="737">
        <v>11.966377</v>
      </c>
      <c r="N59" s="737">
        <v>18.673860000000001</v>
      </c>
      <c r="O59" s="737">
        <v>41.547649999999997</v>
      </c>
      <c r="P59" s="737">
        <v>184.83964999999998</v>
      </c>
      <c r="Q59" s="737">
        <v>21.707000000000001</v>
      </c>
      <c r="R59" s="737">
        <v>26.837271999999999</v>
      </c>
      <c r="S59" s="737">
        <v>32.601999999999997</v>
      </c>
      <c r="T59" s="737">
        <v>81.146271999999996</v>
      </c>
      <c r="U59" s="737">
        <v>265.98592199999996</v>
      </c>
      <c r="V59" s="737">
        <v>31.82</v>
      </c>
      <c r="W59" s="60">
        <v>28.044</v>
      </c>
      <c r="X59" s="732">
        <v>26.119</v>
      </c>
      <c r="Y59" s="738">
        <v>85.983000000000004</v>
      </c>
      <c r="Z59" s="736">
        <v>23.445</v>
      </c>
      <c r="AA59" s="737">
        <v>18.939</v>
      </c>
      <c r="AB59" s="737">
        <v>12.563000000000001</v>
      </c>
      <c r="AC59" s="738">
        <v>54.947000000000003</v>
      </c>
      <c r="AD59" s="737">
        <v>140.93</v>
      </c>
      <c r="AE59" s="737">
        <v>11.370123</v>
      </c>
      <c r="AF59" s="737">
        <v>13.003472</v>
      </c>
      <c r="AG59" s="60">
        <v>18.198601</v>
      </c>
      <c r="AH59" s="737">
        <v>42.572195999999998</v>
      </c>
      <c r="AI59" s="737">
        <v>183.502196</v>
      </c>
      <c r="AJ59" s="737">
        <v>22.695</v>
      </c>
      <c r="AK59" s="737">
        <v>26.075990999999998</v>
      </c>
      <c r="AL59" s="737">
        <v>28.21</v>
      </c>
      <c r="AM59" s="737">
        <v>76.980990999999989</v>
      </c>
      <c r="AN59" s="737">
        <v>260.48318699999999</v>
      </c>
      <c r="AO59" s="737">
        <v>34.021491999999995</v>
      </c>
      <c r="AP59" s="60">
        <v>30.585107000000001</v>
      </c>
      <c r="AQ59" s="732">
        <v>23.2</v>
      </c>
      <c r="AR59" s="738">
        <v>87.806598999999991</v>
      </c>
      <c r="AS59" s="737">
        <v>22.649246000000002</v>
      </c>
      <c r="AT59" s="60">
        <v>21.245494999999998</v>
      </c>
      <c r="AU59" s="732">
        <v>11.795</v>
      </c>
      <c r="AV59" s="738">
        <v>55.689740999999998</v>
      </c>
      <c r="AW59" s="737">
        <v>143.49633999999998</v>
      </c>
      <c r="AX59" s="737">
        <v>11.897986</v>
      </c>
      <c r="AY59" s="60">
        <v>13.198848999999999</v>
      </c>
      <c r="AZ59" s="732">
        <v>18.8</v>
      </c>
      <c r="BA59" s="738">
        <v>43.896834999999996</v>
      </c>
      <c r="BB59" s="737">
        <v>187.39317499999999</v>
      </c>
      <c r="BC59" s="737">
        <v>22.564823000000001</v>
      </c>
      <c r="BD59" s="60">
        <v>27.692615</v>
      </c>
      <c r="BE59" s="732">
        <v>28.465938000000001</v>
      </c>
      <c r="BF59" s="738">
        <v>78.723376000000002</v>
      </c>
      <c r="BG59" s="630">
        <v>1.742385000000013</v>
      </c>
      <c r="BH59" s="642">
        <v>2.2633964273076401E-2</v>
      </c>
      <c r="BI59" s="637">
        <v>266.11655099999996</v>
      </c>
      <c r="BJ59" s="617">
        <v>5.6333639999999718</v>
      </c>
      <c r="BK59" s="561">
        <v>2.1626593504478153E-2</v>
      </c>
      <c r="BL59" s="732">
        <v>32.577612000000002</v>
      </c>
      <c r="BM59" s="732">
        <v>31.654208000000001</v>
      </c>
      <c r="BN59" s="732">
        <v>25.053003</v>
      </c>
      <c r="BO59" s="732">
        <v>89.284823000000003</v>
      </c>
      <c r="BP59" s="732">
        <v>23.340440999999998</v>
      </c>
      <c r="BQ59" s="732">
        <v>19.910907000000002</v>
      </c>
      <c r="BR59" s="732">
        <v>14.388578000000001</v>
      </c>
      <c r="BS59" s="732">
        <v>2.5935780000000008</v>
      </c>
      <c r="BT59" s="750">
        <v>0.2198879186095804</v>
      </c>
      <c r="BU59" s="224">
        <v>57.639926000000003</v>
      </c>
      <c r="BV59" s="732">
        <v>1.9501850000000047</v>
      </c>
      <c r="BW59" s="750">
        <v>3.5018747887514953E-2</v>
      </c>
      <c r="BX59" s="224">
        <v>146.92474900000002</v>
      </c>
      <c r="BY59" s="617">
        <v>3.4284090000000447</v>
      </c>
      <c r="BZ59" s="561">
        <v>2.38919612862603E-2</v>
      </c>
      <c r="CA59" s="732">
        <v>11.77054</v>
      </c>
      <c r="CB59" s="617">
        <v>-0.12744599999999906</v>
      </c>
      <c r="CC59" s="561">
        <v>-1.0711560763308939E-2</v>
      </c>
      <c r="CD59" s="732">
        <v>12.025826</v>
      </c>
      <c r="CE59" s="617">
        <v>-1.1730229999999988</v>
      </c>
      <c r="CF59" s="561">
        <v>-8.8873128255350056E-2</v>
      </c>
      <c r="CG59" s="732">
        <v>17.857202000000001</v>
      </c>
      <c r="CH59" s="617">
        <f t="shared" si="0"/>
        <v>-0.9427979999999998</v>
      </c>
      <c r="CI59" s="561">
        <f t="shared" si="1"/>
        <v>-5.0148829787234027E-2</v>
      </c>
      <c r="CJ59" s="732">
        <v>41.653568</v>
      </c>
      <c r="CK59" s="617">
        <f t="shared" si="2"/>
        <v>-2.2432669999999959</v>
      </c>
      <c r="CL59" s="561">
        <f t="shared" si="3"/>
        <v>-5.1103160398693802E-2</v>
      </c>
      <c r="CM59" s="732">
        <v>188.57831700000003</v>
      </c>
      <c r="CN59" s="617">
        <f t="shared" si="4"/>
        <v>1.1851420000000417</v>
      </c>
      <c r="CO59" s="561">
        <f t="shared" si="5"/>
        <v>6.3243605323408487E-3</v>
      </c>
      <c r="CP59" s="732">
        <v>22.138662</v>
      </c>
      <c r="CQ59" s="617">
        <f t="shared" si="30"/>
        <v>-0.42616100000000046</v>
      </c>
      <c r="CR59" s="561">
        <f t="shared" si="31"/>
        <v>-1.888607767940393E-2</v>
      </c>
      <c r="CS59" s="617">
        <v>27.526449</v>
      </c>
      <c r="CT59" s="617">
        <f t="shared" si="6"/>
        <v>-0.16616600000000048</v>
      </c>
      <c r="CU59" s="561">
        <f t="shared" si="7"/>
        <v>-6.0003723014240614E-3</v>
      </c>
      <c r="CV59" s="617">
        <v>32.465398</v>
      </c>
      <c r="CW59" s="617">
        <f t="shared" si="8"/>
        <v>3.9994599999999991</v>
      </c>
      <c r="CX59" s="561">
        <f t="shared" si="9"/>
        <v>0.14049984932869589</v>
      </c>
      <c r="CY59" s="617">
        <v>82.130508999999989</v>
      </c>
      <c r="CZ59" s="617">
        <f t="shared" si="10"/>
        <v>3.4071329999999875</v>
      </c>
      <c r="DA59" s="561">
        <f t="shared" si="11"/>
        <v>4.327981310151114E-2</v>
      </c>
      <c r="DB59" s="732">
        <v>270.70882600000004</v>
      </c>
      <c r="DC59" s="617">
        <f t="shared" si="12"/>
        <v>4.592275000000086</v>
      </c>
      <c r="DD59" s="561">
        <f t="shared" si="13"/>
        <v>1.7256630535543379E-2</v>
      </c>
      <c r="DE59" s="732">
        <v>29.610191999999998</v>
      </c>
      <c r="DF59" s="617">
        <f t="shared" si="32"/>
        <v>-2.9674200000000042</v>
      </c>
      <c r="DG59" s="561">
        <f t="shared" si="33"/>
        <v>-9.1087707717803376E-2</v>
      </c>
      <c r="DH59" s="732">
        <v>30.260780999999998</v>
      </c>
      <c r="DI59" s="617">
        <f t="shared" si="14"/>
        <v>-1.3934270000000026</v>
      </c>
      <c r="DJ59" s="561">
        <f t="shared" si="15"/>
        <v>-4.4020276861768348E-2</v>
      </c>
      <c r="DK59" s="732">
        <v>24.537890000000001</v>
      </c>
      <c r="DL59" s="617">
        <f t="shared" si="16"/>
        <v>-0.51511299999999949</v>
      </c>
      <c r="DM59" s="561">
        <f t="shared" si="17"/>
        <v>-2.0560928364555718E-2</v>
      </c>
      <c r="DN59" s="732">
        <v>84.408862999999997</v>
      </c>
      <c r="DO59" s="617">
        <f t="shared" si="18"/>
        <v>-4.8759600000000063</v>
      </c>
      <c r="DP59" s="561">
        <f t="shared" si="19"/>
        <v>-5.461129715181276E-2</v>
      </c>
      <c r="DQ59" s="732">
        <v>24.7333</v>
      </c>
      <c r="DR59" s="617">
        <f t="shared" si="20"/>
        <v>1.3928590000000014</v>
      </c>
      <c r="DS59" s="561">
        <f t="shared" si="21"/>
        <v>5.9675779048048043E-2</v>
      </c>
      <c r="DT59" s="732">
        <v>20.12641</v>
      </c>
      <c r="DU59" s="617">
        <f t="shared" si="22"/>
        <v>0.21550299999999822</v>
      </c>
      <c r="DV59" s="561">
        <f t="shared" si="23"/>
        <v>1.0823364299777916E-2</v>
      </c>
      <c r="DW59" s="732">
        <v>14.915312999999999</v>
      </c>
      <c r="DX59" s="617">
        <f t="shared" si="24"/>
        <v>0.52673499999999862</v>
      </c>
      <c r="DY59" s="561">
        <f t="shared" si="25"/>
        <v>3.6607856592916869E-2</v>
      </c>
      <c r="DZ59" s="224">
        <v>59.775022999999997</v>
      </c>
      <c r="EA59" s="224">
        <f t="shared" si="26"/>
        <v>2.1350969999999947</v>
      </c>
      <c r="EB59" s="561">
        <f t="shared" si="27"/>
        <v>3.7041980241265308E-2</v>
      </c>
      <c r="EC59" s="947">
        <v>144.183886</v>
      </c>
      <c r="ED59" s="947">
        <f t="shared" si="28"/>
        <v>-2.7408630000000187</v>
      </c>
      <c r="EE59" s="946">
        <f t="shared" si="29"/>
        <v>-1.8654876177464277E-2</v>
      </c>
    </row>
    <row r="60" spans="1:135" x14ac:dyDescent="0.25">
      <c r="A60" s="99" t="s">
        <v>98</v>
      </c>
      <c r="C60" s="732">
        <v>2.093</v>
      </c>
      <c r="D60" s="732">
        <v>2.17</v>
      </c>
      <c r="E60" s="732">
        <v>1.804</v>
      </c>
      <c r="F60" s="738">
        <v>6.0670000000000002</v>
      </c>
      <c r="G60" s="736">
        <v>0.36799999999999999</v>
      </c>
      <c r="H60" s="737">
        <v>0</v>
      </c>
      <c r="I60" s="737">
        <v>0</v>
      </c>
      <c r="J60" s="738">
        <v>0.36799999999999999</v>
      </c>
      <c r="K60" s="737">
        <v>6.4350000000000005</v>
      </c>
      <c r="L60" s="737">
        <v>0</v>
      </c>
      <c r="M60" s="737">
        <v>0</v>
      </c>
      <c r="N60" s="737">
        <v>0</v>
      </c>
      <c r="O60" s="737">
        <v>0</v>
      </c>
      <c r="P60" s="737">
        <v>6.4350000000000005</v>
      </c>
      <c r="Q60" s="737">
        <v>0.81399999999999995</v>
      </c>
      <c r="R60" s="737">
        <v>1.7030000000000001</v>
      </c>
      <c r="S60" s="737">
        <v>1.4179999999999999</v>
      </c>
      <c r="T60" s="737">
        <v>3.9350000000000001</v>
      </c>
      <c r="U60" s="737">
        <v>10.370000000000001</v>
      </c>
      <c r="V60" s="737">
        <v>10.370000000000001</v>
      </c>
      <c r="W60" s="732">
        <v>0.96</v>
      </c>
      <c r="X60" s="732">
        <v>0.86299999999999999</v>
      </c>
      <c r="Y60" s="738">
        <v>2.8479999999999999</v>
      </c>
      <c r="Z60" s="736">
        <v>0.61</v>
      </c>
      <c r="AA60" s="737">
        <v>0</v>
      </c>
      <c r="AB60" s="737">
        <v>0</v>
      </c>
      <c r="AC60" s="738">
        <v>0.61</v>
      </c>
      <c r="AD60" s="737">
        <v>3.4579999999999997</v>
      </c>
      <c r="AE60" s="737">
        <v>0</v>
      </c>
      <c r="AF60" s="737">
        <v>0</v>
      </c>
      <c r="AG60" s="732">
        <v>0</v>
      </c>
      <c r="AH60" s="60">
        <v>0</v>
      </c>
      <c r="AI60" s="60">
        <v>3.4579999999999997</v>
      </c>
      <c r="AJ60" s="737">
        <v>1.1579999999999999</v>
      </c>
      <c r="AK60" s="737">
        <v>1.30738</v>
      </c>
      <c r="AL60" s="737">
        <v>1.18</v>
      </c>
      <c r="AM60" s="737">
        <v>3.6453799999999998</v>
      </c>
      <c r="AN60" s="737">
        <v>7.1033799999999996</v>
      </c>
      <c r="AO60" s="737">
        <v>1.544</v>
      </c>
      <c r="AP60" s="290">
        <v>1.4512799999999999</v>
      </c>
      <c r="AQ60" s="732">
        <v>0.79023699999999997</v>
      </c>
      <c r="AR60" s="738">
        <v>3.785517</v>
      </c>
      <c r="AS60" s="737">
        <v>1.5126329999999999</v>
      </c>
      <c r="AT60" s="732">
        <v>0.42891000000000001</v>
      </c>
      <c r="AV60" s="738">
        <v>1.9415429999999998</v>
      </c>
      <c r="AW60" s="737">
        <v>5.7270599999999998</v>
      </c>
      <c r="AX60" s="737"/>
      <c r="BA60" s="738">
        <v>0</v>
      </c>
      <c r="BB60" s="60">
        <v>5.7270599999999998</v>
      </c>
      <c r="BC60" s="737">
        <v>8.3849999999999994E-2</v>
      </c>
      <c r="BD60" s="290">
        <v>1.0860000000000001</v>
      </c>
      <c r="BE60" s="684">
        <v>1.2176</v>
      </c>
      <c r="BF60" s="738">
        <v>2.3874500000000003</v>
      </c>
      <c r="BG60" s="630">
        <v>-1.2579299999999995</v>
      </c>
      <c r="BH60" s="642">
        <v>-0.34507513619979246</v>
      </c>
      <c r="BI60" s="637">
        <v>8.1145099999999992</v>
      </c>
      <c r="BJ60" s="617">
        <v>1.0111299999999996</v>
      </c>
      <c r="BK60" s="561">
        <v>0.14234491185886156</v>
      </c>
      <c r="BL60" s="684">
        <v>1.2904599999999999</v>
      </c>
      <c r="BM60" s="684">
        <v>1.06396</v>
      </c>
      <c r="BN60" s="684">
        <v>1.11452</v>
      </c>
      <c r="BO60" s="684">
        <v>3.4689399999999999</v>
      </c>
      <c r="BP60" s="684">
        <v>0.86797299999999999</v>
      </c>
      <c r="BQ60" s="684">
        <v>0</v>
      </c>
      <c r="BR60" s="684">
        <v>0</v>
      </c>
      <c r="BS60" s="684">
        <v>0</v>
      </c>
      <c r="BT60" s="754"/>
      <c r="BU60" s="684">
        <v>0.86797299999999999</v>
      </c>
      <c r="BV60" s="684">
        <v>-1.0735699999999997</v>
      </c>
      <c r="BW60" s="754">
        <v>-0.55294680571071553</v>
      </c>
      <c r="BX60" s="684">
        <v>4.336913</v>
      </c>
      <c r="BY60" s="617">
        <v>-1.3901469999999998</v>
      </c>
      <c r="BZ60" s="561">
        <v>-0.24273309516575692</v>
      </c>
      <c r="CA60" s="684">
        <v>0</v>
      </c>
      <c r="CB60" s="617">
        <v>0</v>
      </c>
      <c r="CC60" s="561" t="e">
        <v>#DIV/0!</v>
      </c>
      <c r="CD60" s="684">
        <v>0</v>
      </c>
      <c r="CE60" s="617">
        <v>0</v>
      </c>
      <c r="CF60" s="561" t="e">
        <v>#DIV/0!</v>
      </c>
      <c r="CG60" s="684">
        <v>0</v>
      </c>
      <c r="CH60" s="617">
        <f t="shared" si="0"/>
        <v>0</v>
      </c>
      <c r="CI60" s="561" t="e">
        <f t="shared" si="1"/>
        <v>#DIV/0!</v>
      </c>
      <c r="CJ60" s="684">
        <v>0</v>
      </c>
      <c r="CK60" s="617">
        <f t="shared" si="2"/>
        <v>0</v>
      </c>
      <c r="CL60" s="561" t="e">
        <f t="shared" si="3"/>
        <v>#DIV/0!</v>
      </c>
      <c r="CM60" s="684">
        <v>4.336913</v>
      </c>
      <c r="CN60" s="617">
        <f t="shared" si="4"/>
        <v>-1.3901469999999998</v>
      </c>
      <c r="CO60" s="561">
        <f t="shared" si="5"/>
        <v>-0.24273309516575692</v>
      </c>
      <c r="CP60" s="684">
        <v>0.266407</v>
      </c>
      <c r="CQ60" s="617">
        <f t="shared" si="30"/>
        <v>0.18255700000000002</v>
      </c>
      <c r="CR60" s="561">
        <f t="shared" si="31"/>
        <v>2.1771854502087065</v>
      </c>
      <c r="CS60" s="617">
        <v>1.16456</v>
      </c>
      <c r="CT60" s="617">
        <f t="shared" si="6"/>
        <v>7.8559999999999963E-2</v>
      </c>
      <c r="CU60" s="561">
        <f t="shared" si="7"/>
        <v>7.2338858195211742E-2</v>
      </c>
      <c r="CV60" s="617">
        <v>1.3167789999999999</v>
      </c>
      <c r="CW60" s="617">
        <f t="shared" si="8"/>
        <v>9.9178999999999906E-2</v>
      </c>
      <c r="CX60" s="561">
        <f t="shared" si="9"/>
        <v>8.1454500657030152E-2</v>
      </c>
      <c r="CY60" s="617">
        <v>2.7477460000000002</v>
      </c>
      <c r="CZ60" s="617">
        <f t="shared" si="10"/>
        <v>0.36029599999999995</v>
      </c>
      <c r="DA60" s="561">
        <f t="shared" si="11"/>
        <v>0.15091247984250974</v>
      </c>
      <c r="DB60" s="732">
        <v>7.0846590000000003</v>
      </c>
      <c r="DC60" s="617">
        <f t="shared" si="12"/>
        <v>-1.029850999999999</v>
      </c>
      <c r="DD60" s="561">
        <f t="shared" si="13"/>
        <v>-0.12691474901133884</v>
      </c>
      <c r="DE60" s="732">
        <v>0.96392100000000003</v>
      </c>
      <c r="DF60" s="617">
        <f t="shared" si="32"/>
        <v>-0.32653899999999991</v>
      </c>
      <c r="DG60" s="561">
        <f t="shared" si="33"/>
        <v>-0.25304077615733916</v>
      </c>
      <c r="DH60" s="732">
        <v>1.0750200000000001</v>
      </c>
      <c r="DI60" s="617">
        <f t="shared" si="14"/>
        <v>1.106000000000007E-2</v>
      </c>
      <c r="DJ60" s="561">
        <f t="shared" si="15"/>
        <v>1.0395127636377373E-2</v>
      </c>
      <c r="DK60" s="732">
        <v>1.0420100000000001</v>
      </c>
      <c r="DL60" s="617">
        <f t="shared" si="16"/>
        <v>-7.2509999999999852E-2</v>
      </c>
      <c r="DM60" s="561">
        <f t="shared" si="17"/>
        <v>-6.5059397767648727E-2</v>
      </c>
      <c r="DN60" s="732">
        <v>3.0810300000000002</v>
      </c>
      <c r="DO60" s="617">
        <f t="shared" si="18"/>
        <v>-0.38790999999999976</v>
      </c>
      <c r="DP60" s="561">
        <f t="shared" si="19"/>
        <v>-0.11182378478728365</v>
      </c>
      <c r="DQ60" s="732">
        <v>0.86799999999999999</v>
      </c>
      <c r="DR60" s="617">
        <f t="shared" si="20"/>
        <v>2.6999999999999247E-5</v>
      </c>
      <c r="DS60" s="561">
        <f t="shared" si="21"/>
        <v>3.1106958396170439E-5</v>
      </c>
      <c r="DT60" s="732">
        <v>0</v>
      </c>
      <c r="DU60" s="617">
        <f t="shared" si="22"/>
        <v>0</v>
      </c>
      <c r="DV60" s="561" t="e">
        <f t="shared" si="23"/>
        <v>#DIV/0!</v>
      </c>
      <c r="DW60" s="732">
        <v>0</v>
      </c>
      <c r="DX60" s="617">
        <f t="shared" si="24"/>
        <v>0</v>
      </c>
      <c r="DY60" s="561" t="e">
        <f t="shared" si="25"/>
        <v>#DIV/0!</v>
      </c>
      <c r="DZ60" s="732">
        <v>0.86799999999999999</v>
      </c>
      <c r="EA60" s="617">
        <f t="shared" si="26"/>
        <v>2.6999999999999247E-5</v>
      </c>
      <c r="EB60" s="561">
        <f t="shared" si="27"/>
        <v>3.1106958396170439E-5</v>
      </c>
      <c r="EC60" s="732">
        <v>3.94903</v>
      </c>
      <c r="ED60" s="617">
        <f t="shared" si="28"/>
        <v>-0.38788299999999998</v>
      </c>
      <c r="EE60" s="561">
        <f t="shared" si="29"/>
        <v>-8.9437579218213506E-2</v>
      </c>
    </row>
    <row r="61" spans="1:135" x14ac:dyDescent="0.25">
      <c r="A61" s="99" t="s">
        <v>384</v>
      </c>
      <c r="B61" s="99"/>
      <c r="F61" s="738">
        <v>0</v>
      </c>
      <c r="G61" s="736"/>
      <c r="H61" s="737"/>
      <c r="I61" s="737"/>
      <c r="J61" s="738">
        <v>0</v>
      </c>
      <c r="K61" s="737">
        <v>0</v>
      </c>
      <c r="L61" s="737"/>
      <c r="M61" s="737"/>
      <c r="N61" s="737"/>
      <c r="O61" s="737">
        <v>0</v>
      </c>
      <c r="P61" s="737">
        <v>0</v>
      </c>
      <c r="Q61" s="737"/>
      <c r="R61" s="737"/>
      <c r="S61" s="737"/>
      <c r="T61" s="737">
        <v>0</v>
      </c>
      <c r="U61" s="737">
        <v>0</v>
      </c>
      <c r="Y61" s="738">
        <v>0</v>
      </c>
      <c r="Z61" s="736"/>
      <c r="AA61" s="737"/>
      <c r="AB61" s="737"/>
      <c r="AC61" s="738">
        <v>0</v>
      </c>
      <c r="AD61" s="737">
        <v>0</v>
      </c>
      <c r="AE61" s="737"/>
      <c r="AF61" s="737"/>
      <c r="AI61" s="732">
        <v>0</v>
      </c>
      <c r="AJ61" s="737"/>
      <c r="AK61" s="737"/>
      <c r="AL61" s="737"/>
      <c r="AM61" s="737">
        <v>0</v>
      </c>
      <c r="AN61" s="737">
        <v>0</v>
      </c>
      <c r="AQ61" s="732">
        <v>0</v>
      </c>
      <c r="AR61" s="738">
        <v>0</v>
      </c>
      <c r="AS61" s="732">
        <v>0</v>
      </c>
      <c r="AT61" s="732">
        <v>0</v>
      </c>
      <c r="AU61" s="732">
        <v>0</v>
      </c>
      <c r="AV61" s="738">
        <v>0</v>
      </c>
      <c r="AW61" s="737">
        <v>0</v>
      </c>
      <c r="AX61" s="732">
        <v>0</v>
      </c>
      <c r="AZ61" s="732">
        <v>0</v>
      </c>
      <c r="BA61" s="738">
        <v>0</v>
      </c>
      <c r="BB61" s="732">
        <v>0</v>
      </c>
      <c r="BF61" s="738">
        <v>0</v>
      </c>
      <c r="BG61" s="630">
        <v>0</v>
      </c>
      <c r="BH61" s="642" t="e">
        <v>#DIV/0!</v>
      </c>
      <c r="BI61" s="637">
        <v>0</v>
      </c>
      <c r="BJ61" s="617">
        <v>0</v>
      </c>
      <c r="BK61" s="561" t="e">
        <v>#DIV/0!</v>
      </c>
      <c r="BM61" s="732">
        <v>0</v>
      </c>
      <c r="BO61" s="732">
        <v>0</v>
      </c>
      <c r="BQ61" s="732">
        <v>0</v>
      </c>
      <c r="BR61" s="732">
        <v>0</v>
      </c>
      <c r="BS61" s="732">
        <v>0</v>
      </c>
      <c r="BT61" s="750"/>
      <c r="BU61" s="732">
        <v>0</v>
      </c>
      <c r="BV61" s="732">
        <v>0</v>
      </c>
      <c r="BW61" s="750" t="e">
        <v>#DIV/0!</v>
      </c>
      <c r="BX61" s="732">
        <v>0</v>
      </c>
      <c r="BY61" s="617">
        <v>0</v>
      </c>
      <c r="BZ61" s="561" t="e">
        <v>#DIV/0!</v>
      </c>
      <c r="CA61" s="732">
        <v>0</v>
      </c>
      <c r="CB61" s="617">
        <v>0</v>
      </c>
      <c r="CC61" s="561" t="e">
        <v>#DIV/0!</v>
      </c>
      <c r="CD61" s="732">
        <v>0</v>
      </c>
      <c r="CE61" s="617">
        <v>0</v>
      </c>
      <c r="CF61" s="561" t="e">
        <v>#DIV/0!</v>
      </c>
      <c r="CG61" s="732">
        <v>0</v>
      </c>
      <c r="CH61" s="617">
        <f t="shared" si="0"/>
        <v>0</v>
      </c>
      <c r="CI61" s="561" t="e">
        <f t="shared" si="1"/>
        <v>#DIV/0!</v>
      </c>
      <c r="CJ61" s="732">
        <v>0</v>
      </c>
      <c r="CK61" s="617">
        <f t="shared" si="2"/>
        <v>0</v>
      </c>
      <c r="CL61" s="561" t="e">
        <f t="shared" si="3"/>
        <v>#DIV/0!</v>
      </c>
      <c r="CM61" s="732">
        <v>0</v>
      </c>
      <c r="CN61" s="617">
        <f t="shared" si="4"/>
        <v>0</v>
      </c>
      <c r="CO61" s="561" t="e">
        <f t="shared" si="5"/>
        <v>#DIV/0!</v>
      </c>
      <c r="CP61" s="732">
        <v>0</v>
      </c>
      <c r="CQ61" s="617">
        <f t="shared" si="30"/>
        <v>0</v>
      </c>
      <c r="CR61" s="561" t="e">
        <f t="shared" si="31"/>
        <v>#DIV/0!</v>
      </c>
      <c r="CS61" s="617"/>
      <c r="CT61" s="617">
        <f t="shared" si="6"/>
        <v>0</v>
      </c>
      <c r="CU61" s="561" t="e">
        <f t="shared" si="7"/>
        <v>#DIV/0!</v>
      </c>
      <c r="CV61" s="617"/>
      <c r="CW61" s="617">
        <f t="shared" si="8"/>
        <v>0</v>
      </c>
      <c r="CX61" s="561" t="e">
        <f t="shared" si="9"/>
        <v>#DIV/0!</v>
      </c>
      <c r="CY61" s="617">
        <v>0</v>
      </c>
      <c r="CZ61" s="617">
        <f t="shared" si="10"/>
        <v>0</v>
      </c>
      <c r="DA61" s="561" t="e">
        <f t="shared" si="11"/>
        <v>#DIV/0!</v>
      </c>
      <c r="DB61" s="732">
        <v>0</v>
      </c>
      <c r="DC61" s="617">
        <f t="shared" si="12"/>
        <v>0</v>
      </c>
      <c r="DD61" s="561" t="e">
        <f t="shared" si="13"/>
        <v>#DIV/0!</v>
      </c>
      <c r="DF61" s="617">
        <f t="shared" si="32"/>
        <v>0</v>
      </c>
      <c r="DG61" s="561" t="e">
        <f t="shared" si="33"/>
        <v>#DIV/0!</v>
      </c>
      <c r="DH61" s="732">
        <v>0</v>
      </c>
      <c r="DI61" s="617">
        <f t="shared" si="14"/>
        <v>0</v>
      </c>
      <c r="DJ61" s="561" t="e">
        <f t="shared" si="15"/>
        <v>#DIV/0!</v>
      </c>
      <c r="DL61" s="617">
        <f t="shared" si="16"/>
        <v>0</v>
      </c>
      <c r="DM61" s="561" t="e">
        <f t="shared" si="17"/>
        <v>#DIV/0!</v>
      </c>
      <c r="DN61" s="732">
        <v>0</v>
      </c>
      <c r="DO61" s="617">
        <f t="shared" si="18"/>
        <v>0</v>
      </c>
      <c r="DP61" s="561" t="e">
        <f t="shared" si="19"/>
        <v>#DIV/0!</v>
      </c>
      <c r="DR61" s="617">
        <f t="shared" si="20"/>
        <v>0</v>
      </c>
      <c r="DS61" s="561" t="e">
        <f t="shared" si="21"/>
        <v>#DIV/0!</v>
      </c>
      <c r="DT61" s="732">
        <v>0</v>
      </c>
      <c r="DU61" s="617">
        <f t="shared" si="22"/>
        <v>0</v>
      </c>
      <c r="DV61" s="561" t="e">
        <f t="shared" si="23"/>
        <v>#DIV/0!</v>
      </c>
      <c r="DW61" s="732">
        <v>0</v>
      </c>
      <c r="DX61" s="617">
        <f t="shared" si="24"/>
        <v>0</v>
      </c>
      <c r="DY61" s="561" t="e">
        <f t="shared" si="25"/>
        <v>#DIV/0!</v>
      </c>
      <c r="DZ61" s="732">
        <v>0</v>
      </c>
      <c r="EA61" s="617">
        <f t="shared" si="26"/>
        <v>0</v>
      </c>
      <c r="EB61" s="561" t="e">
        <f t="shared" si="27"/>
        <v>#DIV/0!</v>
      </c>
      <c r="EC61" s="732">
        <v>0</v>
      </c>
      <c r="ED61" s="617">
        <f t="shared" si="28"/>
        <v>0</v>
      </c>
      <c r="EE61" s="561" t="e">
        <f t="shared" si="29"/>
        <v>#DIV/0!</v>
      </c>
    </row>
    <row r="62" spans="1:135" x14ac:dyDescent="0.25">
      <c r="A62" s="163" t="s">
        <v>385</v>
      </c>
      <c r="B62" s="253">
        <v>720.08249899999998</v>
      </c>
      <c r="C62" s="291">
        <v>76.197999999999993</v>
      </c>
      <c r="D62" s="291">
        <v>70.076170000000005</v>
      </c>
      <c r="E62" s="291">
        <v>74.201170000000005</v>
      </c>
      <c r="F62" s="152">
        <v>220.47534000000002</v>
      </c>
      <c r="G62" s="156">
        <v>65.167990000000003</v>
      </c>
      <c r="H62" s="155">
        <v>57.301270000000002</v>
      </c>
      <c r="I62" s="155">
        <v>47.936419999999998</v>
      </c>
      <c r="J62" s="152">
        <v>170.40567999999999</v>
      </c>
      <c r="K62" s="155">
        <v>390.88102000000003</v>
      </c>
      <c r="L62" s="155">
        <v>42.466889999999999</v>
      </c>
      <c r="M62" s="155">
        <v>51.413120000000006</v>
      </c>
      <c r="N62" s="155">
        <v>67.373999999999995</v>
      </c>
      <c r="O62" s="37">
        <v>161.25383699999998</v>
      </c>
      <c r="P62" s="37">
        <v>552.13485700000001</v>
      </c>
      <c r="Q62" s="155">
        <v>74.442660000000004</v>
      </c>
      <c r="R62" s="155">
        <v>78.832579999999993</v>
      </c>
      <c r="S62" s="155">
        <v>82.831999999999994</v>
      </c>
      <c r="T62" s="155">
        <v>236.10724000000002</v>
      </c>
      <c r="U62" s="155">
        <v>788.24209700000006</v>
      </c>
      <c r="V62" s="291">
        <v>81.850127999999998</v>
      </c>
      <c r="W62" s="291">
        <v>73.129379999999998</v>
      </c>
      <c r="X62" s="291">
        <v>79.120900000000006</v>
      </c>
      <c r="Y62" s="152">
        <v>234.10040800000002</v>
      </c>
      <c r="Z62" s="156">
        <v>71.425470000000004</v>
      </c>
      <c r="AA62" s="155">
        <v>57.130049999999997</v>
      </c>
      <c r="AB62" s="155">
        <v>45.09948</v>
      </c>
      <c r="AC62" s="152">
        <v>173.655</v>
      </c>
      <c r="AD62" s="155">
        <v>407.75540799999999</v>
      </c>
      <c r="AE62" s="155">
        <v>46.780500000000004</v>
      </c>
      <c r="AF62" s="155">
        <v>53.739279999999994</v>
      </c>
      <c r="AG62" s="155">
        <v>61.399000000000001</v>
      </c>
      <c r="AH62" s="37">
        <v>161.91877399999998</v>
      </c>
      <c r="AI62" s="37">
        <v>569.67418199999997</v>
      </c>
      <c r="AJ62" s="155">
        <v>77.104949999999988</v>
      </c>
      <c r="AK62" s="155">
        <v>78.281000000000006</v>
      </c>
      <c r="AL62" s="155">
        <v>80.781999999999996</v>
      </c>
      <c r="AM62" s="155">
        <v>236.16795000000002</v>
      </c>
      <c r="AN62" s="155">
        <v>805.84213199999999</v>
      </c>
      <c r="AO62" s="291">
        <v>46.177642000000006</v>
      </c>
      <c r="AP62" s="291">
        <v>38.735201000000004</v>
      </c>
      <c r="AQ62" s="291">
        <v>43.859313999999998</v>
      </c>
      <c r="AR62" s="152">
        <v>128.77215000000001</v>
      </c>
      <c r="AS62" s="291">
        <v>24.902999999999999</v>
      </c>
      <c r="AT62" s="291">
        <v>26.623259999999998</v>
      </c>
      <c r="AU62" s="291">
        <v>21.507707</v>
      </c>
      <c r="AV62" s="152">
        <v>73.03396699999999</v>
      </c>
      <c r="AW62" s="155">
        <v>201.806117</v>
      </c>
      <c r="AX62" s="291">
        <v>31.095084999999997</v>
      </c>
      <c r="AY62" s="291">
        <v>33.58614</v>
      </c>
      <c r="AZ62" s="291">
        <v>35.288750999999998</v>
      </c>
      <c r="BA62" s="152">
        <v>99.969976000000003</v>
      </c>
      <c r="BB62" s="37">
        <v>301.776093</v>
      </c>
      <c r="BC62" s="291">
        <v>28.320059999999998</v>
      </c>
      <c r="BD62" s="291">
        <v>28.594180000000001</v>
      </c>
      <c r="BE62" s="291">
        <v>30.874939999999999</v>
      </c>
      <c r="BF62" s="714">
        <v>87.789179999999988</v>
      </c>
      <c r="BG62" s="627">
        <v>-148.37877000000003</v>
      </c>
      <c r="BH62" s="640">
        <v>-0.62827648713553219</v>
      </c>
      <c r="BI62" s="635">
        <v>389.7</v>
      </c>
      <c r="BJ62" s="615">
        <v>-416.276859</v>
      </c>
      <c r="BK62" s="622">
        <v>-0.51657370900532662</v>
      </c>
      <c r="BL62" s="291">
        <v>32.891098999999997</v>
      </c>
      <c r="BM62" s="291">
        <v>31.792377000000002</v>
      </c>
      <c r="BN62" s="291">
        <v>30.457749</v>
      </c>
      <c r="BO62" s="291">
        <v>95.141224999999991</v>
      </c>
      <c r="BP62" s="291">
        <v>27.593753</v>
      </c>
      <c r="BQ62" s="291">
        <v>26.038142999999998</v>
      </c>
      <c r="BR62" s="291">
        <v>20.492975000000001</v>
      </c>
      <c r="BS62" s="291">
        <v>-1.0147319999999986</v>
      </c>
      <c r="BT62" s="748">
        <v>-4.7179924852054134E-2</v>
      </c>
      <c r="BU62" s="291">
        <v>74.124870999999999</v>
      </c>
      <c r="BV62" s="291">
        <v>1.090904000000009</v>
      </c>
      <c r="BW62" s="748">
        <v>1.4936940232207421E-2</v>
      </c>
      <c r="BX62" s="234">
        <v>169.266096</v>
      </c>
      <c r="BY62" s="615">
        <v>-32.540020999999996</v>
      </c>
      <c r="BZ62" s="622">
        <v>-0.1612439775549519</v>
      </c>
      <c r="CA62" s="291">
        <v>17.483180000000001</v>
      </c>
      <c r="CB62" s="615">
        <v>-13.611904999999997</v>
      </c>
      <c r="CC62" s="622">
        <v>-0.43775101434840902</v>
      </c>
      <c r="CD62" s="291">
        <v>19.639314000000002</v>
      </c>
      <c r="CE62" s="615">
        <v>-13.946825999999998</v>
      </c>
      <c r="CF62" s="622">
        <v>-0.41525539999535516</v>
      </c>
      <c r="CG62" s="291">
        <v>34.198432999999994</v>
      </c>
      <c r="CH62" s="615">
        <f t="shared" si="0"/>
        <v>-1.0903180000000035</v>
      </c>
      <c r="CI62" s="622">
        <f t="shared" si="1"/>
        <v>-3.089704138296092E-2</v>
      </c>
      <c r="CJ62" s="291">
        <v>71.320926999999998</v>
      </c>
      <c r="CK62" s="615">
        <f t="shared" si="2"/>
        <v>-28.649049000000005</v>
      </c>
      <c r="CL62" s="622">
        <f t="shared" si="3"/>
        <v>-0.28657653173788905</v>
      </c>
      <c r="CM62" s="291">
        <v>240.58702499999998</v>
      </c>
      <c r="CN62" s="615">
        <f t="shared" si="4"/>
        <v>-61.18906800000002</v>
      </c>
      <c r="CO62" s="622">
        <f t="shared" si="5"/>
        <v>-0.20276313935842499</v>
      </c>
      <c r="CP62" s="291">
        <v>44.629458000000007</v>
      </c>
      <c r="CQ62" s="615">
        <f t="shared" si="30"/>
        <v>16.309398000000009</v>
      </c>
      <c r="CR62" s="622">
        <f t="shared" si="31"/>
        <v>0.57589560191609801</v>
      </c>
      <c r="CS62" s="615">
        <v>50.798758000000007</v>
      </c>
      <c r="CT62" s="615">
        <f t="shared" si="6"/>
        <v>22.204578000000005</v>
      </c>
      <c r="CU62" s="622">
        <f t="shared" si="7"/>
        <v>0.77654186970915073</v>
      </c>
      <c r="CV62" s="615">
        <v>55.184513000000003</v>
      </c>
      <c r="CW62" s="615">
        <f t="shared" si="8"/>
        <v>24.309573000000004</v>
      </c>
      <c r="CX62" s="622">
        <f t="shared" si="9"/>
        <v>0.78735612117788745</v>
      </c>
      <c r="CY62" s="615">
        <v>150.612729</v>
      </c>
      <c r="CZ62" s="615">
        <f t="shared" si="10"/>
        <v>62.823549000000014</v>
      </c>
      <c r="DA62" s="622">
        <f t="shared" si="11"/>
        <v>0.71561835980242694</v>
      </c>
      <c r="DB62" s="291">
        <v>391.19975399999998</v>
      </c>
      <c r="DC62" s="615">
        <f t="shared" si="12"/>
        <v>1.4997539999999958</v>
      </c>
      <c r="DD62" s="622">
        <f t="shared" si="13"/>
        <v>3.8484834488067637E-3</v>
      </c>
      <c r="DE62" s="291">
        <v>72.243178999999998</v>
      </c>
      <c r="DF62" s="615">
        <f t="shared" si="32"/>
        <v>39.352080000000001</v>
      </c>
      <c r="DG62" s="622">
        <f t="shared" si="33"/>
        <v>1.196435546285638</v>
      </c>
      <c r="DH62" s="291">
        <v>42.193801999999998</v>
      </c>
      <c r="DI62" s="615">
        <f t="shared" si="14"/>
        <v>10.401424999999996</v>
      </c>
      <c r="DJ62" s="622">
        <f t="shared" si="15"/>
        <v>0.32716726402684504</v>
      </c>
      <c r="DK62" s="291">
        <v>34.337796999999995</v>
      </c>
      <c r="DL62" s="615">
        <f t="shared" si="16"/>
        <v>3.8800479999999951</v>
      </c>
      <c r="DM62" s="622">
        <f t="shared" si="17"/>
        <v>0.12739116078473151</v>
      </c>
      <c r="DN62" s="291">
        <v>148.774778</v>
      </c>
      <c r="DO62" s="615">
        <f t="shared" si="18"/>
        <v>53.633553000000006</v>
      </c>
      <c r="DP62" s="622">
        <f t="shared" si="19"/>
        <v>0.56372569304210673</v>
      </c>
      <c r="DQ62" s="291">
        <v>36.614668000000002</v>
      </c>
      <c r="DR62" s="615">
        <f t="shared" si="20"/>
        <v>9.0209150000000022</v>
      </c>
      <c r="DS62" s="622">
        <f t="shared" si="21"/>
        <v>0.32691874135424792</v>
      </c>
      <c r="DT62" s="291">
        <v>25.371144000000001</v>
      </c>
      <c r="DU62" s="615">
        <f t="shared" si="22"/>
        <v>-0.66699899999999701</v>
      </c>
      <c r="DV62" s="622">
        <f t="shared" si="23"/>
        <v>-2.5616227701030642E-2</v>
      </c>
      <c r="DW62" s="291">
        <v>18.084471000000001</v>
      </c>
      <c r="DX62" s="615">
        <f t="shared" si="24"/>
        <v>-2.4085040000000006</v>
      </c>
      <c r="DY62" s="622">
        <f t="shared" si="25"/>
        <v>-0.11752827493323934</v>
      </c>
      <c r="DZ62" s="234">
        <v>80.070283000000003</v>
      </c>
      <c r="EA62" s="234">
        <f t="shared" si="26"/>
        <v>5.9454120000000046</v>
      </c>
      <c r="EB62" s="622">
        <f t="shared" si="27"/>
        <v>8.0208058642017799E-2</v>
      </c>
      <c r="EC62" s="234">
        <v>228.84506099999999</v>
      </c>
      <c r="ED62" s="234">
        <f t="shared" si="28"/>
        <v>59.578964999999982</v>
      </c>
      <c r="EE62" s="622">
        <f t="shared" si="29"/>
        <v>0.35198404410532386</v>
      </c>
    </row>
    <row r="63" spans="1:135" x14ac:dyDescent="0.25">
      <c r="A63" s="732" t="s">
        <v>86</v>
      </c>
      <c r="B63" s="732">
        <v>291.60000000000002</v>
      </c>
      <c r="C63" s="732">
        <v>29.707999999999998</v>
      </c>
      <c r="D63" s="732">
        <v>28.232839999999999</v>
      </c>
      <c r="E63" s="732">
        <v>29.894680000000001</v>
      </c>
      <c r="F63" s="738">
        <v>87.835520000000002</v>
      </c>
      <c r="G63" s="732">
        <v>30.5245</v>
      </c>
      <c r="H63" s="732">
        <v>22.502880000000001</v>
      </c>
      <c r="I63" s="732">
        <v>19.952200000000001</v>
      </c>
      <c r="J63" s="738">
        <v>72.979579999999999</v>
      </c>
      <c r="K63" s="737">
        <v>160.8151</v>
      </c>
      <c r="L63" s="737">
        <v>13.58342</v>
      </c>
      <c r="M63" s="737">
        <v>20.790120000000002</v>
      </c>
      <c r="N63" s="737">
        <v>29.020620000000001</v>
      </c>
      <c r="O63" s="737">
        <v>63.394159999999999</v>
      </c>
      <c r="P63" s="737">
        <v>224.20926</v>
      </c>
      <c r="Q63" s="737">
        <v>31.56812</v>
      </c>
      <c r="R63" s="737">
        <v>34.767380000000003</v>
      </c>
      <c r="S63" s="737">
        <v>36.313000000000002</v>
      </c>
      <c r="T63" s="737">
        <v>102.64850000000001</v>
      </c>
      <c r="U63" s="737">
        <v>326.85775999999998</v>
      </c>
      <c r="V63" s="732">
        <v>32.486286</v>
      </c>
      <c r="W63" s="732">
        <v>28.114229999999999</v>
      </c>
      <c r="X63" s="732">
        <v>30.145499999999998</v>
      </c>
      <c r="Y63" s="738">
        <v>90.746015999999997</v>
      </c>
      <c r="Z63" s="732">
        <v>30.501760000000001</v>
      </c>
      <c r="AA63" s="732">
        <v>22.228619999999999</v>
      </c>
      <c r="AB63" s="732">
        <v>19.815999999999999</v>
      </c>
      <c r="AC63" s="738">
        <v>72.546379999999999</v>
      </c>
      <c r="AD63" s="737">
        <v>163.292396</v>
      </c>
      <c r="AE63" s="737">
        <v>20.82677</v>
      </c>
      <c r="AF63" s="737">
        <v>23.590859999999999</v>
      </c>
      <c r="AG63" s="60">
        <v>23.834973999999999</v>
      </c>
      <c r="AH63" s="737">
        <v>68.252603999999991</v>
      </c>
      <c r="AI63" s="737">
        <v>231.54499999999999</v>
      </c>
      <c r="AJ63" s="737">
        <v>32.570659999999997</v>
      </c>
      <c r="AK63" s="737">
        <v>30.900670000000002</v>
      </c>
      <c r="AL63" s="737">
        <v>31.25</v>
      </c>
      <c r="AM63" s="737">
        <v>94.721329999999995</v>
      </c>
      <c r="AN63" s="737">
        <v>326.26632999999998</v>
      </c>
      <c r="AO63" s="732">
        <v>15.010676</v>
      </c>
      <c r="AP63" s="732">
        <v>12.723000000000001</v>
      </c>
      <c r="AQ63" s="732">
        <v>14.058954</v>
      </c>
      <c r="AR63" s="738">
        <v>41.792630000000003</v>
      </c>
      <c r="AS63" s="572">
        <v>11.605</v>
      </c>
      <c r="AT63" s="732">
        <v>11.447329999999999</v>
      </c>
      <c r="AU63" s="732">
        <v>9.9941600000000008</v>
      </c>
      <c r="AV63" s="738">
        <v>33.046489999999999</v>
      </c>
      <c r="AW63" s="737">
        <v>74.839120000000008</v>
      </c>
      <c r="AX63" s="732">
        <v>10.456595999999999</v>
      </c>
      <c r="AY63" s="732">
        <v>9.9611079999999994</v>
      </c>
      <c r="AZ63" s="732">
        <v>9.8599840000000007</v>
      </c>
      <c r="BA63" s="738">
        <v>30.277688000000001</v>
      </c>
      <c r="BB63" s="737">
        <v>105.11680800000001</v>
      </c>
      <c r="BC63" s="732">
        <v>10.204140000000001</v>
      </c>
      <c r="BD63" s="732">
        <v>12.1478</v>
      </c>
      <c r="BE63" s="732">
        <v>12.588139999999999</v>
      </c>
      <c r="BF63" s="738">
        <v>34.940079999999995</v>
      </c>
      <c r="BG63" s="630">
        <v>-59.78125</v>
      </c>
      <c r="BH63" s="642">
        <v>-0.63112764569500879</v>
      </c>
      <c r="BI63" s="637">
        <v>140.05688800000001</v>
      </c>
      <c r="BJ63" s="617">
        <v>-186.20944199999997</v>
      </c>
      <c r="BK63" s="561">
        <v>-0.570728343313881</v>
      </c>
      <c r="BL63" s="732">
        <v>12.41132</v>
      </c>
      <c r="BM63" s="732">
        <v>11.394655999999999</v>
      </c>
      <c r="BN63" s="732">
        <v>12.525474000000001</v>
      </c>
      <c r="BO63" s="732">
        <v>36.331450000000004</v>
      </c>
      <c r="BP63" s="732">
        <v>11.242229999999999</v>
      </c>
      <c r="BQ63" s="732">
        <v>11.103026</v>
      </c>
      <c r="BR63" s="732">
        <v>10.500234000000001</v>
      </c>
      <c r="BS63" s="732">
        <v>0.50607399999999991</v>
      </c>
      <c r="BT63" s="750">
        <v>5.0636971991643104E-2</v>
      </c>
      <c r="BU63" s="732">
        <v>32.845489999999998</v>
      </c>
      <c r="BV63" s="732">
        <v>-0.20100000000000051</v>
      </c>
      <c r="BW63" s="750">
        <v>-6.0823403635303025E-3</v>
      </c>
      <c r="BX63" s="732">
        <v>69.176940000000002</v>
      </c>
      <c r="BY63" s="617">
        <v>-5.6621800000000064</v>
      </c>
      <c r="BZ63" s="561">
        <v>-7.5658024840484575E-2</v>
      </c>
      <c r="CA63" s="732">
        <v>9.8449000000000009</v>
      </c>
      <c r="CB63" s="617">
        <v>-0.61169599999999846</v>
      </c>
      <c r="CC63" s="561">
        <v>-5.849857831363079E-2</v>
      </c>
      <c r="CD63" s="732">
        <v>9.9543060000000008</v>
      </c>
      <c r="CE63" s="617">
        <v>-6.8019999999986425E-3</v>
      </c>
      <c r="CF63" s="561">
        <v>-6.8285576263189221E-4</v>
      </c>
      <c r="CG63" s="732">
        <v>11.866353999999999</v>
      </c>
      <c r="CH63" s="617">
        <f t="shared" si="0"/>
        <v>2.0063699999999987</v>
      </c>
      <c r="CI63" s="561">
        <f t="shared" si="1"/>
        <v>0.20348613141765731</v>
      </c>
      <c r="CJ63" s="732">
        <v>31.665559999999999</v>
      </c>
      <c r="CK63" s="617">
        <f t="shared" si="2"/>
        <v>1.387871999999998</v>
      </c>
      <c r="CL63" s="561">
        <f t="shared" si="3"/>
        <v>4.5838110228231359E-2</v>
      </c>
      <c r="CM63" s="732">
        <v>100.842502</v>
      </c>
      <c r="CN63" s="617">
        <f t="shared" si="4"/>
        <v>-4.2743060000000099</v>
      </c>
      <c r="CO63" s="561">
        <f t="shared" si="5"/>
        <v>-4.0662440967575895E-2</v>
      </c>
      <c r="CP63" s="732">
        <v>13.748966000000001</v>
      </c>
      <c r="CQ63" s="617">
        <f t="shared" si="30"/>
        <v>3.5448260000000005</v>
      </c>
      <c r="CR63" s="561">
        <f t="shared" si="31"/>
        <v>0.34739096092370353</v>
      </c>
      <c r="CS63" s="617">
        <v>14.357366000000001</v>
      </c>
      <c r="CT63" s="617">
        <f t="shared" si="6"/>
        <v>2.2095660000000006</v>
      </c>
      <c r="CU63" s="561">
        <f t="shared" si="7"/>
        <v>0.18189021880505116</v>
      </c>
      <c r="CV63" s="617">
        <v>14.98784</v>
      </c>
      <c r="CW63" s="617">
        <f t="shared" si="8"/>
        <v>2.3997000000000011</v>
      </c>
      <c r="CX63" s="561">
        <f t="shared" si="9"/>
        <v>0.19063181693244605</v>
      </c>
      <c r="CY63" s="617">
        <v>43.094172</v>
      </c>
      <c r="CZ63" s="617">
        <f t="shared" si="10"/>
        <v>8.1540920000000057</v>
      </c>
      <c r="DA63" s="561">
        <f t="shared" si="11"/>
        <v>0.2333735927336173</v>
      </c>
      <c r="DB63" s="732">
        <v>143.93667400000001</v>
      </c>
      <c r="DC63" s="617">
        <f t="shared" si="12"/>
        <v>3.8797859999999957</v>
      </c>
      <c r="DD63" s="561">
        <f t="shared" si="13"/>
        <v>2.7701500835860322E-2</v>
      </c>
      <c r="DE63" s="732">
        <v>24.688849999999999</v>
      </c>
      <c r="DF63" s="617">
        <f t="shared" si="32"/>
        <v>12.277529999999999</v>
      </c>
      <c r="DG63" s="561">
        <f t="shared" si="33"/>
        <v>0.98922032467134835</v>
      </c>
      <c r="DH63" s="732">
        <v>14.715384</v>
      </c>
      <c r="DI63" s="617">
        <f t="shared" si="14"/>
        <v>3.3207280000000008</v>
      </c>
      <c r="DJ63" s="561">
        <f t="shared" si="15"/>
        <v>0.29142854334523138</v>
      </c>
      <c r="DK63" s="732">
        <v>14.833672</v>
      </c>
      <c r="DL63" s="617">
        <f t="shared" si="16"/>
        <v>2.3081979999999991</v>
      </c>
      <c r="DM63" s="561">
        <f t="shared" si="17"/>
        <v>0.18428029150832925</v>
      </c>
      <c r="DN63" s="732">
        <v>54.237906000000002</v>
      </c>
      <c r="DO63" s="617">
        <f t="shared" si="18"/>
        <v>17.906455999999999</v>
      </c>
      <c r="DP63" s="561">
        <f t="shared" si="19"/>
        <v>0.49286378605863507</v>
      </c>
      <c r="DQ63" s="732">
        <v>14.34623</v>
      </c>
      <c r="DR63" s="617">
        <f t="shared" si="20"/>
        <v>3.104000000000001</v>
      </c>
      <c r="DS63" s="561">
        <f t="shared" si="21"/>
        <v>0.27610180542472457</v>
      </c>
      <c r="DT63" s="732">
        <v>11.904528000000001</v>
      </c>
      <c r="DU63" s="617">
        <f t="shared" si="22"/>
        <v>0.80150200000000105</v>
      </c>
      <c r="DV63" s="561">
        <f t="shared" si="23"/>
        <v>7.2187708107681728E-2</v>
      </c>
      <c r="DW63" s="732">
        <v>11.195288</v>
      </c>
      <c r="DX63" s="617">
        <f t="shared" si="24"/>
        <v>0.69505399999999895</v>
      </c>
      <c r="DY63" s="561">
        <f t="shared" si="25"/>
        <v>6.6194143863841412E-2</v>
      </c>
      <c r="DZ63" s="732">
        <v>37.446046000000003</v>
      </c>
      <c r="EA63" s="617">
        <f t="shared" si="26"/>
        <v>4.6005560000000045</v>
      </c>
      <c r="EB63" s="561">
        <f t="shared" si="27"/>
        <v>0.14006659666212939</v>
      </c>
      <c r="EC63" s="732">
        <v>91.683952000000005</v>
      </c>
      <c r="ED63" s="617">
        <f t="shared" si="28"/>
        <v>22.507012000000003</v>
      </c>
      <c r="EE63" s="561">
        <f t="shared" si="29"/>
        <v>0.32535425822535663</v>
      </c>
    </row>
    <row r="64" spans="1:135" x14ac:dyDescent="0.25">
      <c r="A64" s="732" t="s">
        <v>87</v>
      </c>
      <c r="B64" s="732">
        <v>286.3</v>
      </c>
      <c r="C64" s="732">
        <v>30.555</v>
      </c>
      <c r="D64" s="732">
        <v>27.77177</v>
      </c>
      <c r="E64" s="732">
        <v>30.973109999999998</v>
      </c>
      <c r="F64" s="738">
        <v>89.299880000000002</v>
      </c>
      <c r="G64" s="732">
        <v>23.746780000000001</v>
      </c>
      <c r="H64" s="732">
        <v>24.280919999999998</v>
      </c>
      <c r="I64" s="732">
        <v>20.991779999999999</v>
      </c>
      <c r="J64" s="738">
        <v>69.019479999999987</v>
      </c>
      <c r="K64" s="737">
        <v>158.31935999999999</v>
      </c>
      <c r="L64" s="737">
        <v>22.14096</v>
      </c>
      <c r="M64" s="737">
        <v>21.88683</v>
      </c>
      <c r="N64" s="737">
        <v>27.968972000000001</v>
      </c>
      <c r="O64" s="737">
        <v>71.99676199999999</v>
      </c>
      <c r="P64" s="737">
        <v>230.31612199999998</v>
      </c>
      <c r="Q64" s="737">
        <v>30.979869999999998</v>
      </c>
      <c r="R64" s="737">
        <v>30.031500000000001</v>
      </c>
      <c r="S64" s="737">
        <v>31.257999999999999</v>
      </c>
      <c r="T64" s="737">
        <v>92.269370000000009</v>
      </c>
      <c r="U64" s="737">
        <v>322.58549199999999</v>
      </c>
      <c r="V64" s="732">
        <v>33.837741999999999</v>
      </c>
      <c r="W64" s="732">
        <v>30.564250000000001</v>
      </c>
      <c r="X64" s="732">
        <v>34.15</v>
      </c>
      <c r="Y64" s="738">
        <v>98.551992000000013</v>
      </c>
      <c r="Z64" s="732">
        <v>29.058209999999999</v>
      </c>
      <c r="AA64" s="732">
        <v>24.95223</v>
      </c>
      <c r="AB64" s="732">
        <v>18.55208</v>
      </c>
      <c r="AC64" s="738">
        <v>72.562520000000006</v>
      </c>
      <c r="AD64" s="737">
        <v>171.11451200000002</v>
      </c>
      <c r="AE64" s="737">
        <v>19.893930000000001</v>
      </c>
      <c r="AF64" s="737">
        <v>22.403199999999998</v>
      </c>
      <c r="AG64" s="60">
        <v>27.601991999999999</v>
      </c>
      <c r="AH64" s="737">
        <v>69.899121999999991</v>
      </c>
      <c r="AI64" s="737">
        <v>241.01363400000002</v>
      </c>
      <c r="AJ64" s="737">
        <v>32.310319999999997</v>
      </c>
      <c r="AK64" s="737">
        <v>33.603160000000003</v>
      </c>
      <c r="AL64" s="737">
        <v>33.89</v>
      </c>
      <c r="AM64" s="737">
        <v>99.803480000000008</v>
      </c>
      <c r="AN64" s="737">
        <v>340.81711400000006</v>
      </c>
      <c r="AO64" s="732">
        <v>14.300621999999999</v>
      </c>
      <c r="AP64" s="732">
        <v>11.789</v>
      </c>
      <c r="AQ64" s="732">
        <v>14.11098</v>
      </c>
      <c r="AR64" s="738">
        <v>40.200601999999996</v>
      </c>
      <c r="AS64" s="572">
        <v>1.353</v>
      </c>
      <c r="AT64" s="732">
        <v>4.4480899999999997</v>
      </c>
      <c r="AU64" s="732">
        <v>4.1166239999999998</v>
      </c>
      <c r="AV64" s="738">
        <v>9.9177140000000001</v>
      </c>
      <c r="AW64" s="737">
        <v>50.118315999999993</v>
      </c>
      <c r="AX64" s="732">
        <v>14.557648</v>
      </c>
      <c r="AY64" s="732">
        <v>16.220949999999998</v>
      </c>
      <c r="AZ64" s="732">
        <v>15.167952</v>
      </c>
      <c r="BA64" s="738">
        <v>45.946550000000002</v>
      </c>
      <c r="BB64" s="737">
        <v>96.064865999999995</v>
      </c>
      <c r="BC64" s="732">
        <v>5.22668</v>
      </c>
      <c r="BD64" s="732">
        <v>3.1297700000000002</v>
      </c>
      <c r="BE64" s="732">
        <v>2.50292</v>
      </c>
      <c r="BF64" s="738">
        <v>10.85937</v>
      </c>
      <c r="BG64" s="630">
        <v>-88.944110000000009</v>
      </c>
      <c r="BH64" s="642">
        <v>-0.89119247144488345</v>
      </c>
      <c r="BI64" s="637">
        <v>106.92423599999999</v>
      </c>
      <c r="BJ64" s="617">
        <v>-233.89287800000005</v>
      </c>
      <c r="BK64" s="561">
        <v>-0.68627093063172884</v>
      </c>
      <c r="BL64" s="732">
        <v>4.1031899999999997</v>
      </c>
      <c r="BM64" s="732">
        <v>5.3148980000000003</v>
      </c>
      <c r="BN64" s="732">
        <v>4.9790619999999999</v>
      </c>
      <c r="BO64" s="732">
        <v>14.39715</v>
      </c>
      <c r="BP64" s="732">
        <v>4.7154319999999998</v>
      </c>
      <c r="BQ64" s="732">
        <v>4.3729839999999998</v>
      </c>
      <c r="BR64" s="732">
        <v>2.0415019999999999</v>
      </c>
      <c r="BS64" s="732">
        <v>-2.0751219999999999</v>
      </c>
      <c r="BT64" s="750">
        <v>-0.50408344313204223</v>
      </c>
      <c r="BU64" s="732">
        <v>11.129917999999998</v>
      </c>
      <c r="BV64" s="732">
        <v>1.2122039999999981</v>
      </c>
      <c r="BW64" s="750">
        <v>0.12222615009870198</v>
      </c>
      <c r="BX64" s="732">
        <v>25.527068</v>
      </c>
      <c r="BY64" s="617">
        <v>-24.591247999999993</v>
      </c>
      <c r="BZ64" s="561">
        <v>-0.49066389221856532</v>
      </c>
      <c r="CA64" s="732">
        <v>0.27833000000000002</v>
      </c>
      <c r="CB64" s="617">
        <v>-14.279318</v>
      </c>
      <c r="CC64" s="561">
        <v>-0.98088084009175103</v>
      </c>
      <c r="CD64" s="732">
        <v>1.885386</v>
      </c>
      <c r="CE64" s="617">
        <v>-14.335563999999998</v>
      </c>
      <c r="CF64" s="561">
        <v>-0.88376845992374053</v>
      </c>
      <c r="CG64" s="732">
        <v>12.065788000000001</v>
      </c>
      <c r="CH64" s="617">
        <f t="shared" si="0"/>
        <v>-3.1021639999999984</v>
      </c>
      <c r="CI64" s="561">
        <f t="shared" si="1"/>
        <v>-0.20452095312537899</v>
      </c>
      <c r="CJ64" s="732">
        <v>14.229504000000002</v>
      </c>
      <c r="CK64" s="617">
        <f t="shared" si="2"/>
        <v>-31.717046</v>
      </c>
      <c r="CL64" s="561">
        <f t="shared" si="3"/>
        <v>-0.69030310219156821</v>
      </c>
      <c r="CM64" s="732">
        <v>39.756572000000006</v>
      </c>
      <c r="CN64" s="617">
        <f t="shared" si="4"/>
        <v>-56.308293999999989</v>
      </c>
      <c r="CO64" s="561">
        <f t="shared" si="5"/>
        <v>-0.58614867583326447</v>
      </c>
      <c r="CP64" s="732">
        <v>18.284624000000001</v>
      </c>
      <c r="CQ64" s="617">
        <f t="shared" si="30"/>
        <v>13.057944000000001</v>
      </c>
      <c r="CR64" s="561">
        <f t="shared" si="31"/>
        <v>2.4983247491715583</v>
      </c>
      <c r="CS64" s="617">
        <v>22.992346000000001</v>
      </c>
      <c r="CT64" s="617">
        <f t="shared" si="6"/>
        <v>19.862576000000001</v>
      </c>
      <c r="CU64" s="561">
        <f t="shared" si="7"/>
        <v>6.3463372707898662</v>
      </c>
      <c r="CV64" s="617">
        <v>24.880419999999997</v>
      </c>
      <c r="CW64" s="617">
        <f t="shared" si="8"/>
        <v>22.377499999999998</v>
      </c>
      <c r="CX64" s="561">
        <f t="shared" si="9"/>
        <v>8.9405574289230163</v>
      </c>
      <c r="CY64" s="617">
        <v>66.157390000000007</v>
      </c>
      <c r="CZ64" s="617">
        <f t="shared" si="10"/>
        <v>55.298020000000008</v>
      </c>
      <c r="DA64" s="561">
        <f t="shared" si="11"/>
        <v>5.0921941143915355</v>
      </c>
      <c r="DB64" s="732">
        <v>105.91396200000001</v>
      </c>
      <c r="DC64" s="617">
        <f t="shared" si="12"/>
        <v>-1.0102739999999812</v>
      </c>
      <c r="DD64" s="561">
        <f t="shared" si="13"/>
        <v>-9.4485033309004082E-3</v>
      </c>
      <c r="DE64" s="732">
        <v>31.676012</v>
      </c>
      <c r="DF64" s="617">
        <f t="shared" si="32"/>
        <v>27.572822000000002</v>
      </c>
      <c r="DG64" s="561">
        <f t="shared" si="33"/>
        <v>6.7198501653591487</v>
      </c>
      <c r="DH64" s="732">
        <v>13.896144</v>
      </c>
      <c r="DI64" s="617">
        <f t="shared" si="14"/>
        <v>8.5812460000000002</v>
      </c>
      <c r="DJ64" s="561">
        <f t="shared" si="15"/>
        <v>1.6145645692541981</v>
      </c>
      <c r="DK64" s="732">
        <v>6.8936279999999996</v>
      </c>
      <c r="DL64" s="617">
        <f t="shared" si="16"/>
        <v>1.9145659999999998</v>
      </c>
      <c r="DM64" s="561">
        <f t="shared" si="17"/>
        <v>0.38452343031679459</v>
      </c>
      <c r="DN64" s="732">
        <v>52.465783999999999</v>
      </c>
      <c r="DO64" s="617">
        <f t="shared" si="18"/>
        <v>38.068634000000003</v>
      </c>
      <c r="DP64" s="561">
        <f t="shared" si="19"/>
        <v>2.6441784658769274</v>
      </c>
      <c r="DQ64" s="732">
        <v>11.151706000000001</v>
      </c>
      <c r="DR64" s="617">
        <f t="shared" si="20"/>
        <v>6.4362740000000009</v>
      </c>
      <c r="DS64" s="561">
        <f t="shared" si="21"/>
        <v>1.3649383555949914</v>
      </c>
      <c r="DT64" s="732">
        <v>3.9422199999999998</v>
      </c>
      <c r="DU64" s="617">
        <f t="shared" si="22"/>
        <v>-0.43076399999999992</v>
      </c>
      <c r="DV64" s="561">
        <f t="shared" si="23"/>
        <v>-9.8505734299508055E-2</v>
      </c>
      <c r="DW64" s="732">
        <v>5.2901999999999998E-2</v>
      </c>
      <c r="DX64" s="617">
        <f t="shared" si="24"/>
        <v>-1.9885999999999999</v>
      </c>
      <c r="DY64" s="561">
        <f t="shared" si="25"/>
        <v>-0.9740867263416837</v>
      </c>
      <c r="DZ64" s="732">
        <v>15.146827999999999</v>
      </c>
      <c r="EA64" s="617">
        <f t="shared" si="26"/>
        <v>4.0169100000000011</v>
      </c>
      <c r="EB64" s="561">
        <f t="shared" si="27"/>
        <v>0.36091101479813253</v>
      </c>
      <c r="EC64" s="732">
        <v>67.612611999999999</v>
      </c>
      <c r="ED64" s="617">
        <f t="shared" si="28"/>
        <v>42.085543999999999</v>
      </c>
      <c r="EE64" s="561">
        <f t="shared" si="29"/>
        <v>1.6486634501071569</v>
      </c>
    </row>
    <row r="65" spans="1:135" x14ac:dyDescent="0.25">
      <c r="A65" s="732" t="s">
        <v>88</v>
      </c>
      <c r="B65" s="732">
        <v>142.19999999999999</v>
      </c>
      <c r="C65" s="732">
        <v>15.935</v>
      </c>
      <c r="D65" s="732">
        <v>14.07156</v>
      </c>
      <c r="E65" s="732">
        <v>13.33338</v>
      </c>
      <c r="F65" s="738">
        <v>43.339939999999999</v>
      </c>
      <c r="G65" s="732">
        <v>10.896710000000001</v>
      </c>
      <c r="H65" s="732">
        <v>10.517469999999999</v>
      </c>
      <c r="I65" s="732">
        <v>6.9924400000000002</v>
      </c>
      <c r="J65" s="738">
        <v>28.406620000000004</v>
      </c>
      <c r="K65" s="737">
        <v>71.746560000000002</v>
      </c>
      <c r="L65" s="737">
        <v>6.7425100000000002</v>
      </c>
      <c r="M65" s="737">
        <v>8.7361699999999995</v>
      </c>
      <c r="N65" s="737">
        <v>10.384235</v>
      </c>
      <c r="O65" s="737">
        <v>25.862914999999997</v>
      </c>
      <c r="P65" s="737">
        <v>97.609475000000003</v>
      </c>
      <c r="Q65" s="737">
        <v>11.89467</v>
      </c>
      <c r="R65" s="737">
        <v>14.0337</v>
      </c>
      <c r="S65" s="737">
        <v>15.260999999999999</v>
      </c>
      <c r="T65" s="737">
        <v>41.189369999999997</v>
      </c>
      <c r="U65" s="737">
        <v>138.798845</v>
      </c>
      <c r="V65" s="732">
        <v>15.5261</v>
      </c>
      <c r="W65" s="732">
        <v>14.450900000000001</v>
      </c>
      <c r="X65" s="732">
        <v>14.8254</v>
      </c>
      <c r="Y65" s="738">
        <v>44.802399999999999</v>
      </c>
      <c r="Z65" s="732">
        <v>11.865500000000001</v>
      </c>
      <c r="AA65" s="732">
        <v>9.9491999999999994</v>
      </c>
      <c r="AB65" s="732">
        <v>6.7313999999999998</v>
      </c>
      <c r="AC65" s="738">
        <v>28.546100000000003</v>
      </c>
      <c r="AD65" s="737">
        <v>73.348500000000001</v>
      </c>
      <c r="AE65" s="737">
        <v>6.0598000000000001</v>
      </c>
      <c r="AF65" s="737">
        <v>7.7452199999999998</v>
      </c>
      <c r="AG65" s="60">
        <v>9.9620280000000001</v>
      </c>
      <c r="AH65" s="737">
        <v>23.767047999999999</v>
      </c>
      <c r="AI65" s="737">
        <v>97.115548000000004</v>
      </c>
      <c r="AJ65" s="737">
        <v>12.22397</v>
      </c>
      <c r="AK65" s="737">
        <v>13.77717</v>
      </c>
      <c r="AL65" s="737">
        <v>15.641999999999999</v>
      </c>
      <c r="AM65" s="737">
        <v>41.643140000000002</v>
      </c>
      <c r="AN65" s="737">
        <v>138.75868800000001</v>
      </c>
      <c r="AO65" s="732">
        <v>16.866344000000002</v>
      </c>
      <c r="AP65" s="732">
        <v>14.222</v>
      </c>
      <c r="AQ65" s="732">
        <v>15.68938</v>
      </c>
      <c r="AR65" s="738">
        <v>46.777723999999999</v>
      </c>
      <c r="AS65" s="572">
        <v>11.945</v>
      </c>
      <c r="AT65" s="732">
        <v>10.72784</v>
      </c>
      <c r="AU65" s="732">
        <v>7.3969230000000001</v>
      </c>
      <c r="AV65" s="738">
        <v>30.069763000000002</v>
      </c>
      <c r="AW65" s="737">
        <v>76.847487000000001</v>
      </c>
      <c r="AX65" s="732">
        <v>6.0808410000000004</v>
      </c>
      <c r="AY65" s="732">
        <v>7.4040819999999998</v>
      </c>
      <c r="AZ65" s="732">
        <v>10.260814999999999</v>
      </c>
      <c r="BA65" s="738">
        <v>23.745737999999999</v>
      </c>
      <c r="BB65" s="737">
        <v>100.593225</v>
      </c>
      <c r="BC65" s="732">
        <v>12.889239999999999</v>
      </c>
      <c r="BD65" s="732">
        <v>13.316610000000001</v>
      </c>
      <c r="BE65" s="732">
        <v>15.78388</v>
      </c>
      <c r="BF65" s="738">
        <v>41.989729999999994</v>
      </c>
      <c r="BG65" s="630">
        <v>0.34658999999999196</v>
      </c>
      <c r="BH65" s="642">
        <v>8.3228594193422989E-3</v>
      </c>
      <c r="BI65" s="637">
        <v>142.582955</v>
      </c>
      <c r="BJ65" s="617">
        <v>3.8242669999999919</v>
      </c>
      <c r="BK65" s="561">
        <v>2.7560558946766678E-2</v>
      </c>
      <c r="BL65" s="732">
        <v>16.376588999999999</v>
      </c>
      <c r="BM65" s="732">
        <v>15.082822999999999</v>
      </c>
      <c r="BN65" s="732">
        <v>12.953213</v>
      </c>
      <c r="BO65" s="732">
        <v>44.412624999999998</v>
      </c>
      <c r="BP65" s="732">
        <v>11.636091</v>
      </c>
      <c r="BQ65" s="732">
        <v>10.562132999999999</v>
      </c>
      <c r="BR65" s="732">
        <v>7.9512390000000002</v>
      </c>
      <c r="BS65" s="732">
        <v>0.55431600000000003</v>
      </c>
      <c r="BT65" s="750">
        <v>7.493872790077713E-2</v>
      </c>
      <c r="BU65" s="732">
        <v>30.149463000000001</v>
      </c>
      <c r="BV65" s="732">
        <v>7.9699999999998994E-2</v>
      </c>
      <c r="BW65" s="750">
        <v>2.6505030984114836E-3</v>
      </c>
      <c r="BX65" s="732">
        <v>74.562088000000003</v>
      </c>
      <c r="BY65" s="617">
        <v>-2.2853989999999982</v>
      </c>
      <c r="BZ65" s="561">
        <v>-2.9739410997265247E-2</v>
      </c>
      <c r="CA65" s="732">
        <v>7.3599500000000004</v>
      </c>
      <c r="CB65" s="617">
        <v>1.2791090000000001</v>
      </c>
      <c r="CC65" s="561">
        <v>0.21035067353348</v>
      </c>
      <c r="CD65" s="732">
        <v>7.7996220000000003</v>
      </c>
      <c r="CE65" s="617">
        <v>0.39554000000000045</v>
      </c>
      <c r="CF65" s="561">
        <v>5.3421882685794196E-2</v>
      </c>
      <c r="CG65" s="732">
        <v>10.266290999999994</v>
      </c>
      <c r="CH65" s="617">
        <f t="shared" si="0"/>
        <v>5.4759999999944853E-3</v>
      </c>
      <c r="CI65" s="561">
        <f t="shared" si="1"/>
        <v>5.3368080410712846E-4</v>
      </c>
      <c r="CJ65" s="732">
        <v>25.425862999999993</v>
      </c>
      <c r="CK65" s="617">
        <f t="shared" si="2"/>
        <v>1.6801249999999932</v>
      </c>
      <c r="CL65" s="561">
        <f t="shared" si="3"/>
        <v>7.07548023986449E-2</v>
      </c>
      <c r="CM65" s="732">
        <v>99.987950999999995</v>
      </c>
      <c r="CN65" s="617">
        <f t="shared" si="4"/>
        <v>-0.60527400000000853</v>
      </c>
      <c r="CO65" s="561">
        <f t="shared" si="5"/>
        <v>-6.0170453825295744E-3</v>
      </c>
      <c r="CP65" s="732">
        <v>12.595868000000001</v>
      </c>
      <c r="CQ65" s="617">
        <f t="shared" si="30"/>
        <v>-0.29337199999999797</v>
      </c>
      <c r="CR65" s="561">
        <f t="shared" si="31"/>
        <v>-2.2761000648602866E-2</v>
      </c>
      <c r="CS65" s="617">
        <v>13.449046000000001</v>
      </c>
      <c r="CT65" s="617">
        <f t="shared" si="6"/>
        <v>0.13243600000000022</v>
      </c>
      <c r="CU65" s="561">
        <f t="shared" si="7"/>
        <v>9.9451737341560813E-3</v>
      </c>
      <c r="CV65" s="617">
        <v>15.316253000000001</v>
      </c>
      <c r="CW65" s="617">
        <f t="shared" si="8"/>
        <v>-0.46762699999999846</v>
      </c>
      <c r="CX65" s="561">
        <f t="shared" si="9"/>
        <v>-2.9626872480023825E-2</v>
      </c>
      <c r="CY65" s="617">
        <v>41.361167000000002</v>
      </c>
      <c r="CZ65" s="617">
        <f t="shared" si="10"/>
        <v>-0.62856299999999266</v>
      </c>
      <c r="DA65" s="561">
        <f t="shared" si="11"/>
        <v>-1.496944610027244E-2</v>
      </c>
      <c r="DB65" s="732">
        <v>141.349118</v>
      </c>
      <c r="DC65" s="617">
        <f t="shared" si="12"/>
        <v>-1.2338369999999941</v>
      </c>
      <c r="DD65" s="561">
        <f t="shared" si="13"/>
        <v>-8.6534677304169645E-3</v>
      </c>
      <c r="DE65" s="732">
        <v>15.878316999999999</v>
      </c>
      <c r="DF65" s="617">
        <f t="shared" si="32"/>
        <v>-0.49827200000000005</v>
      </c>
      <c r="DG65" s="561">
        <f t="shared" si="33"/>
        <v>-3.0425871956608307E-2</v>
      </c>
      <c r="DH65" s="732">
        <v>13.582274</v>
      </c>
      <c r="DI65" s="617">
        <f t="shared" si="14"/>
        <v>-1.5005489999999995</v>
      </c>
      <c r="DJ65" s="561">
        <f t="shared" si="15"/>
        <v>-9.9487277680047004E-2</v>
      </c>
      <c r="DK65" s="732">
        <v>12.610496999999999</v>
      </c>
      <c r="DL65" s="617">
        <f t="shared" si="16"/>
        <v>-0.34271600000000113</v>
      </c>
      <c r="DM65" s="561">
        <f t="shared" si="17"/>
        <v>-2.6457991542330164E-2</v>
      </c>
      <c r="DN65" s="732">
        <v>42.071088000000003</v>
      </c>
      <c r="DO65" s="617">
        <f t="shared" si="18"/>
        <v>-2.3415369999999953</v>
      </c>
      <c r="DP65" s="561">
        <f t="shared" si="19"/>
        <v>-5.2722328391983035E-2</v>
      </c>
      <c r="DQ65" s="732">
        <v>11.116732000000001</v>
      </c>
      <c r="DR65" s="617">
        <f t="shared" si="20"/>
        <v>-0.51935899999999968</v>
      </c>
      <c r="DS65" s="561">
        <f t="shared" si="21"/>
        <v>-4.4633459810515377E-2</v>
      </c>
      <c r="DT65" s="732">
        <v>9.5243960000000012</v>
      </c>
      <c r="DU65" s="617">
        <f t="shared" si="22"/>
        <v>-1.0377369999999981</v>
      </c>
      <c r="DV65" s="561">
        <f t="shared" si="23"/>
        <v>-9.825070371675855E-2</v>
      </c>
      <c r="DW65" s="732">
        <v>6.8362809999999996</v>
      </c>
      <c r="DX65" s="617">
        <f t="shared" si="24"/>
        <v>-1.1149580000000006</v>
      </c>
      <c r="DY65" s="561">
        <f t="shared" si="25"/>
        <v>-0.14022443546219659</v>
      </c>
      <c r="DZ65" s="732">
        <v>27.477409000000002</v>
      </c>
      <c r="EA65" s="617">
        <f t="shared" si="26"/>
        <v>-2.6720539999999993</v>
      </c>
      <c r="EB65" s="561">
        <f t="shared" si="27"/>
        <v>-8.8626918496027579E-2</v>
      </c>
      <c r="EC65" s="732">
        <v>69.548496999999998</v>
      </c>
      <c r="ED65" s="617">
        <f t="shared" si="28"/>
        <v>-5.0135910000000052</v>
      </c>
      <c r="EE65" s="561">
        <f t="shared" si="29"/>
        <v>-6.7240485540050937E-2</v>
      </c>
    </row>
  </sheetData>
  <pageMargins left="0.7" right="0.7" top="0.75" bottom="0.75" header="0.3" footer="0.3"/>
  <pageSetup paperSize="9" scale="32" orientation="portrait" r:id="rId1"/>
  <colBreaks count="4" manualBreakCount="4">
    <brk id="21" max="64" man="1"/>
    <brk id="40" max="64" man="1"/>
    <brk id="63" max="64" man="1"/>
    <brk id="108" max="6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X85"/>
  <sheetViews>
    <sheetView showGridLines="0" view="pageBreakPreview" zoomScale="85" zoomScaleSheetLayoutView="85" workbookViewId="0">
      <pane xSplit="1" ySplit="3" topLeftCell="DK4" activePane="bottomRight" state="frozen"/>
      <selection activeCell="AT18" sqref="AT18"/>
      <selection pane="topRight" activeCell="AT18" sqref="AT18"/>
      <selection pane="bottomLeft" activeCell="AT18" sqref="AT18"/>
      <selection pane="bottomRight" activeCell="DV4" sqref="DV4:DV84"/>
    </sheetView>
  </sheetViews>
  <sheetFormatPr defaultColWidth="9.140625" defaultRowHeight="15" outlineLevelCol="1" x14ac:dyDescent="0.25"/>
  <cols>
    <col min="1" max="1" width="38.85546875" style="294" customWidth="1"/>
    <col min="2" max="2" width="9.140625" style="294" customWidth="1" outlineLevel="1"/>
    <col min="3" max="3" width="8.42578125" style="294" customWidth="1" outlineLevel="1"/>
    <col min="4" max="4" width="9" style="294" customWidth="1" outlineLevel="1"/>
    <col min="5" max="5" width="8" style="294" customWidth="1" outlineLevel="1"/>
    <col min="6" max="8" width="7.42578125" style="294" customWidth="1" outlineLevel="1"/>
    <col min="9" max="9" width="12.140625" style="294" customWidth="1" outlineLevel="1"/>
    <col min="10" max="13" width="12" style="294" customWidth="1" outlineLevel="1"/>
    <col min="14" max="15" width="9.7109375" style="294" customWidth="1" outlineLevel="1"/>
    <col min="16" max="20" width="12" style="294" customWidth="1" outlineLevel="1"/>
    <col min="21" max="24" width="9.140625" style="294" customWidth="1"/>
    <col min="25" max="27" width="9.28515625" style="294" customWidth="1"/>
    <col min="28" max="29" width="9.7109375" style="294" customWidth="1"/>
    <col min="30" max="30" width="12.28515625" style="294" customWidth="1"/>
    <col min="31" max="31" width="12.5703125" style="294" customWidth="1"/>
    <col min="32" max="32" width="16.28515625" style="294" customWidth="1"/>
    <col min="33" max="33" width="12.42578125" style="294" customWidth="1"/>
    <col min="34" max="34" width="13.28515625" style="294" customWidth="1"/>
    <col min="35" max="38" width="12" style="294" customWidth="1"/>
    <col min="39" max="39" width="12.5703125" style="294" customWidth="1"/>
    <col min="40" max="43" width="9.140625" style="294"/>
    <col min="44" max="48" width="9.140625" style="294" customWidth="1"/>
    <col min="49" max="49" width="9.28515625" style="294" customWidth="1"/>
    <col min="50" max="52" width="9.140625" style="294" customWidth="1"/>
    <col min="53" max="53" width="9.7109375" style="294" customWidth="1"/>
    <col min="54" max="54" width="9.140625" style="294" customWidth="1"/>
    <col min="55" max="55" width="8.7109375" style="294" customWidth="1"/>
    <col min="56" max="58" width="9.140625" style="294" customWidth="1"/>
    <col min="59" max="59" width="10.42578125" style="294" bestFit="1" customWidth="1"/>
    <col min="60" max="60" width="12.7109375" style="294" customWidth="1"/>
    <col min="61" max="64" width="9.140625" style="294" customWidth="1"/>
    <col min="65" max="69" width="11" style="294" customWidth="1"/>
    <col min="70" max="70" width="9.140625" style="294" customWidth="1"/>
    <col min="71" max="71" width="10.42578125" style="294" bestFit="1" customWidth="1"/>
    <col min="72" max="72" width="11.85546875" style="294" customWidth="1"/>
    <col min="73" max="73" width="9.140625" style="294" customWidth="1"/>
    <col min="74" max="74" width="10.42578125" style="294" bestFit="1" customWidth="1"/>
    <col min="75" max="80" width="9.140625" style="294"/>
    <col min="81" max="81" width="11" style="294" customWidth="1"/>
    <col min="82" max="83" width="9.140625" style="294"/>
    <col min="84" max="84" width="12.5703125" style="294" customWidth="1"/>
    <col min="85" max="85" width="11.28515625" style="294" customWidth="1"/>
    <col min="86" max="86" width="9.140625" style="294"/>
    <col min="87" max="87" width="12.5703125" style="294" customWidth="1"/>
    <col min="88" max="88" width="11.28515625" style="294" customWidth="1"/>
    <col min="89" max="89" width="9.140625" style="294"/>
    <col min="90" max="90" width="12.5703125" style="294" customWidth="1"/>
    <col min="91" max="91" width="9.85546875" style="294" bestFit="1" customWidth="1"/>
    <col min="92" max="92" width="9.140625" style="294"/>
    <col min="93" max="93" width="10.7109375" style="294" customWidth="1"/>
    <col min="94" max="94" width="9.140625" style="294" customWidth="1"/>
    <col min="95" max="95" width="9.140625" style="294"/>
    <col min="96" max="96" width="10.7109375" style="294" customWidth="1"/>
    <col min="97" max="98" width="9.140625" style="294"/>
    <col min="99" max="99" width="15.42578125" style="294" customWidth="1"/>
    <col min="100" max="101" width="9.140625" style="294"/>
    <col min="102" max="102" width="11.28515625" style="294" customWidth="1"/>
    <col min="103" max="114" width="9.140625" style="294"/>
    <col min="115" max="115" width="9.85546875" style="294" bestFit="1" customWidth="1"/>
    <col min="116" max="117" width="9.140625" style="294"/>
    <col min="118" max="118" width="9.85546875" style="294" bestFit="1" customWidth="1"/>
    <col min="119" max="16384" width="9.140625" style="294"/>
  </cols>
  <sheetData>
    <row r="1" spans="1:128" ht="28.5" customHeight="1" x14ac:dyDescent="0.25"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  <c r="AF1" s="614"/>
      <c r="AG1" s="614"/>
      <c r="AH1" s="614"/>
      <c r="AI1" s="614"/>
      <c r="AJ1" s="614"/>
      <c r="AK1" s="614"/>
      <c r="AL1" s="614"/>
      <c r="AM1" s="614"/>
      <c r="AN1" s="614" t="s">
        <v>256</v>
      </c>
    </row>
    <row r="2" spans="1:128" ht="18.75" x14ac:dyDescent="0.25">
      <c r="A2" s="74"/>
      <c r="B2" s="802">
        <v>2011</v>
      </c>
      <c r="C2" s="802"/>
      <c r="D2" s="802"/>
      <c r="E2" s="802"/>
      <c r="F2" s="802"/>
      <c r="G2" s="802"/>
      <c r="H2" s="802"/>
      <c r="I2" s="800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799">
        <v>2012</v>
      </c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799">
        <v>2013</v>
      </c>
      <c r="AO2" s="802"/>
      <c r="AP2" s="802"/>
      <c r="AQ2" s="802"/>
      <c r="AR2" s="802"/>
      <c r="AS2" s="802"/>
      <c r="AT2" s="802"/>
      <c r="AU2" s="802"/>
      <c r="AV2" s="802"/>
      <c r="AW2" s="802"/>
      <c r="AX2" s="802"/>
      <c r="AY2" s="802"/>
      <c r="AZ2" s="802"/>
      <c r="BA2" s="802"/>
      <c r="BB2" s="802"/>
      <c r="BC2" s="802"/>
      <c r="BD2" s="802"/>
      <c r="BE2" s="802"/>
      <c r="BF2" s="802"/>
      <c r="BG2" s="815" t="s">
        <v>262</v>
      </c>
      <c r="BH2" s="815"/>
      <c r="BI2" s="76">
        <v>2014</v>
      </c>
      <c r="BJ2" s="76"/>
      <c r="BK2" s="76"/>
      <c r="BL2" s="76"/>
      <c r="BM2" s="76"/>
      <c r="BN2" s="76"/>
      <c r="BO2" s="76"/>
      <c r="BP2" s="76"/>
      <c r="BQ2" s="76"/>
      <c r="BR2" s="815" t="s">
        <v>262</v>
      </c>
      <c r="BS2" s="815"/>
      <c r="BT2" s="76"/>
      <c r="BU2" s="815" t="s">
        <v>262</v>
      </c>
      <c r="BV2" s="815"/>
      <c r="BW2" s="76"/>
      <c r="BX2" s="718" t="s">
        <v>273</v>
      </c>
      <c r="BY2" s="718"/>
      <c r="BZ2" s="683"/>
      <c r="CA2" s="718" t="s">
        <v>272</v>
      </c>
      <c r="CB2" s="718"/>
      <c r="CC2" s="802"/>
      <c r="CD2" s="718" t="s">
        <v>272</v>
      </c>
      <c r="CE2" s="718"/>
      <c r="CF2" s="683"/>
      <c r="CG2" s="718" t="s">
        <v>272</v>
      </c>
      <c r="CH2" s="718"/>
      <c r="CI2" s="683"/>
      <c r="CJ2" s="718" t="s">
        <v>272</v>
      </c>
      <c r="CK2" s="718"/>
      <c r="CL2" s="683"/>
      <c r="CM2" s="718" t="s">
        <v>272</v>
      </c>
      <c r="CN2" s="718"/>
      <c r="CO2" s="603"/>
      <c r="CP2" s="603" t="s">
        <v>272</v>
      </c>
      <c r="CQ2" s="601"/>
      <c r="CR2" s="683"/>
      <c r="CS2" s="603" t="s">
        <v>272</v>
      </c>
      <c r="CT2" s="601"/>
      <c r="CU2" s="683"/>
      <c r="CV2" s="603" t="s">
        <v>272</v>
      </c>
      <c r="CW2" s="601"/>
      <c r="CX2" s="683"/>
      <c r="CY2" s="603" t="s">
        <v>338</v>
      </c>
      <c r="CZ2" s="601"/>
      <c r="DA2" s="683"/>
      <c r="DB2" s="603" t="s">
        <v>338</v>
      </c>
      <c r="DC2" s="601"/>
      <c r="DD2" s="683"/>
      <c r="DE2" s="603" t="s">
        <v>338</v>
      </c>
      <c r="DF2" s="601"/>
      <c r="DG2" s="683"/>
      <c r="DH2" s="603" t="s">
        <v>338</v>
      </c>
      <c r="DI2" s="601"/>
      <c r="DJ2" s="683"/>
      <c r="DK2" s="603" t="s">
        <v>338</v>
      </c>
      <c r="DL2" s="601"/>
      <c r="DM2" s="683"/>
      <c r="DN2" s="603" t="s">
        <v>338</v>
      </c>
      <c r="DO2" s="601"/>
      <c r="DP2" s="685"/>
      <c r="DQ2" s="603" t="s">
        <v>338</v>
      </c>
      <c r="DR2" s="601"/>
      <c r="DS2" s="685"/>
      <c r="DT2" s="603" t="s">
        <v>338</v>
      </c>
      <c r="DU2" s="601"/>
      <c r="DV2" s="685"/>
      <c r="DW2" s="603" t="s">
        <v>338</v>
      </c>
      <c r="DX2" s="601"/>
    </row>
    <row r="3" spans="1:128" x14ac:dyDescent="0.25">
      <c r="A3" s="75"/>
      <c r="B3" s="76" t="s">
        <v>0</v>
      </c>
      <c r="C3" s="76" t="s">
        <v>1</v>
      </c>
      <c r="D3" s="76" t="s">
        <v>2</v>
      </c>
      <c r="E3" s="601" t="s">
        <v>3</v>
      </c>
      <c r="F3" s="600" t="s">
        <v>4</v>
      </c>
      <c r="G3" s="76" t="s">
        <v>5</v>
      </c>
      <c r="H3" s="76" t="s">
        <v>8</v>
      </c>
      <c r="I3" s="601" t="s">
        <v>6</v>
      </c>
      <c r="J3" s="76" t="s">
        <v>108</v>
      </c>
      <c r="K3" s="76" t="s">
        <v>100</v>
      </c>
      <c r="L3" s="76" t="s">
        <v>101</v>
      </c>
      <c r="M3" s="76" t="s">
        <v>102</v>
      </c>
      <c r="N3" s="76" t="s">
        <v>103</v>
      </c>
      <c r="O3" s="76" t="s">
        <v>109</v>
      </c>
      <c r="P3" s="76" t="s">
        <v>104</v>
      </c>
      <c r="Q3" s="76" t="s">
        <v>105</v>
      </c>
      <c r="R3" s="76" t="s">
        <v>106</v>
      </c>
      <c r="S3" s="76" t="s">
        <v>107</v>
      </c>
      <c r="T3" s="76" t="s">
        <v>110</v>
      </c>
      <c r="U3" s="76" t="s">
        <v>0</v>
      </c>
      <c r="V3" s="76" t="s">
        <v>1</v>
      </c>
      <c r="W3" s="76" t="s">
        <v>2</v>
      </c>
      <c r="X3" s="601" t="s">
        <v>3</v>
      </c>
      <c r="Y3" s="600" t="s">
        <v>4</v>
      </c>
      <c r="Z3" s="76" t="s">
        <v>5</v>
      </c>
      <c r="AA3" s="76" t="s">
        <v>8</v>
      </c>
      <c r="AB3" s="601" t="s">
        <v>6</v>
      </c>
      <c r="AC3" s="76" t="s">
        <v>108</v>
      </c>
      <c r="AD3" s="600" t="s">
        <v>100</v>
      </c>
      <c r="AE3" s="76" t="s">
        <v>101</v>
      </c>
      <c r="AF3" s="76" t="s">
        <v>102</v>
      </c>
      <c r="AG3" s="601" t="s">
        <v>103</v>
      </c>
      <c r="AH3" s="76" t="s">
        <v>109</v>
      </c>
      <c r="AI3" s="76" t="s">
        <v>104</v>
      </c>
      <c r="AJ3" s="76" t="s">
        <v>105</v>
      </c>
      <c r="AK3" s="76" t="s">
        <v>106</v>
      </c>
      <c r="AL3" s="76" t="s">
        <v>107</v>
      </c>
      <c r="AM3" s="76" t="s">
        <v>110</v>
      </c>
      <c r="AN3" s="76" t="s">
        <v>0</v>
      </c>
      <c r="AO3" s="76" t="s">
        <v>1</v>
      </c>
      <c r="AP3" s="76" t="s">
        <v>2</v>
      </c>
      <c r="AQ3" s="601" t="s">
        <v>3</v>
      </c>
      <c r="AR3" s="600" t="s">
        <v>4</v>
      </c>
      <c r="AS3" s="76" t="s">
        <v>5</v>
      </c>
      <c r="AT3" s="76" t="s">
        <v>8</v>
      </c>
      <c r="AU3" s="601" t="s">
        <v>6</v>
      </c>
      <c r="AV3" s="76" t="s">
        <v>108</v>
      </c>
      <c r="AW3" s="600" t="s">
        <v>100</v>
      </c>
      <c r="AX3" s="76" t="s">
        <v>101</v>
      </c>
      <c r="AY3" s="76" t="s">
        <v>102</v>
      </c>
      <c r="AZ3" s="601" t="s">
        <v>103</v>
      </c>
      <c r="BA3" s="76" t="s">
        <v>109</v>
      </c>
      <c r="BB3" s="76" t="s">
        <v>104</v>
      </c>
      <c r="BC3" s="76" t="s">
        <v>105</v>
      </c>
      <c r="BD3" s="76" t="s">
        <v>106</v>
      </c>
      <c r="BE3" s="76" t="s">
        <v>107</v>
      </c>
      <c r="BF3" s="76" t="s">
        <v>110</v>
      </c>
      <c r="BG3" s="815" t="s">
        <v>210</v>
      </c>
      <c r="BH3" s="815" t="s">
        <v>121</v>
      </c>
      <c r="BI3" s="76" t="s">
        <v>0</v>
      </c>
      <c r="BJ3" s="76" t="s">
        <v>1</v>
      </c>
      <c r="BK3" s="76" t="s">
        <v>2</v>
      </c>
      <c r="BL3" s="76" t="s">
        <v>3</v>
      </c>
      <c r="BM3" s="600" t="s">
        <v>4</v>
      </c>
      <c r="BN3" s="76" t="s">
        <v>5</v>
      </c>
      <c r="BO3" s="76" t="s">
        <v>8</v>
      </c>
      <c r="BP3" s="76" t="s">
        <v>6</v>
      </c>
      <c r="BQ3" s="76" t="s">
        <v>108</v>
      </c>
      <c r="BR3" s="815" t="s">
        <v>210</v>
      </c>
      <c r="BS3" s="815" t="s">
        <v>121</v>
      </c>
      <c r="BT3" s="600" t="s">
        <v>100</v>
      </c>
      <c r="BU3" s="815" t="s">
        <v>210</v>
      </c>
      <c r="BV3" s="815" t="s">
        <v>121</v>
      </c>
      <c r="BW3" s="76" t="s">
        <v>101</v>
      </c>
      <c r="BX3" s="815" t="s">
        <v>210</v>
      </c>
      <c r="BY3" s="815" t="s">
        <v>121</v>
      </c>
      <c r="BZ3" s="832" t="s">
        <v>331</v>
      </c>
      <c r="CA3" s="815" t="s">
        <v>210</v>
      </c>
      <c r="CB3" s="815" t="s">
        <v>121</v>
      </c>
      <c r="CC3" s="65" t="s">
        <v>103</v>
      </c>
      <c r="CD3" s="815" t="s">
        <v>210</v>
      </c>
      <c r="CE3" s="815" t="s">
        <v>121</v>
      </c>
      <c r="CF3" s="832" t="s">
        <v>109</v>
      </c>
      <c r="CG3" s="815" t="s">
        <v>210</v>
      </c>
      <c r="CH3" s="815" t="s">
        <v>121</v>
      </c>
      <c r="CI3" s="832" t="s">
        <v>332</v>
      </c>
      <c r="CJ3" s="815" t="s">
        <v>210</v>
      </c>
      <c r="CK3" s="815" t="s">
        <v>121</v>
      </c>
      <c r="CL3" s="832" t="s">
        <v>333</v>
      </c>
      <c r="CM3" s="815" t="s">
        <v>210</v>
      </c>
      <c r="CN3" s="815" t="s">
        <v>121</v>
      </c>
      <c r="CO3" s="600" t="s">
        <v>335</v>
      </c>
      <c r="CP3" s="721" t="s">
        <v>210</v>
      </c>
      <c r="CQ3" s="601" t="s">
        <v>121</v>
      </c>
      <c r="CR3" s="832" t="s">
        <v>107</v>
      </c>
      <c r="CS3" s="721" t="s">
        <v>210</v>
      </c>
      <c r="CT3" s="601" t="s">
        <v>121</v>
      </c>
      <c r="CU3" s="832" t="s">
        <v>334</v>
      </c>
      <c r="CV3" s="721" t="s">
        <v>210</v>
      </c>
      <c r="CW3" s="601" t="s">
        <v>121</v>
      </c>
      <c r="CX3" s="832" t="s">
        <v>337</v>
      </c>
      <c r="CY3" s="721" t="s">
        <v>210</v>
      </c>
      <c r="CZ3" s="601" t="s">
        <v>121</v>
      </c>
      <c r="DA3" s="832" t="s">
        <v>340</v>
      </c>
      <c r="DB3" s="721" t="s">
        <v>210</v>
      </c>
      <c r="DC3" s="601" t="s">
        <v>121</v>
      </c>
      <c r="DD3" s="832" t="s">
        <v>341</v>
      </c>
      <c r="DE3" s="721" t="s">
        <v>210</v>
      </c>
      <c r="DF3" s="601" t="s">
        <v>121</v>
      </c>
      <c r="DG3" s="832" t="s">
        <v>3</v>
      </c>
      <c r="DH3" s="721" t="s">
        <v>210</v>
      </c>
      <c r="DI3" s="601" t="s">
        <v>121</v>
      </c>
      <c r="DJ3" s="832" t="s">
        <v>342</v>
      </c>
      <c r="DK3" s="721" t="s">
        <v>210</v>
      </c>
      <c r="DL3" s="601" t="s">
        <v>121</v>
      </c>
      <c r="DM3" s="832" t="s">
        <v>373</v>
      </c>
      <c r="DN3" s="721" t="s">
        <v>210</v>
      </c>
      <c r="DO3" s="601" t="s">
        <v>121</v>
      </c>
      <c r="DP3" s="846">
        <v>42156</v>
      </c>
      <c r="DQ3" s="721" t="s">
        <v>210</v>
      </c>
      <c r="DR3" s="601" t="s">
        <v>121</v>
      </c>
      <c r="DS3" s="846" t="s">
        <v>375</v>
      </c>
      <c r="DT3" s="721" t="s">
        <v>210</v>
      </c>
      <c r="DU3" s="601" t="s">
        <v>121</v>
      </c>
      <c r="DV3" s="846" t="s">
        <v>374</v>
      </c>
      <c r="DW3" s="721" t="s">
        <v>210</v>
      </c>
      <c r="DX3" s="601" t="s">
        <v>121</v>
      </c>
    </row>
    <row r="4" spans="1:128" x14ac:dyDescent="0.25">
      <c r="A4" s="77" t="s">
        <v>7</v>
      </c>
      <c r="B4" s="78">
        <v>972372.05433583702</v>
      </c>
      <c r="C4" s="78">
        <v>847659.35045670171</v>
      </c>
      <c r="D4" s="78">
        <v>882506.85108314024</v>
      </c>
      <c r="E4" s="78">
        <v>2702538.2558756787</v>
      </c>
      <c r="F4" s="78">
        <v>725661.73149383557</v>
      </c>
      <c r="G4" s="78">
        <v>714981.32725712657</v>
      </c>
      <c r="H4" s="78">
        <v>641080.95371281577</v>
      </c>
      <c r="I4" s="78">
        <v>2081724.0124637778</v>
      </c>
      <c r="J4" s="78">
        <v>4784262.0489894571</v>
      </c>
      <c r="K4" s="78">
        <v>660322.24375208328</v>
      </c>
      <c r="L4" s="78">
        <v>687334.62509935163</v>
      </c>
      <c r="M4" s="78">
        <v>712402.84620475082</v>
      </c>
      <c r="N4" s="78">
        <v>2060059.7150561858</v>
      </c>
      <c r="O4" s="78">
        <v>6844322.049890318</v>
      </c>
      <c r="P4" s="78">
        <v>793446.76365333074</v>
      </c>
      <c r="Q4" s="78">
        <v>863194.85091867112</v>
      </c>
      <c r="R4" s="78">
        <v>1017653.7433375302</v>
      </c>
      <c r="S4" s="78">
        <v>2797185.3579095323</v>
      </c>
      <c r="T4" s="78">
        <v>9641507.4077998511</v>
      </c>
      <c r="U4" s="78">
        <v>1096473.440839316</v>
      </c>
      <c r="V4" s="78">
        <v>984817.84619985684</v>
      </c>
      <c r="W4" s="78">
        <v>932760.02883215609</v>
      </c>
      <c r="X4" s="78">
        <v>3014051.3158713286</v>
      </c>
      <c r="Y4" s="78">
        <v>823628.29355550092</v>
      </c>
      <c r="Z4" s="78">
        <v>745864.84150687861</v>
      </c>
      <c r="AA4" s="78">
        <v>690241.37397490838</v>
      </c>
      <c r="AB4" s="78">
        <v>2259734.5090372879</v>
      </c>
      <c r="AC4" s="78">
        <v>5273787.2124986174</v>
      </c>
      <c r="AD4" s="78">
        <v>716367.44857712067</v>
      </c>
      <c r="AE4" s="78">
        <v>745119.64125452458</v>
      </c>
      <c r="AF4" s="78">
        <v>675119.43654192856</v>
      </c>
      <c r="AG4" s="78">
        <v>2136606.5263735736</v>
      </c>
      <c r="AH4" s="78">
        <v>7410393.2919769464</v>
      </c>
      <c r="AI4" s="78">
        <v>703686.62967543211</v>
      </c>
      <c r="AJ4" s="78">
        <v>822966.21332169685</v>
      </c>
      <c r="AK4" s="78">
        <v>1100777.5736379833</v>
      </c>
      <c r="AL4" s="78">
        <v>2627430.4166351124</v>
      </c>
      <c r="AM4" s="78">
        <v>10037823.708612058</v>
      </c>
      <c r="AN4" s="78">
        <v>1015872.8078287999</v>
      </c>
      <c r="AO4" s="78">
        <v>878642.97580699995</v>
      </c>
      <c r="AP4" s="78">
        <v>938387.47583380004</v>
      </c>
      <c r="AQ4" s="78">
        <v>2832902.1630696002</v>
      </c>
      <c r="AR4" s="78">
        <v>821135.79687204375</v>
      </c>
      <c r="AS4" s="78">
        <v>731848.09579699999</v>
      </c>
      <c r="AT4" s="78">
        <v>612627.07295459998</v>
      </c>
      <c r="AU4" s="78">
        <v>2165610.9656236437</v>
      </c>
      <c r="AV4" s="78">
        <v>4998975.2489907639</v>
      </c>
      <c r="AW4" s="78">
        <v>645684.39008229994</v>
      </c>
      <c r="AX4" s="78">
        <v>643993.17765660002</v>
      </c>
      <c r="AY4" s="78">
        <v>641888.94391139993</v>
      </c>
      <c r="AZ4" s="78">
        <v>1931566.5116503001</v>
      </c>
      <c r="BA4" s="78">
        <v>6930988.3690210646</v>
      </c>
      <c r="BB4" s="78">
        <v>750578.51634660363</v>
      </c>
      <c r="BC4" s="78">
        <v>781419.55989999999</v>
      </c>
      <c r="BD4" s="78">
        <v>909397.25600000005</v>
      </c>
      <c r="BE4" s="78">
        <v>2441395.3322466034</v>
      </c>
      <c r="BF4" s="78">
        <v>9372383.7012676671</v>
      </c>
      <c r="BG4" s="300">
        <v>-665440.0073443912</v>
      </c>
      <c r="BH4" s="571">
        <v>-6.6293255058212486E-2</v>
      </c>
      <c r="BI4" s="78">
        <v>915025.6</v>
      </c>
      <c r="BJ4" s="78">
        <v>809168.92</v>
      </c>
      <c r="BK4" s="78">
        <v>842919.4</v>
      </c>
      <c r="BL4" s="78">
        <v>2567109.02</v>
      </c>
      <c r="BM4" s="78">
        <v>678139.69744999998</v>
      </c>
      <c r="BN4" s="78">
        <v>727879.3</v>
      </c>
      <c r="BO4" s="78">
        <v>636382</v>
      </c>
      <c r="BP4" s="78">
        <v>2042400.9974499999</v>
      </c>
      <c r="BQ4" s="78">
        <v>4609510.0174500002</v>
      </c>
      <c r="BR4" s="300">
        <v>-389465.23154076375</v>
      </c>
      <c r="BS4" s="571">
        <v>-7.7909013776251909E-2</v>
      </c>
      <c r="BT4" s="78">
        <v>693803.4</v>
      </c>
      <c r="BU4" s="300">
        <v>48119.009917700081</v>
      </c>
      <c r="BV4" s="571">
        <v>7.4524040935180044E-2</v>
      </c>
      <c r="BW4" s="78">
        <v>669068.20000000007</v>
      </c>
      <c r="BX4" s="602">
        <v>25075.022343400051</v>
      </c>
      <c r="BY4" s="621">
        <v>3.8936782583077208E-2</v>
      </c>
      <c r="BZ4" s="531">
        <v>707515</v>
      </c>
      <c r="CA4" s="602">
        <f>BZ4-AY4</f>
        <v>65626.056088600075</v>
      </c>
      <c r="CB4" s="621">
        <f>CA4/AY4</f>
        <v>0.10223895692719465</v>
      </c>
      <c r="CC4" s="602">
        <v>2070386.5999999999</v>
      </c>
      <c r="CD4" s="602">
        <f>CC4-AZ4</f>
        <v>138820.08834969974</v>
      </c>
      <c r="CE4" s="621">
        <f>CD4/AZ4</f>
        <v>7.1869173291420355E-2</v>
      </c>
      <c r="CF4" s="602">
        <v>6679896.6174499998</v>
      </c>
      <c r="CG4" s="602">
        <f>CF4-BA4</f>
        <v>-251091.75157106481</v>
      </c>
      <c r="CH4" s="621">
        <f>CG4/BA4</f>
        <v>-3.6227409166252736E-2</v>
      </c>
      <c r="CI4" s="602">
        <v>887271.5</v>
      </c>
      <c r="CJ4" s="602">
        <f>CI4-BB4</f>
        <v>136692.98365339637</v>
      </c>
      <c r="CK4" s="621">
        <f>CJ4/BB4</f>
        <v>0.18211683478331001</v>
      </c>
      <c r="CL4" s="602">
        <v>962814.9</v>
      </c>
      <c r="CM4" s="602">
        <f>CL4-BC4</f>
        <v>181395.34010000003</v>
      </c>
      <c r="CN4" s="621">
        <f>CM4/BC4</f>
        <v>0.23213565337833827</v>
      </c>
      <c r="CO4" s="602">
        <v>1172805.1000000001</v>
      </c>
      <c r="CP4" s="602">
        <f t="shared" ref="CP4:CP35" si="0">CO4-BD4</f>
        <v>263407.84400000004</v>
      </c>
      <c r="CQ4" s="621">
        <f>CP4/BD4</f>
        <v>0.28965102133538878</v>
      </c>
      <c r="CR4" s="602">
        <v>3022891.5</v>
      </c>
      <c r="CS4" s="602">
        <f>CR4-BE4</f>
        <v>581496.16775339656</v>
      </c>
      <c r="CT4" s="621">
        <f>CS4/BE4</f>
        <v>0.23818189544021789</v>
      </c>
      <c r="CU4" s="602">
        <v>9702788.0174500011</v>
      </c>
      <c r="CV4" s="602">
        <f>CU4-BF4</f>
        <v>330404.31618233398</v>
      </c>
      <c r="CW4" s="621">
        <f>CV4/BF4</f>
        <v>3.5252965170178098E-2</v>
      </c>
      <c r="CX4" s="602">
        <v>1159698.8999999999</v>
      </c>
      <c r="CY4" s="602">
        <f>CX4-BI4</f>
        <v>244673.29999999993</v>
      </c>
      <c r="CZ4" s="621">
        <f>CY4/BI4</f>
        <v>0.2673950324449938</v>
      </c>
      <c r="DA4" s="85">
        <v>1009716</v>
      </c>
      <c r="DB4" s="602">
        <f>DA4-BJ4</f>
        <v>200547.07999999996</v>
      </c>
      <c r="DC4" s="621">
        <f>DB4/BJ4</f>
        <v>0.24784328098019379</v>
      </c>
      <c r="DD4" s="78">
        <v>1012113.5</v>
      </c>
      <c r="DE4" s="602">
        <f>DD4-BK4</f>
        <v>169194.09999999998</v>
      </c>
      <c r="DF4" s="621">
        <f>DE4/BK4</f>
        <v>0.20072393635737887</v>
      </c>
      <c r="DG4" s="78">
        <v>3181528.4000000004</v>
      </c>
      <c r="DH4" s="602">
        <f>DG4-BL4</f>
        <v>614419.38000000035</v>
      </c>
      <c r="DI4" s="621">
        <f>DH4/BL4</f>
        <v>0.23934292436088295</v>
      </c>
      <c r="DJ4" s="294">
        <v>863736.5</v>
      </c>
      <c r="DK4" s="602">
        <f>DJ4-BN4</f>
        <v>135857.19999999995</v>
      </c>
      <c r="DL4" s="621">
        <f>DK4/BN4</f>
        <v>0.18664797858655954</v>
      </c>
      <c r="DM4" s="294">
        <v>786194.1</v>
      </c>
      <c r="DN4" s="602">
        <f>DM4-BN4</f>
        <v>58314.79999999993</v>
      </c>
      <c r="DO4" s="621">
        <f>DN4/BN4</f>
        <v>8.0116030226439913E-2</v>
      </c>
      <c r="DP4" s="294">
        <v>719560.39999999991</v>
      </c>
      <c r="DQ4" s="602">
        <f>DP4-BO4</f>
        <v>83178.399999999907</v>
      </c>
      <c r="DR4" s="621">
        <f>DQ4/BO4</f>
        <v>0.1307051425087446</v>
      </c>
      <c r="DS4" s="294">
        <v>2369490.5</v>
      </c>
      <c r="DT4" s="602">
        <f>DS4-BP4</f>
        <v>327089.50255000009</v>
      </c>
      <c r="DU4" s="621">
        <f>DT4/BP4</f>
        <v>0.16014950196282773</v>
      </c>
      <c r="DV4" s="294">
        <v>5551018.9000000004</v>
      </c>
      <c r="DW4" s="602">
        <f>DV4-BQ4</f>
        <v>941508.88255000021</v>
      </c>
      <c r="DX4" s="621">
        <f>DW4/BQ4</f>
        <v>0.20425357120079474</v>
      </c>
    </row>
    <row r="5" spans="1:128" x14ac:dyDescent="0.25">
      <c r="A5" s="79" t="s">
        <v>25</v>
      </c>
      <c r="B5" s="80">
        <v>741761.69018927356</v>
      </c>
      <c r="C5" s="80">
        <v>642469.76492759993</v>
      </c>
      <c r="D5" s="80">
        <v>673904.62844274344</v>
      </c>
      <c r="E5" s="80">
        <v>2058136.0835596169</v>
      </c>
      <c r="F5" s="80">
        <v>536639.75584600447</v>
      </c>
      <c r="G5" s="80">
        <v>542809.29941870179</v>
      </c>
      <c r="H5" s="80">
        <v>473007.41207614436</v>
      </c>
      <c r="I5" s="80">
        <v>1552456.4673408505</v>
      </c>
      <c r="J5" s="80">
        <v>3610592.5509004677</v>
      </c>
      <c r="K5" s="80">
        <v>492140</v>
      </c>
      <c r="L5" s="80">
        <v>503592.03</v>
      </c>
      <c r="M5" s="80">
        <v>519596.05338583508</v>
      </c>
      <c r="N5" s="80">
        <v>1515328.0833858352</v>
      </c>
      <c r="O5" s="80">
        <v>5125920.6342863031</v>
      </c>
      <c r="P5" s="80">
        <v>595756</v>
      </c>
      <c r="Q5" s="80">
        <v>655461.97994720947</v>
      </c>
      <c r="R5" s="80">
        <v>804238.46644002385</v>
      </c>
      <c r="S5" s="80">
        <v>2055456.4463872332</v>
      </c>
      <c r="T5" s="80">
        <v>7181377.0806735363</v>
      </c>
      <c r="U5" s="80">
        <v>860656.12299965392</v>
      </c>
      <c r="V5" s="80">
        <v>763450.64238086762</v>
      </c>
      <c r="W5" s="80">
        <v>707784.10143588274</v>
      </c>
      <c r="X5" s="80">
        <v>2331890.8668164043</v>
      </c>
      <c r="Y5" s="80">
        <v>632681.98938535037</v>
      </c>
      <c r="Z5" s="80">
        <v>573065.32702050754</v>
      </c>
      <c r="AA5" s="80">
        <v>525379.38987879572</v>
      </c>
      <c r="AB5" s="80">
        <v>1731126.7062846536</v>
      </c>
      <c r="AC5" s="80">
        <v>4063017.5731010581</v>
      </c>
      <c r="AD5" s="80">
        <v>546413</v>
      </c>
      <c r="AE5" s="80">
        <v>564582</v>
      </c>
      <c r="AF5" s="80">
        <v>498051</v>
      </c>
      <c r="AG5" s="80">
        <v>1609046</v>
      </c>
      <c r="AH5" s="80">
        <v>5672063.5731010577</v>
      </c>
      <c r="AI5" s="80">
        <v>504379</v>
      </c>
      <c r="AJ5" s="80">
        <v>611788</v>
      </c>
      <c r="AK5" s="80">
        <v>800611.08744000015</v>
      </c>
      <c r="AL5" s="80">
        <v>1916778.0874400001</v>
      </c>
      <c r="AM5" s="80">
        <v>7588841.6605410576</v>
      </c>
      <c r="AN5" s="80">
        <v>790363</v>
      </c>
      <c r="AO5" s="80">
        <v>682752</v>
      </c>
      <c r="AP5" s="80">
        <v>736991</v>
      </c>
      <c r="AQ5" s="80">
        <v>2210106</v>
      </c>
      <c r="AR5" s="80">
        <v>650702</v>
      </c>
      <c r="AS5" s="80">
        <v>568736</v>
      </c>
      <c r="AT5" s="80">
        <v>466614.82444</v>
      </c>
      <c r="AU5" s="80">
        <v>1686052.8244400001</v>
      </c>
      <c r="AV5" s="80">
        <v>3896158.8244400001</v>
      </c>
      <c r="AW5" s="80">
        <v>490891</v>
      </c>
      <c r="AX5" s="80">
        <v>477134</v>
      </c>
      <c r="AY5" s="80">
        <v>472649</v>
      </c>
      <c r="AZ5" s="80">
        <v>1440674</v>
      </c>
      <c r="BA5" s="80">
        <v>5336832.8244400006</v>
      </c>
      <c r="BB5" s="80">
        <v>575182</v>
      </c>
      <c r="BC5" s="80">
        <v>600159</v>
      </c>
      <c r="BD5" s="80">
        <v>711649</v>
      </c>
      <c r="BE5" s="80">
        <v>1886990</v>
      </c>
      <c r="BF5" s="80">
        <v>7223822.8244400006</v>
      </c>
      <c r="BG5" s="80">
        <v>-335230.74866105709</v>
      </c>
      <c r="BH5" s="571">
        <v>-4.8099413906473876E-2</v>
      </c>
      <c r="BI5" s="80">
        <v>708820</v>
      </c>
      <c r="BJ5" s="80">
        <v>629629</v>
      </c>
      <c r="BK5" s="80">
        <v>660434</v>
      </c>
      <c r="BL5" s="80">
        <v>1998883</v>
      </c>
      <c r="BM5" s="80">
        <v>519585</v>
      </c>
      <c r="BN5" s="80">
        <v>574713</v>
      </c>
      <c r="BO5" s="80">
        <v>493452</v>
      </c>
      <c r="BP5" s="80">
        <v>1587750</v>
      </c>
      <c r="BQ5" s="80">
        <v>3586633</v>
      </c>
      <c r="BR5" s="80">
        <v>-309525.82444000011</v>
      </c>
      <c r="BS5" s="571">
        <v>-7.9443841585305153E-2</v>
      </c>
      <c r="BT5" s="80">
        <v>550355</v>
      </c>
      <c r="BU5" s="80">
        <v>59464</v>
      </c>
      <c r="BV5" s="571">
        <v>0.12113483441334227</v>
      </c>
      <c r="BW5" s="80">
        <v>518357</v>
      </c>
      <c r="BX5" s="602">
        <v>41223</v>
      </c>
      <c r="BY5" s="621">
        <v>8.6397112760775802E-2</v>
      </c>
      <c r="BZ5" s="291">
        <v>546356</v>
      </c>
      <c r="CA5" s="602">
        <f t="shared" ref="CA5:CA68" si="1">BZ5-AY5</f>
        <v>73707</v>
      </c>
      <c r="CB5" s="621">
        <f t="shared" ref="CB5:CB68" si="2">CA5/AY5</f>
        <v>0.15594447465243763</v>
      </c>
      <c r="CC5" s="602">
        <v>1615068</v>
      </c>
      <c r="CD5" s="602">
        <f t="shared" ref="CD5:CD68" si="3">CC5-AZ5</f>
        <v>174394</v>
      </c>
      <c r="CE5" s="621">
        <f t="shared" ref="CE5:CE68" si="4">CD5/AZ5</f>
        <v>0.12105028618549374</v>
      </c>
      <c r="CF5" s="602">
        <v>5201701</v>
      </c>
      <c r="CG5" s="602">
        <f t="shared" ref="CG5:CG68" si="5">CF5-BA5</f>
        <v>-135131.82444000058</v>
      </c>
      <c r="CH5" s="621">
        <f t="shared" ref="CH5:CH68" si="6">CG5/BA5</f>
        <v>-2.5320602852906507E-2</v>
      </c>
      <c r="CI5" s="602">
        <v>702963</v>
      </c>
      <c r="CJ5" s="602">
        <f t="shared" ref="CJ5:CJ68" si="7">CI5-BB5</f>
        <v>127781</v>
      </c>
      <c r="CK5" s="621">
        <f t="shared" ref="CK5:CK68" si="8">CJ5/BB5</f>
        <v>0.22215750840603496</v>
      </c>
      <c r="CL5" s="602">
        <v>768399</v>
      </c>
      <c r="CM5" s="602">
        <f t="shared" ref="CM5:CM68" si="9">CL5-BC5</f>
        <v>168240</v>
      </c>
      <c r="CN5" s="621">
        <f t="shared" ref="CN5:CN68" si="10">CM5/BC5</f>
        <v>0.28032571368587322</v>
      </c>
      <c r="CO5" s="602">
        <v>954983</v>
      </c>
      <c r="CP5" s="602">
        <f t="shared" si="0"/>
        <v>243334</v>
      </c>
      <c r="CQ5" s="621">
        <f t="shared" ref="CQ5:CQ68" si="11">CP5/BD5</f>
        <v>0.34192979966247405</v>
      </c>
      <c r="CR5" s="602">
        <v>2426345</v>
      </c>
      <c r="CS5" s="602">
        <f t="shared" ref="CS5:CS68" si="12">CR5-BE5</f>
        <v>539355</v>
      </c>
      <c r="CT5" s="621">
        <f t="shared" ref="CT5:CT68" si="13">CS5/BE5</f>
        <v>0.28582822378496969</v>
      </c>
      <c r="CU5" s="602">
        <v>7628046</v>
      </c>
      <c r="CV5" s="602">
        <f t="shared" ref="CV5:CV68" si="14">CU5-BF5</f>
        <v>404223.17555999942</v>
      </c>
      <c r="CW5" s="621">
        <f t="shared" ref="CW5:CW68" si="15">CV5/BF5</f>
        <v>5.5956961484771091E-2</v>
      </c>
      <c r="CX5" s="602">
        <v>938319</v>
      </c>
      <c r="CY5" s="602">
        <f t="shared" ref="CY5:CY68" si="16">CX5-BI5</f>
        <v>229499</v>
      </c>
      <c r="CZ5" s="621">
        <f t="shared" ref="CZ5:CZ68" si="17">CY5/BI5</f>
        <v>0.32377613498490448</v>
      </c>
      <c r="DA5" s="294">
        <v>823849</v>
      </c>
      <c r="DB5" s="602">
        <f t="shared" ref="DB5:DB68" si="18">DA5-BJ5</f>
        <v>194220</v>
      </c>
      <c r="DC5" s="621">
        <f t="shared" ref="DC5:DC68" si="19">DB5/BJ5</f>
        <v>0.30846736729089669</v>
      </c>
      <c r="DD5" s="294">
        <v>827692</v>
      </c>
      <c r="DE5" s="602">
        <f t="shared" ref="DE5:DE68" si="20">DD5-BK5</f>
        <v>167258</v>
      </c>
      <c r="DF5" s="621">
        <f t="shared" ref="DF5:DF68" si="21">DE5/BK5</f>
        <v>0.25325467798447687</v>
      </c>
      <c r="DG5" s="294">
        <v>2589860</v>
      </c>
      <c r="DH5" s="602">
        <f t="shared" ref="DH5:DH68" si="22">DG5-BL5</f>
        <v>590977</v>
      </c>
      <c r="DI5" s="621">
        <f t="shared" ref="DI5:DI68" si="23">DH5/BL5</f>
        <v>0.29565362254819316</v>
      </c>
      <c r="DJ5" s="294">
        <v>696136</v>
      </c>
      <c r="DK5" s="602">
        <f t="shared" ref="DK5:DK68" si="24">DJ5-BN5</f>
        <v>121423</v>
      </c>
      <c r="DL5" s="621">
        <f t="shared" ref="DL5:DL68" si="25">DK5/BN5</f>
        <v>0.21127588900894881</v>
      </c>
      <c r="DM5" s="294">
        <v>629012</v>
      </c>
      <c r="DN5" s="602">
        <f t="shared" ref="DN5:DN68" si="26">DM5-BN5</f>
        <v>54299</v>
      </c>
      <c r="DO5" s="621">
        <f t="shared" ref="DO5:DO68" si="27">DN5/BN5</f>
        <v>9.4480201422275117E-2</v>
      </c>
      <c r="DP5" s="294">
        <v>575835</v>
      </c>
      <c r="DQ5" s="602">
        <f t="shared" ref="DQ5:DQ68" si="28">DP5-BO5</f>
        <v>82383</v>
      </c>
      <c r="DR5" s="621">
        <f t="shared" ref="DR5:DR68" si="29">DQ5/BO5</f>
        <v>0.16695240874492351</v>
      </c>
      <c r="DS5" s="294">
        <v>1900983</v>
      </c>
      <c r="DT5" s="602">
        <f t="shared" ref="DT5:DT68" si="30">DS5-BP5</f>
        <v>313233</v>
      </c>
      <c r="DU5" s="621">
        <f t="shared" ref="DU5:DU68" si="31">DT5/BP5</f>
        <v>0.19728105810108645</v>
      </c>
      <c r="DV5" s="294">
        <v>4490843</v>
      </c>
      <c r="DW5" s="602">
        <f t="shared" ref="DW5:DW68" si="32">DV5-BQ5</f>
        <v>904210</v>
      </c>
      <c r="DX5" s="621">
        <f t="shared" ref="DX5:DX68" si="33">DW5/BQ5</f>
        <v>0.25210552626934507</v>
      </c>
    </row>
    <row r="6" spans="1:128" x14ac:dyDescent="0.25">
      <c r="A6" s="81" t="s">
        <v>26</v>
      </c>
      <c r="B6" s="294">
        <v>97369.103230540917</v>
      </c>
      <c r="C6" s="294">
        <v>87642.639202139835</v>
      </c>
      <c r="D6" s="294">
        <v>89009.056843829487</v>
      </c>
      <c r="E6" s="294">
        <v>274020.79927651025</v>
      </c>
      <c r="F6" s="294">
        <v>71724.697735121794</v>
      </c>
      <c r="G6" s="294">
        <v>67079.869854382268</v>
      </c>
      <c r="H6" s="294">
        <v>67640.210023501437</v>
      </c>
      <c r="I6" s="294">
        <v>206444.77761300551</v>
      </c>
      <c r="J6" s="294">
        <v>480465.57688951574</v>
      </c>
      <c r="K6" s="294">
        <v>71397.000000000015</v>
      </c>
      <c r="L6" s="294">
        <v>75134.03</v>
      </c>
      <c r="M6" s="294">
        <v>81987</v>
      </c>
      <c r="N6" s="294">
        <v>228518.03000000003</v>
      </c>
      <c r="O6" s="294">
        <v>708983.60688951577</v>
      </c>
      <c r="P6" s="294">
        <v>82049</v>
      </c>
      <c r="Q6" s="294">
        <v>91804.979947209446</v>
      </c>
      <c r="R6" s="294">
        <v>96331.382268640053</v>
      </c>
      <c r="S6" s="294">
        <v>270185.36221584951</v>
      </c>
      <c r="T6" s="294">
        <v>979168.96910536522</v>
      </c>
      <c r="U6" s="294">
        <v>107741.6938817866</v>
      </c>
      <c r="V6" s="294">
        <v>93637.215651131337</v>
      </c>
      <c r="W6" s="294">
        <v>94151.188225554783</v>
      </c>
      <c r="X6" s="294">
        <v>295530.09775847272</v>
      </c>
      <c r="Y6" s="294">
        <v>76897.758025887611</v>
      </c>
      <c r="Z6" s="294">
        <v>69159.414920478623</v>
      </c>
      <c r="AA6" s="294">
        <v>70967</v>
      </c>
      <c r="AB6" s="294">
        <v>217024.17294636625</v>
      </c>
      <c r="AC6" s="294">
        <v>512554.27070483897</v>
      </c>
      <c r="AD6" s="294">
        <v>73124</v>
      </c>
      <c r="AE6" s="294">
        <v>82490</v>
      </c>
      <c r="AF6" s="294">
        <v>71582</v>
      </c>
      <c r="AG6" s="294">
        <v>227196</v>
      </c>
      <c r="AH6" s="294">
        <v>739750.27070483891</v>
      </c>
      <c r="AI6" s="294">
        <v>64797</v>
      </c>
      <c r="AJ6" s="294">
        <v>87325.000000000015</v>
      </c>
      <c r="AK6" s="294">
        <v>95654.360219999988</v>
      </c>
      <c r="AL6" s="294">
        <v>247776.36022</v>
      </c>
      <c r="AM6" s="294">
        <v>987526.63092483894</v>
      </c>
      <c r="AN6" s="294">
        <v>101493.00000000001</v>
      </c>
      <c r="AO6" s="294">
        <v>90295.000000000015</v>
      </c>
      <c r="AP6" s="294">
        <v>93152</v>
      </c>
      <c r="AQ6" s="294">
        <v>284940</v>
      </c>
      <c r="AR6" s="294">
        <v>85779</v>
      </c>
      <c r="AS6" s="294">
        <v>72108</v>
      </c>
      <c r="AT6" s="294">
        <v>56197</v>
      </c>
      <c r="AU6" s="294">
        <v>214084</v>
      </c>
      <c r="AV6" s="294">
        <v>499024</v>
      </c>
      <c r="AW6" s="294">
        <v>72034</v>
      </c>
      <c r="AX6" s="294">
        <v>71398</v>
      </c>
      <c r="AY6" s="294">
        <v>70747</v>
      </c>
      <c r="AZ6" s="294">
        <v>214179</v>
      </c>
      <c r="BA6" s="294">
        <v>713203</v>
      </c>
      <c r="BB6" s="294">
        <v>83151</v>
      </c>
      <c r="BC6" s="294">
        <v>88306</v>
      </c>
      <c r="BD6" s="294">
        <v>95012</v>
      </c>
      <c r="BE6" s="294">
        <v>266469</v>
      </c>
      <c r="BF6" s="294">
        <v>979672</v>
      </c>
      <c r="BG6" s="294">
        <v>-26547.270704838913</v>
      </c>
      <c r="BH6" s="546">
        <v>-7.9538421333336107E-3</v>
      </c>
      <c r="BI6" s="294">
        <v>97479</v>
      </c>
      <c r="BJ6" s="294">
        <v>91201</v>
      </c>
      <c r="BK6" s="294">
        <v>98126</v>
      </c>
      <c r="BL6" s="294">
        <v>286806</v>
      </c>
      <c r="BM6" s="294">
        <v>72093</v>
      </c>
      <c r="BN6" s="294">
        <v>70429</v>
      </c>
      <c r="BO6" s="294">
        <v>62156</v>
      </c>
      <c r="BP6" s="294">
        <v>204678</v>
      </c>
      <c r="BQ6" s="294">
        <v>491484</v>
      </c>
      <c r="BR6" s="294">
        <v>-7540</v>
      </c>
      <c r="BS6" s="546">
        <v>-1.5109493731764404E-2</v>
      </c>
      <c r="BT6" s="294">
        <v>78311</v>
      </c>
      <c r="BU6" s="294">
        <v>6277</v>
      </c>
      <c r="BV6" s="546">
        <v>8.7139406391426269E-2</v>
      </c>
      <c r="BW6" s="294">
        <v>69991</v>
      </c>
      <c r="BX6" s="844">
        <v>-1407</v>
      </c>
      <c r="BY6" s="845">
        <v>-1.9706434353903471E-2</v>
      </c>
      <c r="BZ6" s="294">
        <v>68190</v>
      </c>
      <c r="CA6" s="844">
        <f t="shared" si="1"/>
        <v>-2557</v>
      </c>
      <c r="CB6" s="845">
        <f t="shared" si="2"/>
        <v>-3.6142875316267829E-2</v>
      </c>
      <c r="CC6" s="294">
        <v>216492</v>
      </c>
      <c r="CD6" s="844">
        <f t="shared" si="3"/>
        <v>2313</v>
      </c>
      <c r="CE6" s="845">
        <f t="shared" si="4"/>
        <v>1.0799378090288964E-2</v>
      </c>
      <c r="CF6" s="294">
        <v>707976</v>
      </c>
      <c r="CG6" s="844">
        <f t="shared" si="5"/>
        <v>-5227</v>
      </c>
      <c r="CH6" s="845">
        <f t="shared" si="6"/>
        <v>-7.3289091605054941E-3</v>
      </c>
      <c r="CI6" s="294">
        <v>78455</v>
      </c>
      <c r="CJ6" s="844">
        <f t="shared" si="7"/>
        <v>-4696</v>
      </c>
      <c r="CK6" s="845">
        <f t="shared" si="8"/>
        <v>-5.6475568543974217E-2</v>
      </c>
      <c r="CL6" s="294">
        <v>78275</v>
      </c>
      <c r="CM6" s="602">
        <f t="shared" si="9"/>
        <v>-10031</v>
      </c>
      <c r="CN6" s="621">
        <f t="shared" si="10"/>
        <v>-0.11359364029624261</v>
      </c>
      <c r="CO6" s="294">
        <v>81832</v>
      </c>
      <c r="CP6" s="602">
        <f t="shared" si="0"/>
        <v>-13180</v>
      </c>
      <c r="CQ6" s="621">
        <f t="shared" si="11"/>
        <v>-0.13871931966488443</v>
      </c>
      <c r="CR6" s="294">
        <v>238562</v>
      </c>
      <c r="CS6" s="602">
        <f t="shared" si="12"/>
        <v>-27907</v>
      </c>
      <c r="CT6" s="621">
        <f t="shared" si="13"/>
        <v>-0.10472888028250942</v>
      </c>
      <c r="CU6" s="294">
        <v>946538</v>
      </c>
      <c r="CV6" s="602">
        <f t="shared" si="14"/>
        <v>-33134</v>
      </c>
      <c r="CW6" s="621">
        <f t="shared" si="15"/>
        <v>-3.3821523938624358E-2</v>
      </c>
      <c r="CX6" s="294">
        <v>97558</v>
      </c>
      <c r="CY6" s="602">
        <f t="shared" si="16"/>
        <v>79</v>
      </c>
      <c r="CZ6" s="621">
        <f t="shared" si="17"/>
        <v>8.1043096461802034E-4</v>
      </c>
      <c r="DA6" s="294">
        <v>90635</v>
      </c>
      <c r="DB6" s="602">
        <f t="shared" si="18"/>
        <v>-566</v>
      </c>
      <c r="DC6" s="621">
        <f t="shared" si="19"/>
        <v>-6.2060723018387953E-3</v>
      </c>
      <c r="DD6" s="294">
        <v>86670</v>
      </c>
      <c r="DE6" s="602">
        <f t="shared" si="20"/>
        <v>-11456</v>
      </c>
      <c r="DF6" s="621">
        <f t="shared" si="21"/>
        <v>-0.11674785479893199</v>
      </c>
      <c r="DG6" s="294">
        <v>274863</v>
      </c>
      <c r="DH6" s="602">
        <f t="shared" si="22"/>
        <v>-11943</v>
      </c>
      <c r="DI6" s="621">
        <f t="shared" si="23"/>
        <v>-4.1641388255475829E-2</v>
      </c>
      <c r="DJ6" s="294">
        <v>74966</v>
      </c>
      <c r="DK6" s="602">
        <f t="shared" si="24"/>
        <v>4537</v>
      </c>
      <c r="DL6" s="621">
        <f t="shared" si="25"/>
        <v>6.441948629115847E-2</v>
      </c>
      <c r="DM6" s="294">
        <v>72395</v>
      </c>
      <c r="DN6" s="602">
        <f t="shared" si="26"/>
        <v>1966</v>
      </c>
      <c r="DO6" s="621">
        <f t="shared" si="27"/>
        <v>2.7914637436283349E-2</v>
      </c>
      <c r="DP6" s="294">
        <v>70128</v>
      </c>
      <c r="DQ6" s="602">
        <f t="shared" si="28"/>
        <v>7972</v>
      </c>
      <c r="DR6" s="621">
        <f t="shared" si="29"/>
        <v>0.12825793165583371</v>
      </c>
      <c r="DS6" s="294">
        <v>217489</v>
      </c>
      <c r="DT6" s="602">
        <f t="shared" si="30"/>
        <v>12811</v>
      </c>
      <c r="DU6" s="621">
        <f t="shared" si="31"/>
        <v>6.2590996589765385E-2</v>
      </c>
      <c r="DV6" s="294">
        <v>492352</v>
      </c>
      <c r="DW6" s="602">
        <f t="shared" si="32"/>
        <v>868</v>
      </c>
      <c r="DX6" s="621">
        <f t="shared" si="33"/>
        <v>1.7660798723864867E-3</v>
      </c>
    </row>
    <row r="7" spans="1:128" x14ac:dyDescent="0.25">
      <c r="A7" s="82" t="s">
        <v>9</v>
      </c>
      <c r="B7" s="294">
        <v>92517.014211107118</v>
      </c>
      <c r="C7" s="294">
        <v>84277.847399633567</v>
      </c>
      <c r="D7" s="294">
        <v>85694.829313399823</v>
      </c>
      <c r="E7" s="294">
        <v>262489.69092414051</v>
      </c>
      <c r="F7" s="294">
        <v>66656.925960409571</v>
      </c>
      <c r="G7" s="294">
        <v>64733.144359681617</v>
      </c>
      <c r="H7" s="294">
        <v>65854.914823048675</v>
      </c>
      <c r="I7" s="294">
        <v>197244.98514313987</v>
      </c>
      <c r="J7" s="294">
        <v>459734.67606728035</v>
      </c>
      <c r="K7" s="294">
        <v>67989.000000000015</v>
      </c>
      <c r="L7" s="294">
        <v>73180.03</v>
      </c>
      <c r="M7" s="294">
        <v>79630</v>
      </c>
      <c r="N7" s="294">
        <v>220799.03000000003</v>
      </c>
      <c r="O7" s="294">
        <v>680533.70606728038</v>
      </c>
      <c r="P7" s="294">
        <v>77946</v>
      </c>
      <c r="Q7" s="294">
        <v>86368</v>
      </c>
      <c r="R7" s="294">
        <v>90888.986455402977</v>
      </c>
      <c r="S7" s="294">
        <v>255202.98645540298</v>
      </c>
      <c r="T7" s="294">
        <v>935736.69252268341</v>
      </c>
      <c r="U7" s="294">
        <v>103328.00204845172</v>
      </c>
      <c r="V7" s="294">
        <v>89556.913753146175</v>
      </c>
      <c r="W7" s="294">
        <v>89905.944660543115</v>
      </c>
      <c r="X7" s="294">
        <v>282790.86046214099</v>
      </c>
      <c r="Y7" s="294">
        <v>72998.929864543112</v>
      </c>
      <c r="Z7" s="294">
        <v>66454.141653964965</v>
      </c>
      <c r="AA7" s="294">
        <v>69562</v>
      </c>
      <c r="AB7" s="294">
        <v>209015.07151850808</v>
      </c>
      <c r="AC7" s="294">
        <v>92517.014211107118</v>
      </c>
      <c r="AD7" s="294">
        <v>70629</v>
      </c>
      <c r="AE7" s="294">
        <v>81220</v>
      </c>
      <c r="AF7" s="294">
        <v>69738</v>
      </c>
      <c r="AG7" s="294">
        <v>221587</v>
      </c>
      <c r="AH7" s="294">
        <v>314104.0142111071</v>
      </c>
      <c r="AI7" s="294">
        <v>61648</v>
      </c>
      <c r="AJ7" s="294">
        <v>83517.000000000015</v>
      </c>
      <c r="AK7" s="294">
        <v>91185.795629999993</v>
      </c>
      <c r="AL7" s="294">
        <v>236350.79563000001</v>
      </c>
      <c r="AM7" s="294">
        <v>550454.80984110711</v>
      </c>
      <c r="AN7" s="294">
        <v>97764.000000000015</v>
      </c>
      <c r="AO7" s="294">
        <v>86348.000000000015</v>
      </c>
      <c r="AP7" s="294">
        <v>89075</v>
      </c>
      <c r="AQ7" s="294">
        <v>273187</v>
      </c>
      <c r="AR7" s="294">
        <v>81842</v>
      </c>
      <c r="AS7" s="294">
        <v>67808</v>
      </c>
      <c r="AT7" s="294">
        <v>52957</v>
      </c>
      <c r="AU7" s="294">
        <v>202607</v>
      </c>
      <c r="AV7" s="294">
        <v>92517.014211107118</v>
      </c>
      <c r="AW7" s="294">
        <v>70021</v>
      </c>
      <c r="AX7" s="294">
        <v>67530</v>
      </c>
      <c r="AY7" s="294">
        <v>68439</v>
      </c>
      <c r="AZ7" s="294">
        <v>205990</v>
      </c>
      <c r="BA7" s="294">
        <v>298507.0142111071</v>
      </c>
      <c r="BB7" s="294">
        <v>78491</v>
      </c>
      <c r="BC7" s="294">
        <v>83860</v>
      </c>
      <c r="BD7" s="294">
        <v>89584</v>
      </c>
      <c r="BE7" s="294">
        <v>251935</v>
      </c>
      <c r="BF7" s="294">
        <v>550442.01421110705</v>
      </c>
      <c r="BG7" s="294">
        <v>-15597</v>
      </c>
      <c r="BH7" s="546">
        <v>-2.3245559438000996E-5</v>
      </c>
      <c r="BI7" s="294">
        <v>93021</v>
      </c>
      <c r="BJ7" s="294">
        <v>87022</v>
      </c>
      <c r="BK7" s="294">
        <v>94370</v>
      </c>
      <c r="BL7" s="294">
        <v>274413</v>
      </c>
      <c r="BM7" s="294">
        <v>68821</v>
      </c>
      <c r="BN7" s="294">
        <v>67410</v>
      </c>
      <c r="BO7" s="294">
        <v>59853</v>
      </c>
      <c r="BP7" s="294">
        <v>196084</v>
      </c>
      <c r="BQ7" s="294">
        <v>470497</v>
      </c>
      <c r="BR7" s="294">
        <v>377979.9857888929</v>
      </c>
      <c r="BS7" s="546">
        <v>4.0855186368899759</v>
      </c>
      <c r="BT7" s="294">
        <v>77107</v>
      </c>
      <c r="BU7" s="294">
        <v>7086</v>
      </c>
      <c r="BV7" s="546">
        <v>0.10119821196498194</v>
      </c>
      <c r="BW7" s="294">
        <v>67762</v>
      </c>
      <c r="BX7" s="844">
        <v>232</v>
      </c>
      <c r="BY7" s="845">
        <v>3.4355101436398636E-3</v>
      </c>
      <c r="BZ7" s="294">
        <v>65431</v>
      </c>
      <c r="CA7" s="844">
        <f t="shared" si="1"/>
        <v>-3008</v>
      </c>
      <c r="CB7" s="845">
        <f t="shared" si="2"/>
        <v>-4.3951548093923057E-2</v>
      </c>
      <c r="CC7" s="294">
        <v>210300</v>
      </c>
      <c r="CD7" s="844">
        <f t="shared" si="3"/>
        <v>4310</v>
      </c>
      <c r="CE7" s="845">
        <f t="shared" si="4"/>
        <v>2.0923345793485121E-2</v>
      </c>
      <c r="CF7" s="294">
        <v>680797</v>
      </c>
      <c r="CG7" s="844">
        <f t="shared" si="5"/>
        <v>382289.9857888929</v>
      </c>
      <c r="CH7" s="845">
        <f t="shared" si="6"/>
        <v>1.28067337646724</v>
      </c>
      <c r="CI7" s="294">
        <v>73182</v>
      </c>
      <c r="CJ7" s="844">
        <f t="shared" si="7"/>
        <v>-5309</v>
      </c>
      <c r="CK7" s="845">
        <f t="shared" si="8"/>
        <v>-6.7638327961167519E-2</v>
      </c>
      <c r="CL7" s="294">
        <v>73670</v>
      </c>
      <c r="CM7" s="602">
        <f t="shared" si="9"/>
        <v>-10190</v>
      </c>
      <c r="CN7" s="621">
        <f t="shared" si="10"/>
        <v>-0.12151204388266158</v>
      </c>
      <c r="CO7" s="294">
        <v>76784</v>
      </c>
      <c r="CP7" s="602">
        <f t="shared" si="0"/>
        <v>-12800</v>
      </c>
      <c r="CQ7" s="621">
        <f t="shared" si="11"/>
        <v>-0.14288265761743169</v>
      </c>
      <c r="CR7" s="294">
        <v>223636</v>
      </c>
      <c r="CS7" s="602">
        <f t="shared" si="12"/>
        <v>-28299</v>
      </c>
      <c r="CT7" s="621">
        <f t="shared" si="13"/>
        <v>-0.11232659217655347</v>
      </c>
      <c r="CU7" s="294">
        <v>904433</v>
      </c>
      <c r="CV7" s="602">
        <f t="shared" si="14"/>
        <v>353990.98578889295</v>
      </c>
      <c r="CW7" s="621">
        <f t="shared" si="15"/>
        <v>0.64310313647883965</v>
      </c>
      <c r="CX7" s="294">
        <v>92871</v>
      </c>
      <c r="CY7" s="602">
        <f t="shared" si="16"/>
        <v>-150</v>
      </c>
      <c r="CZ7" s="621">
        <f t="shared" si="17"/>
        <v>-1.6125391040732737E-3</v>
      </c>
      <c r="DA7" s="294">
        <v>86832</v>
      </c>
      <c r="DB7" s="602">
        <f t="shared" si="18"/>
        <v>-190</v>
      </c>
      <c r="DC7" s="621">
        <f t="shared" si="19"/>
        <v>-2.1833559329824644E-3</v>
      </c>
      <c r="DD7" s="294">
        <v>82620</v>
      </c>
      <c r="DE7" s="602">
        <f t="shared" si="20"/>
        <v>-11750</v>
      </c>
      <c r="DF7" s="621">
        <f t="shared" si="21"/>
        <v>-0.12450990780968528</v>
      </c>
      <c r="DG7" s="294">
        <v>262323</v>
      </c>
      <c r="DH7" s="602">
        <f t="shared" si="22"/>
        <v>-12090</v>
      </c>
      <c r="DI7" s="621">
        <f t="shared" si="23"/>
        <v>-4.405767948311487E-2</v>
      </c>
      <c r="DJ7" s="294">
        <v>71041</v>
      </c>
      <c r="DK7" s="602">
        <f t="shared" si="24"/>
        <v>3631</v>
      </c>
      <c r="DL7" s="621">
        <f t="shared" si="25"/>
        <v>5.3864411808337044E-2</v>
      </c>
      <c r="DM7" s="294">
        <v>69588</v>
      </c>
      <c r="DN7" s="602">
        <f t="shared" si="26"/>
        <v>2178</v>
      </c>
      <c r="DO7" s="621">
        <f t="shared" si="27"/>
        <v>3.2309746328437916E-2</v>
      </c>
      <c r="DP7" s="294">
        <v>67433</v>
      </c>
      <c r="DQ7" s="602">
        <f t="shared" si="28"/>
        <v>7580</v>
      </c>
      <c r="DR7" s="621">
        <f t="shared" si="29"/>
        <v>0.12664361017827008</v>
      </c>
      <c r="DS7" s="294">
        <v>208062</v>
      </c>
      <c r="DT7" s="602">
        <f t="shared" si="30"/>
        <v>11978</v>
      </c>
      <c r="DU7" s="621">
        <f t="shared" si="31"/>
        <v>6.1086065155749575E-2</v>
      </c>
      <c r="DV7" s="294">
        <v>470385</v>
      </c>
      <c r="DW7" s="602">
        <f t="shared" si="32"/>
        <v>-112</v>
      </c>
      <c r="DX7" s="621">
        <f t="shared" si="33"/>
        <v>-2.3804615119756343E-4</v>
      </c>
    </row>
    <row r="8" spans="1:128" x14ac:dyDescent="0.25">
      <c r="A8" s="82" t="s">
        <v>10</v>
      </c>
      <c r="B8" s="294">
        <v>4852.0890194337953</v>
      </c>
      <c r="C8" s="294">
        <v>3364.79180250627</v>
      </c>
      <c r="D8" s="294">
        <v>3314.22753042967</v>
      </c>
      <c r="E8" s="294">
        <v>11531.108352369734</v>
      </c>
      <c r="F8" s="294">
        <v>5067.7717747122242</v>
      </c>
      <c r="G8" s="294">
        <v>2346.7254947006477</v>
      </c>
      <c r="H8" s="294">
        <v>1785.2952004527549</v>
      </c>
      <c r="I8" s="294">
        <v>9199.7924698656279</v>
      </c>
      <c r="J8" s="294">
        <v>20730.900822235362</v>
      </c>
      <c r="K8" s="294">
        <v>3408.0000000000009</v>
      </c>
      <c r="L8" s="294">
        <v>1953.9999999999998</v>
      </c>
      <c r="M8" s="294">
        <v>2357</v>
      </c>
      <c r="N8" s="294">
        <v>7719.0000000000009</v>
      </c>
      <c r="O8" s="294">
        <v>28449.900822235362</v>
      </c>
      <c r="P8" s="294">
        <v>4103</v>
      </c>
      <c r="Q8" s="294">
        <v>5436.9799472094401</v>
      </c>
      <c r="R8" s="294">
        <v>5442.3958132370699</v>
      </c>
      <c r="S8" s="294">
        <v>14982.37576044651</v>
      </c>
      <c r="T8" s="294">
        <v>43432.276582681872</v>
      </c>
      <c r="U8" s="294">
        <v>4413.6918333348867</v>
      </c>
      <c r="V8" s="294">
        <v>4080.301897985164</v>
      </c>
      <c r="W8" s="294">
        <v>4245.2435650116677</v>
      </c>
      <c r="X8" s="294">
        <v>12739.237296331718</v>
      </c>
      <c r="Y8" s="294">
        <v>3898.8281613445056</v>
      </c>
      <c r="Z8" s="294">
        <v>2705.2732665136618</v>
      </c>
      <c r="AA8" s="294">
        <v>1405.0000000000002</v>
      </c>
      <c r="AB8" s="294">
        <v>8009.1014278581679</v>
      </c>
      <c r="AC8" s="294">
        <v>4852.0890194337953</v>
      </c>
      <c r="AD8" s="294">
        <v>2495</v>
      </c>
      <c r="AE8" s="294">
        <v>1270</v>
      </c>
      <c r="AF8" s="294">
        <v>1844.0000000000002</v>
      </c>
      <c r="AG8" s="294">
        <v>5609</v>
      </c>
      <c r="AH8" s="294">
        <v>10461.089019433795</v>
      </c>
      <c r="AI8" s="294">
        <v>3149.0000000000009</v>
      </c>
      <c r="AJ8" s="294">
        <v>3807.9999999999991</v>
      </c>
      <c r="AK8" s="294">
        <v>4468.56459</v>
      </c>
      <c r="AL8" s="294">
        <v>11425.564589999998</v>
      </c>
      <c r="AM8" s="294">
        <v>21886.653609433793</v>
      </c>
      <c r="AN8" s="294">
        <v>3729</v>
      </c>
      <c r="AO8" s="294">
        <v>3946.9999999999995</v>
      </c>
      <c r="AP8" s="294">
        <v>4077</v>
      </c>
      <c r="AQ8" s="294">
        <v>11753</v>
      </c>
      <c r="AR8" s="294">
        <v>3937</v>
      </c>
      <c r="AS8" s="294">
        <v>4300</v>
      </c>
      <c r="AT8" s="294">
        <v>3240</v>
      </c>
      <c r="AU8" s="294">
        <v>11477</v>
      </c>
      <c r="AV8" s="294">
        <v>4852.0890194337953</v>
      </c>
      <c r="AW8" s="294">
        <v>2013</v>
      </c>
      <c r="AX8" s="294">
        <v>3868</v>
      </c>
      <c r="AY8" s="294">
        <v>2308</v>
      </c>
      <c r="AZ8" s="294">
        <v>8189</v>
      </c>
      <c r="BA8" s="294">
        <v>13041.089019433795</v>
      </c>
      <c r="BB8" s="294">
        <v>4660</v>
      </c>
      <c r="BC8" s="294">
        <v>4446</v>
      </c>
      <c r="BD8" s="294">
        <v>5428</v>
      </c>
      <c r="BE8" s="294">
        <v>14534</v>
      </c>
      <c r="BF8" s="294">
        <v>27575.089019433795</v>
      </c>
      <c r="BG8" s="294">
        <v>2580</v>
      </c>
      <c r="BH8" s="546">
        <v>0.25990430111015783</v>
      </c>
      <c r="BI8" s="294">
        <v>4458</v>
      </c>
      <c r="BJ8" s="294">
        <v>4179</v>
      </c>
      <c r="BK8" s="294">
        <v>3756</v>
      </c>
      <c r="BL8" s="294">
        <v>12393</v>
      </c>
      <c r="BM8" s="294">
        <v>3272</v>
      </c>
      <c r="BN8" s="294">
        <v>3019</v>
      </c>
      <c r="BO8" s="294">
        <v>2303</v>
      </c>
      <c r="BP8" s="294">
        <v>8594</v>
      </c>
      <c r="BQ8" s="294">
        <v>20987</v>
      </c>
      <c r="BR8" s="294">
        <v>16134.910980566205</v>
      </c>
      <c r="BS8" s="546">
        <v>3.3253534541394369</v>
      </c>
      <c r="BT8" s="294">
        <v>1204</v>
      </c>
      <c r="BU8" s="294">
        <v>-809</v>
      </c>
      <c r="BV8" s="546">
        <v>-0.40188772975658221</v>
      </c>
      <c r="BW8" s="294">
        <v>2229</v>
      </c>
      <c r="BX8" s="844">
        <v>-1639</v>
      </c>
      <c r="BY8" s="845">
        <v>-0.42373319544984489</v>
      </c>
      <c r="BZ8" s="294">
        <v>2759</v>
      </c>
      <c r="CA8" s="844">
        <f t="shared" si="1"/>
        <v>451</v>
      </c>
      <c r="CB8" s="845">
        <f t="shared" si="2"/>
        <v>0.19540727902946273</v>
      </c>
      <c r="CC8" s="294">
        <v>6192</v>
      </c>
      <c r="CD8" s="844">
        <f t="shared" si="3"/>
        <v>-1997</v>
      </c>
      <c r="CE8" s="845">
        <f t="shared" si="4"/>
        <v>-0.2438637196238857</v>
      </c>
      <c r="CF8" s="294">
        <v>27179</v>
      </c>
      <c r="CG8" s="844">
        <f t="shared" si="5"/>
        <v>14137.910980566205</v>
      </c>
      <c r="CH8" s="845">
        <f t="shared" si="6"/>
        <v>1.0841050896514799</v>
      </c>
      <c r="CI8" s="294">
        <v>5273</v>
      </c>
      <c r="CJ8" s="844">
        <f t="shared" si="7"/>
        <v>613</v>
      </c>
      <c r="CK8" s="845">
        <f t="shared" si="8"/>
        <v>0.1315450643776824</v>
      </c>
      <c r="CL8" s="294">
        <v>4605</v>
      </c>
      <c r="CM8" s="602">
        <f t="shared" si="9"/>
        <v>159</v>
      </c>
      <c r="CN8" s="621">
        <f t="shared" si="10"/>
        <v>3.5762483130904181E-2</v>
      </c>
      <c r="CO8" s="294">
        <v>5048</v>
      </c>
      <c r="CP8" s="602">
        <f t="shared" si="0"/>
        <v>-380</v>
      </c>
      <c r="CQ8" s="621">
        <f t="shared" si="11"/>
        <v>-7.0007369196757555E-2</v>
      </c>
      <c r="CR8" s="294">
        <v>14926</v>
      </c>
      <c r="CS8" s="602">
        <f t="shared" si="12"/>
        <v>392</v>
      </c>
      <c r="CT8" s="621">
        <f t="shared" si="13"/>
        <v>2.6971239851382965E-2</v>
      </c>
      <c r="CU8" s="294">
        <v>42105</v>
      </c>
      <c r="CV8" s="602">
        <f t="shared" si="14"/>
        <v>14529.910980566205</v>
      </c>
      <c r="CW8" s="621">
        <f t="shared" si="15"/>
        <v>0.52692163460745733</v>
      </c>
      <c r="CX8" s="294">
        <v>4687</v>
      </c>
      <c r="CY8" s="602">
        <f t="shared" si="16"/>
        <v>229</v>
      </c>
      <c r="CZ8" s="621">
        <f t="shared" si="17"/>
        <v>5.1368326603858233E-2</v>
      </c>
      <c r="DA8" s="294">
        <v>3803</v>
      </c>
      <c r="DB8" s="602">
        <f t="shared" si="18"/>
        <v>-376</v>
      </c>
      <c r="DC8" s="621">
        <f t="shared" si="19"/>
        <v>-8.9973677913376404E-2</v>
      </c>
      <c r="DD8" s="294">
        <v>4050</v>
      </c>
      <c r="DE8" s="602">
        <f t="shared" si="20"/>
        <v>294</v>
      </c>
      <c r="DF8" s="621">
        <f t="shared" si="21"/>
        <v>7.8274760383386585E-2</v>
      </c>
      <c r="DG8" s="294">
        <v>12540</v>
      </c>
      <c r="DH8" s="602">
        <f t="shared" si="22"/>
        <v>147</v>
      </c>
      <c r="DI8" s="621">
        <f t="shared" si="23"/>
        <v>1.186153473735173E-2</v>
      </c>
      <c r="DJ8" s="294">
        <v>3925</v>
      </c>
      <c r="DK8" s="602">
        <f t="shared" si="24"/>
        <v>906</v>
      </c>
      <c r="DL8" s="621">
        <f t="shared" si="25"/>
        <v>0.30009937065253395</v>
      </c>
      <c r="DM8" s="294">
        <v>2807</v>
      </c>
      <c r="DN8" s="602">
        <f t="shared" si="26"/>
        <v>-212</v>
      </c>
      <c r="DO8" s="621">
        <f t="shared" si="27"/>
        <v>-7.0221927790659153E-2</v>
      </c>
      <c r="DP8" s="294">
        <v>2695</v>
      </c>
      <c r="DQ8" s="602">
        <f t="shared" si="28"/>
        <v>392</v>
      </c>
      <c r="DR8" s="621">
        <f t="shared" si="29"/>
        <v>0.1702127659574468</v>
      </c>
      <c r="DS8" s="294">
        <v>9427</v>
      </c>
      <c r="DT8" s="602">
        <f t="shared" si="30"/>
        <v>833</v>
      </c>
      <c r="DU8" s="621">
        <f t="shared" si="31"/>
        <v>9.6928089364673023E-2</v>
      </c>
      <c r="DV8" s="294">
        <v>21967</v>
      </c>
      <c r="DW8" s="602">
        <f t="shared" si="32"/>
        <v>980</v>
      </c>
      <c r="DX8" s="621">
        <f t="shared" si="33"/>
        <v>4.6695573450231093E-2</v>
      </c>
    </row>
    <row r="9" spans="1:128" x14ac:dyDescent="0.25">
      <c r="A9" s="82" t="s">
        <v>55</v>
      </c>
      <c r="T9" s="294">
        <v>0</v>
      </c>
      <c r="AM9" s="294">
        <v>0</v>
      </c>
      <c r="BF9" s="294">
        <v>0</v>
      </c>
      <c r="BG9" s="294">
        <v>0</v>
      </c>
      <c r="BH9" s="546"/>
      <c r="BR9" s="294">
        <v>0</v>
      </c>
      <c r="BS9" s="546" t="e">
        <v>#DIV/0!</v>
      </c>
      <c r="BU9" s="294">
        <v>0</v>
      </c>
      <c r="BV9" s="546" t="e">
        <v>#DIV/0!</v>
      </c>
      <c r="BX9" s="844">
        <v>0</v>
      </c>
      <c r="BY9" s="845" t="e">
        <v>#DIV/0!</v>
      </c>
      <c r="CA9" s="844">
        <f t="shared" si="1"/>
        <v>0</v>
      </c>
      <c r="CB9" s="845" t="e">
        <f t="shared" si="2"/>
        <v>#DIV/0!</v>
      </c>
      <c r="CD9" s="844">
        <f t="shared" si="3"/>
        <v>0</v>
      </c>
      <c r="CE9" s="845" t="e">
        <f t="shared" si="4"/>
        <v>#DIV/0!</v>
      </c>
      <c r="CG9" s="844">
        <f t="shared" si="5"/>
        <v>0</v>
      </c>
      <c r="CH9" s="845" t="e">
        <f t="shared" si="6"/>
        <v>#DIV/0!</v>
      </c>
      <c r="CJ9" s="844">
        <f t="shared" si="7"/>
        <v>0</v>
      </c>
      <c r="CK9" s="845" t="e">
        <f t="shared" si="8"/>
        <v>#DIV/0!</v>
      </c>
      <c r="CM9" s="602">
        <f t="shared" si="9"/>
        <v>0</v>
      </c>
      <c r="CN9" s="621" t="e">
        <f t="shared" si="10"/>
        <v>#DIV/0!</v>
      </c>
      <c r="CP9" s="602">
        <f t="shared" si="0"/>
        <v>0</v>
      </c>
      <c r="CQ9" s="621" t="e">
        <f t="shared" si="11"/>
        <v>#DIV/0!</v>
      </c>
      <c r="CS9" s="602">
        <f t="shared" si="12"/>
        <v>0</v>
      </c>
      <c r="CT9" s="621" t="e">
        <f t="shared" si="13"/>
        <v>#DIV/0!</v>
      </c>
      <c r="CU9" s="294">
        <v>0</v>
      </c>
      <c r="CV9" s="602">
        <f t="shared" si="14"/>
        <v>0</v>
      </c>
      <c r="CW9" s="621" t="e">
        <f t="shared" si="15"/>
        <v>#DIV/0!</v>
      </c>
      <c r="CY9" s="602">
        <f t="shared" si="16"/>
        <v>0</v>
      </c>
      <c r="CZ9" s="621" t="e">
        <f t="shared" si="17"/>
        <v>#DIV/0!</v>
      </c>
      <c r="DB9" s="602">
        <f t="shared" si="18"/>
        <v>0</v>
      </c>
      <c r="DC9" s="621" t="e">
        <f t="shared" si="19"/>
        <v>#DIV/0!</v>
      </c>
      <c r="DE9" s="602">
        <f t="shared" si="20"/>
        <v>0</v>
      </c>
      <c r="DF9" s="621" t="e">
        <f t="shared" si="21"/>
        <v>#DIV/0!</v>
      </c>
      <c r="DH9" s="602">
        <f t="shared" si="22"/>
        <v>0</v>
      </c>
      <c r="DI9" s="621" t="e">
        <f t="shared" si="23"/>
        <v>#DIV/0!</v>
      </c>
      <c r="DK9" s="602">
        <f t="shared" si="24"/>
        <v>0</v>
      </c>
      <c r="DL9" s="621" t="e">
        <f t="shared" si="25"/>
        <v>#DIV/0!</v>
      </c>
      <c r="DN9" s="602">
        <f t="shared" si="26"/>
        <v>0</v>
      </c>
      <c r="DO9" s="621" t="e">
        <f t="shared" si="27"/>
        <v>#DIV/0!</v>
      </c>
      <c r="DQ9" s="602">
        <f t="shared" si="28"/>
        <v>0</v>
      </c>
      <c r="DR9" s="621" t="e">
        <f t="shared" si="29"/>
        <v>#DIV/0!</v>
      </c>
      <c r="DT9" s="602">
        <f t="shared" si="30"/>
        <v>0</v>
      </c>
      <c r="DU9" s="621" t="e">
        <f t="shared" si="31"/>
        <v>#DIV/0!</v>
      </c>
      <c r="DW9" s="602">
        <f t="shared" si="32"/>
        <v>0</v>
      </c>
      <c r="DX9" s="621" t="e">
        <f t="shared" si="33"/>
        <v>#DIV/0!</v>
      </c>
    </row>
    <row r="10" spans="1:128" x14ac:dyDescent="0.25">
      <c r="A10" s="81" t="s">
        <v>27</v>
      </c>
      <c r="B10" s="294">
        <v>56953.082377370614</v>
      </c>
      <c r="C10" s="294">
        <v>48228.821230728048</v>
      </c>
      <c r="D10" s="294">
        <v>42330.944467857298</v>
      </c>
      <c r="E10" s="294">
        <v>147512.84807595593</v>
      </c>
      <c r="F10" s="294">
        <v>33178.811937346909</v>
      </c>
      <c r="G10" s="294">
        <v>34297.322728622203</v>
      </c>
      <c r="H10" s="294">
        <v>31840.210273645156</v>
      </c>
      <c r="I10" s="294">
        <v>99316.344939614268</v>
      </c>
      <c r="J10" s="294">
        <v>246829.1930155702</v>
      </c>
      <c r="K10" s="294">
        <v>33601</v>
      </c>
      <c r="L10" s="294">
        <v>32862</v>
      </c>
      <c r="M10" s="294">
        <v>34665.999999999993</v>
      </c>
      <c r="N10" s="294">
        <v>101129</v>
      </c>
      <c r="O10" s="294">
        <v>347958.19301557017</v>
      </c>
      <c r="P10" s="294">
        <v>34845</v>
      </c>
      <c r="Q10" s="294">
        <v>40246</v>
      </c>
      <c r="R10" s="294">
        <v>54950.547976823887</v>
      </c>
      <c r="S10" s="294">
        <v>130041.54797682389</v>
      </c>
      <c r="T10" s="294">
        <v>477999.74099239404</v>
      </c>
      <c r="U10" s="294">
        <v>57705.962636314813</v>
      </c>
      <c r="V10" s="294">
        <v>51700.068983968755</v>
      </c>
      <c r="W10" s="294">
        <v>46972.063699007042</v>
      </c>
      <c r="X10" s="294">
        <v>156378.09531929059</v>
      </c>
      <c r="Y10" s="294">
        <v>41705.945464851189</v>
      </c>
      <c r="Z10" s="294">
        <v>39812.053692241032</v>
      </c>
      <c r="AA10" s="294">
        <v>37389</v>
      </c>
      <c r="AB10" s="294">
        <v>118906.99915709221</v>
      </c>
      <c r="AC10" s="294">
        <v>275285.09447638283</v>
      </c>
      <c r="AD10" s="294">
        <v>36572.999999999993</v>
      </c>
      <c r="AE10" s="294">
        <v>44137</v>
      </c>
      <c r="AF10" s="294">
        <v>36682</v>
      </c>
      <c r="AG10" s="294">
        <v>117392</v>
      </c>
      <c r="AH10" s="294">
        <v>392677.09447638283</v>
      </c>
      <c r="AI10" s="294">
        <v>36800</v>
      </c>
      <c r="AJ10" s="294">
        <v>47847</v>
      </c>
      <c r="AK10" s="294">
        <v>61201.682220000002</v>
      </c>
      <c r="AL10" s="294">
        <v>145848.68222000002</v>
      </c>
      <c r="AM10" s="294">
        <v>538525.77669638279</v>
      </c>
      <c r="AN10" s="294">
        <v>62083.000000000007</v>
      </c>
      <c r="AO10" s="294">
        <v>49977.999999999993</v>
      </c>
      <c r="AP10" s="294">
        <v>52352</v>
      </c>
      <c r="AQ10" s="294">
        <v>164413</v>
      </c>
      <c r="AR10" s="294">
        <v>40916</v>
      </c>
      <c r="AS10" s="294">
        <v>36873</v>
      </c>
      <c r="AT10" s="294">
        <v>34151</v>
      </c>
      <c r="AU10" s="294">
        <v>111940</v>
      </c>
      <c r="AV10" s="294">
        <v>276353</v>
      </c>
      <c r="AW10" s="294">
        <v>29753</v>
      </c>
      <c r="AX10" s="294">
        <v>35472</v>
      </c>
      <c r="AY10" s="294">
        <v>34763</v>
      </c>
      <c r="AZ10" s="294">
        <v>99988</v>
      </c>
      <c r="BA10" s="294">
        <v>376341</v>
      </c>
      <c r="BB10" s="294">
        <v>34668</v>
      </c>
      <c r="BC10" s="294">
        <v>47440</v>
      </c>
      <c r="BD10" s="294">
        <v>60156</v>
      </c>
      <c r="BE10" s="294">
        <v>142264</v>
      </c>
      <c r="BF10" s="294">
        <v>518605</v>
      </c>
      <c r="BG10" s="294">
        <v>-16336.09447638283</v>
      </c>
      <c r="BH10" s="546">
        <v>-3.6991315102106959E-2</v>
      </c>
      <c r="BI10" s="294">
        <v>60849</v>
      </c>
      <c r="BJ10" s="294">
        <v>54653</v>
      </c>
      <c r="BK10" s="294">
        <v>52153</v>
      </c>
      <c r="BL10" s="294">
        <v>167655</v>
      </c>
      <c r="BM10" s="294">
        <v>37642</v>
      </c>
      <c r="BN10" s="294">
        <v>39741</v>
      </c>
      <c r="BO10" s="294">
        <v>36591</v>
      </c>
      <c r="BP10" s="294">
        <v>113974</v>
      </c>
      <c r="BQ10" s="294">
        <v>281629</v>
      </c>
      <c r="BR10" s="294">
        <v>5276</v>
      </c>
      <c r="BS10" s="546">
        <v>1.9091524246163422E-2</v>
      </c>
      <c r="BT10" s="294">
        <v>41081</v>
      </c>
      <c r="BU10" s="294">
        <v>11328</v>
      </c>
      <c r="BV10" s="546">
        <v>0.38073471582697543</v>
      </c>
      <c r="BW10" s="294">
        <v>37417</v>
      </c>
      <c r="BX10" s="844">
        <v>1945</v>
      </c>
      <c r="BY10" s="845">
        <v>5.4831980153360396E-2</v>
      </c>
      <c r="BZ10" s="294">
        <v>34905</v>
      </c>
      <c r="CA10" s="844">
        <f t="shared" si="1"/>
        <v>142</v>
      </c>
      <c r="CB10" s="845">
        <f t="shared" si="2"/>
        <v>4.0848028075827752E-3</v>
      </c>
      <c r="CC10" s="294">
        <v>113403</v>
      </c>
      <c r="CD10" s="844">
        <f t="shared" si="3"/>
        <v>13415</v>
      </c>
      <c r="CE10" s="845">
        <f t="shared" si="4"/>
        <v>0.13416609993199183</v>
      </c>
      <c r="CF10" s="294">
        <v>395032</v>
      </c>
      <c r="CG10" s="844">
        <f t="shared" si="5"/>
        <v>18691</v>
      </c>
      <c r="CH10" s="845">
        <f t="shared" si="6"/>
        <v>4.966506439638519E-2</v>
      </c>
      <c r="CI10" s="294">
        <v>45925</v>
      </c>
      <c r="CJ10" s="844">
        <f t="shared" si="7"/>
        <v>11257</v>
      </c>
      <c r="CK10" s="845">
        <f t="shared" si="8"/>
        <v>0.32470866505134416</v>
      </c>
      <c r="CL10" s="294">
        <v>56509</v>
      </c>
      <c r="CM10" s="602">
        <f t="shared" si="9"/>
        <v>9069</v>
      </c>
      <c r="CN10" s="621">
        <f t="shared" si="10"/>
        <v>0.19116779089376054</v>
      </c>
      <c r="CO10" s="294">
        <v>75824</v>
      </c>
      <c r="CP10" s="602">
        <f t="shared" si="0"/>
        <v>15668</v>
      </c>
      <c r="CQ10" s="621">
        <f t="shared" si="11"/>
        <v>0.26045614735022277</v>
      </c>
      <c r="CR10" s="294">
        <v>178258</v>
      </c>
      <c r="CS10" s="602">
        <f t="shared" si="12"/>
        <v>35994</v>
      </c>
      <c r="CT10" s="621">
        <f t="shared" si="13"/>
        <v>0.25300849125569363</v>
      </c>
      <c r="CU10" s="294">
        <v>573290</v>
      </c>
      <c r="CV10" s="602">
        <f t="shared" si="14"/>
        <v>54685</v>
      </c>
      <c r="CW10" s="621">
        <f t="shared" si="15"/>
        <v>0.10544634162802133</v>
      </c>
      <c r="CX10" s="294">
        <v>71314</v>
      </c>
      <c r="CY10" s="602">
        <f t="shared" si="16"/>
        <v>10465</v>
      </c>
      <c r="CZ10" s="621">
        <f t="shared" si="17"/>
        <v>0.17198310572071851</v>
      </c>
      <c r="DA10" s="294">
        <v>61298</v>
      </c>
      <c r="DB10" s="602">
        <f t="shared" si="18"/>
        <v>6645</v>
      </c>
      <c r="DC10" s="621">
        <f t="shared" si="19"/>
        <v>0.12158527436737233</v>
      </c>
      <c r="DD10" s="294">
        <v>64470</v>
      </c>
      <c r="DE10" s="602">
        <f t="shared" si="20"/>
        <v>12317</v>
      </c>
      <c r="DF10" s="621">
        <f t="shared" si="21"/>
        <v>0.23617049834141851</v>
      </c>
      <c r="DG10" s="294">
        <v>197082</v>
      </c>
      <c r="DH10" s="602">
        <f t="shared" si="22"/>
        <v>29427</v>
      </c>
      <c r="DI10" s="621">
        <f t="shared" si="23"/>
        <v>0.17552115952402256</v>
      </c>
      <c r="DJ10" s="294">
        <v>50342</v>
      </c>
      <c r="DK10" s="602">
        <f t="shared" si="24"/>
        <v>10601</v>
      </c>
      <c r="DL10" s="621">
        <f t="shared" si="25"/>
        <v>0.26675222062857001</v>
      </c>
      <c r="DM10" s="294">
        <v>44944</v>
      </c>
      <c r="DN10" s="602">
        <f t="shared" si="26"/>
        <v>5203</v>
      </c>
      <c r="DO10" s="621">
        <f t="shared" si="27"/>
        <v>0.13092272464205731</v>
      </c>
      <c r="DP10" s="294">
        <v>40037</v>
      </c>
      <c r="DQ10" s="602">
        <f t="shared" si="28"/>
        <v>3446</v>
      </c>
      <c r="DR10" s="621">
        <f t="shared" si="29"/>
        <v>9.41761635374819E-2</v>
      </c>
      <c r="DS10" s="294">
        <v>135323</v>
      </c>
      <c r="DT10" s="602">
        <f t="shared" si="30"/>
        <v>21349</v>
      </c>
      <c r="DU10" s="621">
        <f t="shared" si="31"/>
        <v>0.18731465070981101</v>
      </c>
      <c r="DV10" s="294">
        <v>332405</v>
      </c>
      <c r="DW10" s="602">
        <f t="shared" si="32"/>
        <v>50776</v>
      </c>
      <c r="DX10" s="621">
        <f t="shared" si="33"/>
        <v>0.18029393279811384</v>
      </c>
    </row>
    <row r="11" spans="1:128" x14ac:dyDescent="0.25">
      <c r="A11" s="82" t="s">
        <v>12</v>
      </c>
      <c r="B11" s="294">
        <v>9129.9219228632155</v>
      </c>
      <c r="C11" s="294">
        <v>7630.7705300403186</v>
      </c>
      <c r="D11" s="294">
        <v>7589.97386410934</v>
      </c>
      <c r="E11" s="294">
        <v>24350.666317012874</v>
      </c>
      <c r="F11" s="294">
        <v>4655.8364341622701</v>
      </c>
      <c r="G11" s="294">
        <v>3708.2193511047026</v>
      </c>
      <c r="H11" s="294">
        <v>8015.1736116850216</v>
      </c>
      <c r="I11" s="294">
        <v>16379.229396951992</v>
      </c>
      <c r="J11" s="294">
        <v>40729.857712023928</v>
      </c>
      <c r="K11" s="294">
        <v>9255</v>
      </c>
      <c r="L11" s="294">
        <v>9740</v>
      </c>
      <c r="M11" s="294">
        <v>8103.9999999999991</v>
      </c>
      <c r="N11" s="294">
        <v>27099</v>
      </c>
      <c r="O11" s="294">
        <v>67828.857712023921</v>
      </c>
      <c r="P11" s="294">
        <v>8643</v>
      </c>
      <c r="Q11" s="294">
        <v>7102.0000000000009</v>
      </c>
      <c r="R11" s="294">
        <v>10475.604225020872</v>
      </c>
      <c r="S11" s="294">
        <v>26220.604225020874</v>
      </c>
      <c r="T11" s="294">
        <v>94049.461937044791</v>
      </c>
      <c r="U11" s="294">
        <v>10108.944818415588</v>
      </c>
      <c r="V11" s="294">
        <v>8311.1711534405404</v>
      </c>
      <c r="W11" s="294">
        <v>8050.9886246911028</v>
      </c>
      <c r="X11" s="294">
        <v>26471.104596547229</v>
      </c>
      <c r="Y11" s="294">
        <v>10356.848382190687</v>
      </c>
      <c r="Z11" s="294">
        <v>10980.943002820983</v>
      </c>
      <c r="AA11" s="294">
        <v>10335.999999999998</v>
      </c>
      <c r="AB11" s="294">
        <v>31673.791385011667</v>
      </c>
      <c r="AC11" s="294">
        <v>58144.889871558364</v>
      </c>
      <c r="AD11" s="294">
        <v>7991.0000000000009</v>
      </c>
      <c r="AE11" s="294">
        <v>15028</v>
      </c>
      <c r="AF11" s="294">
        <v>8319</v>
      </c>
      <c r="AG11" s="294">
        <v>31338</v>
      </c>
      <c r="AH11" s="294">
        <v>89482.889871558349</v>
      </c>
      <c r="AI11" s="294">
        <v>11191.000000000002</v>
      </c>
      <c r="AJ11" s="294">
        <v>9307</v>
      </c>
      <c r="AK11" s="294">
        <v>12975.68736</v>
      </c>
      <c r="AL11" s="294">
        <v>33473.687360000004</v>
      </c>
      <c r="AM11" s="294">
        <v>122956.57723155836</v>
      </c>
      <c r="AN11" s="294">
        <v>14794.999999999998</v>
      </c>
      <c r="AO11" s="294">
        <v>12034</v>
      </c>
      <c r="AP11" s="294">
        <v>11615</v>
      </c>
      <c r="AQ11" s="294">
        <v>38444</v>
      </c>
      <c r="AR11" s="294">
        <v>8340</v>
      </c>
      <c r="AS11" s="294">
        <v>8841</v>
      </c>
      <c r="AT11" s="294">
        <v>9003</v>
      </c>
      <c r="AU11" s="294">
        <v>26184</v>
      </c>
      <c r="AV11" s="294">
        <v>64630.883874299987</v>
      </c>
      <c r="AW11" s="294">
        <v>9256</v>
      </c>
      <c r="AX11" s="294">
        <v>8685</v>
      </c>
      <c r="AY11" s="294">
        <v>9457</v>
      </c>
      <c r="AZ11" s="294">
        <v>27398</v>
      </c>
      <c r="BA11" s="294">
        <v>92028.515600499988</v>
      </c>
      <c r="BB11" s="294">
        <v>9586</v>
      </c>
      <c r="BC11" s="294">
        <v>12907</v>
      </c>
      <c r="BD11" s="294">
        <v>17049</v>
      </c>
      <c r="BE11" s="294">
        <v>39542</v>
      </c>
      <c r="BF11" s="294">
        <v>131570.51560049999</v>
      </c>
      <c r="BG11" s="294">
        <v>2545.625728941639</v>
      </c>
      <c r="BH11" s="546">
        <v>7.0056751439326437E-2</v>
      </c>
      <c r="BI11" s="294">
        <v>14490</v>
      </c>
      <c r="BJ11" s="294">
        <v>13061</v>
      </c>
      <c r="BK11" s="294">
        <v>11043</v>
      </c>
      <c r="BL11" s="294">
        <v>38594</v>
      </c>
      <c r="BM11" s="294">
        <v>7377</v>
      </c>
      <c r="BN11" s="294">
        <v>9195</v>
      </c>
      <c r="BO11" s="294">
        <v>8962</v>
      </c>
      <c r="BP11" s="294">
        <v>25534</v>
      </c>
      <c r="BQ11" s="294">
        <v>64128</v>
      </c>
      <c r="BR11" s="294">
        <v>-502.88387429998693</v>
      </c>
      <c r="BS11" s="546">
        <v>-7.7808602351476606E-3</v>
      </c>
      <c r="BT11" s="294">
        <v>9629</v>
      </c>
      <c r="BU11" s="294">
        <v>373</v>
      </c>
      <c r="BV11" s="546">
        <v>4.0298184961106306E-2</v>
      </c>
      <c r="BW11" s="294">
        <v>9682</v>
      </c>
      <c r="BX11" s="844">
        <v>997</v>
      </c>
      <c r="BY11" s="845">
        <v>0.11479562464018422</v>
      </c>
      <c r="BZ11" s="294">
        <v>8146</v>
      </c>
      <c r="CA11" s="844">
        <f t="shared" si="1"/>
        <v>-1311</v>
      </c>
      <c r="CB11" s="845">
        <f t="shared" si="2"/>
        <v>-0.13862747171407422</v>
      </c>
      <c r="CC11" s="294">
        <v>27457</v>
      </c>
      <c r="CD11" s="844">
        <f t="shared" si="3"/>
        <v>59</v>
      </c>
      <c r="CE11" s="845">
        <f t="shared" si="4"/>
        <v>2.153441857069859E-3</v>
      </c>
      <c r="CF11" s="294">
        <v>91585</v>
      </c>
      <c r="CG11" s="844">
        <f t="shared" si="5"/>
        <v>-443.51560049998807</v>
      </c>
      <c r="CH11" s="845">
        <f t="shared" si="6"/>
        <v>-4.8193279833536563E-3</v>
      </c>
      <c r="CI11" s="294">
        <v>9118</v>
      </c>
      <c r="CJ11" s="844">
        <f t="shared" si="7"/>
        <v>-468</v>
      </c>
      <c r="CK11" s="845">
        <f t="shared" si="8"/>
        <v>-4.8821197579803882E-2</v>
      </c>
      <c r="CL11" s="294">
        <v>14071</v>
      </c>
      <c r="CM11" s="602">
        <f t="shared" si="9"/>
        <v>1164</v>
      </c>
      <c r="CN11" s="621">
        <f t="shared" si="10"/>
        <v>9.0183621290772453E-2</v>
      </c>
      <c r="CO11" s="294">
        <v>23271</v>
      </c>
      <c r="CP11" s="602">
        <f t="shared" si="0"/>
        <v>6222</v>
      </c>
      <c r="CQ11" s="621">
        <f t="shared" si="11"/>
        <v>0.36494809079711421</v>
      </c>
      <c r="CR11" s="294">
        <v>46460</v>
      </c>
      <c r="CS11" s="602">
        <f t="shared" si="12"/>
        <v>6918</v>
      </c>
      <c r="CT11" s="621">
        <f t="shared" si="13"/>
        <v>0.17495321430377825</v>
      </c>
      <c r="CU11" s="294">
        <v>138045</v>
      </c>
      <c r="CV11" s="602">
        <f t="shared" si="14"/>
        <v>6474.4843995000119</v>
      </c>
      <c r="CW11" s="621">
        <f t="shared" si="15"/>
        <v>4.9209234834642603E-2</v>
      </c>
      <c r="CX11" s="294">
        <v>23365</v>
      </c>
      <c r="CY11" s="602">
        <f t="shared" si="16"/>
        <v>8875</v>
      </c>
      <c r="CZ11" s="621">
        <f t="shared" si="17"/>
        <v>0.61249137336093862</v>
      </c>
      <c r="DA11" s="294">
        <v>21089</v>
      </c>
      <c r="DB11" s="602">
        <f t="shared" si="18"/>
        <v>8028</v>
      </c>
      <c r="DC11" s="621">
        <f t="shared" si="19"/>
        <v>0.61465431437102824</v>
      </c>
      <c r="DD11" s="294">
        <v>22488</v>
      </c>
      <c r="DE11" s="602">
        <f t="shared" si="20"/>
        <v>11445</v>
      </c>
      <c r="DF11" s="621">
        <f t="shared" si="21"/>
        <v>1.0364031513175767</v>
      </c>
      <c r="DG11" s="294">
        <v>66942</v>
      </c>
      <c r="DH11" s="602">
        <f t="shared" si="22"/>
        <v>28348</v>
      </c>
      <c r="DI11" s="621">
        <f t="shared" si="23"/>
        <v>0.73451831890967512</v>
      </c>
      <c r="DJ11" s="294">
        <v>13252</v>
      </c>
      <c r="DK11" s="602">
        <f t="shared" si="24"/>
        <v>4057</v>
      </c>
      <c r="DL11" s="621">
        <f t="shared" si="25"/>
        <v>0.44121805328983144</v>
      </c>
      <c r="DM11" s="294">
        <v>12637</v>
      </c>
      <c r="DN11" s="602">
        <f t="shared" si="26"/>
        <v>3442</v>
      </c>
      <c r="DO11" s="621">
        <f t="shared" si="27"/>
        <v>0.37433387710712346</v>
      </c>
      <c r="DP11" s="294">
        <v>10038</v>
      </c>
      <c r="DQ11" s="602">
        <f t="shared" si="28"/>
        <v>1076</v>
      </c>
      <c r="DR11" s="621">
        <f t="shared" si="29"/>
        <v>0.12006248605222049</v>
      </c>
      <c r="DS11" s="294">
        <v>35927</v>
      </c>
      <c r="DT11" s="602">
        <f t="shared" si="30"/>
        <v>10393</v>
      </c>
      <c r="DU11" s="621">
        <f t="shared" si="31"/>
        <v>0.40702592621602568</v>
      </c>
      <c r="DV11" s="294">
        <v>102869</v>
      </c>
      <c r="DW11" s="602">
        <f t="shared" si="32"/>
        <v>38741</v>
      </c>
      <c r="DX11" s="621">
        <f t="shared" si="33"/>
        <v>0.60411988522954096</v>
      </c>
    </row>
    <row r="12" spans="1:128" x14ac:dyDescent="0.25">
      <c r="A12" s="82" t="s">
        <v>11</v>
      </c>
      <c r="B12" s="294">
        <v>47823.160454507401</v>
      </c>
      <c r="C12" s="294">
        <v>40598.050700687731</v>
      </c>
      <c r="D12" s="294">
        <v>34740.970603747955</v>
      </c>
      <c r="E12" s="294">
        <v>123162.18175894307</v>
      </c>
      <c r="F12" s="294">
        <v>28522.975503184636</v>
      </c>
      <c r="G12" s="294">
        <v>30589.103377517502</v>
      </c>
      <c r="H12" s="294">
        <v>23825.036661960134</v>
      </c>
      <c r="I12" s="294">
        <v>82937.115542662272</v>
      </c>
      <c r="J12" s="294">
        <v>206099.27726320169</v>
      </c>
      <c r="K12" s="294">
        <v>24346</v>
      </c>
      <c r="L12" s="294">
        <v>23122</v>
      </c>
      <c r="M12" s="294">
        <v>26561.999999999996</v>
      </c>
      <c r="N12" s="294">
        <v>74030</v>
      </c>
      <c r="O12" s="294">
        <v>280129.27726320171</v>
      </c>
      <c r="P12" s="294">
        <v>26202</v>
      </c>
      <c r="Q12" s="294">
        <v>33144</v>
      </c>
      <c r="R12" s="294">
        <v>44474.943751803017</v>
      </c>
      <c r="S12" s="294">
        <v>103820.94375180302</v>
      </c>
      <c r="T12" s="294">
        <v>383950.22101500473</v>
      </c>
      <c r="U12" s="294">
        <v>47597.017817899221</v>
      </c>
      <c r="V12" s="294">
        <v>43388.897830528214</v>
      </c>
      <c r="W12" s="294">
        <v>38921.075074315937</v>
      </c>
      <c r="X12" s="294">
        <v>129906.99072274337</v>
      </c>
      <c r="Y12" s="294">
        <v>31349.097082660504</v>
      </c>
      <c r="Z12" s="294">
        <v>28831.110689420049</v>
      </c>
      <c r="AA12" s="294">
        <v>27053</v>
      </c>
      <c r="AB12" s="294">
        <v>87233.207772080554</v>
      </c>
      <c r="AC12" s="294">
        <v>217140.21282621467</v>
      </c>
      <c r="AD12" s="294">
        <v>28581.999999999993</v>
      </c>
      <c r="AE12" s="294">
        <v>29109</v>
      </c>
      <c r="AF12" s="294">
        <v>28363.000000000004</v>
      </c>
      <c r="AG12" s="294">
        <v>86054</v>
      </c>
      <c r="AH12" s="294">
        <v>303194.21282621467</v>
      </c>
      <c r="AI12" s="294">
        <v>25609</v>
      </c>
      <c r="AJ12" s="294">
        <v>38540</v>
      </c>
      <c r="AK12" s="294">
        <v>48225.994859999999</v>
      </c>
      <c r="AL12" s="294">
        <v>112374.99486000001</v>
      </c>
      <c r="AM12" s="294">
        <v>415569.20768621471</v>
      </c>
      <c r="AN12" s="294">
        <v>47288.000000000007</v>
      </c>
      <c r="AO12" s="294">
        <v>37943.999999999993</v>
      </c>
      <c r="AP12" s="294">
        <v>40737</v>
      </c>
      <c r="AQ12" s="294">
        <v>125969</v>
      </c>
      <c r="AR12" s="294">
        <v>32576</v>
      </c>
      <c r="AS12" s="294">
        <v>28032</v>
      </c>
      <c r="AT12" s="294">
        <v>25148</v>
      </c>
      <c r="AU12" s="294">
        <v>85756</v>
      </c>
      <c r="AV12" s="294">
        <v>211703.08522919999</v>
      </c>
      <c r="AW12" s="294">
        <v>20497</v>
      </c>
      <c r="AX12" s="294">
        <v>26787</v>
      </c>
      <c r="AY12" s="294">
        <v>25306</v>
      </c>
      <c r="AZ12" s="294">
        <v>72590</v>
      </c>
      <c r="BA12" s="294">
        <v>284292.37024647999</v>
      </c>
      <c r="BB12" s="294">
        <v>25082</v>
      </c>
      <c r="BC12" s="294">
        <v>34533</v>
      </c>
      <c r="BD12" s="294">
        <v>43107</v>
      </c>
      <c r="BE12" s="294">
        <v>102722</v>
      </c>
      <c r="BF12" s="294">
        <v>387014.37024647999</v>
      </c>
      <c r="BG12" s="294">
        <v>-18901.842579734686</v>
      </c>
      <c r="BH12" s="546">
        <v>-6.8712592058302158E-2</v>
      </c>
      <c r="BI12" s="294">
        <v>46359</v>
      </c>
      <c r="BJ12" s="294">
        <v>41592</v>
      </c>
      <c r="BK12" s="294">
        <v>41110</v>
      </c>
      <c r="BL12" s="294">
        <v>129061</v>
      </c>
      <c r="BM12" s="294">
        <v>30265</v>
      </c>
      <c r="BN12" s="294">
        <v>30546</v>
      </c>
      <c r="BO12" s="294">
        <v>27629</v>
      </c>
      <c r="BP12" s="294">
        <v>88440</v>
      </c>
      <c r="BQ12" s="294">
        <v>217501</v>
      </c>
      <c r="BR12" s="294">
        <v>5797.9147708000091</v>
      </c>
      <c r="BS12" s="546">
        <v>2.738701122150821E-2</v>
      </c>
      <c r="BT12" s="294">
        <v>31452</v>
      </c>
      <c r="BU12" s="294">
        <v>10955</v>
      </c>
      <c r="BV12" s="546">
        <v>0.53446845879884863</v>
      </c>
      <c r="BW12" s="294">
        <v>27735</v>
      </c>
      <c r="BX12" s="844">
        <v>948</v>
      </c>
      <c r="BY12" s="845">
        <v>3.5390301265539256E-2</v>
      </c>
      <c r="BZ12" s="294">
        <v>26759</v>
      </c>
      <c r="CA12" s="844">
        <f t="shared" si="1"/>
        <v>1453</v>
      </c>
      <c r="CB12" s="845">
        <f t="shared" si="2"/>
        <v>5.741721330909666E-2</v>
      </c>
      <c r="CC12" s="294">
        <v>85946</v>
      </c>
      <c r="CD12" s="844">
        <f t="shared" si="3"/>
        <v>13356</v>
      </c>
      <c r="CE12" s="845">
        <f t="shared" si="4"/>
        <v>0.18399228543876567</v>
      </c>
      <c r="CF12" s="294">
        <v>303447</v>
      </c>
      <c r="CG12" s="844">
        <f t="shared" si="5"/>
        <v>19154.629753520014</v>
      </c>
      <c r="CH12" s="845">
        <f t="shared" si="6"/>
        <v>6.7376517128873534E-2</v>
      </c>
      <c r="CI12" s="294">
        <v>36807</v>
      </c>
      <c r="CJ12" s="844">
        <f t="shared" si="7"/>
        <v>11725</v>
      </c>
      <c r="CK12" s="845">
        <f t="shared" si="8"/>
        <v>0.4674667091938442</v>
      </c>
      <c r="CL12" s="294">
        <v>42438</v>
      </c>
      <c r="CM12" s="602">
        <f t="shared" si="9"/>
        <v>7905</v>
      </c>
      <c r="CN12" s="621">
        <f t="shared" si="10"/>
        <v>0.22891147597949787</v>
      </c>
      <c r="CO12" s="294">
        <v>52553</v>
      </c>
      <c r="CP12" s="602">
        <f t="shared" si="0"/>
        <v>9446</v>
      </c>
      <c r="CQ12" s="621">
        <f t="shared" si="11"/>
        <v>0.2191291437585543</v>
      </c>
      <c r="CR12" s="294">
        <v>131798</v>
      </c>
      <c r="CS12" s="602">
        <f t="shared" si="12"/>
        <v>29076</v>
      </c>
      <c r="CT12" s="621">
        <f t="shared" si="13"/>
        <v>0.28305523646346448</v>
      </c>
      <c r="CU12" s="294">
        <v>435245</v>
      </c>
      <c r="CV12" s="602">
        <f t="shared" si="14"/>
        <v>48230.629753520014</v>
      </c>
      <c r="CW12" s="621">
        <f t="shared" si="15"/>
        <v>0.12462232273908358</v>
      </c>
      <c r="CX12" s="294">
        <v>47949</v>
      </c>
      <c r="CY12" s="602">
        <f t="shared" si="16"/>
        <v>1590</v>
      </c>
      <c r="CZ12" s="621">
        <f t="shared" si="17"/>
        <v>3.4297547401799001E-2</v>
      </c>
      <c r="DA12" s="294">
        <v>40209</v>
      </c>
      <c r="DB12" s="602">
        <f t="shared" si="18"/>
        <v>-1383</v>
      </c>
      <c r="DC12" s="621">
        <f t="shared" si="19"/>
        <v>-3.3251586843623775E-2</v>
      </c>
      <c r="DD12" s="294">
        <v>41982</v>
      </c>
      <c r="DE12" s="602">
        <f t="shared" si="20"/>
        <v>872</v>
      </c>
      <c r="DF12" s="621">
        <f t="shared" si="21"/>
        <v>2.1211384091461932E-2</v>
      </c>
      <c r="DG12" s="294">
        <v>130140</v>
      </c>
      <c r="DH12" s="602">
        <f t="shared" si="22"/>
        <v>1079</v>
      </c>
      <c r="DI12" s="621">
        <f t="shared" si="23"/>
        <v>8.3603877236345606E-3</v>
      </c>
      <c r="DJ12" s="294">
        <v>37090</v>
      </c>
      <c r="DK12" s="602">
        <f t="shared" si="24"/>
        <v>6544</v>
      </c>
      <c r="DL12" s="621">
        <f t="shared" si="25"/>
        <v>0.21423426962613762</v>
      </c>
      <c r="DM12" s="294">
        <v>32307</v>
      </c>
      <c r="DN12" s="602">
        <f t="shared" si="26"/>
        <v>1761</v>
      </c>
      <c r="DO12" s="621">
        <f t="shared" si="27"/>
        <v>5.7650756236495779E-2</v>
      </c>
      <c r="DP12" s="294">
        <v>29999</v>
      </c>
      <c r="DQ12" s="602">
        <f t="shared" si="28"/>
        <v>2370</v>
      </c>
      <c r="DR12" s="621">
        <f t="shared" si="29"/>
        <v>8.5779434651996098E-2</v>
      </c>
      <c r="DS12" s="294">
        <v>99396</v>
      </c>
      <c r="DT12" s="602">
        <f t="shared" si="30"/>
        <v>10956</v>
      </c>
      <c r="DU12" s="621">
        <f t="shared" si="31"/>
        <v>0.12388059701492538</v>
      </c>
      <c r="DV12" s="294">
        <v>229536</v>
      </c>
      <c r="DW12" s="602">
        <f t="shared" si="32"/>
        <v>12035</v>
      </c>
      <c r="DX12" s="621">
        <f t="shared" si="33"/>
        <v>5.5333078928372741E-2</v>
      </c>
    </row>
    <row r="13" spans="1:128" x14ac:dyDescent="0.25">
      <c r="A13" s="81" t="s">
        <v>28</v>
      </c>
      <c r="B13" s="294">
        <v>247956</v>
      </c>
      <c r="C13" s="294">
        <v>210096.83422670944</v>
      </c>
      <c r="D13" s="294">
        <v>196648.07139185054</v>
      </c>
      <c r="E13" s="294">
        <v>654700.90561855992</v>
      </c>
      <c r="F13" s="294">
        <v>146372.2769164076</v>
      </c>
      <c r="G13" s="294">
        <v>138255.59740737497</v>
      </c>
      <c r="H13" s="294">
        <v>122747.57865553278</v>
      </c>
      <c r="I13" s="294">
        <v>407375.45297931536</v>
      </c>
      <c r="J13" s="294">
        <v>1062076.3585978753</v>
      </c>
      <c r="K13" s="294">
        <v>130765</v>
      </c>
      <c r="L13" s="294">
        <v>121097</v>
      </c>
      <c r="M13" s="294">
        <v>140745</v>
      </c>
      <c r="N13" s="294">
        <v>392607</v>
      </c>
      <c r="O13" s="294">
        <v>1454683.3585978753</v>
      </c>
      <c r="P13" s="294">
        <v>170861</v>
      </c>
      <c r="Q13" s="294">
        <v>201313</v>
      </c>
      <c r="R13" s="294">
        <v>254022.68940464174</v>
      </c>
      <c r="S13" s="294">
        <v>626196.68940464174</v>
      </c>
      <c r="T13" s="294">
        <v>2080880.0480025171</v>
      </c>
      <c r="U13" s="294">
        <v>284469.83456032863</v>
      </c>
      <c r="V13" s="294">
        <v>257939.96488393936</v>
      </c>
      <c r="W13" s="294">
        <v>210943.9093771326</v>
      </c>
      <c r="X13" s="294">
        <v>753353.70882140053</v>
      </c>
      <c r="Y13" s="294">
        <v>176921.44562349407</v>
      </c>
      <c r="Z13" s="294">
        <v>178797.10452233074</v>
      </c>
      <c r="AA13" s="294">
        <v>130173</v>
      </c>
      <c r="AB13" s="294">
        <v>485891.55014582485</v>
      </c>
      <c r="AC13" s="294">
        <v>1239245.2589672254</v>
      </c>
      <c r="AD13" s="294">
        <v>140298</v>
      </c>
      <c r="AE13" s="294">
        <v>164145</v>
      </c>
      <c r="AF13" s="294">
        <v>141340</v>
      </c>
      <c r="AG13" s="294">
        <v>445783</v>
      </c>
      <c r="AH13" s="294">
        <v>1685028.2589672254</v>
      </c>
      <c r="AI13" s="294">
        <v>148584</v>
      </c>
      <c r="AJ13" s="294">
        <v>188028</v>
      </c>
      <c r="AK13" s="294">
        <v>263929.64813000005</v>
      </c>
      <c r="AL13" s="294">
        <v>600541.6481300001</v>
      </c>
      <c r="AM13" s="294">
        <v>2285569.9070972255</v>
      </c>
      <c r="AN13" s="294">
        <v>270299</v>
      </c>
      <c r="AO13" s="294">
        <v>238509</v>
      </c>
      <c r="AP13" s="294">
        <v>258960</v>
      </c>
      <c r="AQ13" s="294">
        <v>767768</v>
      </c>
      <c r="AR13" s="294">
        <v>210706</v>
      </c>
      <c r="AS13" s="294">
        <v>185470</v>
      </c>
      <c r="AT13" s="294">
        <v>135464</v>
      </c>
      <c r="AU13" s="294">
        <v>531640</v>
      </c>
      <c r="AV13" s="294">
        <v>1299408</v>
      </c>
      <c r="AW13" s="294">
        <v>140724</v>
      </c>
      <c r="AX13" s="294">
        <v>134132</v>
      </c>
      <c r="AY13" s="294">
        <v>144985</v>
      </c>
      <c r="AZ13" s="294">
        <v>419841</v>
      </c>
      <c r="BA13" s="294">
        <v>1719249</v>
      </c>
      <c r="BB13" s="294">
        <v>168320</v>
      </c>
      <c r="BC13" s="294">
        <v>188326</v>
      </c>
      <c r="BD13" s="294">
        <v>239050</v>
      </c>
      <c r="BE13" s="294">
        <v>595696</v>
      </c>
      <c r="BF13" s="294">
        <v>2314945</v>
      </c>
      <c r="BG13" s="294">
        <v>34220.74103277456</v>
      </c>
      <c r="BH13" s="546">
        <v>1.2852414976045168E-2</v>
      </c>
      <c r="BI13" s="294">
        <v>251754</v>
      </c>
      <c r="BJ13" s="294">
        <v>215987</v>
      </c>
      <c r="BK13" s="294">
        <v>228454</v>
      </c>
      <c r="BL13" s="294">
        <v>696195</v>
      </c>
      <c r="BM13" s="294">
        <v>166604</v>
      </c>
      <c r="BN13" s="294">
        <v>190105</v>
      </c>
      <c r="BO13" s="294">
        <v>151541</v>
      </c>
      <c r="BP13" s="294">
        <v>508250</v>
      </c>
      <c r="BQ13" s="294">
        <v>1204445</v>
      </c>
      <c r="BR13" s="294">
        <v>-94963</v>
      </c>
      <c r="BS13" s="546">
        <v>-7.3081741839360698E-2</v>
      </c>
      <c r="BT13" s="294">
        <v>150303</v>
      </c>
      <c r="BU13" s="294">
        <v>9579</v>
      </c>
      <c r="BV13" s="546">
        <v>6.8069412466956594E-2</v>
      </c>
      <c r="BW13" s="294">
        <v>135839</v>
      </c>
      <c r="BX13" s="844">
        <v>1707</v>
      </c>
      <c r="BY13" s="845">
        <v>1.2726269644827483E-2</v>
      </c>
      <c r="BZ13" s="294">
        <v>177854</v>
      </c>
      <c r="CA13" s="844">
        <f t="shared" si="1"/>
        <v>32869</v>
      </c>
      <c r="CB13" s="845">
        <f t="shared" si="2"/>
        <v>0.22670621098734353</v>
      </c>
      <c r="CC13" s="294">
        <v>463996</v>
      </c>
      <c r="CD13" s="844">
        <f t="shared" si="3"/>
        <v>44155</v>
      </c>
      <c r="CE13" s="845">
        <f t="shared" si="4"/>
        <v>0.10517076702847031</v>
      </c>
      <c r="CF13" s="294">
        <v>1668441</v>
      </c>
      <c r="CG13" s="844">
        <f t="shared" si="5"/>
        <v>-50808</v>
      </c>
      <c r="CH13" s="845">
        <f t="shared" si="6"/>
        <v>-2.955243830300323E-2</v>
      </c>
      <c r="CI13" s="294">
        <v>223583</v>
      </c>
      <c r="CJ13" s="844">
        <f t="shared" si="7"/>
        <v>55263</v>
      </c>
      <c r="CK13" s="845">
        <f t="shared" si="8"/>
        <v>0.32832105513307985</v>
      </c>
      <c r="CL13" s="294">
        <v>252733</v>
      </c>
      <c r="CM13" s="602">
        <f t="shared" si="9"/>
        <v>64407</v>
      </c>
      <c r="CN13" s="621">
        <f t="shared" si="10"/>
        <v>0.34199738750889414</v>
      </c>
      <c r="CO13" s="294">
        <v>342352</v>
      </c>
      <c r="CP13" s="602">
        <f t="shared" si="0"/>
        <v>103302</v>
      </c>
      <c r="CQ13" s="621">
        <f t="shared" si="11"/>
        <v>0.43213553649864045</v>
      </c>
      <c r="CR13" s="294">
        <v>818668</v>
      </c>
      <c r="CS13" s="602">
        <f t="shared" si="12"/>
        <v>222972</v>
      </c>
      <c r="CT13" s="621">
        <f t="shared" si="13"/>
        <v>0.37430501463833904</v>
      </c>
      <c r="CU13" s="294">
        <v>2487109</v>
      </c>
      <c r="CV13" s="602">
        <f t="shared" si="14"/>
        <v>172164</v>
      </c>
      <c r="CW13" s="621">
        <f t="shared" si="15"/>
        <v>7.4370665393778249E-2</v>
      </c>
      <c r="CX13" s="294">
        <v>348619</v>
      </c>
      <c r="CY13" s="602">
        <f t="shared" si="16"/>
        <v>96865</v>
      </c>
      <c r="CZ13" s="621">
        <f t="shared" si="17"/>
        <v>0.38476052019034457</v>
      </c>
      <c r="DA13" s="294">
        <v>292119</v>
      </c>
      <c r="DB13" s="602">
        <f t="shared" si="18"/>
        <v>76132</v>
      </c>
      <c r="DC13" s="621">
        <f t="shared" si="19"/>
        <v>0.35248417728844794</v>
      </c>
      <c r="DD13" s="294">
        <v>261112</v>
      </c>
      <c r="DE13" s="602">
        <f t="shared" si="20"/>
        <v>32658</v>
      </c>
      <c r="DF13" s="621">
        <f t="shared" si="21"/>
        <v>0.14295219168847995</v>
      </c>
      <c r="DG13" s="294">
        <v>901850</v>
      </c>
      <c r="DH13" s="602">
        <f t="shared" si="22"/>
        <v>205655</v>
      </c>
      <c r="DI13" s="621">
        <f t="shared" si="23"/>
        <v>0.29539855931168713</v>
      </c>
      <c r="DJ13" s="294">
        <v>212157</v>
      </c>
      <c r="DK13" s="602">
        <f t="shared" si="24"/>
        <v>22052</v>
      </c>
      <c r="DL13" s="621">
        <f t="shared" si="25"/>
        <v>0.11599905315483548</v>
      </c>
      <c r="DM13" s="294">
        <v>201532</v>
      </c>
      <c r="DN13" s="602">
        <f t="shared" si="26"/>
        <v>11427</v>
      </c>
      <c r="DO13" s="621">
        <f t="shared" si="27"/>
        <v>6.0108887193919151E-2</v>
      </c>
      <c r="DP13" s="294">
        <v>163442</v>
      </c>
      <c r="DQ13" s="602">
        <f t="shared" si="28"/>
        <v>11901</v>
      </c>
      <c r="DR13" s="621">
        <f t="shared" si="29"/>
        <v>7.8533202235698596E-2</v>
      </c>
      <c r="DS13" s="294">
        <v>577131</v>
      </c>
      <c r="DT13" s="602">
        <f t="shared" si="30"/>
        <v>68881</v>
      </c>
      <c r="DU13" s="621">
        <f t="shared" si="31"/>
        <v>0.13552582390555828</v>
      </c>
      <c r="DV13" s="294">
        <v>1478981</v>
      </c>
      <c r="DW13" s="602">
        <f t="shared" si="32"/>
        <v>274536</v>
      </c>
      <c r="DX13" s="621">
        <f t="shared" si="33"/>
        <v>0.22793568822154603</v>
      </c>
    </row>
    <row r="14" spans="1:128" x14ac:dyDescent="0.25">
      <c r="A14" s="82" t="s">
        <v>13</v>
      </c>
      <c r="B14" s="294">
        <v>58834.999999999985</v>
      </c>
      <c r="C14" s="294">
        <v>49394.963201682054</v>
      </c>
      <c r="D14" s="294">
        <v>48317.863274529322</v>
      </c>
      <c r="E14" s="294">
        <v>156547.82647621137</v>
      </c>
      <c r="F14" s="294">
        <v>34723.037653333347</v>
      </c>
      <c r="G14" s="294">
        <v>28322.963011597007</v>
      </c>
      <c r="H14" s="294">
        <v>25032.78617025293</v>
      </c>
      <c r="I14" s="294">
        <v>88078.786835183288</v>
      </c>
      <c r="J14" s="294">
        <v>244626.63841051215</v>
      </c>
      <c r="K14" s="294">
        <v>29138.000000000007</v>
      </c>
      <c r="L14" s="294">
        <v>32778</v>
      </c>
      <c r="M14" s="294">
        <v>33733</v>
      </c>
      <c r="N14" s="294">
        <v>95649</v>
      </c>
      <c r="O14" s="294">
        <v>340275.63841051213</v>
      </c>
      <c r="P14" s="294">
        <v>35148</v>
      </c>
      <c r="Q14" s="294">
        <v>45755</v>
      </c>
      <c r="R14" s="294">
        <v>60285.836289700492</v>
      </c>
      <c r="S14" s="294">
        <v>141188.8362897005</v>
      </c>
      <c r="T14" s="294">
        <v>481464.4747002126</v>
      </c>
      <c r="U14" s="294">
        <v>66670.999999999985</v>
      </c>
      <c r="V14" s="294">
        <v>58243.761434216998</v>
      </c>
      <c r="W14" s="294">
        <v>46256.085482528215</v>
      </c>
      <c r="X14" s="294">
        <v>171170.84691674518</v>
      </c>
      <c r="Y14" s="294">
        <v>36578.156529886321</v>
      </c>
      <c r="Z14" s="294">
        <v>28857.80601958976</v>
      </c>
      <c r="AA14" s="294">
        <v>27661</v>
      </c>
      <c r="AB14" s="294">
        <v>93096.962549476069</v>
      </c>
      <c r="AC14" s="294">
        <v>264267.82599660952</v>
      </c>
      <c r="AD14" s="294">
        <v>31724.999999999996</v>
      </c>
      <c r="AE14" s="294">
        <v>39110.000000000007</v>
      </c>
      <c r="AF14" s="294">
        <v>33103.999999999993</v>
      </c>
      <c r="AG14" s="294">
        <v>103939</v>
      </c>
      <c r="AH14" s="294">
        <v>368206.82599660952</v>
      </c>
      <c r="AI14" s="294">
        <v>32981</v>
      </c>
      <c r="AJ14" s="294">
        <v>39768</v>
      </c>
      <c r="AK14" s="294">
        <v>58977.348479999993</v>
      </c>
      <c r="AL14" s="294">
        <v>131726.34847999999</v>
      </c>
      <c r="AM14" s="294">
        <v>499933.17447660951</v>
      </c>
      <c r="AN14" s="294">
        <v>60714.999999999993</v>
      </c>
      <c r="AO14" s="294">
        <v>53480.000000000007</v>
      </c>
      <c r="AP14" s="294">
        <v>45404</v>
      </c>
      <c r="AQ14" s="294">
        <v>159599</v>
      </c>
      <c r="AR14" s="294">
        <v>34288</v>
      </c>
      <c r="AS14" s="294">
        <v>34589</v>
      </c>
      <c r="AT14" s="294">
        <v>28538</v>
      </c>
      <c r="AU14" s="294">
        <v>97415</v>
      </c>
      <c r="AV14" s="294">
        <v>257007.53679828002</v>
      </c>
      <c r="AW14" s="294">
        <v>33194</v>
      </c>
      <c r="AX14" s="294">
        <v>31313</v>
      </c>
      <c r="AY14" s="294">
        <v>31690</v>
      </c>
      <c r="AZ14" s="294">
        <v>96197</v>
      </c>
      <c r="BA14" s="294">
        <v>353203.11400072998</v>
      </c>
      <c r="BB14" s="294">
        <v>34764</v>
      </c>
      <c r="BC14" s="294">
        <v>37411</v>
      </c>
      <c r="BD14" s="294">
        <v>49955</v>
      </c>
      <c r="BE14" s="294">
        <v>122130</v>
      </c>
      <c r="BF14" s="294">
        <v>475333.11400072998</v>
      </c>
      <c r="BG14" s="294">
        <v>-15003.711995879537</v>
      </c>
      <c r="BH14" s="546">
        <v>-4.9206697478385686E-2</v>
      </c>
      <c r="BI14" s="294">
        <v>59402</v>
      </c>
      <c r="BJ14" s="294">
        <v>50941</v>
      </c>
      <c r="BK14" s="294">
        <v>48320</v>
      </c>
      <c r="BL14" s="294">
        <v>158663</v>
      </c>
      <c r="BM14" s="294">
        <v>36461</v>
      </c>
      <c r="BN14" s="294">
        <v>31235</v>
      </c>
      <c r="BO14" s="294">
        <v>28107</v>
      </c>
      <c r="BP14" s="294">
        <v>95803</v>
      </c>
      <c r="BQ14" s="294">
        <v>254466</v>
      </c>
      <c r="BR14" s="294">
        <v>-2541.5367982800235</v>
      </c>
      <c r="BS14" s="546">
        <v>-9.8889582381190017E-3</v>
      </c>
      <c r="BT14" s="294">
        <v>32224</v>
      </c>
      <c r="BU14" s="294">
        <v>-970</v>
      </c>
      <c r="BV14" s="546">
        <v>-2.9222148581068867E-2</v>
      </c>
      <c r="BW14" s="294">
        <v>27050</v>
      </c>
      <c r="BX14" s="844">
        <v>-4263</v>
      </c>
      <c r="BY14" s="845">
        <v>-0.13614153865806533</v>
      </c>
      <c r="BZ14" s="294">
        <v>25351</v>
      </c>
      <c r="CA14" s="844">
        <f t="shared" si="1"/>
        <v>-6339</v>
      </c>
      <c r="CB14" s="845">
        <f t="shared" si="2"/>
        <v>-0.20003155569580308</v>
      </c>
      <c r="CC14" s="294">
        <v>84625</v>
      </c>
      <c r="CD14" s="844">
        <f t="shared" si="3"/>
        <v>-11572</v>
      </c>
      <c r="CE14" s="845">
        <f t="shared" si="4"/>
        <v>-0.12029481168851419</v>
      </c>
      <c r="CF14" s="294">
        <v>339091</v>
      </c>
      <c r="CG14" s="844">
        <f t="shared" si="5"/>
        <v>-14112.114000729984</v>
      </c>
      <c r="CH14" s="845">
        <f t="shared" si="6"/>
        <v>-3.9954670390309234E-2</v>
      </c>
      <c r="CI14" s="294">
        <v>31291</v>
      </c>
      <c r="CJ14" s="844">
        <f t="shared" si="7"/>
        <v>-3473</v>
      </c>
      <c r="CK14" s="845">
        <f t="shared" si="8"/>
        <v>-9.9902197675756532E-2</v>
      </c>
      <c r="CL14" s="294">
        <v>43595</v>
      </c>
      <c r="CM14" s="602">
        <f t="shared" si="9"/>
        <v>6184</v>
      </c>
      <c r="CN14" s="621">
        <f t="shared" si="10"/>
        <v>0.16529897623693565</v>
      </c>
      <c r="CO14" s="294">
        <v>60271</v>
      </c>
      <c r="CP14" s="602">
        <f t="shared" si="0"/>
        <v>10316</v>
      </c>
      <c r="CQ14" s="621">
        <f t="shared" si="11"/>
        <v>0.20650585526974277</v>
      </c>
      <c r="CR14" s="294">
        <v>135157</v>
      </c>
      <c r="CS14" s="602">
        <f t="shared" si="12"/>
        <v>13027</v>
      </c>
      <c r="CT14" s="621">
        <f t="shared" si="13"/>
        <v>0.10666502906738722</v>
      </c>
      <c r="CU14" s="294">
        <v>474248</v>
      </c>
      <c r="CV14" s="602">
        <f t="shared" si="14"/>
        <v>-1085.1140007299837</v>
      </c>
      <c r="CW14" s="621">
        <f t="shared" si="15"/>
        <v>-2.2828495822580482E-3</v>
      </c>
      <c r="CX14" s="294">
        <v>62392</v>
      </c>
      <c r="CY14" s="602">
        <f t="shared" si="16"/>
        <v>2990</v>
      </c>
      <c r="CZ14" s="621">
        <f t="shared" si="17"/>
        <v>5.0335005555368503E-2</v>
      </c>
      <c r="DA14" s="294">
        <v>55553</v>
      </c>
      <c r="DB14" s="602">
        <f t="shared" si="18"/>
        <v>4612</v>
      </c>
      <c r="DC14" s="621">
        <f t="shared" si="19"/>
        <v>9.053611040223003E-2</v>
      </c>
      <c r="DD14" s="294">
        <v>54425</v>
      </c>
      <c r="DE14" s="602">
        <f t="shared" si="20"/>
        <v>6105</v>
      </c>
      <c r="DF14" s="621">
        <f t="shared" si="21"/>
        <v>0.12634519867549668</v>
      </c>
      <c r="DG14" s="294">
        <v>172370</v>
      </c>
      <c r="DH14" s="602">
        <f t="shared" si="22"/>
        <v>13707</v>
      </c>
      <c r="DI14" s="621">
        <f t="shared" si="23"/>
        <v>8.6390651884812458E-2</v>
      </c>
      <c r="DJ14" s="294">
        <v>42261</v>
      </c>
      <c r="DK14" s="602">
        <f t="shared" si="24"/>
        <v>11026</v>
      </c>
      <c r="DL14" s="621">
        <f t="shared" si="25"/>
        <v>0.35300144069153194</v>
      </c>
      <c r="DM14" s="294">
        <v>34297</v>
      </c>
      <c r="DN14" s="602">
        <f t="shared" si="26"/>
        <v>3062</v>
      </c>
      <c r="DO14" s="621">
        <f t="shared" si="27"/>
        <v>9.8031054906355053E-2</v>
      </c>
      <c r="DP14" s="294">
        <v>32561</v>
      </c>
      <c r="DQ14" s="602">
        <f t="shared" si="28"/>
        <v>4454</v>
      </c>
      <c r="DR14" s="621">
        <f t="shared" si="29"/>
        <v>0.15846586259650622</v>
      </c>
      <c r="DS14" s="294">
        <v>109119</v>
      </c>
      <c r="DT14" s="602">
        <f t="shared" si="30"/>
        <v>13316</v>
      </c>
      <c r="DU14" s="621">
        <f t="shared" si="31"/>
        <v>0.13899355970063568</v>
      </c>
      <c r="DV14" s="294">
        <v>281489</v>
      </c>
      <c r="DW14" s="602">
        <f t="shared" si="32"/>
        <v>27023</v>
      </c>
      <c r="DX14" s="621">
        <f t="shared" si="33"/>
        <v>0.10619493370430627</v>
      </c>
    </row>
    <row r="15" spans="1:128" x14ac:dyDescent="0.25">
      <c r="A15" s="82" t="s">
        <v>14</v>
      </c>
      <c r="B15" s="294">
        <v>79814</v>
      </c>
      <c r="C15" s="294">
        <v>67370.760971420648</v>
      </c>
      <c r="D15" s="294">
        <v>59841.82894426323</v>
      </c>
      <c r="E15" s="294">
        <v>207026.58991568387</v>
      </c>
      <c r="F15" s="294">
        <v>45669.017292531295</v>
      </c>
      <c r="G15" s="294">
        <v>36766.113385045537</v>
      </c>
      <c r="H15" s="294">
        <v>32619.980014672597</v>
      </c>
      <c r="I15" s="294">
        <v>115055.11069224944</v>
      </c>
      <c r="J15" s="294">
        <v>322081.69829487015</v>
      </c>
      <c r="K15" s="294">
        <v>36798</v>
      </c>
      <c r="L15" s="294">
        <v>27418</v>
      </c>
      <c r="M15" s="294">
        <v>40529.999999999993</v>
      </c>
      <c r="N15" s="294">
        <v>104746</v>
      </c>
      <c r="O15" s="294">
        <v>426827.69829487021</v>
      </c>
      <c r="P15" s="294">
        <v>54123.000000000007</v>
      </c>
      <c r="Q15" s="294">
        <v>68281</v>
      </c>
      <c r="R15" s="294">
        <v>77816.879612764737</v>
      </c>
      <c r="S15" s="294">
        <v>200220.87961276475</v>
      </c>
      <c r="T15" s="294">
        <v>627048.5779076349</v>
      </c>
      <c r="U15" s="294">
        <v>82642.999999999985</v>
      </c>
      <c r="V15" s="294">
        <v>74577.126913269865</v>
      </c>
      <c r="W15" s="294">
        <v>62597.971860298552</v>
      </c>
      <c r="X15" s="294">
        <v>219818.0987735684</v>
      </c>
      <c r="Y15" s="294">
        <v>52081.088819044649</v>
      </c>
      <c r="Z15" s="294">
        <v>54666.695697048825</v>
      </c>
      <c r="AA15" s="294">
        <v>31079</v>
      </c>
      <c r="AB15" s="294">
        <v>137826.78451609347</v>
      </c>
      <c r="AC15" s="294">
        <v>357644.92563152779</v>
      </c>
      <c r="AD15" s="294">
        <v>31987.000000000004</v>
      </c>
      <c r="AE15" s="294">
        <v>56243.000000000007</v>
      </c>
      <c r="AF15" s="294">
        <v>37780</v>
      </c>
      <c r="AG15" s="294">
        <v>126010</v>
      </c>
      <c r="AH15" s="294">
        <v>483654.92563152779</v>
      </c>
      <c r="AI15" s="294">
        <v>49630</v>
      </c>
      <c r="AJ15" s="294">
        <v>66138.000000000015</v>
      </c>
      <c r="AK15" s="294">
        <v>94340.659289999996</v>
      </c>
      <c r="AL15" s="294">
        <v>210108.65929000001</v>
      </c>
      <c r="AM15" s="294">
        <v>693763.58492152777</v>
      </c>
      <c r="AN15" s="294">
        <v>93825.000000000015</v>
      </c>
      <c r="AO15" s="294">
        <v>83838.999999999985</v>
      </c>
      <c r="AP15" s="294">
        <v>113065</v>
      </c>
      <c r="AQ15" s="294">
        <v>290729</v>
      </c>
      <c r="AR15" s="294">
        <v>77946</v>
      </c>
      <c r="AS15" s="294">
        <v>64439</v>
      </c>
      <c r="AT15" s="294">
        <v>25740</v>
      </c>
      <c r="AU15" s="294">
        <v>168125</v>
      </c>
      <c r="AV15" s="294">
        <v>458804.87415897998</v>
      </c>
      <c r="AW15" s="294">
        <v>39086</v>
      </c>
      <c r="AX15" s="294">
        <v>30976</v>
      </c>
      <c r="AY15" s="294">
        <v>23587</v>
      </c>
      <c r="AZ15" s="294">
        <v>93649</v>
      </c>
      <c r="BA15" s="294">
        <v>552454.43264747993</v>
      </c>
      <c r="BB15" s="294">
        <v>57084</v>
      </c>
      <c r="BC15" s="294">
        <v>67392</v>
      </c>
      <c r="BD15" s="294">
        <v>82044</v>
      </c>
      <c r="BE15" s="294">
        <v>206520</v>
      </c>
      <c r="BF15" s="294">
        <v>758974.43264747993</v>
      </c>
      <c r="BG15" s="294">
        <v>68799.507015952142</v>
      </c>
      <c r="BH15" s="546">
        <v>9.3995777730720986E-2</v>
      </c>
      <c r="BI15" s="294">
        <v>78870</v>
      </c>
      <c r="BJ15" s="294">
        <v>67924</v>
      </c>
      <c r="BK15" s="294">
        <v>84114</v>
      </c>
      <c r="BL15" s="294">
        <v>230908</v>
      </c>
      <c r="BM15" s="294">
        <v>59487</v>
      </c>
      <c r="BN15" s="294">
        <v>70015</v>
      </c>
      <c r="BO15" s="294">
        <v>49112</v>
      </c>
      <c r="BP15" s="294">
        <v>178614</v>
      </c>
      <c r="BQ15" s="294">
        <v>409522</v>
      </c>
      <c r="BR15" s="294">
        <v>-49282.874158979976</v>
      </c>
      <c r="BS15" s="546">
        <v>-0.10741575980272394</v>
      </c>
      <c r="BT15" s="294">
        <v>36467</v>
      </c>
      <c r="BU15" s="294">
        <v>-2619</v>
      </c>
      <c r="BV15" s="546">
        <v>-6.7006089136775318E-2</v>
      </c>
      <c r="BW15" s="294">
        <v>39782</v>
      </c>
      <c r="BX15" s="844">
        <v>8806</v>
      </c>
      <c r="BY15" s="845">
        <v>0.28428460743801653</v>
      </c>
      <c r="BZ15" s="294">
        <v>59665</v>
      </c>
      <c r="CA15" s="844">
        <f t="shared" si="1"/>
        <v>36078</v>
      </c>
      <c r="CB15" s="845">
        <f t="shared" si="2"/>
        <v>1.5295713740619834</v>
      </c>
      <c r="CC15" s="294">
        <v>135914</v>
      </c>
      <c r="CD15" s="844">
        <f t="shared" si="3"/>
        <v>42265</v>
      </c>
      <c r="CE15" s="845">
        <f t="shared" si="4"/>
        <v>0.45131288107721385</v>
      </c>
      <c r="CF15" s="294">
        <v>545436</v>
      </c>
      <c r="CG15" s="844">
        <f t="shared" si="5"/>
        <v>-7018.4326474799309</v>
      </c>
      <c r="CH15" s="845">
        <f t="shared" si="6"/>
        <v>-1.2704093283940359E-2</v>
      </c>
      <c r="CI15" s="294">
        <v>79096</v>
      </c>
      <c r="CJ15" s="844">
        <f t="shared" si="7"/>
        <v>22012</v>
      </c>
      <c r="CK15" s="845">
        <f t="shared" si="8"/>
        <v>0.38560717539065237</v>
      </c>
      <c r="CL15" s="294">
        <v>94633</v>
      </c>
      <c r="CM15" s="602">
        <f t="shared" si="9"/>
        <v>27241</v>
      </c>
      <c r="CN15" s="621">
        <f t="shared" si="10"/>
        <v>0.40421711775878444</v>
      </c>
      <c r="CO15" s="294">
        <v>123416</v>
      </c>
      <c r="CP15" s="602">
        <f t="shared" si="0"/>
        <v>41372</v>
      </c>
      <c r="CQ15" s="621">
        <f t="shared" si="11"/>
        <v>0.50426600360782015</v>
      </c>
      <c r="CR15" s="294">
        <v>297145</v>
      </c>
      <c r="CS15" s="602">
        <f t="shared" si="12"/>
        <v>90625</v>
      </c>
      <c r="CT15" s="621">
        <f t="shared" si="13"/>
        <v>0.43881948479566146</v>
      </c>
      <c r="CU15" s="294">
        <v>842581</v>
      </c>
      <c r="CV15" s="602">
        <f t="shared" si="14"/>
        <v>83606.567352520069</v>
      </c>
      <c r="CW15" s="621">
        <f t="shared" si="15"/>
        <v>0.11015729088644113</v>
      </c>
      <c r="CX15" s="294">
        <v>112625</v>
      </c>
      <c r="CY15" s="602">
        <f t="shared" si="16"/>
        <v>33755</v>
      </c>
      <c r="CZ15" s="621">
        <f t="shared" si="17"/>
        <v>0.42798275643463929</v>
      </c>
      <c r="DA15" s="294">
        <v>83208</v>
      </c>
      <c r="DB15" s="602">
        <f t="shared" si="18"/>
        <v>15284</v>
      </c>
      <c r="DC15" s="621">
        <f t="shared" si="19"/>
        <v>0.2250161945704022</v>
      </c>
      <c r="DD15" s="294">
        <v>76325</v>
      </c>
      <c r="DE15" s="602">
        <f t="shared" si="20"/>
        <v>-7789</v>
      </c>
      <c r="DF15" s="621">
        <f t="shared" si="21"/>
        <v>-9.2600518344151977E-2</v>
      </c>
      <c r="DG15" s="294">
        <v>272158</v>
      </c>
      <c r="DH15" s="602">
        <f t="shared" si="22"/>
        <v>41250</v>
      </c>
      <c r="DI15" s="621">
        <f t="shared" si="23"/>
        <v>0.17864257626413982</v>
      </c>
      <c r="DJ15" s="294">
        <v>60456</v>
      </c>
      <c r="DK15" s="602">
        <f t="shared" si="24"/>
        <v>-9559</v>
      </c>
      <c r="DL15" s="621">
        <f t="shared" si="25"/>
        <v>-0.13652788688138257</v>
      </c>
      <c r="DM15" s="294">
        <v>62803</v>
      </c>
      <c r="DN15" s="602">
        <f t="shared" si="26"/>
        <v>-7212</v>
      </c>
      <c r="DO15" s="621">
        <f t="shared" si="27"/>
        <v>-0.10300649860744127</v>
      </c>
      <c r="DP15" s="294">
        <v>32190</v>
      </c>
      <c r="DQ15" s="602">
        <f t="shared" si="28"/>
        <v>-16922</v>
      </c>
      <c r="DR15" s="621">
        <f t="shared" si="29"/>
        <v>-0.34455937449095941</v>
      </c>
      <c r="DS15" s="294">
        <v>155449</v>
      </c>
      <c r="DT15" s="602">
        <f t="shared" si="30"/>
        <v>-23165</v>
      </c>
      <c r="DU15" s="621">
        <f t="shared" si="31"/>
        <v>-0.12969308116944919</v>
      </c>
      <c r="DV15" s="294">
        <v>427607</v>
      </c>
      <c r="DW15" s="602">
        <f t="shared" si="32"/>
        <v>18085</v>
      </c>
      <c r="DX15" s="621">
        <f t="shared" si="33"/>
        <v>4.416124164269563E-2</v>
      </c>
    </row>
    <row r="16" spans="1:128" x14ac:dyDescent="0.25">
      <c r="A16" s="82" t="s">
        <v>15</v>
      </c>
      <c r="B16" s="294">
        <v>39090</v>
      </c>
      <c r="C16" s="294">
        <v>33760.882330611668</v>
      </c>
      <c r="D16" s="294">
        <v>29027.95676292005</v>
      </c>
      <c r="E16" s="294">
        <v>101878.83909353171</v>
      </c>
      <c r="F16" s="294">
        <v>20505.962839673361</v>
      </c>
      <c r="G16" s="294">
        <v>19354.714987258496</v>
      </c>
      <c r="H16" s="294">
        <v>14758.097139222435</v>
      </c>
      <c r="I16" s="294">
        <v>54618.774966154291</v>
      </c>
      <c r="J16" s="294">
        <v>156497.59692418951</v>
      </c>
      <c r="K16" s="294">
        <v>16528</v>
      </c>
      <c r="L16" s="294">
        <v>21172</v>
      </c>
      <c r="M16" s="294">
        <v>13429</v>
      </c>
      <c r="N16" s="294">
        <v>51129</v>
      </c>
      <c r="O16" s="294">
        <v>207626.59692418951</v>
      </c>
      <c r="P16" s="294">
        <v>18450</v>
      </c>
      <c r="Q16" s="294">
        <v>24946.999999999996</v>
      </c>
      <c r="R16" s="294">
        <v>37697.75153157024</v>
      </c>
      <c r="S16" s="294">
        <v>81094.751531570233</v>
      </c>
      <c r="T16" s="294">
        <v>288721.34845575975</v>
      </c>
      <c r="U16" s="294">
        <v>42914.999999999993</v>
      </c>
      <c r="V16" s="294">
        <v>40789.980167500631</v>
      </c>
      <c r="W16" s="294">
        <v>32388.082422654046</v>
      </c>
      <c r="X16" s="294">
        <v>116093.06259015467</v>
      </c>
      <c r="Y16" s="294">
        <v>20282.9193134897</v>
      </c>
      <c r="Z16" s="294">
        <v>9844.8665521447365</v>
      </c>
      <c r="AA16" s="294">
        <v>14078</v>
      </c>
      <c r="AB16" s="294">
        <v>44205.785865634432</v>
      </c>
      <c r="AC16" s="294">
        <v>160298.84269868804</v>
      </c>
      <c r="AD16" s="294">
        <v>3786.9999999999995</v>
      </c>
      <c r="AE16" s="294">
        <v>21499</v>
      </c>
      <c r="AF16" s="294">
        <v>18655.999999999996</v>
      </c>
      <c r="AG16" s="294">
        <v>43942</v>
      </c>
      <c r="AH16" s="294">
        <v>204240.84269868804</v>
      </c>
      <c r="AI16" s="294">
        <v>18655</v>
      </c>
      <c r="AJ16" s="294">
        <v>23629</v>
      </c>
      <c r="AK16" s="294">
        <v>38968.54</v>
      </c>
      <c r="AL16" s="294">
        <v>81252.540000000008</v>
      </c>
      <c r="AM16" s="294">
        <v>285493.38269868807</v>
      </c>
      <c r="AN16" s="294">
        <v>41513</v>
      </c>
      <c r="AO16" s="294">
        <v>34267</v>
      </c>
      <c r="AP16" s="294">
        <v>27597</v>
      </c>
      <c r="AQ16" s="294">
        <v>103377</v>
      </c>
      <c r="AR16" s="294">
        <v>19948</v>
      </c>
      <c r="AS16" s="294">
        <v>13913</v>
      </c>
      <c r="AT16" s="294">
        <v>12638</v>
      </c>
      <c r="AU16" s="294">
        <v>46499</v>
      </c>
      <c r="AV16" s="294">
        <v>149874.25554847997</v>
      </c>
      <c r="AW16" s="294">
        <v>14852</v>
      </c>
      <c r="AX16" s="294">
        <v>22891</v>
      </c>
      <c r="AY16" s="294">
        <v>13329</v>
      </c>
      <c r="AZ16" s="294">
        <v>51072</v>
      </c>
      <c r="BA16" s="294">
        <v>200946.15483103995</v>
      </c>
      <c r="BB16" s="294">
        <v>18979</v>
      </c>
      <c r="BC16" s="294">
        <v>22482</v>
      </c>
      <c r="BD16" s="294">
        <v>35999</v>
      </c>
      <c r="BE16" s="294">
        <v>77460</v>
      </c>
      <c r="BF16" s="294">
        <v>278406.15483103995</v>
      </c>
      <c r="BG16" s="294">
        <v>-3294.6878676480846</v>
      </c>
      <c r="BH16" s="546">
        <v>-2.4824490853884496E-2</v>
      </c>
      <c r="BI16" s="294">
        <v>41157</v>
      </c>
      <c r="BJ16" s="294">
        <v>32636</v>
      </c>
      <c r="BK16" s="294">
        <v>24065</v>
      </c>
      <c r="BL16" s="294">
        <v>97858</v>
      </c>
      <c r="BM16" s="294">
        <v>17046</v>
      </c>
      <c r="BN16" s="294">
        <v>9762</v>
      </c>
      <c r="BO16" s="294">
        <v>16014</v>
      </c>
      <c r="BP16" s="294">
        <v>42822</v>
      </c>
      <c r="BQ16" s="294">
        <v>140680</v>
      </c>
      <c r="BR16" s="294">
        <v>-9194.2555484799668</v>
      </c>
      <c r="BS16" s="546">
        <v>-6.1346463505908076E-2</v>
      </c>
      <c r="BT16" s="294">
        <v>7682</v>
      </c>
      <c r="BU16" s="294">
        <v>-7170</v>
      </c>
      <c r="BV16" s="546">
        <v>-0.48276326420684085</v>
      </c>
      <c r="BW16" s="294">
        <v>23994</v>
      </c>
      <c r="BX16" s="844">
        <v>1103</v>
      </c>
      <c r="BY16" s="845">
        <v>4.8184876152199553E-2</v>
      </c>
      <c r="BZ16" s="294">
        <v>11825</v>
      </c>
      <c r="CA16" s="844">
        <f t="shared" si="1"/>
        <v>-1504</v>
      </c>
      <c r="CB16" s="845">
        <f t="shared" si="2"/>
        <v>-0.11283667191837347</v>
      </c>
      <c r="CC16" s="294">
        <v>43501</v>
      </c>
      <c r="CD16" s="844">
        <f t="shared" si="3"/>
        <v>-7571</v>
      </c>
      <c r="CE16" s="845">
        <f t="shared" si="4"/>
        <v>-0.14824169799498746</v>
      </c>
      <c r="CF16" s="294">
        <v>184181</v>
      </c>
      <c r="CG16" s="844">
        <f t="shared" si="5"/>
        <v>-16765.154831039952</v>
      </c>
      <c r="CH16" s="845">
        <f t="shared" si="6"/>
        <v>-8.3431080555567097E-2</v>
      </c>
      <c r="CI16" s="294">
        <v>23351</v>
      </c>
      <c r="CJ16" s="844">
        <f t="shared" si="7"/>
        <v>4372</v>
      </c>
      <c r="CK16" s="845">
        <f t="shared" si="8"/>
        <v>0.23035987143685124</v>
      </c>
      <c r="CL16" s="294">
        <v>27499</v>
      </c>
      <c r="CM16" s="602">
        <f t="shared" si="9"/>
        <v>5017</v>
      </c>
      <c r="CN16" s="621">
        <f t="shared" si="10"/>
        <v>0.22315630282003379</v>
      </c>
      <c r="CO16" s="294">
        <v>47922</v>
      </c>
      <c r="CP16" s="602">
        <f t="shared" si="0"/>
        <v>11923</v>
      </c>
      <c r="CQ16" s="621">
        <f t="shared" si="11"/>
        <v>0.3312036445456818</v>
      </c>
      <c r="CR16" s="294">
        <v>98772</v>
      </c>
      <c r="CS16" s="602">
        <f t="shared" si="12"/>
        <v>21312</v>
      </c>
      <c r="CT16" s="621">
        <f t="shared" si="13"/>
        <v>0.27513555383423705</v>
      </c>
      <c r="CU16" s="294">
        <v>282953</v>
      </c>
      <c r="CV16" s="602">
        <f t="shared" si="14"/>
        <v>4546.8451689600479</v>
      </c>
      <c r="CW16" s="621">
        <f t="shared" si="15"/>
        <v>1.6331697737499561E-2</v>
      </c>
      <c r="CX16" s="294">
        <v>49683</v>
      </c>
      <c r="CY16" s="602">
        <f t="shared" si="16"/>
        <v>8526</v>
      </c>
      <c r="CZ16" s="621">
        <f t="shared" si="17"/>
        <v>0.20715795611925067</v>
      </c>
      <c r="DA16" s="294">
        <v>41582</v>
      </c>
      <c r="DB16" s="602">
        <f t="shared" si="18"/>
        <v>8946</v>
      </c>
      <c r="DC16" s="621">
        <f t="shared" si="19"/>
        <v>0.27411447481308981</v>
      </c>
      <c r="DD16" s="294">
        <v>38220</v>
      </c>
      <c r="DE16" s="602">
        <f t="shared" si="20"/>
        <v>14155</v>
      </c>
      <c r="DF16" s="621">
        <f t="shared" si="21"/>
        <v>0.58819862871389983</v>
      </c>
      <c r="DG16" s="294">
        <v>129485</v>
      </c>
      <c r="DH16" s="602">
        <f t="shared" si="22"/>
        <v>31627</v>
      </c>
      <c r="DI16" s="621">
        <f t="shared" si="23"/>
        <v>0.32319278955220831</v>
      </c>
      <c r="DJ16" s="294">
        <v>23032</v>
      </c>
      <c r="DK16" s="602">
        <f t="shared" si="24"/>
        <v>13270</v>
      </c>
      <c r="DL16" s="621">
        <f t="shared" si="25"/>
        <v>1.3593525916820324</v>
      </c>
      <c r="DM16" s="294">
        <v>15569</v>
      </c>
      <c r="DN16" s="602">
        <f t="shared" si="26"/>
        <v>5807</v>
      </c>
      <c r="DO16" s="621">
        <f t="shared" si="27"/>
        <v>0.59485761114525715</v>
      </c>
      <c r="DP16" s="294">
        <v>15633</v>
      </c>
      <c r="DQ16" s="602">
        <f t="shared" si="28"/>
        <v>-381</v>
      </c>
      <c r="DR16" s="621">
        <f t="shared" si="29"/>
        <v>-2.3791682278006744E-2</v>
      </c>
      <c r="DS16" s="294">
        <v>54234</v>
      </c>
      <c r="DT16" s="602">
        <f t="shared" si="30"/>
        <v>11412</v>
      </c>
      <c r="DU16" s="621">
        <f t="shared" si="31"/>
        <v>0.26649852879361074</v>
      </c>
      <c r="DV16" s="294">
        <v>183719</v>
      </c>
      <c r="DW16" s="602">
        <f t="shared" si="32"/>
        <v>43039</v>
      </c>
      <c r="DX16" s="621">
        <f t="shared" si="33"/>
        <v>0.30593545635484787</v>
      </c>
    </row>
    <row r="17" spans="1:128" x14ac:dyDescent="0.25">
      <c r="A17" s="82" t="s">
        <v>16</v>
      </c>
      <c r="B17" s="294">
        <v>26628</v>
      </c>
      <c r="C17" s="294">
        <v>23615.855847877763</v>
      </c>
      <c r="D17" s="294">
        <v>25748.877131914105</v>
      </c>
      <c r="E17" s="294">
        <v>75992.732979791865</v>
      </c>
      <c r="F17" s="294">
        <v>18765.080058438019</v>
      </c>
      <c r="G17" s="294">
        <v>19306.958675854465</v>
      </c>
      <c r="H17" s="294">
        <v>19963.950490911629</v>
      </c>
      <c r="I17" s="294">
        <v>58035.989225204117</v>
      </c>
      <c r="J17" s="294">
        <v>134028.74076002929</v>
      </c>
      <c r="K17" s="294">
        <v>23008.000000000004</v>
      </c>
      <c r="L17" s="294">
        <v>15747</v>
      </c>
      <c r="M17" s="294">
        <v>25183</v>
      </c>
      <c r="N17" s="294">
        <v>63938</v>
      </c>
      <c r="O17" s="83">
        <v>213080.53932744527</v>
      </c>
      <c r="P17" s="294">
        <v>31750.000000000004</v>
      </c>
      <c r="Q17" s="294">
        <v>25755.000000000007</v>
      </c>
      <c r="R17" s="294">
        <v>27235.834940566463</v>
      </c>
      <c r="S17" s="294">
        <v>84740.834940566478</v>
      </c>
      <c r="T17" s="83">
        <v>282708</v>
      </c>
      <c r="U17" s="294">
        <v>30672.999999999996</v>
      </c>
      <c r="V17" s="294">
        <v>32484.01900317012</v>
      </c>
      <c r="W17" s="294">
        <v>28737.031409940755</v>
      </c>
      <c r="X17" s="294">
        <v>91894.050413110876</v>
      </c>
      <c r="Y17" s="294">
        <v>37887.986498974526</v>
      </c>
      <c r="Z17" s="294">
        <v>56337.650922227898</v>
      </c>
      <c r="AA17" s="294">
        <v>24634.999999999996</v>
      </c>
      <c r="AB17" s="294">
        <v>118860.63742120242</v>
      </c>
      <c r="AC17" s="294">
        <v>210754.71085369369</v>
      </c>
      <c r="AD17" s="294">
        <v>27254</v>
      </c>
      <c r="AE17" s="294">
        <v>20928</v>
      </c>
      <c r="AF17" s="294">
        <v>23861</v>
      </c>
      <c r="AG17" s="294">
        <v>72043</v>
      </c>
      <c r="AH17" s="294">
        <v>282797.71085369366</v>
      </c>
      <c r="AI17" s="294">
        <v>17795</v>
      </c>
      <c r="AJ17" s="294">
        <v>26521</v>
      </c>
      <c r="AK17" s="294">
        <v>28552.401300000001</v>
      </c>
      <c r="AL17" s="294">
        <v>72868.401299999998</v>
      </c>
      <c r="AM17" s="294">
        <v>355666.11215369368</v>
      </c>
      <c r="AN17" s="294">
        <v>27657.999999999996</v>
      </c>
      <c r="AO17" s="294">
        <v>24669.999999999996</v>
      </c>
      <c r="AP17" s="294">
        <v>30630</v>
      </c>
      <c r="AQ17" s="294">
        <v>82958</v>
      </c>
      <c r="AR17" s="294">
        <v>47927</v>
      </c>
      <c r="AS17" s="294">
        <v>42173</v>
      </c>
      <c r="AT17" s="294">
        <v>35548</v>
      </c>
      <c r="AU17" s="294">
        <v>125648</v>
      </c>
      <c r="AV17" s="294">
        <v>208618.79417770001</v>
      </c>
      <c r="AW17" s="294">
        <v>19577</v>
      </c>
      <c r="AX17" s="294">
        <v>20374</v>
      </c>
      <c r="AY17" s="294">
        <v>44476</v>
      </c>
      <c r="AZ17" s="294">
        <v>84427</v>
      </c>
      <c r="BA17" s="294">
        <v>293046.02149542002</v>
      </c>
      <c r="BB17" s="294">
        <v>23918</v>
      </c>
      <c r="BC17" s="294">
        <v>27427</v>
      </c>
      <c r="BD17" s="294">
        <v>26226</v>
      </c>
      <c r="BE17" s="294">
        <v>77571</v>
      </c>
      <c r="BF17" s="294">
        <v>370617.02149542002</v>
      </c>
      <c r="BG17" s="294">
        <v>10248.310641726363</v>
      </c>
      <c r="BH17" s="546">
        <v>4.2036361719121507E-2</v>
      </c>
      <c r="BI17" s="294">
        <v>26423</v>
      </c>
      <c r="BJ17" s="294">
        <v>24153</v>
      </c>
      <c r="BK17" s="294">
        <v>34989</v>
      </c>
      <c r="BL17" s="294">
        <v>85565</v>
      </c>
      <c r="BM17" s="294">
        <v>28076</v>
      </c>
      <c r="BN17" s="294">
        <v>46375</v>
      </c>
      <c r="BO17" s="294">
        <v>25345</v>
      </c>
      <c r="BP17" s="294">
        <v>99796</v>
      </c>
      <c r="BQ17" s="294">
        <v>185361</v>
      </c>
      <c r="BR17" s="294">
        <v>-23257.794177700009</v>
      </c>
      <c r="BS17" s="546">
        <v>-0.11148465443573212</v>
      </c>
      <c r="BT17" s="294">
        <v>24540</v>
      </c>
      <c r="BU17" s="294">
        <v>4963</v>
      </c>
      <c r="BV17" s="546">
        <v>0.25351177402053432</v>
      </c>
      <c r="BW17" s="294">
        <v>20480</v>
      </c>
      <c r="BX17" s="844">
        <v>106</v>
      </c>
      <c r="BY17" s="845">
        <v>5.2027093354275059E-3</v>
      </c>
      <c r="BZ17" s="294">
        <v>46115</v>
      </c>
      <c r="CA17" s="844">
        <f t="shared" si="1"/>
        <v>1639</v>
      </c>
      <c r="CB17" s="845">
        <f t="shared" si="2"/>
        <v>3.6851335551758249E-2</v>
      </c>
      <c r="CC17" s="294">
        <v>91135</v>
      </c>
      <c r="CD17" s="844">
        <f t="shared" si="3"/>
        <v>6708</v>
      </c>
      <c r="CE17" s="845">
        <f t="shared" si="4"/>
        <v>7.9453255475144202E-2</v>
      </c>
      <c r="CF17" s="294">
        <v>276496</v>
      </c>
      <c r="CG17" s="844">
        <f t="shared" si="5"/>
        <v>-16550.02149542002</v>
      </c>
      <c r="CH17" s="845">
        <f t="shared" si="6"/>
        <v>-5.64758443433728E-2</v>
      </c>
      <c r="CI17" s="294">
        <v>48723</v>
      </c>
      <c r="CJ17" s="844">
        <f t="shared" si="7"/>
        <v>24805</v>
      </c>
      <c r="CK17" s="845">
        <f t="shared" si="8"/>
        <v>1.0370850405552303</v>
      </c>
      <c r="CL17" s="294">
        <v>36699</v>
      </c>
      <c r="CM17" s="602">
        <f t="shared" si="9"/>
        <v>9272</v>
      </c>
      <c r="CN17" s="621">
        <f t="shared" si="10"/>
        <v>0.33806103474678234</v>
      </c>
      <c r="CO17" s="294">
        <v>40959</v>
      </c>
      <c r="CP17" s="602">
        <f t="shared" si="0"/>
        <v>14733</v>
      </c>
      <c r="CQ17" s="621">
        <f t="shared" si="11"/>
        <v>0.561770761839396</v>
      </c>
      <c r="CR17" s="294">
        <v>126381</v>
      </c>
      <c r="CS17" s="602">
        <f t="shared" si="12"/>
        <v>48810</v>
      </c>
      <c r="CT17" s="621">
        <f t="shared" si="13"/>
        <v>0.62922999574583283</v>
      </c>
      <c r="CU17" s="294">
        <v>402877</v>
      </c>
      <c r="CV17" s="602">
        <f t="shared" si="14"/>
        <v>32259.97850457998</v>
      </c>
      <c r="CW17" s="621">
        <f t="shared" si="15"/>
        <v>8.7043974328034582E-2</v>
      </c>
      <c r="CX17" s="294">
        <v>48351</v>
      </c>
      <c r="CY17" s="602">
        <f t="shared" si="16"/>
        <v>21928</v>
      </c>
      <c r="CZ17" s="621">
        <f t="shared" si="17"/>
        <v>0.82988305642811189</v>
      </c>
      <c r="DA17" s="294">
        <v>44418</v>
      </c>
      <c r="DB17" s="602">
        <f t="shared" si="18"/>
        <v>20265</v>
      </c>
      <c r="DC17" s="621">
        <f t="shared" si="19"/>
        <v>0.83902620792448146</v>
      </c>
      <c r="DD17" s="294">
        <v>44872</v>
      </c>
      <c r="DE17" s="602">
        <f t="shared" si="20"/>
        <v>9883</v>
      </c>
      <c r="DF17" s="621">
        <f t="shared" si="21"/>
        <v>0.28246020177770154</v>
      </c>
      <c r="DG17" s="294">
        <v>137641</v>
      </c>
      <c r="DH17" s="602">
        <f t="shared" si="22"/>
        <v>52076</v>
      </c>
      <c r="DI17" s="621">
        <f t="shared" si="23"/>
        <v>0.60861333489160285</v>
      </c>
      <c r="DJ17" s="294">
        <v>52446</v>
      </c>
      <c r="DK17" s="602">
        <f t="shared" si="24"/>
        <v>6071</v>
      </c>
      <c r="DL17" s="621">
        <f t="shared" si="25"/>
        <v>0.130911051212938</v>
      </c>
      <c r="DM17" s="294">
        <v>54708</v>
      </c>
      <c r="DN17" s="602">
        <f t="shared" si="26"/>
        <v>8333</v>
      </c>
      <c r="DO17" s="621">
        <f t="shared" si="27"/>
        <v>0.17968733153638813</v>
      </c>
      <c r="DP17" s="294">
        <v>35672</v>
      </c>
      <c r="DQ17" s="602">
        <f t="shared" si="28"/>
        <v>10327</v>
      </c>
      <c r="DR17" s="621">
        <f t="shared" si="29"/>
        <v>0.40745709212862496</v>
      </c>
      <c r="DS17" s="294">
        <v>142826</v>
      </c>
      <c r="DT17" s="602">
        <f t="shared" si="30"/>
        <v>43030</v>
      </c>
      <c r="DU17" s="621">
        <f t="shared" si="31"/>
        <v>0.43117960639705</v>
      </c>
      <c r="DV17" s="294">
        <v>280467</v>
      </c>
      <c r="DW17" s="602">
        <f t="shared" si="32"/>
        <v>95106</v>
      </c>
      <c r="DX17" s="621">
        <f t="shared" si="33"/>
        <v>0.51308527683816985</v>
      </c>
    </row>
    <row r="18" spans="1:128" x14ac:dyDescent="0.25">
      <c r="A18" s="82" t="s">
        <v>91</v>
      </c>
      <c r="E18" s="294">
        <v>0</v>
      </c>
      <c r="I18" s="294">
        <v>0</v>
      </c>
      <c r="N18" s="294">
        <v>0</v>
      </c>
      <c r="S18" s="294">
        <v>0</v>
      </c>
      <c r="T18" s="294">
        <v>0</v>
      </c>
      <c r="X18" s="294">
        <v>0</v>
      </c>
      <c r="AB18" s="294">
        <v>0</v>
      </c>
      <c r="AF18" s="83"/>
      <c r="AG18" s="294">
        <v>0</v>
      </c>
      <c r="AL18" s="294">
        <v>0</v>
      </c>
      <c r="AM18" s="294">
        <v>0</v>
      </c>
      <c r="AQ18" s="294">
        <v>0</v>
      </c>
      <c r="AU18" s="294">
        <v>0</v>
      </c>
      <c r="AY18" s="83"/>
      <c r="AZ18" s="294">
        <v>0</v>
      </c>
      <c r="BE18" s="294">
        <v>0</v>
      </c>
      <c r="BF18" s="294">
        <v>0</v>
      </c>
      <c r="BG18" s="294">
        <v>0</v>
      </c>
      <c r="BH18" s="546"/>
      <c r="BL18" s="294">
        <v>0</v>
      </c>
      <c r="BP18" s="294">
        <v>0</v>
      </c>
      <c r="BQ18" s="294">
        <v>0</v>
      </c>
      <c r="BR18" s="294">
        <v>0</v>
      </c>
      <c r="BS18" s="546" t="e">
        <v>#DIV/0!</v>
      </c>
      <c r="BT18" s="294">
        <v>0</v>
      </c>
      <c r="BU18" s="294">
        <v>0</v>
      </c>
      <c r="BV18" s="546" t="e">
        <v>#DIV/0!</v>
      </c>
      <c r="BX18" s="844">
        <v>0</v>
      </c>
      <c r="BY18" s="845" t="e">
        <v>#DIV/0!</v>
      </c>
      <c r="CA18" s="844">
        <f t="shared" si="1"/>
        <v>0</v>
      </c>
      <c r="CB18" s="845" t="e">
        <f t="shared" si="2"/>
        <v>#DIV/0!</v>
      </c>
      <c r="CC18" s="294">
        <v>0</v>
      </c>
      <c r="CD18" s="844">
        <f t="shared" si="3"/>
        <v>0</v>
      </c>
      <c r="CE18" s="845" t="e">
        <f t="shared" si="4"/>
        <v>#DIV/0!</v>
      </c>
      <c r="CF18" s="294">
        <v>0</v>
      </c>
      <c r="CG18" s="844">
        <f t="shared" si="5"/>
        <v>0</v>
      </c>
      <c r="CH18" s="845" t="e">
        <f t="shared" si="6"/>
        <v>#DIV/0!</v>
      </c>
      <c r="CI18" s="294">
        <v>0</v>
      </c>
      <c r="CJ18" s="844">
        <f t="shared" si="7"/>
        <v>0</v>
      </c>
      <c r="CK18" s="845" t="e">
        <f t="shared" si="8"/>
        <v>#DIV/0!</v>
      </c>
      <c r="CM18" s="602">
        <f t="shared" si="9"/>
        <v>0</v>
      </c>
      <c r="CN18" s="621" t="e">
        <f t="shared" si="10"/>
        <v>#DIV/0!</v>
      </c>
      <c r="CP18" s="602">
        <f t="shared" si="0"/>
        <v>0</v>
      </c>
      <c r="CQ18" s="621" t="e">
        <f t="shared" si="11"/>
        <v>#DIV/0!</v>
      </c>
      <c r="CR18" s="294">
        <v>0</v>
      </c>
      <c r="CS18" s="602">
        <f t="shared" si="12"/>
        <v>0</v>
      </c>
      <c r="CT18" s="621" t="e">
        <f t="shared" si="13"/>
        <v>#DIV/0!</v>
      </c>
      <c r="CU18" s="294">
        <v>0</v>
      </c>
      <c r="CV18" s="602">
        <f t="shared" si="14"/>
        <v>0</v>
      </c>
      <c r="CW18" s="621" t="e">
        <f t="shared" si="15"/>
        <v>#DIV/0!</v>
      </c>
      <c r="CY18" s="602">
        <f t="shared" si="16"/>
        <v>0</v>
      </c>
      <c r="CZ18" s="621" t="e">
        <f t="shared" si="17"/>
        <v>#DIV/0!</v>
      </c>
      <c r="DB18" s="602">
        <f t="shared" si="18"/>
        <v>0</v>
      </c>
      <c r="DC18" s="621" t="e">
        <f t="shared" si="19"/>
        <v>#DIV/0!</v>
      </c>
      <c r="DE18" s="602">
        <f t="shared" si="20"/>
        <v>0</v>
      </c>
      <c r="DF18" s="621" t="e">
        <f t="shared" si="21"/>
        <v>#DIV/0!</v>
      </c>
      <c r="DG18" s="294">
        <v>0</v>
      </c>
      <c r="DH18" s="602">
        <f t="shared" si="22"/>
        <v>0</v>
      </c>
      <c r="DI18" s="621" t="e">
        <f t="shared" si="23"/>
        <v>#DIV/0!</v>
      </c>
      <c r="DK18" s="602">
        <f t="shared" si="24"/>
        <v>0</v>
      </c>
      <c r="DL18" s="621" t="e">
        <f t="shared" si="25"/>
        <v>#DIV/0!</v>
      </c>
      <c r="DN18" s="602">
        <f t="shared" si="26"/>
        <v>0</v>
      </c>
      <c r="DO18" s="621" t="e">
        <f t="shared" si="27"/>
        <v>#DIV/0!</v>
      </c>
      <c r="DQ18" s="602">
        <f t="shared" si="28"/>
        <v>0</v>
      </c>
      <c r="DR18" s="621" t="e">
        <f t="shared" si="29"/>
        <v>#DIV/0!</v>
      </c>
      <c r="DS18" s="294">
        <v>0</v>
      </c>
      <c r="DT18" s="602">
        <f t="shared" si="30"/>
        <v>0</v>
      </c>
      <c r="DU18" s="621" t="e">
        <f t="shared" si="31"/>
        <v>#DIV/0!</v>
      </c>
      <c r="DV18" s="294">
        <v>0</v>
      </c>
      <c r="DW18" s="602">
        <f t="shared" si="32"/>
        <v>0</v>
      </c>
      <c r="DX18" s="621" t="e">
        <f t="shared" si="33"/>
        <v>#DIV/0!</v>
      </c>
    </row>
    <row r="19" spans="1:128" x14ac:dyDescent="0.25">
      <c r="A19" s="82" t="s">
        <v>17</v>
      </c>
      <c r="B19" s="294">
        <v>21942.000000000004</v>
      </c>
      <c r="C19" s="294">
        <v>16745.938965155172</v>
      </c>
      <c r="D19" s="294">
        <v>14260.88325910122</v>
      </c>
      <c r="E19" s="294">
        <v>52948.822224256393</v>
      </c>
      <c r="F19" s="294">
        <v>10541.95066406558</v>
      </c>
      <c r="G19" s="294">
        <v>18868.935188440897</v>
      </c>
      <c r="H19" s="294">
        <v>10511.634683628126</v>
      </c>
      <c r="I19" s="294">
        <v>39922.520536134602</v>
      </c>
      <c r="J19" s="294">
        <v>92871.376294681308</v>
      </c>
      <c r="K19" s="294">
        <v>13024.000000000002</v>
      </c>
      <c r="L19" s="294">
        <v>15535</v>
      </c>
      <c r="M19" s="294">
        <v>14197</v>
      </c>
      <c r="N19" s="294">
        <v>42756</v>
      </c>
      <c r="O19" s="294">
        <v>135627.37629468131</v>
      </c>
      <c r="P19" s="294">
        <v>11209.000000000002</v>
      </c>
      <c r="Q19" s="294">
        <v>13676</v>
      </c>
      <c r="R19" s="294">
        <v>28985.807958485646</v>
      </c>
      <c r="S19" s="294">
        <v>53870.807958485646</v>
      </c>
      <c r="T19" s="294">
        <v>189498.18425316695</v>
      </c>
      <c r="U19" s="294">
        <v>39372</v>
      </c>
      <c r="V19" s="294">
        <v>31113.156821863304</v>
      </c>
      <c r="W19" s="294">
        <v>21213.840008656716</v>
      </c>
      <c r="X19" s="294">
        <v>91698.996830520016</v>
      </c>
      <c r="Y19" s="294">
        <v>12728.947927031209</v>
      </c>
      <c r="Z19" s="294">
        <v>15526.877528453051</v>
      </c>
      <c r="AA19" s="294">
        <v>15437.999999999998</v>
      </c>
      <c r="AB19" s="294">
        <v>43693.825455484257</v>
      </c>
      <c r="AC19" s="294">
        <v>135392.82627838236</v>
      </c>
      <c r="AD19" s="294">
        <v>25542</v>
      </c>
      <c r="AE19" s="294">
        <v>12777</v>
      </c>
      <c r="AF19" s="294">
        <v>11570.000000000004</v>
      </c>
      <c r="AG19" s="294">
        <v>49889</v>
      </c>
      <c r="AH19" s="294">
        <v>185281.82627838236</v>
      </c>
      <c r="AI19" s="294">
        <v>11416</v>
      </c>
      <c r="AJ19" s="294">
        <v>13770.999999999998</v>
      </c>
      <c r="AK19" s="294">
        <v>22563.48688</v>
      </c>
      <c r="AL19" s="294">
        <v>47750.486879999997</v>
      </c>
      <c r="AM19" s="294">
        <v>233032.31315838237</v>
      </c>
      <c r="AN19" s="294">
        <v>24263.000000000004</v>
      </c>
      <c r="AO19" s="294">
        <v>21889</v>
      </c>
      <c r="AP19" s="294">
        <v>20829</v>
      </c>
      <c r="AQ19" s="294">
        <v>66981</v>
      </c>
      <c r="AR19" s="294">
        <v>14429</v>
      </c>
      <c r="AS19" s="294">
        <v>13417</v>
      </c>
      <c r="AT19" s="294">
        <v>15054</v>
      </c>
      <c r="AU19" s="294">
        <v>42900</v>
      </c>
      <c r="AV19" s="294">
        <v>109889.62134729</v>
      </c>
      <c r="AW19" s="294">
        <v>14594</v>
      </c>
      <c r="AX19" s="294">
        <v>16595</v>
      </c>
      <c r="AY19" s="294">
        <v>15502</v>
      </c>
      <c r="AZ19" s="294">
        <v>46691</v>
      </c>
      <c r="BA19" s="294">
        <v>156580.19289400999</v>
      </c>
      <c r="BB19" s="294">
        <v>15011</v>
      </c>
      <c r="BC19" s="294">
        <v>14260</v>
      </c>
      <c r="BD19" s="294">
        <v>23453</v>
      </c>
      <c r="BE19" s="294">
        <v>52724</v>
      </c>
      <c r="BF19" s="294">
        <v>209304.19289400999</v>
      </c>
      <c r="BG19" s="294">
        <v>-28701.63338437237</v>
      </c>
      <c r="BH19" s="546">
        <v>-0.10182330485749147</v>
      </c>
      <c r="BI19" s="294">
        <v>22542</v>
      </c>
      <c r="BJ19" s="294">
        <v>20069</v>
      </c>
      <c r="BK19" s="294">
        <v>17080</v>
      </c>
      <c r="BL19" s="294">
        <v>59691</v>
      </c>
      <c r="BM19" s="294">
        <v>8872</v>
      </c>
      <c r="BN19" s="294">
        <v>11679</v>
      </c>
      <c r="BO19" s="294">
        <v>13555</v>
      </c>
      <c r="BP19" s="294">
        <v>34106</v>
      </c>
      <c r="BQ19" s="294">
        <v>93797</v>
      </c>
      <c r="BR19" s="294">
        <v>-16092.621347289998</v>
      </c>
      <c r="BS19" s="546">
        <v>-0.14644350531003864</v>
      </c>
      <c r="BT19" s="294">
        <v>24744</v>
      </c>
      <c r="BU19" s="294">
        <v>10150</v>
      </c>
      <c r="BV19" s="546">
        <v>0.69549129779361385</v>
      </c>
      <c r="BW19" s="294">
        <v>11989</v>
      </c>
      <c r="BX19" s="844">
        <v>-4606</v>
      </c>
      <c r="BY19" s="845">
        <v>-0.27755347996384455</v>
      </c>
      <c r="BZ19" s="294">
        <v>12382</v>
      </c>
      <c r="CA19" s="844">
        <f t="shared" si="1"/>
        <v>-3120</v>
      </c>
      <c r="CB19" s="845">
        <f t="shared" si="2"/>
        <v>-0.20126435298671139</v>
      </c>
      <c r="CC19" s="294">
        <v>49115</v>
      </c>
      <c r="CD19" s="844">
        <f t="shared" si="3"/>
        <v>2424</v>
      </c>
      <c r="CE19" s="845">
        <f t="shared" si="4"/>
        <v>5.1915786768327941E-2</v>
      </c>
      <c r="CF19" s="294">
        <v>142912</v>
      </c>
      <c r="CG19" s="844">
        <f t="shared" si="5"/>
        <v>-13668.19289400999</v>
      </c>
      <c r="CH19" s="845">
        <f t="shared" si="6"/>
        <v>-8.7291966125383855E-2</v>
      </c>
      <c r="CI19" s="294">
        <v>18778</v>
      </c>
      <c r="CJ19" s="844">
        <f t="shared" si="7"/>
        <v>3767</v>
      </c>
      <c r="CK19" s="845">
        <f t="shared" si="8"/>
        <v>0.25094930384384784</v>
      </c>
      <c r="CL19" s="294">
        <v>29889</v>
      </c>
      <c r="CM19" s="602">
        <f t="shared" si="9"/>
        <v>15629</v>
      </c>
      <c r="CN19" s="621">
        <f t="shared" si="10"/>
        <v>1.0960028050490884</v>
      </c>
      <c r="CO19" s="294">
        <v>48412</v>
      </c>
      <c r="CP19" s="602">
        <f t="shared" si="0"/>
        <v>24959</v>
      </c>
      <c r="CQ19" s="621">
        <f t="shared" si="11"/>
        <v>1.0642135334498786</v>
      </c>
      <c r="CR19" s="294">
        <v>97079</v>
      </c>
      <c r="CS19" s="602">
        <f t="shared" si="12"/>
        <v>44355</v>
      </c>
      <c r="CT19" s="621">
        <f t="shared" si="13"/>
        <v>0.84126773385934295</v>
      </c>
      <c r="CU19" s="294">
        <v>239991</v>
      </c>
      <c r="CV19" s="602">
        <f t="shared" si="14"/>
        <v>30686.80710599001</v>
      </c>
      <c r="CW19" s="621">
        <f t="shared" si="15"/>
        <v>0.14661343703482121</v>
      </c>
      <c r="CX19" s="294">
        <v>53369</v>
      </c>
      <c r="CY19" s="602">
        <f t="shared" si="16"/>
        <v>30827</v>
      </c>
      <c r="CZ19" s="621">
        <f t="shared" si="17"/>
        <v>1.3675361547333866</v>
      </c>
      <c r="DA19" s="294">
        <v>47455</v>
      </c>
      <c r="DB19" s="602">
        <f t="shared" si="18"/>
        <v>27386</v>
      </c>
      <c r="DC19" s="621">
        <f t="shared" si="19"/>
        <v>1.3645921570581494</v>
      </c>
      <c r="DD19" s="294">
        <v>26604</v>
      </c>
      <c r="DE19" s="602">
        <f t="shared" si="20"/>
        <v>9524</v>
      </c>
      <c r="DF19" s="621">
        <f t="shared" si="21"/>
        <v>0.55761124121779859</v>
      </c>
      <c r="DG19" s="294">
        <v>127428</v>
      </c>
      <c r="DH19" s="602">
        <f t="shared" si="22"/>
        <v>67737</v>
      </c>
      <c r="DI19" s="621">
        <f t="shared" si="23"/>
        <v>1.1347941900789065</v>
      </c>
      <c r="DJ19" s="294">
        <v>16018</v>
      </c>
      <c r="DK19" s="602">
        <f t="shared" si="24"/>
        <v>4339</v>
      </c>
      <c r="DL19" s="621">
        <f t="shared" si="25"/>
        <v>0.37152153437794333</v>
      </c>
      <c r="DM19" s="294">
        <v>14571</v>
      </c>
      <c r="DN19" s="602">
        <f t="shared" si="26"/>
        <v>2892</v>
      </c>
      <c r="DO19" s="621">
        <f t="shared" si="27"/>
        <v>0.24762394040585667</v>
      </c>
      <c r="DP19" s="294">
        <v>24050</v>
      </c>
      <c r="DQ19" s="602">
        <f t="shared" si="28"/>
        <v>10495</v>
      </c>
      <c r="DR19" s="621">
        <f t="shared" si="29"/>
        <v>0.77425304315750643</v>
      </c>
      <c r="DS19" s="294">
        <v>54639</v>
      </c>
      <c r="DT19" s="602">
        <f t="shared" si="30"/>
        <v>20533</v>
      </c>
      <c r="DU19" s="621">
        <f t="shared" si="31"/>
        <v>0.60203483258077761</v>
      </c>
      <c r="DV19" s="294">
        <v>182067</v>
      </c>
      <c r="DW19" s="602">
        <f t="shared" si="32"/>
        <v>88270</v>
      </c>
      <c r="DX19" s="621">
        <f t="shared" si="33"/>
        <v>0.94107487446293592</v>
      </c>
    </row>
    <row r="20" spans="1:128" x14ac:dyDescent="0.25">
      <c r="A20" s="82" t="s">
        <v>18</v>
      </c>
      <c r="B20" s="294">
        <v>11698.999999999998</v>
      </c>
      <c r="C20" s="294">
        <v>10402.2563889044</v>
      </c>
      <c r="D20" s="294">
        <v>10414.794255876417</v>
      </c>
      <c r="E20" s="294">
        <v>32516.050644780815</v>
      </c>
      <c r="F20" s="294">
        <v>7905.2505571772645</v>
      </c>
      <c r="G20" s="294">
        <v>7338.9419063082469</v>
      </c>
      <c r="H20" s="294">
        <v>11491.211547088113</v>
      </c>
      <c r="I20" s="294">
        <v>26735.404010573624</v>
      </c>
      <c r="J20" s="294">
        <v>59251.454167980948</v>
      </c>
      <c r="K20" s="294">
        <v>4330</v>
      </c>
      <c r="L20" s="294">
        <v>52</v>
      </c>
      <c r="M20" s="294">
        <v>4586</v>
      </c>
      <c r="N20" s="294">
        <v>8968</v>
      </c>
      <c r="O20" s="294">
        <v>68219.454167980948</v>
      </c>
      <c r="P20" s="294">
        <v>10709</v>
      </c>
      <c r="Q20" s="294">
        <v>14047.999999999998</v>
      </c>
      <c r="R20" s="294">
        <v>11840.927220197966</v>
      </c>
      <c r="S20" s="294">
        <v>36597.927220197962</v>
      </c>
      <c r="T20" s="294">
        <v>104817.38138817891</v>
      </c>
      <c r="U20" s="294">
        <v>11862</v>
      </c>
      <c r="V20" s="294">
        <v>11011.048388058709</v>
      </c>
      <c r="W20" s="294">
        <v>10195.972611224723</v>
      </c>
      <c r="X20" s="294">
        <v>33069.020999283428</v>
      </c>
      <c r="Y20" s="294">
        <v>8744.1734448180814</v>
      </c>
      <c r="Z20" s="294">
        <v>5011.9884549646877</v>
      </c>
      <c r="AA20" s="294">
        <v>8735.0000000000018</v>
      </c>
      <c r="AB20" s="294">
        <v>22491.161899782768</v>
      </c>
      <c r="AC20" s="294">
        <v>55560.186901243753</v>
      </c>
      <c r="AD20" s="294">
        <v>11024</v>
      </c>
      <c r="AE20" s="294">
        <v>4571</v>
      </c>
      <c r="AF20" s="294">
        <v>6904</v>
      </c>
      <c r="AG20" s="294">
        <v>22499</v>
      </c>
      <c r="AH20" s="294">
        <v>78059.186901243753</v>
      </c>
      <c r="AI20" s="294">
        <v>9344</v>
      </c>
      <c r="AJ20" s="294">
        <v>9325.0000000000018</v>
      </c>
      <c r="AK20" s="294">
        <v>11421.566999999999</v>
      </c>
      <c r="AL20" s="294">
        <v>30090.567000000003</v>
      </c>
      <c r="AM20" s="294">
        <v>108149.75390124376</v>
      </c>
      <c r="AN20" s="294">
        <v>11300</v>
      </c>
      <c r="AO20" s="294">
        <v>10797</v>
      </c>
      <c r="AP20" s="294">
        <v>11236</v>
      </c>
      <c r="AQ20" s="294">
        <v>33333</v>
      </c>
      <c r="AR20" s="294">
        <v>7497</v>
      </c>
      <c r="AS20" s="294">
        <v>8523</v>
      </c>
      <c r="AT20" s="294">
        <v>8941</v>
      </c>
      <c r="AU20" s="294">
        <v>24961</v>
      </c>
      <c r="AV20" s="294">
        <v>58295.683936399997</v>
      </c>
      <c r="AW20" s="294">
        <v>10102</v>
      </c>
      <c r="AX20" s="294">
        <v>2056</v>
      </c>
      <c r="AY20" s="294">
        <v>6415</v>
      </c>
      <c r="AZ20" s="294">
        <v>18573</v>
      </c>
      <c r="BA20" s="294">
        <v>76868.486110069993</v>
      </c>
      <c r="BB20" s="294">
        <v>7850</v>
      </c>
      <c r="BC20" s="294">
        <v>9889</v>
      </c>
      <c r="BD20" s="294">
        <v>11196</v>
      </c>
      <c r="BE20" s="294">
        <v>28935</v>
      </c>
      <c r="BF20" s="294">
        <v>105803.48611006999</v>
      </c>
      <c r="BG20" s="294">
        <v>-1190.7007911737601</v>
      </c>
      <c r="BH20" s="546">
        <v>-2.1694619789114356E-2</v>
      </c>
      <c r="BI20" s="294">
        <v>12105</v>
      </c>
      <c r="BJ20" s="294">
        <v>10594</v>
      </c>
      <c r="BK20" s="294">
        <v>9932</v>
      </c>
      <c r="BL20" s="294">
        <v>32631</v>
      </c>
      <c r="BM20" s="294">
        <v>7728</v>
      </c>
      <c r="BN20" s="294">
        <v>11137</v>
      </c>
      <c r="BO20" s="294">
        <v>8819</v>
      </c>
      <c r="BP20" s="294">
        <v>27684</v>
      </c>
      <c r="BQ20" s="294">
        <v>60315</v>
      </c>
      <c r="BR20" s="294">
        <v>2019.316063600003</v>
      </c>
      <c r="BS20" s="546">
        <v>3.4639203578142361E-2</v>
      </c>
      <c r="BT20" s="294">
        <v>13963</v>
      </c>
      <c r="BU20" s="294">
        <v>3861</v>
      </c>
      <c r="BV20" s="546">
        <v>0.38220154424866365</v>
      </c>
      <c r="BW20" s="294">
        <v>1937</v>
      </c>
      <c r="BX20" s="844">
        <v>-119</v>
      </c>
      <c r="BY20" s="845">
        <v>-5.7879377431906617E-2</v>
      </c>
      <c r="BZ20" s="294">
        <v>12057</v>
      </c>
      <c r="CA20" s="844">
        <f t="shared" si="1"/>
        <v>5642</v>
      </c>
      <c r="CB20" s="845">
        <f t="shared" si="2"/>
        <v>0.87950116913484022</v>
      </c>
      <c r="CC20" s="294">
        <v>27957</v>
      </c>
      <c r="CD20" s="844">
        <f t="shared" si="3"/>
        <v>9384</v>
      </c>
      <c r="CE20" s="845">
        <f t="shared" si="4"/>
        <v>0.5052495558068163</v>
      </c>
      <c r="CF20" s="294">
        <v>88272</v>
      </c>
      <c r="CG20" s="844">
        <f t="shared" si="5"/>
        <v>11403.513889930007</v>
      </c>
      <c r="CH20" s="845">
        <f t="shared" si="6"/>
        <v>0.148350962364486</v>
      </c>
      <c r="CI20" s="294">
        <v>12217</v>
      </c>
      <c r="CJ20" s="844">
        <f t="shared" si="7"/>
        <v>4367</v>
      </c>
      <c r="CK20" s="845">
        <f t="shared" si="8"/>
        <v>0.55630573248407644</v>
      </c>
      <c r="CL20" s="294">
        <v>10504</v>
      </c>
      <c r="CM20" s="602">
        <f t="shared" si="9"/>
        <v>615</v>
      </c>
      <c r="CN20" s="621">
        <f t="shared" si="10"/>
        <v>6.2190312468399234E-2</v>
      </c>
      <c r="CO20" s="294">
        <v>11080</v>
      </c>
      <c r="CP20" s="602">
        <f t="shared" si="0"/>
        <v>-116</v>
      </c>
      <c r="CQ20" s="621">
        <f t="shared" si="11"/>
        <v>-1.0360843158270811E-2</v>
      </c>
      <c r="CR20" s="294">
        <v>33801</v>
      </c>
      <c r="CS20" s="602">
        <f t="shared" si="12"/>
        <v>4866</v>
      </c>
      <c r="CT20" s="621">
        <f t="shared" si="13"/>
        <v>0.16817003628823224</v>
      </c>
      <c r="CU20" s="294">
        <v>122073</v>
      </c>
      <c r="CV20" s="602">
        <f t="shared" si="14"/>
        <v>16269.513889930007</v>
      </c>
      <c r="CW20" s="621">
        <f t="shared" si="15"/>
        <v>0.15377105696691723</v>
      </c>
      <c r="CX20" s="294">
        <v>11707</v>
      </c>
      <c r="CY20" s="602">
        <f t="shared" si="16"/>
        <v>-398</v>
      </c>
      <c r="CZ20" s="621">
        <f t="shared" si="17"/>
        <v>-3.2878975629905001E-2</v>
      </c>
      <c r="DA20" s="294">
        <v>10641</v>
      </c>
      <c r="DB20" s="602">
        <f t="shared" si="18"/>
        <v>47</v>
      </c>
      <c r="DC20" s="621">
        <f t="shared" si="19"/>
        <v>4.436473475552199E-3</v>
      </c>
      <c r="DD20" s="294">
        <v>10472</v>
      </c>
      <c r="DE20" s="602">
        <f t="shared" si="20"/>
        <v>540</v>
      </c>
      <c r="DF20" s="621">
        <f t="shared" si="21"/>
        <v>5.4369714055577931E-2</v>
      </c>
      <c r="DG20" s="294">
        <v>32820</v>
      </c>
      <c r="DH20" s="602">
        <f t="shared" si="22"/>
        <v>189</v>
      </c>
      <c r="DI20" s="621">
        <f t="shared" si="23"/>
        <v>5.7920382458398452E-3</v>
      </c>
      <c r="DJ20" s="294">
        <v>8101</v>
      </c>
      <c r="DK20" s="602">
        <f t="shared" si="24"/>
        <v>-3036</v>
      </c>
      <c r="DL20" s="621">
        <f t="shared" si="25"/>
        <v>-0.27260483074436564</v>
      </c>
      <c r="DM20" s="294">
        <v>9761</v>
      </c>
      <c r="DN20" s="602">
        <f t="shared" si="26"/>
        <v>-1376</v>
      </c>
      <c r="DO20" s="621">
        <f t="shared" si="27"/>
        <v>-0.12355212355212356</v>
      </c>
      <c r="DP20" s="294">
        <v>12745</v>
      </c>
      <c r="DQ20" s="602">
        <f t="shared" si="28"/>
        <v>3926</v>
      </c>
      <c r="DR20" s="621">
        <f t="shared" si="29"/>
        <v>0.44517518993083116</v>
      </c>
      <c r="DS20" s="294">
        <v>30607</v>
      </c>
      <c r="DT20" s="602">
        <f t="shared" si="30"/>
        <v>2923</v>
      </c>
      <c r="DU20" s="621">
        <f t="shared" si="31"/>
        <v>0.1055844531137119</v>
      </c>
      <c r="DV20" s="294">
        <v>63427</v>
      </c>
      <c r="DW20" s="602">
        <f t="shared" si="32"/>
        <v>3112</v>
      </c>
      <c r="DX20" s="621">
        <f t="shared" si="33"/>
        <v>5.1595788775594793E-2</v>
      </c>
    </row>
    <row r="21" spans="1:128" x14ac:dyDescent="0.25">
      <c r="A21" s="82" t="s">
        <v>19</v>
      </c>
      <c r="B21" s="294">
        <v>9948.0000000000018</v>
      </c>
      <c r="C21" s="294">
        <v>8806.176521057736</v>
      </c>
      <c r="D21" s="294">
        <v>9035.8677632461731</v>
      </c>
      <c r="E21" s="294">
        <v>27790.044284303913</v>
      </c>
      <c r="F21" s="294">
        <v>8261.9778511887398</v>
      </c>
      <c r="G21" s="294">
        <v>8296.9702528703201</v>
      </c>
      <c r="H21" s="294">
        <v>8369.9186097569655</v>
      </c>
      <c r="I21" s="294">
        <v>24928.866713816024</v>
      </c>
      <c r="J21" s="294">
        <v>52718.915344082787</v>
      </c>
      <c r="K21" s="294">
        <v>7939</v>
      </c>
      <c r="L21" s="294">
        <v>8395</v>
      </c>
      <c r="M21" s="294">
        <v>9087</v>
      </c>
      <c r="N21" s="294">
        <v>25421</v>
      </c>
      <c r="O21" s="294">
        <v>78139.915344082779</v>
      </c>
      <c r="P21" s="294">
        <v>9472.0000000000018</v>
      </c>
      <c r="Q21" s="294">
        <v>8851.0000000000018</v>
      </c>
      <c r="R21" s="294">
        <v>10159.65185135616</v>
      </c>
      <c r="S21" s="294">
        <v>28482.65185135616</v>
      </c>
      <c r="T21" s="294">
        <v>106622.56719543894</v>
      </c>
      <c r="U21" s="294">
        <v>10333.834560328602</v>
      </c>
      <c r="V21" s="294">
        <v>9720.872155859739</v>
      </c>
      <c r="W21" s="294">
        <v>9554.9255818296042</v>
      </c>
      <c r="X21" s="294">
        <v>29609.632298017947</v>
      </c>
      <c r="Y21" s="294">
        <v>8618.1730902495947</v>
      </c>
      <c r="Z21" s="294">
        <v>8551.2193479018169</v>
      </c>
      <c r="AA21" s="294">
        <v>8547</v>
      </c>
      <c r="AB21" s="294">
        <v>25716.392438151412</v>
      </c>
      <c r="AC21" s="294">
        <v>55326.044692945674</v>
      </c>
      <c r="AD21" s="294">
        <v>8979</v>
      </c>
      <c r="AE21" s="294">
        <v>9017.0000000000018</v>
      </c>
      <c r="AF21" s="294">
        <v>9465</v>
      </c>
      <c r="AG21" s="294">
        <v>27461</v>
      </c>
      <c r="AH21" s="294">
        <v>82787.044692945681</v>
      </c>
      <c r="AI21" s="294">
        <v>8763</v>
      </c>
      <c r="AJ21" s="294">
        <v>8876</v>
      </c>
      <c r="AK21" s="294">
        <v>9105.6451800000013</v>
      </c>
      <c r="AL21" s="294">
        <v>26744.64518</v>
      </c>
      <c r="AM21" s="294">
        <v>109531.68987294569</v>
      </c>
      <c r="AN21" s="294">
        <v>11025</v>
      </c>
      <c r="AO21" s="294">
        <v>9567</v>
      </c>
      <c r="AP21" s="294">
        <v>10199</v>
      </c>
      <c r="AQ21" s="294">
        <v>30791</v>
      </c>
      <c r="AR21" s="294">
        <v>8671</v>
      </c>
      <c r="AS21" s="294">
        <v>8416</v>
      </c>
      <c r="AT21" s="294">
        <v>9005</v>
      </c>
      <c r="AU21" s="294">
        <v>26092</v>
      </c>
      <c r="AV21" s="294">
        <v>56884.082394800003</v>
      </c>
      <c r="AW21" s="294">
        <v>9319</v>
      </c>
      <c r="AX21" s="294">
        <v>9927</v>
      </c>
      <c r="AY21" s="294">
        <v>9986</v>
      </c>
      <c r="AZ21" s="294">
        <v>29232</v>
      </c>
      <c r="BA21" s="294">
        <v>86115.567736950004</v>
      </c>
      <c r="BB21" s="294">
        <v>10714</v>
      </c>
      <c r="BC21" s="294">
        <v>9465</v>
      </c>
      <c r="BD21" s="294">
        <v>10177</v>
      </c>
      <c r="BE21" s="294">
        <v>30356</v>
      </c>
      <c r="BF21" s="294">
        <v>116471.56773695</v>
      </c>
      <c r="BG21" s="294">
        <v>3328.5230440043233</v>
      </c>
      <c r="BH21" s="546">
        <v>6.3359543453172407E-2</v>
      </c>
      <c r="BI21" s="294">
        <v>11255</v>
      </c>
      <c r="BJ21" s="294">
        <v>9670</v>
      </c>
      <c r="BK21" s="294">
        <v>9954</v>
      </c>
      <c r="BL21" s="294">
        <v>30879</v>
      </c>
      <c r="BM21" s="294">
        <v>8934</v>
      </c>
      <c r="BN21" s="294">
        <v>9902</v>
      </c>
      <c r="BO21" s="294">
        <v>10589</v>
      </c>
      <c r="BP21" s="294">
        <v>29425</v>
      </c>
      <c r="BQ21" s="294">
        <v>60304</v>
      </c>
      <c r="BR21" s="294">
        <v>3419.9176051999966</v>
      </c>
      <c r="BS21" s="546">
        <v>6.0120818711011229E-2</v>
      </c>
      <c r="BT21" s="294">
        <v>10683</v>
      </c>
      <c r="BU21" s="294">
        <v>1364</v>
      </c>
      <c r="BV21" s="546">
        <v>0.14636763601244768</v>
      </c>
      <c r="BW21" s="294">
        <v>10607</v>
      </c>
      <c r="BX21" s="844">
        <v>680</v>
      </c>
      <c r="BY21" s="845">
        <v>6.8500050367684098E-2</v>
      </c>
      <c r="BZ21" s="294">
        <v>10459</v>
      </c>
      <c r="CA21" s="844">
        <f t="shared" si="1"/>
        <v>473</v>
      </c>
      <c r="CB21" s="845">
        <f t="shared" si="2"/>
        <v>4.7366312837973164E-2</v>
      </c>
      <c r="CC21" s="294">
        <v>31749</v>
      </c>
      <c r="CD21" s="844">
        <f t="shared" si="3"/>
        <v>2517</v>
      </c>
      <c r="CE21" s="845">
        <f t="shared" si="4"/>
        <v>8.6104269293924465E-2</v>
      </c>
      <c r="CF21" s="294">
        <v>92053</v>
      </c>
      <c r="CG21" s="844">
        <f t="shared" si="5"/>
        <v>5937.4322630499955</v>
      </c>
      <c r="CH21" s="845">
        <f t="shared" si="6"/>
        <v>6.8947257959055347E-2</v>
      </c>
      <c r="CI21" s="294">
        <v>10127</v>
      </c>
      <c r="CJ21" s="844">
        <f t="shared" si="7"/>
        <v>-587</v>
      </c>
      <c r="CK21" s="845">
        <f t="shared" si="8"/>
        <v>-5.4788127683404894E-2</v>
      </c>
      <c r="CL21" s="294">
        <v>9914</v>
      </c>
      <c r="CM21" s="602">
        <f t="shared" si="9"/>
        <v>449</v>
      </c>
      <c r="CN21" s="621">
        <f t="shared" si="10"/>
        <v>4.7437929212889592E-2</v>
      </c>
      <c r="CO21" s="294">
        <v>10292</v>
      </c>
      <c r="CP21" s="602">
        <f t="shared" si="0"/>
        <v>115</v>
      </c>
      <c r="CQ21" s="621">
        <f t="shared" si="11"/>
        <v>1.1299990173921588E-2</v>
      </c>
      <c r="CR21" s="294">
        <v>30333</v>
      </c>
      <c r="CS21" s="602">
        <f t="shared" si="12"/>
        <v>-23</v>
      </c>
      <c r="CT21" s="621">
        <f t="shared" si="13"/>
        <v>-7.5767558308077482E-4</v>
      </c>
      <c r="CU21" s="294">
        <v>122386</v>
      </c>
      <c r="CV21" s="602">
        <f t="shared" si="14"/>
        <v>5914.4322630499955</v>
      </c>
      <c r="CW21" s="621">
        <f t="shared" si="15"/>
        <v>5.0780051972921736E-2</v>
      </c>
      <c r="CX21" s="294">
        <v>10492</v>
      </c>
      <c r="CY21" s="602">
        <f t="shared" si="16"/>
        <v>-763</v>
      </c>
      <c r="CZ21" s="621">
        <f t="shared" si="17"/>
        <v>-6.7792092403376275E-2</v>
      </c>
      <c r="DA21" s="294">
        <v>9262</v>
      </c>
      <c r="DB21" s="602">
        <f t="shared" si="18"/>
        <v>-408</v>
      </c>
      <c r="DC21" s="621">
        <f t="shared" si="19"/>
        <v>-4.2192347466390896E-2</v>
      </c>
      <c r="DD21" s="294">
        <v>10194</v>
      </c>
      <c r="DE21" s="602">
        <f t="shared" si="20"/>
        <v>240</v>
      </c>
      <c r="DF21" s="621">
        <f t="shared" si="21"/>
        <v>2.4110910186859555E-2</v>
      </c>
      <c r="DG21" s="294">
        <v>29948</v>
      </c>
      <c r="DH21" s="602">
        <f t="shared" si="22"/>
        <v>-931</v>
      </c>
      <c r="DI21" s="621">
        <f t="shared" si="23"/>
        <v>-3.0149940088733444E-2</v>
      </c>
      <c r="DJ21" s="294">
        <v>9843</v>
      </c>
      <c r="DK21" s="602">
        <f t="shared" si="24"/>
        <v>-59</v>
      </c>
      <c r="DL21" s="621">
        <f t="shared" si="25"/>
        <v>-5.9583922439911128E-3</v>
      </c>
      <c r="DM21" s="294">
        <v>9823</v>
      </c>
      <c r="DN21" s="602">
        <f t="shared" si="26"/>
        <v>-79</v>
      </c>
      <c r="DO21" s="621">
        <f t="shared" si="27"/>
        <v>-7.9781862250050493E-3</v>
      </c>
      <c r="DP21" s="294">
        <v>10591</v>
      </c>
      <c r="DQ21" s="602">
        <f t="shared" si="28"/>
        <v>2</v>
      </c>
      <c r="DR21" s="621">
        <f t="shared" si="29"/>
        <v>1.8887524789876287E-4</v>
      </c>
      <c r="DS21" s="294">
        <v>30257</v>
      </c>
      <c r="DT21" s="602">
        <f t="shared" si="30"/>
        <v>832</v>
      </c>
      <c r="DU21" s="621">
        <f t="shared" si="31"/>
        <v>2.8275276125743414E-2</v>
      </c>
      <c r="DV21" s="294">
        <v>60205</v>
      </c>
      <c r="DW21" s="602">
        <f t="shared" si="32"/>
        <v>-99</v>
      </c>
      <c r="DX21" s="621">
        <f t="shared" si="33"/>
        <v>-1.6416821438047227E-3</v>
      </c>
    </row>
    <row r="22" spans="1:128" x14ac:dyDescent="0.25">
      <c r="A22" s="82" t="s">
        <v>57</v>
      </c>
      <c r="T22" s="294">
        <v>0</v>
      </c>
      <c r="AM22" s="294">
        <v>0</v>
      </c>
      <c r="BF22" s="294">
        <v>0</v>
      </c>
      <c r="BG22" s="294">
        <v>0</v>
      </c>
      <c r="BH22" s="546"/>
      <c r="BR22" s="294">
        <v>0</v>
      </c>
      <c r="BS22" s="546" t="e">
        <v>#DIV/0!</v>
      </c>
      <c r="BU22" s="294">
        <v>0</v>
      </c>
      <c r="BV22" s="546" t="e">
        <v>#DIV/0!</v>
      </c>
      <c r="BX22" s="844">
        <v>0</v>
      </c>
      <c r="BY22" s="845" t="e">
        <v>#DIV/0!</v>
      </c>
      <c r="CA22" s="844">
        <f t="shared" si="1"/>
        <v>0</v>
      </c>
      <c r="CB22" s="845" t="e">
        <f t="shared" si="2"/>
        <v>#DIV/0!</v>
      </c>
      <c r="CD22" s="844">
        <f t="shared" si="3"/>
        <v>0</v>
      </c>
      <c r="CE22" s="845" t="e">
        <f t="shared" si="4"/>
        <v>#DIV/0!</v>
      </c>
      <c r="CG22" s="844">
        <f t="shared" si="5"/>
        <v>0</v>
      </c>
      <c r="CH22" s="845" t="e">
        <f t="shared" si="6"/>
        <v>#DIV/0!</v>
      </c>
      <c r="CJ22" s="844">
        <f t="shared" si="7"/>
        <v>0</v>
      </c>
      <c r="CK22" s="845" t="e">
        <f t="shared" si="8"/>
        <v>#DIV/0!</v>
      </c>
      <c r="CM22" s="602">
        <f t="shared" si="9"/>
        <v>0</v>
      </c>
      <c r="CN22" s="621" t="e">
        <f t="shared" si="10"/>
        <v>#DIV/0!</v>
      </c>
      <c r="CP22" s="602">
        <f t="shared" si="0"/>
        <v>0</v>
      </c>
      <c r="CQ22" s="621" t="e">
        <f t="shared" si="11"/>
        <v>#DIV/0!</v>
      </c>
      <c r="CS22" s="602">
        <f t="shared" si="12"/>
        <v>0</v>
      </c>
      <c r="CT22" s="621" t="e">
        <f t="shared" si="13"/>
        <v>#DIV/0!</v>
      </c>
      <c r="CU22" s="294">
        <v>0</v>
      </c>
      <c r="CV22" s="602">
        <f t="shared" si="14"/>
        <v>0</v>
      </c>
      <c r="CW22" s="621" t="e">
        <f t="shared" si="15"/>
        <v>#DIV/0!</v>
      </c>
      <c r="CY22" s="602">
        <f t="shared" si="16"/>
        <v>0</v>
      </c>
      <c r="CZ22" s="621" t="e">
        <f t="shared" si="17"/>
        <v>#DIV/0!</v>
      </c>
      <c r="DB22" s="602">
        <f t="shared" si="18"/>
        <v>0</v>
      </c>
      <c r="DC22" s="621" t="e">
        <f t="shared" si="19"/>
        <v>#DIV/0!</v>
      </c>
      <c r="DE22" s="602">
        <f t="shared" si="20"/>
        <v>0</v>
      </c>
      <c r="DF22" s="621" t="e">
        <f t="shared" si="21"/>
        <v>#DIV/0!</v>
      </c>
      <c r="DH22" s="602">
        <f t="shared" si="22"/>
        <v>0</v>
      </c>
      <c r="DI22" s="621" t="e">
        <f t="shared" si="23"/>
        <v>#DIV/0!</v>
      </c>
      <c r="DK22" s="602">
        <f t="shared" si="24"/>
        <v>0</v>
      </c>
      <c r="DL22" s="621" t="e">
        <f t="shared" si="25"/>
        <v>#DIV/0!</v>
      </c>
      <c r="DN22" s="602">
        <f t="shared" si="26"/>
        <v>0</v>
      </c>
      <c r="DO22" s="621" t="e">
        <f t="shared" si="27"/>
        <v>#DIV/0!</v>
      </c>
      <c r="DQ22" s="602">
        <f t="shared" si="28"/>
        <v>0</v>
      </c>
      <c r="DR22" s="621" t="e">
        <f t="shared" si="29"/>
        <v>#DIV/0!</v>
      </c>
      <c r="DT22" s="602">
        <f t="shared" si="30"/>
        <v>0</v>
      </c>
      <c r="DU22" s="621" t="e">
        <f t="shared" si="31"/>
        <v>#DIV/0!</v>
      </c>
      <c r="DW22" s="602">
        <f t="shared" si="32"/>
        <v>0</v>
      </c>
      <c r="DX22" s="621" t="e">
        <f t="shared" si="33"/>
        <v>#DIV/0!</v>
      </c>
    </row>
    <row r="23" spans="1:128" x14ac:dyDescent="0.25">
      <c r="A23" s="82" t="s">
        <v>58</v>
      </c>
      <c r="T23" s="294">
        <v>0</v>
      </c>
      <c r="AM23" s="294">
        <v>0</v>
      </c>
      <c r="BF23" s="294">
        <v>0</v>
      </c>
      <c r="BG23" s="294">
        <v>0</v>
      </c>
      <c r="BH23" s="546"/>
      <c r="BR23" s="294">
        <v>0</v>
      </c>
      <c r="BS23" s="546" t="e">
        <v>#DIV/0!</v>
      </c>
      <c r="BU23" s="294">
        <v>0</v>
      </c>
      <c r="BV23" s="546" t="e">
        <v>#DIV/0!</v>
      </c>
      <c r="BX23" s="844">
        <v>0</v>
      </c>
      <c r="BY23" s="845" t="e">
        <v>#DIV/0!</v>
      </c>
      <c r="CA23" s="844">
        <f t="shared" si="1"/>
        <v>0</v>
      </c>
      <c r="CB23" s="845" t="e">
        <f t="shared" si="2"/>
        <v>#DIV/0!</v>
      </c>
      <c r="CD23" s="844">
        <f t="shared" si="3"/>
        <v>0</v>
      </c>
      <c r="CE23" s="845" t="e">
        <f t="shared" si="4"/>
        <v>#DIV/0!</v>
      </c>
      <c r="CG23" s="844">
        <f t="shared" si="5"/>
        <v>0</v>
      </c>
      <c r="CH23" s="845" t="e">
        <f t="shared" si="6"/>
        <v>#DIV/0!</v>
      </c>
      <c r="CJ23" s="844">
        <f t="shared" si="7"/>
        <v>0</v>
      </c>
      <c r="CK23" s="845" t="e">
        <f t="shared" si="8"/>
        <v>#DIV/0!</v>
      </c>
      <c r="CM23" s="602">
        <f t="shared" si="9"/>
        <v>0</v>
      </c>
      <c r="CN23" s="621" t="e">
        <f t="shared" si="10"/>
        <v>#DIV/0!</v>
      </c>
      <c r="CP23" s="602">
        <f t="shared" si="0"/>
        <v>0</v>
      </c>
      <c r="CQ23" s="621" t="e">
        <f t="shared" si="11"/>
        <v>#DIV/0!</v>
      </c>
      <c r="CS23" s="602">
        <f t="shared" si="12"/>
        <v>0</v>
      </c>
      <c r="CT23" s="621" t="e">
        <f t="shared" si="13"/>
        <v>#DIV/0!</v>
      </c>
      <c r="CU23" s="294">
        <v>0</v>
      </c>
      <c r="CV23" s="602">
        <f t="shared" si="14"/>
        <v>0</v>
      </c>
      <c r="CW23" s="621" t="e">
        <f t="shared" si="15"/>
        <v>#DIV/0!</v>
      </c>
      <c r="CY23" s="602">
        <f t="shared" si="16"/>
        <v>0</v>
      </c>
      <c r="CZ23" s="621" t="e">
        <f t="shared" si="17"/>
        <v>#DIV/0!</v>
      </c>
      <c r="DB23" s="602">
        <f t="shared" si="18"/>
        <v>0</v>
      </c>
      <c r="DC23" s="621" t="e">
        <f t="shared" si="19"/>
        <v>#DIV/0!</v>
      </c>
      <c r="DE23" s="602">
        <f t="shared" si="20"/>
        <v>0</v>
      </c>
      <c r="DF23" s="621" t="e">
        <f t="shared" si="21"/>
        <v>#DIV/0!</v>
      </c>
      <c r="DH23" s="602">
        <f t="shared" si="22"/>
        <v>0</v>
      </c>
      <c r="DI23" s="621" t="e">
        <f t="shared" si="23"/>
        <v>#DIV/0!</v>
      </c>
      <c r="DK23" s="602">
        <f t="shared" si="24"/>
        <v>0</v>
      </c>
      <c r="DL23" s="621" t="e">
        <f t="shared" si="25"/>
        <v>#DIV/0!</v>
      </c>
      <c r="DN23" s="602">
        <f t="shared" si="26"/>
        <v>0</v>
      </c>
      <c r="DO23" s="621" t="e">
        <f t="shared" si="27"/>
        <v>#DIV/0!</v>
      </c>
      <c r="DQ23" s="602">
        <f t="shared" si="28"/>
        <v>0</v>
      </c>
      <c r="DR23" s="621" t="e">
        <f t="shared" si="29"/>
        <v>#DIV/0!</v>
      </c>
      <c r="DT23" s="602">
        <f t="shared" si="30"/>
        <v>0</v>
      </c>
      <c r="DU23" s="621" t="e">
        <f t="shared" si="31"/>
        <v>#DIV/0!</v>
      </c>
      <c r="DW23" s="602">
        <f t="shared" si="32"/>
        <v>0</v>
      </c>
      <c r="DX23" s="621" t="e">
        <f t="shared" si="33"/>
        <v>#DIV/0!</v>
      </c>
    </row>
    <row r="24" spans="1:128" x14ac:dyDescent="0.25">
      <c r="A24" s="82" t="s">
        <v>59</v>
      </c>
      <c r="T24" s="294">
        <v>0</v>
      </c>
      <c r="AM24" s="294">
        <v>0</v>
      </c>
      <c r="BF24" s="294">
        <v>0</v>
      </c>
      <c r="BG24" s="294">
        <v>0</v>
      </c>
      <c r="BH24" s="546"/>
      <c r="BR24" s="294">
        <v>0</v>
      </c>
      <c r="BS24" s="546" t="e">
        <v>#DIV/0!</v>
      </c>
      <c r="BU24" s="294">
        <v>0</v>
      </c>
      <c r="BV24" s="546" t="e">
        <v>#DIV/0!</v>
      </c>
      <c r="BX24" s="844">
        <v>0</v>
      </c>
      <c r="BY24" s="845" t="e">
        <v>#DIV/0!</v>
      </c>
      <c r="CA24" s="844">
        <f t="shared" si="1"/>
        <v>0</v>
      </c>
      <c r="CB24" s="845" t="e">
        <f t="shared" si="2"/>
        <v>#DIV/0!</v>
      </c>
      <c r="CD24" s="844">
        <f t="shared" si="3"/>
        <v>0</v>
      </c>
      <c r="CE24" s="845" t="e">
        <f t="shared" si="4"/>
        <v>#DIV/0!</v>
      </c>
      <c r="CG24" s="844">
        <f t="shared" si="5"/>
        <v>0</v>
      </c>
      <c r="CH24" s="845" t="e">
        <f t="shared" si="6"/>
        <v>#DIV/0!</v>
      </c>
      <c r="CJ24" s="844">
        <f t="shared" si="7"/>
        <v>0</v>
      </c>
      <c r="CK24" s="845" t="e">
        <f t="shared" si="8"/>
        <v>#DIV/0!</v>
      </c>
      <c r="CM24" s="602">
        <f t="shared" si="9"/>
        <v>0</v>
      </c>
      <c r="CN24" s="621" t="e">
        <f t="shared" si="10"/>
        <v>#DIV/0!</v>
      </c>
      <c r="CP24" s="602">
        <f t="shared" si="0"/>
        <v>0</v>
      </c>
      <c r="CQ24" s="621" t="e">
        <f t="shared" si="11"/>
        <v>#DIV/0!</v>
      </c>
      <c r="CS24" s="602">
        <f t="shared" si="12"/>
        <v>0</v>
      </c>
      <c r="CT24" s="621" t="e">
        <f t="shared" si="13"/>
        <v>#DIV/0!</v>
      </c>
      <c r="CU24" s="294">
        <v>0</v>
      </c>
      <c r="CV24" s="602">
        <f t="shared" si="14"/>
        <v>0</v>
      </c>
      <c r="CW24" s="621" t="e">
        <f t="shared" si="15"/>
        <v>#DIV/0!</v>
      </c>
      <c r="CY24" s="602">
        <f t="shared" si="16"/>
        <v>0</v>
      </c>
      <c r="CZ24" s="621" t="e">
        <f t="shared" si="17"/>
        <v>#DIV/0!</v>
      </c>
      <c r="DB24" s="602">
        <f t="shared" si="18"/>
        <v>0</v>
      </c>
      <c r="DC24" s="621" t="e">
        <f t="shared" si="19"/>
        <v>#DIV/0!</v>
      </c>
      <c r="DE24" s="602">
        <f t="shared" si="20"/>
        <v>0</v>
      </c>
      <c r="DF24" s="621" t="e">
        <f t="shared" si="21"/>
        <v>#DIV/0!</v>
      </c>
      <c r="DH24" s="602">
        <f t="shared" si="22"/>
        <v>0</v>
      </c>
      <c r="DI24" s="621" t="e">
        <f t="shared" si="23"/>
        <v>#DIV/0!</v>
      </c>
      <c r="DK24" s="602">
        <f t="shared" si="24"/>
        <v>0</v>
      </c>
      <c r="DL24" s="621" t="e">
        <f t="shared" si="25"/>
        <v>#DIV/0!</v>
      </c>
      <c r="DN24" s="602">
        <f t="shared" si="26"/>
        <v>0</v>
      </c>
      <c r="DO24" s="621" t="e">
        <f t="shared" si="27"/>
        <v>#DIV/0!</v>
      </c>
      <c r="DQ24" s="602">
        <f t="shared" si="28"/>
        <v>0</v>
      </c>
      <c r="DR24" s="621" t="e">
        <f t="shared" si="29"/>
        <v>#DIV/0!</v>
      </c>
      <c r="DT24" s="602">
        <f t="shared" si="30"/>
        <v>0</v>
      </c>
      <c r="DU24" s="621" t="e">
        <f t="shared" si="31"/>
        <v>#DIV/0!</v>
      </c>
      <c r="DW24" s="602">
        <f t="shared" si="32"/>
        <v>0</v>
      </c>
      <c r="DX24" s="621" t="e">
        <f t="shared" si="33"/>
        <v>#DIV/0!</v>
      </c>
    </row>
    <row r="25" spans="1:128" x14ac:dyDescent="0.25">
      <c r="A25" s="82" t="s">
        <v>60</v>
      </c>
      <c r="T25" s="294">
        <v>0</v>
      </c>
      <c r="AM25" s="294">
        <v>0</v>
      </c>
      <c r="BF25" s="294">
        <v>0</v>
      </c>
      <c r="BG25" s="294">
        <v>0</v>
      </c>
      <c r="BH25" s="546"/>
      <c r="BR25" s="294">
        <v>0</v>
      </c>
      <c r="BS25" s="546" t="e">
        <v>#DIV/0!</v>
      </c>
      <c r="BU25" s="294">
        <v>0</v>
      </c>
      <c r="BV25" s="546" t="e">
        <v>#DIV/0!</v>
      </c>
      <c r="BX25" s="844">
        <v>0</v>
      </c>
      <c r="BY25" s="845" t="e">
        <v>#DIV/0!</v>
      </c>
      <c r="CA25" s="844">
        <f t="shared" si="1"/>
        <v>0</v>
      </c>
      <c r="CB25" s="845" t="e">
        <f t="shared" si="2"/>
        <v>#DIV/0!</v>
      </c>
      <c r="CD25" s="844">
        <f t="shared" si="3"/>
        <v>0</v>
      </c>
      <c r="CE25" s="845" t="e">
        <f t="shared" si="4"/>
        <v>#DIV/0!</v>
      </c>
      <c r="CG25" s="844">
        <f t="shared" si="5"/>
        <v>0</v>
      </c>
      <c r="CH25" s="845" t="e">
        <f t="shared" si="6"/>
        <v>#DIV/0!</v>
      </c>
      <c r="CJ25" s="844">
        <f t="shared" si="7"/>
        <v>0</v>
      </c>
      <c r="CK25" s="845" t="e">
        <f t="shared" si="8"/>
        <v>#DIV/0!</v>
      </c>
      <c r="CM25" s="602">
        <f t="shared" si="9"/>
        <v>0</v>
      </c>
      <c r="CN25" s="621" t="e">
        <f t="shared" si="10"/>
        <v>#DIV/0!</v>
      </c>
      <c r="CP25" s="602">
        <f t="shared" si="0"/>
        <v>0</v>
      </c>
      <c r="CQ25" s="621" t="e">
        <f t="shared" si="11"/>
        <v>#DIV/0!</v>
      </c>
      <c r="CS25" s="602">
        <f t="shared" si="12"/>
        <v>0</v>
      </c>
      <c r="CT25" s="621" t="e">
        <f t="shared" si="13"/>
        <v>#DIV/0!</v>
      </c>
      <c r="CU25" s="294">
        <v>0</v>
      </c>
      <c r="CV25" s="602">
        <f t="shared" si="14"/>
        <v>0</v>
      </c>
      <c r="CW25" s="621" t="e">
        <f t="shared" si="15"/>
        <v>#DIV/0!</v>
      </c>
      <c r="CY25" s="602">
        <f t="shared" si="16"/>
        <v>0</v>
      </c>
      <c r="CZ25" s="621" t="e">
        <f t="shared" si="17"/>
        <v>#DIV/0!</v>
      </c>
      <c r="DB25" s="602">
        <f t="shared" si="18"/>
        <v>0</v>
      </c>
      <c r="DC25" s="621" t="e">
        <f t="shared" si="19"/>
        <v>#DIV/0!</v>
      </c>
      <c r="DE25" s="602">
        <f t="shared" si="20"/>
        <v>0</v>
      </c>
      <c r="DF25" s="621" t="e">
        <f t="shared" si="21"/>
        <v>#DIV/0!</v>
      </c>
      <c r="DH25" s="602">
        <f t="shared" si="22"/>
        <v>0</v>
      </c>
      <c r="DI25" s="621" t="e">
        <f t="shared" si="23"/>
        <v>#DIV/0!</v>
      </c>
      <c r="DK25" s="602">
        <f t="shared" si="24"/>
        <v>0</v>
      </c>
      <c r="DL25" s="621" t="e">
        <f t="shared" si="25"/>
        <v>#DIV/0!</v>
      </c>
      <c r="DN25" s="602">
        <f t="shared" si="26"/>
        <v>0</v>
      </c>
      <c r="DO25" s="621" t="e">
        <f t="shared" si="27"/>
        <v>#DIV/0!</v>
      </c>
      <c r="DQ25" s="602">
        <f t="shared" si="28"/>
        <v>0</v>
      </c>
      <c r="DR25" s="621" t="e">
        <f t="shared" si="29"/>
        <v>#DIV/0!</v>
      </c>
      <c r="DT25" s="602">
        <f t="shared" si="30"/>
        <v>0</v>
      </c>
      <c r="DU25" s="621" t="e">
        <f t="shared" si="31"/>
        <v>#DIV/0!</v>
      </c>
      <c r="DW25" s="602">
        <f t="shared" si="32"/>
        <v>0</v>
      </c>
      <c r="DX25" s="621" t="e">
        <f t="shared" si="33"/>
        <v>#DIV/0!</v>
      </c>
    </row>
    <row r="26" spans="1:128" x14ac:dyDescent="0.25">
      <c r="A26" s="81" t="s">
        <v>29</v>
      </c>
      <c r="B26" s="294">
        <v>339483.50458136195</v>
      </c>
      <c r="C26" s="294">
        <v>296501.47026802262</v>
      </c>
      <c r="D26" s="294">
        <v>345916.55573920615</v>
      </c>
      <c r="E26" s="294">
        <v>981901.53058859077</v>
      </c>
      <c r="F26" s="294">
        <v>285363.96925712813</v>
      </c>
      <c r="G26" s="294">
        <v>303176.50942832232</v>
      </c>
      <c r="H26" s="294">
        <v>250779.413123465</v>
      </c>
      <c r="I26" s="294">
        <v>839319.89180891542</v>
      </c>
      <c r="J26" s="294">
        <v>1821221.4223975062</v>
      </c>
      <c r="K26" s="294">
        <v>256376.99999999997</v>
      </c>
      <c r="L26" s="294">
        <v>274499</v>
      </c>
      <c r="M26" s="294">
        <v>262198.05338583508</v>
      </c>
      <c r="N26" s="294">
        <v>793074.05338583514</v>
      </c>
      <c r="O26" s="294">
        <v>2614295.4757833416</v>
      </c>
      <c r="P26" s="294">
        <v>308001</v>
      </c>
      <c r="Q26" s="294">
        <v>322098</v>
      </c>
      <c r="R26" s="294">
        <v>398933.84678991814</v>
      </c>
      <c r="S26" s="294">
        <v>1029032.8467899181</v>
      </c>
      <c r="T26" s="294">
        <v>3643328.3225732595</v>
      </c>
      <c r="U26" s="294">
        <v>410738.63192122395</v>
      </c>
      <c r="V26" s="294">
        <v>360173.39286182815</v>
      </c>
      <c r="W26" s="294">
        <v>355716.94013418833</v>
      </c>
      <c r="X26" s="294">
        <v>1126628.9649172404</v>
      </c>
      <c r="Y26" s="294">
        <v>337156.84027111757</v>
      </c>
      <c r="Z26" s="294">
        <v>285296.75388545712</v>
      </c>
      <c r="AA26" s="294">
        <v>286850.38987879577</v>
      </c>
      <c r="AB26" s="294">
        <v>909303.98403537041</v>
      </c>
      <c r="AC26" s="294">
        <v>2035932.9489526108</v>
      </c>
      <c r="AD26" s="294">
        <v>296418</v>
      </c>
      <c r="AE26" s="294">
        <v>273810</v>
      </c>
      <c r="AF26" s="294">
        <v>248447</v>
      </c>
      <c r="AG26" s="294">
        <v>818675</v>
      </c>
      <c r="AH26" s="294">
        <v>2854607.9489526106</v>
      </c>
      <c r="AI26" s="294">
        <v>254198</v>
      </c>
      <c r="AJ26" s="294">
        <v>288588</v>
      </c>
      <c r="AK26" s="294">
        <v>379825.39687000006</v>
      </c>
      <c r="AL26" s="294">
        <v>922611.39687000006</v>
      </c>
      <c r="AM26" s="294">
        <v>3777219.3458226109</v>
      </c>
      <c r="AN26" s="294">
        <v>356488</v>
      </c>
      <c r="AO26" s="294">
        <v>303970</v>
      </c>
      <c r="AP26" s="294">
        <v>332527</v>
      </c>
      <c r="AQ26" s="294">
        <v>992985</v>
      </c>
      <c r="AR26" s="294">
        <v>313301</v>
      </c>
      <c r="AS26" s="294">
        <v>274285</v>
      </c>
      <c r="AT26" s="294">
        <v>240802.82444</v>
      </c>
      <c r="AU26" s="294">
        <v>828388.82444</v>
      </c>
      <c r="AV26" s="294">
        <v>1821373.8244400001</v>
      </c>
      <c r="AW26" s="294">
        <v>248380</v>
      </c>
      <c r="AX26" s="294">
        <v>236132</v>
      </c>
      <c r="AY26" s="294">
        <v>222154</v>
      </c>
      <c r="AZ26" s="294">
        <v>706666</v>
      </c>
      <c r="BA26" s="294">
        <v>2528039.8244400001</v>
      </c>
      <c r="BB26" s="294">
        <v>289043</v>
      </c>
      <c r="BC26" s="294">
        <v>276087</v>
      </c>
      <c r="BD26" s="294">
        <v>317431</v>
      </c>
      <c r="BE26" s="294">
        <v>882561</v>
      </c>
      <c r="BF26" s="294">
        <v>3410600.8244400001</v>
      </c>
      <c r="BG26" s="294">
        <v>-326568.12451261049</v>
      </c>
      <c r="BH26" s="546">
        <v>-9.7060426683472811E-2</v>
      </c>
      <c r="BI26" s="294">
        <v>298738</v>
      </c>
      <c r="BJ26" s="294">
        <v>267788</v>
      </c>
      <c r="BK26" s="294">
        <v>281701</v>
      </c>
      <c r="BL26" s="294">
        <v>848227</v>
      </c>
      <c r="BM26" s="294">
        <v>243246</v>
      </c>
      <c r="BN26" s="294">
        <v>274438</v>
      </c>
      <c r="BO26" s="294">
        <v>243164</v>
      </c>
      <c r="BP26" s="294">
        <v>760848</v>
      </c>
      <c r="BQ26" s="294">
        <v>1609075</v>
      </c>
      <c r="BR26" s="294">
        <v>-212298.82444000011</v>
      </c>
      <c r="BS26" s="546">
        <v>-0.11655972079497384</v>
      </c>
      <c r="BT26" s="294">
        <v>280660</v>
      </c>
      <c r="BU26" s="294">
        <v>32280</v>
      </c>
      <c r="BV26" s="546">
        <v>0.12996215476286335</v>
      </c>
      <c r="BW26" s="294">
        <v>275110</v>
      </c>
      <c r="BX26" s="844">
        <v>38978</v>
      </c>
      <c r="BY26" s="845">
        <v>0.16506869039350872</v>
      </c>
      <c r="BZ26" s="294">
        <v>265407</v>
      </c>
      <c r="CA26" s="844">
        <f t="shared" si="1"/>
        <v>43253</v>
      </c>
      <c r="CB26" s="845">
        <f t="shared" si="2"/>
        <v>0.19469827236961748</v>
      </c>
      <c r="CC26" s="294">
        <v>821177</v>
      </c>
      <c r="CD26" s="844">
        <f t="shared" si="3"/>
        <v>114511</v>
      </c>
      <c r="CE26" s="845">
        <f t="shared" si="4"/>
        <v>0.16204402079624602</v>
      </c>
      <c r="CF26" s="294">
        <v>2430252</v>
      </c>
      <c r="CG26" s="844">
        <f t="shared" si="5"/>
        <v>-97787.824440000113</v>
      </c>
      <c r="CH26" s="845">
        <f t="shared" si="6"/>
        <v>-3.8681283219761629E-2</v>
      </c>
      <c r="CI26" s="294">
        <v>355000</v>
      </c>
      <c r="CJ26" s="844">
        <f t="shared" si="7"/>
        <v>65957</v>
      </c>
      <c r="CK26" s="845">
        <f t="shared" si="8"/>
        <v>0.22819096120646409</v>
      </c>
      <c r="CL26" s="294">
        <v>380882</v>
      </c>
      <c r="CM26" s="602">
        <f t="shared" si="9"/>
        <v>104795</v>
      </c>
      <c r="CN26" s="621">
        <f t="shared" si="10"/>
        <v>0.37957238116970377</v>
      </c>
      <c r="CO26" s="294">
        <v>454975</v>
      </c>
      <c r="CP26" s="602">
        <f t="shared" si="0"/>
        <v>137544</v>
      </c>
      <c r="CQ26" s="621">
        <f t="shared" si="11"/>
        <v>0.43330361558889963</v>
      </c>
      <c r="CR26" s="294">
        <v>1190857</v>
      </c>
      <c r="CS26" s="602">
        <f t="shared" si="12"/>
        <v>308296</v>
      </c>
      <c r="CT26" s="621">
        <f t="shared" si="13"/>
        <v>0.34931976373304507</v>
      </c>
      <c r="CU26" s="294">
        <v>3621109</v>
      </c>
      <c r="CV26" s="602">
        <f t="shared" si="14"/>
        <v>210508.17555999989</v>
      </c>
      <c r="CW26" s="621">
        <f t="shared" si="15"/>
        <v>6.1721727752928709E-2</v>
      </c>
      <c r="CX26" s="294">
        <v>420828</v>
      </c>
      <c r="CY26" s="602">
        <f t="shared" si="16"/>
        <v>122090</v>
      </c>
      <c r="CZ26" s="621">
        <f t="shared" si="17"/>
        <v>0.40868587190113076</v>
      </c>
      <c r="DA26" s="294">
        <v>379797</v>
      </c>
      <c r="DB26" s="602">
        <f t="shared" si="18"/>
        <v>112009</v>
      </c>
      <c r="DC26" s="621">
        <f t="shared" si="19"/>
        <v>0.41827490402855988</v>
      </c>
      <c r="DD26" s="294">
        <v>415440</v>
      </c>
      <c r="DE26" s="602">
        <f t="shared" si="20"/>
        <v>133739</v>
      </c>
      <c r="DF26" s="621">
        <f t="shared" si="21"/>
        <v>0.4747551481890373</v>
      </c>
      <c r="DG26" s="294">
        <v>1216065</v>
      </c>
      <c r="DH26" s="602">
        <f t="shared" si="22"/>
        <v>367838</v>
      </c>
      <c r="DI26" s="621">
        <f t="shared" si="23"/>
        <v>0.43365514184292647</v>
      </c>
      <c r="DJ26" s="294">
        <v>358671</v>
      </c>
      <c r="DK26" s="602">
        <f t="shared" si="24"/>
        <v>84233</v>
      </c>
      <c r="DL26" s="621">
        <f t="shared" si="25"/>
        <v>0.30692906958948835</v>
      </c>
      <c r="DM26" s="294">
        <v>310141</v>
      </c>
      <c r="DN26" s="602">
        <f t="shared" si="26"/>
        <v>35703</v>
      </c>
      <c r="DO26" s="621">
        <f t="shared" si="27"/>
        <v>0.13009495769536289</v>
      </c>
      <c r="DP26" s="294">
        <v>302228</v>
      </c>
      <c r="DQ26" s="602">
        <f t="shared" si="28"/>
        <v>59064</v>
      </c>
      <c r="DR26" s="621">
        <f t="shared" si="29"/>
        <v>0.24289779737132142</v>
      </c>
      <c r="DS26" s="294">
        <v>971040</v>
      </c>
      <c r="DT26" s="602">
        <f t="shared" si="30"/>
        <v>210192</v>
      </c>
      <c r="DU26" s="621">
        <f t="shared" si="31"/>
        <v>0.27626017285975646</v>
      </c>
      <c r="DV26" s="294">
        <v>2187105</v>
      </c>
      <c r="DW26" s="602">
        <f t="shared" si="32"/>
        <v>578030</v>
      </c>
      <c r="DX26" s="621">
        <f t="shared" si="33"/>
        <v>0.35923123533707252</v>
      </c>
    </row>
    <row r="27" spans="1:128" x14ac:dyDescent="0.25">
      <c r="A27" s="82" t="s">
        <v>20</v>
      </c>
      <c r="B27" s="294">
        <v>159323.61113316985</v>
      </c>
      <c r="C27" s="294">
        <v>136011.85120659709</v>
      </c>
      <c r="D27" s="294">
        <v>168654.8533820239</v>
      </c>
      <c r="E27" s="294">
        <v>463990.31572179083</v>
      </c>
      <c r="F27" s="294">
        <v>135926.87762337309</v>
      </c>
      <c r="G27" s="294">
        <v>136999.83387391196</v>
      </c>
      <c r="H27" s="294">
        <v>105329.04896340834</v>
      </c>
      <c r="I27" s="294">
        <v>378255.76046069339</v>
      </c>
      <c r="J27" s="294">
        <v>842246.07782999158</v>
      </c>
      <c r="K27" s="294">
        <v>115792.99999999997</v>
      </c>
      <c r="L27" s="294">
        <v>133518.99999999997</v>
      </c>
      <c r="M27" s="294">
        <v>131331.99999999997</v>
      </c>
      <c r="N27" s="294">
        <v>380643.99999999988</v>
      </c>
      <c r="O27" s="294">
        <v>1222890.0778299917</v>
      </c>
      <c r="P27" s="294">
        <v>157126</v>
      </c>
      <c r="Q27" s="294">
        <v>160894.99999999997</v>
      </c>
      <c r="R27" s="294">
        <v>208308.83721414683</v>
      </c>
      <c r="S27" s="294">
        <v>526329.83721414674</v>
      </c>
      <c r="T27" s="294">
        <v>1749219.9150441384</v>
      </c>
      <c r="U27" s="294">
        <v>209040.68859536469</v>
      </c>
      <c r="V27" s="294">
        <v>174704.09343856381</v>
      </c>
      <c r="W27" s="294">
        <v>168270.81044154163</v>
      </c>
      <c r="X27" s="294">
        <v>552015.59247547016</v>
      </c>
      <c r="Y27" s="294">
        <v>169187.83320048582</v>
      </c>
      <c r="Z27" s="294">
        <v>108785.10230684474</v>
      </c>
      <c r="AA27" s="294">
        <v>118043.79251896105</v>
      </c>
      <c r="AB27" s="294">
        <v>396016.72802629159</v>
      </c>
      <c r="AC27" s="294">
        <v>948032.32034984743</v>
      </c>
      <c r="AD27" s="294">
        <v>142850</v>
      </c>
      <c r="AE27" s="294">
        <v>142509.00000000003</v>
      </c>
      <c r="AF27" s="294">
        <v>105330.99999999999</v>
      </c>
      <c r="AG27" s="294">
        <v>390690</v>
      </c>
      <c r="AH27" s="294">
        <v>1338722.3203498474</v>
      </c>
      <c r="AI27" s="294">
        <v>107356</v>
      </c>
      <c r="AJ27" s="294">
        <v>145831</v>
      </c>
      <c r="AK27" s="294">
        <v>190448.8971</v>
      </c>
      <c r="AL27" s="294">
        <v>443635.8971</v>
      </c>
      <c r="AM27" s="294">
        <v>1782358.2174498474</v>
      </c>
      <c r="AN27" s="294">
        <v>173606.99999999997</v>
      </c>
      <c r="AO27" s="294">
        <v>159641</v>
      </c>
      <c r="AP27" s="294">
        <v>172578</v>
      </c>
      <c r="AQ27" s="294">
        <v>505826</v>
      </c>
      <c r="AR27" s="294">
        <v>180152</v>
      </c>
      <c r="AS27" s="294">
        <v>126782</v>
      </c>
      <c r="AT27" s="294">
        <v>103430</v>
      </c>
      <c r="AU27" s="294">
        <v>410364</v>
      </c>
      <c r="AV27" s="294">
        <v>916250.69036056008</v>
      </c>
      <c r="AW27" s="294">
        <v>114763</v>
      </c>
      <c r="AX27" s="294">
        <v>109249</v>
      </c>
      <c r="AY27" s="294">
        <v>88038</v>
      </c>
      <c r="AZ27" s="294">
        <v>312050</v>
      </c>
      <c r="BA27" s="294">
        <v>1228301.74356488</v>
      </c>
      <c r="BB27" s="294">
        <v>142482</v>
      </c>
      <c r="BC27" s="294">
        <v>135741</v>
      </c>
      <c r="BD27" s="294">
        <v>144493</v>
      </c>
      <c r="BE27" s="294">
        <v>422716</v>
      </c>
      <c r="BF27" s="294">
        <v>1651017.74356488</v>
      </c>
      <c r="BG27" s="294">
        <v>-110420.57678496744</v>
      </c>
      <c r="BH27" s="546">
        <v>-7.3689156646011389E-2</v>
      </c>
      <c r="BI27" s="294">
        <v>123586</v>
      </c>
      <c r="BJ27" s="294">
        <v>111330</v>
      </c>
      <c r="BK27" s="294">
        <v>127546</v>
      </c>
      <c r="BL27" s="294">
        <v>362462</v>
      </c>
      <c r="BM27" s="294">
        <v>113421</v>
      </c>
      <c r="BN27" s="294">
        <v>134253</v>
      </c>
      <c r="BO27" s="294">
        <v>106036</v>
      </c>
      <c r="BP27" s="294">
        <v>353710</v>
      </c>
      <c r="BQ27" s="294">
        <v>716172</v>
      </c>
      <c r="BR27" s="294">
        <v>-200078.69036056008</v>
      </c>
      <c r="BS27" s="546">
        <v>-0.21836675537109362</v>
      </c>
      <c r="BT27" s="294">
        <v>160527</v>
      </c>
      <c r="BU27" s="294">
        <v>45764</v>
      </c>
      <c r="BV27" s="546">
        <v>0.39876963829805773</v>
      </c>
      <c r="BW27" s="294">
        <v>121604</v>
      </c>
      <c r="BX27" s="844">
        <v>12355</v>
      </c>
      <c r="BY27" s="845">
        <v>0.11309028000256295</v>
      </c>
      <c r="BZ27" s="294">
        <v>107769</v>
      </c>
      <c r="CA27" s="844">
        <f t="shared" si="1"/>
        <v>19731</v>
      </c>
      <c r="CB27" s="845">
        <f t="shared" si="2"/>
        <v>0.22411913037551967</v>
      </c>
      <c r="CC27" s="294">
        <v>389900</v>
      </c>
      <c r="CD27" s="844">
        <f t="shared" si="3"/>
        <v>77850</v>
      </c>
      <c r="CE27" s="845">
        <f t="shared" si="4"/>
        <v>0.24947925012017305</v>
      </c>
      <c r="CF27" s="294">
        <v>1106072</v>
      </c>
      <c r="CG27" s="844">
        <f t="shared" si="5"/>
        <v>-122229.74356487999</v>
      </c>
      <c r="CH27" s="845">
        <f t="shared" si="6"/>
        <v>-9.9511169959048185E-2</v>
      </c>
      <c r="CI27" s="294">
        <v>183081</v>
      </c>
      <c r="CJ27" s="844">
        <f t="shared" si="7"/>
        <v>40599</v>
      </c>
      <c r="CK27" s="845">
        <f t="shared" si="8"/>
        <v>0.28494125573756685</v>
      </c>
      <c r="CL27" s="294">
        <v>205774</v>
      </c>
      <c r="CM27" s="602">
        <f t="shared" si="9"/>
        <v>70033</v>
      </c>
      <c r="CN27" s="621">
        <f t="shared" si="10"/>
        <v>0.5159310746200485</v>
      </c>
      <c r="CO27" s="294">
        <v>225990</v>
      </c>
      <c r="CP27" s="602">
        <f t="shared" si="0"/>
        <v>81497</v>
      </c>
      <c r="CQ27" s="621">
        <f t="shared" si="11"/>
        <v>0.56402040237243323</v>
      </c>
      <c r="CR27" s="294">
        <v>614845</v>
      </c>
      <c r="CS27" s="602">
        <f t="shared" si="12"/>
        <v>192129</v>
      </c>
      <c r="CT27" s="621">
        <f t="shared" si="13"/>
        <v>0.45451082996621844</v>
      </c>
      <c r="CU27" s="294">
        <v>1720917</v>
      </c>
      <c r="CV27" s="602">
        <f t="shared" si="14"/>
        <v>69899.256435120013</v>
      </c>
      <c r="CW27" s="621">
        <f t="shared" si="15"/>
        <v>4.233707160783956E-2</v>
      </c>
      <c r="CX27" s="294">
        <v>198132</v>
      </c>
      <c r="CY27" s="602">
        <f t="shared" si="16"/>
        <v>74546</v>
      </c>
      <c r="CZ27" s="621">
        <f t="shared" si="17"/>
        <v>0.60319129998543519</v>
      </c>
      <c r="DA27" s="294">
        <v>184006</v>
      </c>
      <c r="DB27" s="602">
        <f t="shared" si="18"/>
        <v>72676</v>
      </c>
      <c r="DC27" s="621">
        <f t="shared" si="19"/>
        <v>0.65279798796371147</v>
      </c>
      <c r="DD27" s="294">
        <v>221976</v>
      </c>
      <c r="DE27" s="602">
        <f t="shared" si="20"/>
        <v>94430</v>
      </c>
      <c r="DF27" s="621">
        <f t="shared" si="21"/>
        <v>0.74036034058300537</v>
      </c>
      <c r="DG27" s="294">
        <v>604114</v>
      </c>
      <c r="DH27" s="602">
        <f t="shared" si="22"/>
        <v>241652</v>
      </c>
      <c r="DI27" s="621">
        <f t="shared" si="23"/>
        <v>0.66669609503892824</v>
      </c>
      <c r="DJ27" s="294">
        <v>194960</v>
      </c>
      <c r="DK27" s="602">
        <f t="shared" si="24"/>
        <v>60707</v>
      </c>
      <c r="DL27" s="621">
        <f t="shared" si="25"/>
        <v>0.45218356386821895</v>
      </c>
      <c r="DM27" s="294">
        <v>147408</v>
      </c>
      <c r="DN27" s="602">
        <f t="shared" si="26"/>
        <v>13155</v>
      </c>
      <c r="DO27" s="621">
        <f t="shared" si="27"/>
        <v>9.7986637170119101E-2</v>
      </c>
      <c r="DP27" s="294">
        <v>140161</v>
      </c>
      <c r="DQ27" s="602">
        <f t="shared" si="28"/>
        <v>34125</v>
      </c>
      <c r="DR27" s="621">
        <f t="shared" si="29"/>
        <v>0.32182466332189069</v>
      </c>
      <c r="DS27" s="294">
        <v>482529</v>
      </c>
      <c r="DT27" s="602">
        <f t="shared" si="30"/>
        <v>128819</v>
      </c>
      <c r="DU27" s="621">
        <f t="shared" si="31"/>
        <v>0.3641938311045772</v>
      </c>
      <c r="DV27" s="294">
        <v>1086643</v>
      </c>
      <c r="DW27" s="602">
        <f t="shared" si="32"/>
        <v>370471</v>
      </c>
      <c r="DX27" s="621">
        <f t="shared" si="33"/>
        <v>0.51729333176946324</v>
      </c>
    </row>
    <row r="28" spans="1:128" x14ac:dyDescent="0.25">
      <c r="A28" s="82" t="s">
        <v>23</v>
      </c>
      <c r="B28" s="294">
        <v>38939.999999999993</v>
      </c>
      <c r="C28" s="294">
        <v>34764.047739582515</v>
      </c>
      <c r="D28" s="294">
        <v>41305.000434350557</v>
      </c>
      <c r="E28" s="294">
        <v>115009.04817393306</v>
      </c>
      <c r="F28" s="294">
        <v>30118.989804298169</v>
      </c>
      <c r="G28" s="294">
        <v>30779.778785814553</v>
      </c>
      <c r="H28" s="294">
        <v>32017.90082170441</v>
      </c>
      <c r="I28" s="294">
        <v>92916.669411817129</v>
      </c>
      <c r="J28" s="294">
        <v>207925.72165756329</v>
      </c>
      <c r="K28" s="294">
        <v>29331.000000000004</v>
      </c>
      <c r="L28" s="294">
        <v>30234.000000000004</v>
      </c>
      <c r="M28" s="294">
        <v>28963.053385835141</v>
      </c>
      <c r="N28" s="294">
        <v>88528.053385835141</v>
      </c>
      <c r="O28" s="294">
        <v>296453.77290787606</v>
      </c>
      <c r="P28" s="294">
        <v>31037</v>
      </c>
      <c r="Q28" s="294">
        <v>38301</v>
      </c>
      <c r="R28" s="294">
        <v>44459.69900807942</v>
      </c>
      <c r="S28" s="294">
        <v>113797.69900807942</v>
      </c>
      <c r="T28" s="294">
        <v>410251.47191595548</v>
      </c>
      <c r="U28" s="294">
        <v>44672</v>
      </c>
      <c r="V28" s="294">
        <v>41521.588148030853</v>
      </c>
      <c r="W28" s="294">
        <v>39467.474406326539</v>
      </c>
      <c r="X28" s="294">
        <v>125661.0625543574</v>
      </c>
      <c r="Y28" s="294">
        <v>35052.077543415129</v>
      </c>
      <c r="Z28" s="294">
        <v>34915.864517986796</v>
      </c>
      <c r="AA28" s="294">
        <v>39523.494943295722</v>
      </c>
      <c r="AB28" s="294">
        <v>109491.43700469765</v>
      </c>
      <c r="AC28" s="294">
        <v>235152.50467905618</v>
      </c>
      <c r="AD28" s="294">
        <v>36437</v>
      </c>
      <c r="AE28" s="294">
        <v>35012</v>
      </c>
      <c r="AF28" s="83">
        <v>35819.000000000007</v>
      </c>
      <c r="AG28" s="294">
        <v>107268</v>
      </c>
      <c r="AH28" s="294">
        <v>342420.50467905618</v>
      </c>
      <c r="AI28" s="294">
        <v>35748</v>
      </c>
      <c r="AJ28" s="294">
        <v>32292.999999999996</v>
      </c>
      <c r="AK28" s="294">
        <v>40521.917260000002</v>
      </c>
      <c r="AL28" s="294">
        <v>108562.91726</v>
      </c>
      <c r="AM28" s="294">
        <v>450983.42193905619</v>
      </c>
      <c r="AN28" s="294">
        <v>37930</v>
      </c>
      <c r="AO28" s="294">
        <v>27377</v>
      </c>
      <c r="AP28" s="294">
        <v>32766</v>
      </c>
      <c r="AQ28" s="294">
        <v>98073</v>
      </c>
      <c r="AR28" s="294">
        <v>29588</v>
      </c>
      <c r="AS28" s="294">
        <v>33873</v>
      </c>
      <c r="AT28" s="294">
        <v>35289</v>
      </c>
      <c r="AU28" s="294">
        <v>98750</v>
      </c>
      <c r="AV28" s="294">
        <v>196832.42736906002</v>
      </c>
      <c r="AW28" s="294">
        <v>35969</v>
      </c>
      <c r="AX28" s="294">
        <v>14609</v>
      </c>
      <c r="AY28" s="83">
        <v>30726</v>
      </c>
      <c r="AZ28" s="294">
        <v>81304</v>
      </c>
      <c r="BA28" s="294">
        <v>278136.97637276002</v>
      </c>
      <c r="BB28" s="294">
        <v>36083</v>
      </c>
      <c r="BC28" s="294">
        <v>29424</v>
      </c>
      <c r="BD28" s="294">
        <v>34817</v>
      </c>
      <c r="BE28" s="294">
        <v>100324</v>
      </c>
      <c r="BF28" s="294">
        <v>378460.97637276002</v>
      </c>
      <c r="BG28" s="294">
        <v>-64283.528306296153</v>
      </c>
      <c r="BH28" s="546">
        <v>-0.16080955981591827</v>
      </c>
      <c r="BI28" s="294">
        <v>35744</v>
      </c>
      <c r="BJ28" s="294">
        <v>34122</v>
      </c>
      <c r="BK28" s="294">
        <v>30005</v>
      </c>
      <c r="BL28" s="294">
        <v>99871</v>
      </c>
      <c r="BM28" s="294">
        <v>32893</v>
      </c>
      <c r="BN28" s="294">
        <v>35214</v>
      </c>
      <c r="BO28" s="294">
        <v>19484</v>
      </c>
      <c r="BP28" s="294">
        <v>87591</v>
      </c>
      <c r="BQ28" s="294">
        <v>187462</v>
      </c>
      <c r="BR28" s="294">
        <v>-9370.4273690600239</v>
      </c>
      <c r="BS28" s="546">
        <v>-4.7606115995767861E-2</v>
      </c>
      <c r="BT28" s="294">
        <v>899</v>
      </c>
      <c r="BU28" s="294">
        <v>-35070</v>
      </c>
      <c r="BV28" s="546">
        <v>-0.97500625538658292</v>
      </c>
      <c r="BW28" s="294">
        <v>37150</v>
      </c>
      <c r="BX28" s="844">
        <v>22541</v>
      </c>
      <c r="BY28" s="845">
        <v>1.54295297419399</v>
      </c>
      <c r="BZ28" s="294">
        <v>37351</v>
      </c>
      <c r="CA28" s="844">
        <f t="shared" si="1"/>
        <v>6625</v>
      </c>
      <c r="CB28" s="845">
        <f t="shared" si="2"/>
        <v>0.21561543969276833</v>
      </c>
      <c r="CC28" s="294">
        <v>75400</v>
      </c>
      <c r="CD28" s="844">
        <f t="shared" si="3"/>
        <v>-5904</v>
      </c>
      <c r="CE28" s="845">
        <f t="shared" si="4"/>
        <v>-7.2616353438945194E-2</v>
      </c>
      <c r="CF28" s="294">
        <v>262862</v>
      </c>
      <c r="CG28" s="844">
        <f t="shared" si="5"/>
        <v>-15274.976372760022</v>
      </c>
      <c r="CH28" s="845">
        <f t="shared" si="6"/>
        <v>-5.4918898493699207E-2</v>
      </c>
      <c r="CI28" s="294">
        <v>38746</v>
      </c>
      <c r="CJ28" s="844">
        <f t="shared" si="7"/>
        <v>2663</v>
      </c>
      <c r="CK28" s="845">
        <f t="shared" si="8"/>
        <v>7.380206745558851E-2</v>
      </c>
      <c r="CL28" s="294">
        <v>41076</v>
      </c>
      <c r="CM28" s="602">
        <f t="shared" si="9"/>
        <v>11652</v>
      </c>
      <c r="CN28" s="621">
        <f t="shared" si="10"/>
        <v>0.39600326264274061</v>
      </c>
      <c r="CO28" s="294">
        <v>51334</v>
      </c>
      <c r="CP28" s="602">
        <f t="shared" si="0"/>
        <v>16517</v>
      </c>
      <c r="CQ28" s="621">
        <f t="shared" si="11"/>
        <v>0.47439469224803976</v>
      </c>
      <c r="CR28" s="294">
        <v>131156</v>
      </c>
      <c r="CS28" s="602">
        <f t="shared" si="12"/>
        <v>30832</v>
      </c>
      <c r="CT28" s="621">
        <f t="shared" si="13"/>
        <v>0.3073242693672501</v>
      </c>
      <c r="CU28" s="294">
        <v>394018</v>
      </c>
      <c r="CV28" s="602">
        <f t="shared" si="14"/>
        <v>15557.023627239978</v>
      </c>
      <c r="CW28" s="621">
        <f t="shared" si="15"/>
        <v>4.1106017789050195E-2</v>
      </c>
      <c r="CX28" s="294">
        <v>41779</v>
      </c>
      <c r="CY28" s="602">
        <f t="shared" si="16"/>
        <v>6035</v>
      </c>
      <c r="CZ28" s="621">
        <f t="shared" si="17"/>
        <v>0.16883952551477172</v>
      </c>
      <c r="DA28" s="294">
        <v>36383</v>
      </c>
      <c r="DB28" s="602">
        <f t="shared" si="18"/>
        <v>2261</v>
      </c>
      <c r="DC28" s="621">
        <f t="shared" si="19"/>
        <v>6.6262235507883474E-2</v>
      </c>
      <c r="DD28" s="294">
        <v>35996</v>
      </c>
      <c r="DE28" s="602">
        <f t="shared" si="20"/>
        <v>5991</v>
      </c>
      <c r="DF28" s="621">
        <f t="shared" si="21"/>
        <v>0.1996667222129645</v>
      </c>
      <c r="DG28" s="294">
        <v>114158</v>
      </c>
      <c r="DH28" s="602">
        <f t="shared" si="22"/>
        <v>14287</v>
      </c>
      <c r="DI28" s="621">
        <f t="shared" si="23"/>
        <v>0.14305454035706061</v>
      </c>
      <c r="DJ28" s="294">
        <v>37908</v>
      </c>
      <c r="DK28" s="602">
        <f t="shared" si="24"/>
        <v>2694</v>
      </c>
      <c r="DL28" s="621">
        <f t="shared" si="25"/>
        <v>7.6503663315726694E-2</v>
      </c>
      <c r="DM28" s="294">
        <v>36501</v>
      </c>
      <c r="DN28" s="602">
        <f t="shared" si="26"/>
        <v>1287</v>
      </c>
      <c r="DO28" s="621">
        <f t="shared" si="27"/>
        <v>3.6547963878003069E-2</v>
      </c>
      <c r="DP28" s="294">
        <v>39997</v>
      </c>
      <c r="DQ28" s="602">
        <f t="shared" si="28"/>
        <v>20513</v>
      </c>
      <c r="DR28" s="621">
        <f t="shared" si="29"/>
        <v>1.0528125641552042</v>
      </c>
      <c r="DS28" s="294">
        <v>114406</v>
      </c>
      <c r="DT28" s="602">
        <f t="shared" si="30"/>
        <v>26815</v>
      </c>
      <c r="DU28" s="621">
        <f t="shared" si="31"/>
        <v>0.30613875854825268</v>
      </c>
      <c r="DV28" s="294">
        <v>228564</v>
      </c>
      <c r="DW28" s="602">
        <f t="shared" si="32"/>
        <v>41102</v>
      </c>
      <c r="DX28" s="621">
        <f t="shared" si="33"/>
        <v>0.21925510236741313</v>
      </c>
    </row>
    <row r="29" spans="1:128" x14ac:dyDescent="0.25">
      <c r="A29" s="82" t="s">
        <v>21</v>
      </c>
      <c r="B29" s="294">
        <v>65505</v>
      </c>
      <c r="C29" s="294">
        <v>55180.882732301972</v>
      </c>
      <c r="D29" s="294">
        <v>56776.061209724059</v>
      </c>
      <c r="E29" s="294">
        <v>177461.94394202603</v>
      </c>
      <c r="F29" s="294">
        <v>49836.176383494225</v>
      </c>
      <c r="G29" s="294">
        <v>59105.049921638885</v>
      </c>
      <c r="H29" s="294">
        <v>53310.816700802163</v>
      </c>
      <c r="I29" s="294">
        <v>162252.04300593527</v>
      </c>
      <c r="J29" s="294">
        <v>339714.02527495619</v>
      </c>
      <c r="K29" s="294">
        <v>38611</v>
      </c>
      <c r="L29" s="294">
        <v>37326.000000000007</v>
      </c>
      <c r="M29" s="294">
        <v>39023.000000000007</v>
      </c>
      <c r="N29" s="294">
        <v>114960.00000000001</v>
      </c>
      <c r="O29" s="294">
        <v>454674.02527495625</v>
      </c>
      <c r="P29" s="294">
        <v>46511.000000000007</v>
      </c>
      <c r="Q29" s="294">
        <v>49687</v>
      </c>
      <c r="R29" s="294">
        <v>64983.849299548754</v>
      </c>
      <c r="S29" s="294">
        <v>161181.84929954875</v>
      </c>
      <c r="T29" s="294">
        <v>615855.87457450503</v>
      </c>
      <c r="U29" s="294">
        <v>72252</v>
      </c>
      <c r="V29" s="294">
        <v>69666.820838686006</v>
      </c>
      <c r="W29" s="294">
        <v>70843.976011753897</v>
      </c>
      <c r="X29" s="294">
        <v>212762.79685043992</v>
      </c>
      <c r="Y29" s="294">
        <v>53879.850682801298</v>
      </c>
      <c r="Z29" s="294">
        <v>64275.805248776815</v>
      </c>
      <c r="AA29" s="294">
        <v>54276.999999999993</v>
      </c>
      <c r="AB29" s="294">
        <v>172432.65593157811</v>
      </c>
      <c r="AC29" s="294">
        <v>385195.43954718253</v>
      </c>
      <c r="AD29" s="294">
        <v>38443</v>
      </c>
      <c r="AE29" s="294">
        <v>37188.000000000007</v>
      </c>
      <c r="AF29" s="83">
        <v>39763.000000000007</v>
      </c>
      <c r="AG29" s="294">
        <v>115394.00000000001</v>
      </c>
      <c r="AH29" s="294">
        <v>500589.4385461213</v>
      </c>
      <c r="AI29" s="294">
        <v>42671</v>
      </c>
      <c r="AJ29" s="294">
        <v>43522.000000000007</v>
      </c>
      <c r="AK29" s="294">
        <v>66945.286980000004</v>
      </c>
      <c r="AL29" s="294">
        <v>153138.28698</v>
      </c>
      <c r="AM29" s="294">
        <v>653727.72552612133</v>
      </c>
      <c r="AN29" s="294">
        <v>73224</v>
      </c>
      <c r="AO29" s="294">
        <v>57485.999999999985</v>
      </c>
      <c r="AP29" s="294">
        <v>57257</v>
      </c>
      <c r="AQ29" s="294">
        <v>187967</v>
      </c>
      <c r="AR29" s="294">
        <v>50472</v>
      </c>
      <c r="AS29" s="294">
        <v>45809</v>
      </c>
      <c r="AT29" s="294">
        <v>36358</v>
      </c>
      <c r="AU29" s="294">
        <v>132639</v>
      </c>
      <c r="AV29" s="294">
        <v>320595.78004913998</v>
      </c>
      <c r="AW29" s="294">
        <v>27635</v>
      </c>
      <c r="AX29" s="294">
        <v>39312</v>
      </c>
      <c r="AY29" s="83">
        <v>32313</v>
      </c>
      <c r="AZ29" s="294">
        <v>99260</v>
      </c>
      <c r="BA29" s="294">
        <v>419854.99071225</v>
      </c>
      <c r="BB29" s="294">
        <v>39677</v>
      </c>
      <c r="BC29" s="294">
        <v>44675</v>
      </c>
      <c r="BD29" s="294">
        <v>62982</v>
      </c>
      <c r="BE29" s="294">
        <v>147334</v>
      </c>
      <c r="BF29" s="294">
        <v>567188.99071225</v>
      </c>
      <c r="BG29" s="294">
        <v>-80734.447833871294</v>
      </c>
      <c r="BH29" s="546">
        <v>-0.1323773360602456</v>
      </c>
      <c r="BI29" s="294">
        <v>61274</v>
      </c>
      <c r="BJ29" s="294">
        <v>56260</v>
      </c>
      <c r="BK29" s="294">
        <v>54905</v>
      </c>
      <c r="BL29" s="294">
        <v>172439</v>
      </c>
      <c r="BM29" s="294">
        <v>46851</v>
      </c>
      <c r="BN29" s="294">
        <v>46166</v>
      </c>
      <c r="BO29" s="294">
        <v>49477</v>
      </c>
      <c r="BP29" s="294">
        <v>142494</v>
      </c>
      <c r="BQ29" s="294">
        <v>314933</v>
      </c>
      <c r="BR29" s="294">
        <v>-5662.780049139983</v>
      </c>
      <c r="BS29" s="546">
        <v>-1.7663301894591404E-2</v>
      </c>
      <c r="BT29" s="294">
        <v>41569</v>
      </c>
      <c r="BU29" s="294">
        <v>13934</v>
      </c>
      <c r="BV29" s="546">
        <v>0.50421566853627642</v>
      </c>
      <c r="BW29" s="294">
        <v>49464</v>
      </c>
      <c r="BX29" s="844">
        <v>10152</v>
      </c>
      <c r="BY29" s="845">
        <v>0.25824175824175827</v>
      </c>
      <c r="BZ29" s="294">
        <v>51011</v>
      </c>
      <c r="CA29" s="844">
        <f t="shared" si="1"/>
        <v>18698</v>
      </c>
      <c r="CB29" s="845">
        <f t="shared" si="2"/>
        <v>0.57865255469934707</v>
      </c>
      <c r="CC29" s="294">
        <v>142044</v>
      </c>
      <c r="CD29" s="844">
        <f t="shared" si="3"/>
        <v>42784</v>
      </c>
      <c r="CE29" s="845">
        <f t="shared" si="4"/>
        <v>0.43102961918194638</v>
      </c>
      <c r="CF29" s="294">
        <v>456977</v>
      </c>
      <c r="CG29" s="844">
        <f t="shared" si="5"/>
        <v>37122.009287749999</v>
      </c>
      <c r="CH29" s="845">
        <f t="shared" si="6"/>
        <v>8.8416263016846644E-2</v>
      </c>
      <c r="CI29" s="294">
        <v>54228</v>
      </c>
      <c r="CJ29" s="844">
        <f t="shared" si="7"/>
        <v>14551</v>
      </c>
      <c r="CK29" s="845">
        <f t="shared" si="8"/>
        <v>0.36673639640093758</v>
      </c>
      <c r="CL29" s="294">
        <v>51963</v>
      </c>
      <c r="CM29" s="602">
        <f t="shared" si="9"/>
        <v>7288</v>
      </c>
      <c r="CN29" s="621">
        <f t="shared" si="10"/>
        <v>0.16313374370453274</v>
      </c>
      <c r="CO29" s="294">
        <v>84672</v>
      </c>
      <c r="CP29" s="602">
        <f t="shared" si="0"/>
        <v>21690</v>
      </c>
      <c r="CQ29" s="621">
        <f t="shared" si="11"/>
        <v>0.3443841097456416</v>
      </c>
      <c r="CR29" s="294">
        <v>190863</v>
      </c>
      <c r="CS29" s="602">
        <f t="shared" si="12"/>
        <v>43529</v>
      </c>
      <c r="CT29" s="621">
        <f t="shared" si="13"/>
        <v>0.295444364505138</v>
      </c>
      <c r="CU29" s="294">
        <v>647840</v>
      </c>
      <c r="CV29" s="602">
        <f t="shared" si="14"/>
        <v>80651.009287749999</v>
      </c>
      <c r="CW29" s="621">
        <f t="shared" si="15"/>
        <v>0.14219424320361393</v>
      </c>
      <c r="CX29" s="294">
        <v>88493</v>
      </c>
      <c r="CY29" s="602">
        <f t="shared" si="16"/>
        <v>27219</v>
      </c>
      <c r="CZ29" s="621">
        <f t="shared" si="17"/>
        <v>0.44421777589189543</v>
      </c>
      <c r="DA29" s="294">
        <v>72227</v>
      </c>
      <c r="DB29" s="602">
        <f t="shared" si="18"/>
        <v>15967</v>
      </c>
      <c r="DC29" s="621">
        <f t="shared" si="19"/>
        <v>0.28380732314255241</v>
      </c>
      <c r="DD29" s="294">
        <v>70405</v>
      </c>
      <c r="DE29" s="602">
        <f t="shared" si="20"/>
        <v>15500</v>
      </c>
      <c r="DF29" s="621">
        <f t="shared" si="21"/>
        <v>0.28230580092887714</v>
      </c>
      <c r="DG29" s="294">
        <v>231125</v>
      </c>
      <c r="DH29" s="602">
        <f t="shared" si="22"/>
        <v>58686</v>
      </c>
      <c r="DI29" s="621">
        <f t="shared" si="23"/>
        <v>0.34032904389378271</v>
      </c>
      <c r="DJ29" s="294">
        <v>65830</v>
      </c>
      <c r="DK29" s="602">
        <f t="shared" si="24"/>
        <v>19664</v>
      </c>
      <c r="DL29" s="621">
        <f t="shared" si="25"/>
        <v>0.42594116882554262</v>
      </c>
      <c r="DM29" s="294">
        <v>49310</v>
      </c>
      <c r="DN29" s="602">
        <f t="shared" si="26"/>
        <v>3144</v>
      </c>
      <c r="DO29" s="621">
        <f t="shared" si="27"/>
        <v>6.8102066455833291E-2</v>
      </c>
      <c r="DP29" s="294">
        <v>44585</v>
      </c>
      <c r="DQ29" s="602">
        <f t="shared" si="28"/>
        <v>-4892</v>
      </c>
      <c r="DR29" s="621">
        <f t="shared" si="29"/>
        <v>-9.8874224387088955E-2</v>
      </c>
      <c r="DS29" s="294">
        <v>159725</v>
      </c>
      <c r="DT29" s="602">
        <f t="shared" si="30"/>
        <v>17231</v>
      </c>
      <c r="DU29" s="621">
        <f t="shared" si="31"/>
        <v>0.12092438979886873</v>
      </c>
      <c r="DV29" s="294">
        <v>390850</v>
      </c>
      <c r="DW29" s="602">
        <f t="shared" si="32"/>
        <v>75917</v>
      </c>
      <c r="DX29" s="621">
        <f t="shared" si="33"/>
        <v>0.24105762177987064</v>
      </c>
    </row>
    <row r="30" spans="1:128" x14ac:dyDescent="0.25">
      <c r="A30" s="82" t="s">
        <v>22</v>
      </c>
      <c r="B30" s="294">
        <v>75202</v>
      </c>
      <c r="C30" s="294">
        <v>68591.832615504289</v>
      </c>
      <c r="D30" s="294">
        <v>76560.787634556895</v>
      </c>
      <c r="E30" s="294">
        <v>220354.62025006118</v>
      </c>
      <c r="F30" s="294">
        <v>68683.074158135598</v>
      </c>
      <c r="G30" s="294">
        <v>75119.863504963927</v>
      </c>
      <c r="H30" s="294">
        <v>57801.762537984483</v>
      </c>
      <c r="I30" s="294">
        <v>201604.70020108399</v>
      </c>
      <c r="J30" s="294">
        <v>421959.33523411263</v>
      </c>
      <c r="K30" s="294">
        <v>71636</v>
      </c>
      <c r="L30" s="294">
        <v>71200</v>
      </c>
      <c r="M30" s="294">
        <v>62043</v>
      </c>
      <c r="N30" s="294">
        <v>204879</v>
      </c>
      <c r="O30" s="294">
        <v>626838.33523411257</v>
      </c>
      <c r="P30" s="294">
        <v>72882</v>
      </c>
      <c r="Q30" s="294">
        <v>73127</v>
      </c>
      <c r="R30" s="294">
        <v>81154.745788006563</v>
      </c>
      <c r="S30" s="294">
        <v>227163.74578800658</v>
      </c>
      <c r="T30" s="294">
        <v>854002.08102211915</v>
      </c>
      <c r="U30" s="294">
        <v>84579.999999999985</v>
      </c>
      <c r="V30" s="294">
        <v>74280.890436547459</v>
      </c>
      <c r="W30" s="294">
        <v>77046.841704358798</v>
      </c>
      <c r="X30" s="294">
        <v>235907.73214090627</v>
      </c>
      <c r="Y30" s="294">
        <v>78956.015734880348</v>
      </c>
      <c r="Z30" s="294">
        <v>77290.981811848746</v>
      </c>
      <c r="AA30" s="294">
        <v>74825</v>
      </c>
      <c r="AB30" s="294">
        <v>231071.99754672911</v>
      </c>
      <c r="AC30" s="294">
        <v>466979.73089249321</v>
      </c>
      <c r="AD30" s="294">
        <v>78613</v>
      </c>
      <c r="AE30" s="294">
        <v>58969.999999999993</v>
      </c>
      <c r="AF30" s="83">
        <v>67530</v>
      </c>
      <c r="AG30" s="294">
        <v>205113</v>
      </c>
      <c r="AH30" s="294">
        <v>672092.73089249316</v>
      </c>
      <c r="AI30" s="294">
        <v>68320</v>
      </c>
      <c r="AJ30" s="294">
        <v>66746.000000000015</v>
      </c>
      <c r="AK30" s="294">
        <v>81896.577149999997</v>
      </c>
      <c r="AL30" s="294">
        <v>216962.57715000003</v>
      </c>
      <c r="AM30" s="294">
        <v>889055.30804249318</v>
      </c>
      <c r="AN30" s="294">
        <v>71727</v>
      </c>
      <c r="AO30" s="294">
        <v>59409.999999999993</v>
      </c>
      <c r="AP30" s="294">
        <v>69911</v>
      </c>
      <c r="AQ30" s="294">
        <v>201048</v>
      </c>
      <c r="AR30" s="294">
        <v>53070</v>
      </c>
      <c r="AS30" s="294">
        <v>67465</v>
      </c>
      <c r="AT30" s="294">
        <v>65663</v>
      </c>
      <c r="AU30" s="294">
        <v>186198</v>
      </c>
      <c r="AV30" s="294">
        <v>387246.59783440002</v>
      </c>
      <c r="AW30" s="294">
        <v>69858</v>
      </c>
      <c r="AX30" s="294">
        <v>72169</v>
      </c>
      <c r="AY30" s="83">
        <v>71057</v>
      </c>
      <c r="AZ30" s="294">
        <v>213084</v>
      </c>
      <c r="BA30" s="294">
        <v>600328.16703861998</v>
      </c>
      <c r="BB30" s="294">
        <v>70307</v>
      </c>
      <c r="BC30" s="294">
        <v>66247</v>
      </c>
      <c r="BD30" s="294">
        <v>75076</v>
      </c>
      <c r="BE30" s="294">
        <v>211630</v>
      </c>
      <c r="BF30" s="294">
        <v>811958.16703861998</v>
      </c>
      <c r="BG30" s="294">
        <v>-71764.563853873173</v>
      </c>
      <c r="BH30" s="546">
        <v>-8.6718048142161552E-2</v>
      </c>
      <c r="BI30" s="294">
        <v>78125</v>
      </c>
      <c r="BJ30" s="294">
        <v>66065</v>
      </c>
      <c r="BK30" s="294">
        <v>69187</v>
      </c>
      <c r="BL30" s="294">
        <v>213377</v>
      </c>
      <c r="BM30" s="294">
        <v>50070</v>
      </c>
      <c r="BN30" s="294">
        <v>58687</v>
      </c>
      <c r="BO30" s="294">
        <v>68155</v>
      </c>
      <c r="BP30" s="294">
        <v>176912</v>
      </c>
      <c r="BQ30" s="294">
        <v>390289</v>
      </c>
      <c r="BR30" s="294">
        <v>3042.4021655999823</v>
      </c>
      <c r="BS30" s="546">
        <v>7.8564981141577856E-3</v>
      </c>
      <c r="BT30" s="294">
        <v>77408</v>
      </c>
      <c r="BU30" s="294">
        <v>7550</v>
      </c>
      <c r="BV30" s="546">
        <v>0.10807638352085659</v>
      </c>
      <c r="BW30" s="294">
        <v>66818</v>
      </c>
      <c r="BX30" s="844">
        <v>-5351</v>
      </c>
      <c r="BY30" s="845">
        <v>-7.414540869348335E-2</v>
      </c>
      <c r="BZ30" s="294">
        <v>69276</v>
      </c>
      <c r="CA30" s="844">
        <f t="shared" si="1"/>
        <v>-1781</v>
      </c>
      <c r="CB30" s="845">
        <f t="shared" si="2"/>
        <v>-2.5064384930407982E-2</v>
      </c>
      <c r="CC30" s="294">
        <v>213502</v>
      </c>
      <c r="CD30" s="844">
        <f t="shared" si="3"/>
        <v>418</v>
      </c>
      <c r="CE30" s="845">
        <f t="shared" si="4"/>
        <v>1.9616676991233506E-3</v>
      </c>
      <c r="CF30" s="294">
        <v>603791</v>
      </c>
      <c r="CG30" s="844">
        <f t="shared" si="5"/>
        <v>3462.8329613800161</v>
      </c>
      <c r="CH30" s="845">
        <f t="shared" si="6"/>
        <v>5.7682333621991233E-3</v>
      </c>
      <c r="CI30" s="294">
        <v>78849</v>
      </c>
      <c r="CJ30" s="844">
        <f t="shared" si="7"/>
        <v>8542</v>
      </c>
      <c r="CK30" s="845">
        <f t="shared" si="8"/>
        <v>0.12149572588789168</v>
      </c>
      <c r="CL30" s="294">
        <v>81837</v>
      </c>
      <c r="CM30" s="602">
        <f t="shared" si="9"/>
        <v>15590</v>
      </c>
      <c r="CN30" s="621">
        <f t="shared" si="10"/>
        <v>0.23533141123371623</v>
      </c>
      <c r="CO30" s="294">
        <v>92820</v>
      </c>
      <c r="CP30" s="602">
        <f t="shared" si="0"/>
        <v>17744</v>
      </c>
      <c r="CQ30" s="621">
        <f t="shared" si="11"/>
        <v>0.23634716820288773</v>
      </c>
      <c r="CR30" s="294">
        <v>253506</v>
      </c>
      <c r="CS30" s="602">
        <f t="shared" si="12"/>
        <v>41876</v>
      </c>
      <c r="CT30" s="621">
        <f t="shared" si="13"/>
        <v>0.19787364740348723</v>
      </c>
      <c r="CU30" s="294">
        <v>857297</v>
      </c>
      <c r="CV30" s="602">
        <f t="shared" si="14"/>
        <v>45338.832961380016</v>
      </c>
      <c r="CW30" s="621">
        <f t="shared" si="15"/>
        <v>5.5838877915028742E-2</v>
      </c>
      <c r="CX30" s="294">
        <v>92282</v>
      </c>
      <c r="CY30" s="602">
        <f t="shared" si="16"/>
        <v>14157</v>
      </c>
      <c r="CZ30" s="621">
        <f t="shared" si="17"/>
        <v>0.1812096</v>
      </c>
      <c r="DA30" s="294">
        <v>87175</v>
      </c>
      <c r="DB30" s="602">
        <f t="shared" si="18"/>
        <v>21110</v>
      </c>
      <c r="DC30" s="621">
        <f t="shared" si="19"/>
        <v>0.31953379247710589</v>
      </c>
      <c r="DD30" s="294">
        <v>87058</v>
      </c>
      <c r="DE30" s="602">
        <f t="shared" si="20"/>
        <v>17871</v>
      </c>
      <c r="DF30" s="621">
        <f t="shared" si="21"/>
        <v>0.25829996964747715</v>
      </c>
      <c r="DG30" s="294">
        <v>266515</v>
      </c>
      <c r="DH30" s="602">
        <f t="shared" si="22"/>
        <v>53138</v>
      </c>
      <c r="DI30" s="621">
        <f t="shared" si="23"/>
        <v>0.24903340097573778</v>
      </c>
      <c r="DJ30" s="294">
        <v>59968</v>
      </c>
      <c r="DK30" s="602">
        <f t="shared" si="24"/>
        <v>1281</v>
      </c>
      <c r="DL30" s="621">
        <f t="shared" si="25"/>
        <v>2.1827662003510148E-2</v>
      </c>
      <c r="DM30" s="294">
        <v>76563</v>
      </c>
      <c r="DN30" s="602">
        <f t="shared" si="26"/>
        <v>17876</v>
      </c>
      <c r="DO30" s="621">
        <f t="shared" si="27"/>
        <v>0.30459897421916265</v>
      </c>
      <c r="DP30" s="294">
        <v>77462</v>
      </c>
      <c r="DQ30" s="602">
        <f t="shared" si="28"/>
        <v>9307</v>
      </c>
      <c r="DR30" s="621">
        <f t="shared" si="29"/>
        <v>0.13655637884234464</v>
      </c>
      <c r="DS30" s="294">
        <v>213993</v>
      </c>
      <c r="DT30" s="602">
        <f t="shared" si="30"/>
        <v>37081</v>
      </c>
      <c r="DU30" s="621">
        <f t="shared" si="31"/>
        <v>0.20960138373880799</v>
      </c>
      <c r="DV30" s="294">
        <v>480508</v>
      </c>
      <c r="DW30" s="602">
        <f t="shared" si="32"/>
        <v>90219</v>
      </c>
      <c r="DX30" s="621">
        <f t="shared" si="33"/>
        <v>0.23115947413327048</v>
      </c>
    </row>
    <row r="31" spans="1:128" x14ac:dyDescent="0.25">
      <c r="A31" s="82" t="s">
        <v>92</v>
      </c>
      <c r="B31" s="294">
        <v>512.89344819210089</v>
      </c>
      <c r="C31" s="294">
        <v>1952.8559740367584</v>
      </c>
      <c r="D31" s="294">
        <v>2619.8530785507596</v>
      </c>
      <c r="E31" s="294">
        <v>5085.6025007796188</v>
      </c>
      <c r="F31" s="294">
        <v>798.85128782708728</v>
      </c>
      <c r="G31" s="294">
        <v>1171.9833419929282</v>
      </c>
      <c r="H31" s="294">
        <v>2319.8840995655996</v>
      </c>
      <c r="I31" s="294">
        <v>4290.718729385615</v>
      </c>
      <c r="J31" s="294">
        <v>9376.321922643474</v>
      </c>
      <c r="K31" s="294">
        <v>1005.9999999999999</v>
      </c>
      <c r="L31" s="294">
        <v>2220</v>
      </c>
      <c r="M31" s="294">
        <v>836.99999999999989</v>
      </c>
      <c r="N31" s="294">
        <v>4063</v>
      </c>
      <c r="O31" s="294">
        <v>13439.321922643474</v>
      </c>
      <c r="P31" s="294">
        <v>444.99999999999994</v>
      </c>
      <c r="Q31" s="294">
        <v>88</v>
      </c>
      <c r="R31" s="294">
        <v>26.715480136545793</v>
      </c>
      <c r="S31" s="294">
        <v>559.71548013654569</v>
      </c>
      <c r="T31" s="294">
        <v>13999.037402780019</v>
      </c>
      <c r="U31" s="294">
        <v>193.94332585923658</v>
      </c>
      <c r="V31" s="294">
        <v>0</v>
      </c>
      <c r="W31" s="294">
        <v>87.83757020747349</v>
      </c>
      <c r="X31" s="294">
        <v>281.78089606671006</v>
      </c>
      <c r="Y31" s="294">
        <v>81.06310953493994</v>
      </c>
      <c r="Z31" s="294">
        <v>29.000000000000004</v>
      </c>
      <c r="AA31" s="294">
        <v>181.10241653900826</v>
      </c>
      <c r="AB31" s="294">
        <v>291.16552607394817</v>
      </c>
      <c r="AC31" s="294">
        <v>572.99923975049592</v>
      </c>
      <c r="AD31" s="294">
        <v>75</v>
      </c>
      <c r="AE31" s="294">
        <v>131.00000000000003</v>
      </c>
      <c r="AF31" s="294">
        <v>3.9999999999999996</v>
      </c>
      <c r="AG31" s="294">
        <v>210.00000000000003</v>
      </c>
      <c r="AH31" s="294">
        <v>782.99923975049592</v>
      </c>
      <c r="AI31" s="294">
        <v>103</v>
      </c>
      <c r="AJ31" s="294">
        <v>195.99999999999997</v>
      </c>
      <c r="AK31" s="294">
        <v>12.71838</v>
      </c>
      <c r="AL31" s="294">
        <v>311.71837999999997</v>
      </c>
      <c r="AM31" s="294">
        <v>1094.7176197504959</v>
      </c>
      <c r="AN31" s="294">
        <v>0</v>
      </c>
      <c r="AO31" s="294">
        <v>56</v>
      </c>
      <c r="AP31" s="294">
        <v>15</v>
      </c>
      <c r="AQ31" s="294">
        <v>71</v>
      </c>
      <c r="AR31" s="294">
        <v>19</v>
      </c>
      <c r="AS31" s="294">
        <v>356</v>
      </c>
      <c r="AT31" s="294">
        <v>62.824439999999996</v>
      </c>
      <c r="AU31" s="294">
        <v>437.82443999999998</v>
      </c>
      <c r="AV31" s="294">
        <v>508.54589146000001</v>
      </c>
      <c r="AW31" s="294">
        <v>155</v>
      </c>
      <c r="AX31" s="294">
        <v>793</v>
      </c>
      <c r="AY31" s="294">
        <v>20</v>
      </c>
      <c r="AZ31" s="294">
        <v>968</v>
      </c>
      <c r="BA31" s="294">
        <v>1476.3330291699999</v>
      </c>
      <c r="BB31" s="294">
        <v>494</v>
      </c>
      <c r="BC31" s="294">
        <v>0</v>
      </c>
      <c r="BD31" s="294">
        <v>63</v>
      </c>
      <c r="BE31" s="294">
        <v>557</v>
      </c>
      <c r="BF31" s="294">
        <v>2033.3330291699999</v>
      </c>
      <c r="BG31" s="294">
        <v>693.333789419504</v>
      </c>
      <c r="BH31" s="546">
        <v>0.85740413096980195</v>
      </c>
      <c r="BI31" s="294">
        <v>9</v>
      </c>
      <c r="BJ31" s="294">
        <v>11</v>
      </c>
      <c r="BK31" s="294">
        <v>58</v>
      </c>
      <c r="BL31" s="294">
        <v>78</v>
      </c>
      <c r="BM31" s="294">
        <v>11</v>
      </c>
      <c r="BN31" s="294">
        <v>118</v>
      </c>
      <c r="BO31" s="294">
        <v>12</v>
      </c>
      <c r="BP31" s="294">
        <v>141</v>
      </c>
      <c r="BQ31" s="294">
        <v>219</v>
      </c>
      <c r="BR31" s="294">
        <v>-289.54589146000001</v>
      </c>
      <c r="BS31" s="546">
        <v>-0.56936039858415499</v>
      </c>
      <c r="BT31" s="294">
        <v>257</v>
      </c>
      <c r="BU31" s="294">
        <v>102</v>
      </c>
      <c r="BV31" s="546">
        <v>0.65806451612903227</v>
      </c>
      <c r="BW31" s="294">
        <v>74</v>
      </c>
      <c r="BX31" s="844">
        <v>-719</v>
      </c>
      <c r="BY31" s="845">
        <v>-0.90668348045397229</v>
      </c>
      <c r="BZ31" s="294">
        <v>0</v>
      </c>
      <c r="CA31" s="844">
        <f t="shared" si="1"/>
        <v>-20</v>
      </c>
      <c r="CB31" s="845">
        <f t="shared" si="2"/>
        <v>-1</v>
      </c>
      <c r="CC31" s="294">
        <v>331</v>
      </c>
      <c r="CD31" s="844">
        <f t="shared" si="3"/>
        <v>-637</v>
      </c>
      <c r="CE31" s="845">
        <f t="shared" si="4"/>
        <v>-0.65805785123966942</v>
      </c>
      <c r="CF31" s="294">
        <v>550</v>
      </c>
      <c r="CG31" s="844">
        <f t="shared" si="5"/>
        <v>-926.33302916999992</v>
      </c>
      <c r="CH31" s="845">
        <f t="shared" si="6"/>
        <v>-0.62745533078724647</v>
      </c>
      <c r="CI31" s="294">
        <v>96</v>
      </c>
      <c r="CJ31" s="844">
        <f t="shared" si="7"/>
        <v>-398</v>
      </c>
      <c r="CK31" s="845">
        <f t="shared" si="8"/>
        <v>-0.80566801619433204</v>
      </c>
      <c r="CL31" s="294">
        <v>232</v>
      </c>
      <c r="CM31" s="602">
        <f t="shared" si="9"/>
        <v>232</v>
      </c>
      <c r="CN31" s="621" t="e">
        <f t="shared" si="10"/>
        <v>#DIV/0!</v>
      </c>
      <c r="CO31" s="294">
        <v>159</v>
      </c>
      <c r="CP31" s="602">
        <f t="shared" si="0"/>
        <v>96</v>
      </c>
      <c r="CQ31" s="621">
        <f t="shared" si="11"/>
        <v>1.5238095238095237</v>
      </c>
      <c r="CR31" s="294">
        <v>487</v>
      </c>
      <c r="CS31" s="602">
        <f t="shared" si="12"/>
        <v>-70</v>
      </c>
      <c r="CT31" s="621">
        <f t="shared" si="13"/>
        <v>-0.12567324955116696</v>
      </c>
      <c r="CU31" s="294">
        <v>1037</v>
      </c>
      <c r="CV31" s="602">
        <f t="shared" si="14"/>
        <v>-996.33302916999992</v>
      </c>
      <c r="CW31" s="621">
        <f t="shared" si="15"/>
        <v>-0.48999992370984102</v>
      </c>
      <c r="CX31" s="294">
        <v>142</v>
      </c>
      <c r="CY31" s="602">
        <f t="shared" si="16"/>
        <v>133</v>
      </c>
      <c r="CZ31" s="621">
        <f t="shared" si="17"/>
        <v>14.777777777777779</v>
      </c>
      <c r="DA31" s="294">
        <v>6</v>
      </c>
      <c r="DB31" s="602">
        <f t="shared" si="18"/>
        <v>-5</v>
      </c>
      <c r="DC31" s="621">
        <f t="shared" si="19"/>
        <v>-0.45454545454545453</v>
      </c>
      <c r="DD31" s="294">
        <v>5</v>
      </c>
      <c r="DE31" s="602">
        <f t="shared" si="20"/>
        <v>-53</v>
      </c>
      <c r="DF31" s="621">
        <f t="shared" si="21"/>
        <v>-0.91379310344827591</v>
      </c>
      <c r="DG31" s="294">
        <v>153</v>
      </c>
      <c r="DH31" s="602">
        <f t="shared" si="22"/>
        <v>75</v>
      </c>
      <c r="DI31" s="621">
        <f t="shared" si="23"/>
        <v>0.96153846153846156</v>
      </c>
      <c r="DJ31" s="294">
        <v>5</v>
      </c>
      <c r="DK31" s="602">
        <f t="shared" si="24"/>
        <v>-113</v>
      </c>
      <c r="DL31" s="621">
        <f t="shared" si="25"/>
        <v>-0.9576271186440678</v>
      </c>
      <c r="DM31" s="294">
        <v>359</v>
      </c>
      <c r="DN31" s="602">
        <f t="shared" si="26"/>
        <v>241</v>
      </c>
      <c r="DO31" s="621">
        <f t="shared" si="27"/>
        <v>2.0423728813559321</v>
      </c>
      <c r="DP31" s="294">
        <v>23</v>
      </c>
      <c r="DQ31" s="602">
        <f t="shared" si="28"/>
        <v>11</v>
      </c>
      <c r="DR31" s="621">
        <f t="shared" si="29"/>
        <v>0.91666666666666663</v>
      </c>
      <c r="DS31" s="294">
        <v>387</v>
      </c>
      <c r="DT31" s="602">
        <f t="shared" si="30"/>
        <v>246</v>
      </c>
      <c r="DU31" s="621">
        <f t="shared" si="31"/>
        <v>1.7446808510638299</v>
      </c>
      <c r="DV31" s="294">
        <v>540</v>
      </c>
      <c r="DW31" s="602">
        <f t="shared" si="32"/>
        <v>321</v>
      </c>
      <c r="DX31" s="621">
        <f t="shared" si="33"/>
        <v>1.4657534246575343</v>
      </c>
    </row>
    <row r="32" spans="1:128" x14ac:dyDescent="0.25">
      <c r="A32" s="82" t="s">
        <v>61</v>
      </c>
      <c r="T32" s="294">
        <v>0</v>
      </c>
      <c r="AM32" s="294">
        <v>0</v>
      </c>
      <c r="BF32" s="294">
        <v>0</v>
      </c>
      <c r="BG32" s="294">
        <v>0</v>
      </c>
      <c r="BH32" s="546"/>
      <c r="BR32" s="294">
        <v>0</v>
      </c>
      <c r="BS32" s="546" t="e">
        <v>#DIV/0!</v>
      </c>
      <c r="BU32" s="294">
        <v>0</v>
      </c>
      <c r="BV32" s="546" t="e">
        <v>#DIV/0!</v>
      </c>
      <c r="BX32" s="844">
        <v>0</v>
      </c>
      <c r="BY32" s="845" t="e">
        <v>#DIV/0!</v>
      </c>
      <c r="CA32" s="844">
        <f t="shared" si="1"/>
        <v>0</v>
      </c>
      <c r="CB32" s="845" t="e">
        <f t="shared" si="2"/>
        <v>#DIV/0!</v>
      </c>
      <c r="CD32" s="844">
        <f t="shared" si="3"/>
        <v>0</v>
      </c>
      <c r="CE32" s="845" t="e">
        <f t="shared" si="4"/>
        <v>#DIV/0!</v>
      </c>
      <c r="CG32" s="844">
        <f t="shared" si="5"/>
        <v>0</v>
      </c>
      <c r="CH32" s="845" t="e">
        <f t="shared" si="6"/>
        <v>#DIV/0!</v>
      </c>
      <c r="CJ32" s="844">
        <f t="shared" si="7"/>
        <v>0</v>
      </c>
      <c r="CK32" s="845" t="e">
        <f t="shared" si="8"/>
        <v>#DIV/0!</v>
      </c>
      <c r="CM32" s="602">
        <f t="shared" si="9"/>
        <v>0</v>
      </c>
      <c r="CN32" s="621" t="e">
        <f t="shared" si="10"/>
        <v>#DIV/0!</v>
      </c>
      <c r="CP32" s="602">
        <f t="shared" si="0"/>
        <v>0</v>
      </c>
      <c r="CQ32" s="621" t="e">
        <f t="shared" si="11"/>
        <v>#DIV/0!</v>
      </c>
      <c r="CS32" s="602">
        <f t="shared" si="12"/>
        <v>0</v>
      </c>
      <c r="CT32" s="621" t="e">
        <f t="shared" si="13"/>
        <v>#DIV/0!</v>
      </c>
      <c r="CU32" s="294">
        <v>0</v>
      </c>
      <c r="CV32" s="602">
        <f t="shared" si="14"/>
        <v>0</v>
      </c>
      <c r="CW32" s="621" t="e">
        <f t="shared" si="15"/>
        <v>#DIV/0!</v>
      </c>
      <c r="CX32" s="294">
        <v>0</v>
      </c>
      <c r="CY32" s="602">
        <f t="shared" si="16"/>
        <v>0</v>
      </c>
      <c r="CZ32" s="621" t="e">
        <f t="shared" si="17"/>
        <v>#DIV/0!</v>
      </c>
      <c r="DB32" s="602">
        <f t="shared" si="18"/>
        <v>0</v>
      </c>
      <c r="DC32" s="621" t="e">
        <f t="shared" si="19"/>
        <v>#DIV/0!</v>
      </c>
      <c r="DE32" s="602">
        <f t="shared" si="20"/>
        <v>0</v>
      </c>
      <c r="DF32" s="621" t="e">
        <f t="shared" si="21"/>
        <v>#DIV/0!</v>
      </c>
      <c r="DH32" s="602">
        <f t="shared" si="22"/>
        <v>0</v>
      </c>
      <c r="DI32" s="621" t="e">
        <f t="shared" si="23"/>
        <v>#DIV/0!</v>
      </c>
      <c r="DK32" s="602">
        <f t="shared" si="24"/>
        <v>0</v>
      </c>
      <c r="DL32" s="621" t="e">
        <f t="shared" si="25"/>
        <v>#DIV/0!</v>
      </c>
      <c r="DN32" s="602">
        <f t="shared" si="26"/>
        <v>0</v>
      </c>
      <c r="DO32" s="621" t="e">
        <f t="shared" si="27"/>
        <v>#DIV/0!</v>
      </c>
      <c r="DQ32" s="602">
        <f t="shared" si="28"/>
        <v>0</v>
      </c>
      <c r="DR32" s="621" t="e">
        <f t="shared" si="29"/>
        <v>#DIV/0!</v>
      </c>
      <c r="DT32" s="602">
        <f t="shared" si="30"/>
        <v>0</v>
      </c>
      <c r="DU32" s="621" t="e">
        <f t="shared" si="31"/>
        <v>#DIV/0!</v>
      </c>
      <c r="DW32" s="602">
        <f t="shared" si="32"/>
        <v>0</v>
      </c>
      <c r="DX32" s="621" t="e">
        <f t="shared" si="33"/>
        <v>#DIV/0!</v>
      </c>
    </row>
    <row r="33" spans="1:128" x14ac:dyDescent="0.25">
      <c r="A33" s="82" t="s">
        <v>71</v>
      </c>
      <c r="T33" s="294">
        <v>0</v>
      </c>
      <c r="AM33" s="294">
        <v>0</v>
      </c>
      <c r="BF33" s="294">
        <v>0</v>
      </c>
      <c r="BG33" s="294">
        <v>0</v>
      </c>
      <c r="BH33" s="546"/>
      <c r="BR33" s="294">
        <v>0</v>
      </c>
      <c r="BS33" s="546" t="e">
        <v>#DIV/0!</v>
      </c>
      <c r="BU33" s="294">
        <v>0</v>
      </c>
      <c r="BV33" s="546" t="e">
        <v>#DIV/0!</v>
      </c>
      <c r="BX33" s="844">
        <v>0</v>
      </c>
      <c r="BY33" s="845" t="e">
        <v>#DIV/0!</v>
      </c>
      <c r="CA33" s="844">
        <f t="shared" si="1"/>
        <v>0</v>
      </c>
      <c r="CB33" s="845" t="e">
        <f t="shared" si="2"/>
        <v>#DIV/0!</v>
      </c>
      <c r="CD33" s="844">
        <f t="shared" si="3"/>
        <v>0</v>
      </c>
      <c r="CE33" s="845" t="e">
        <f t="shared" si="4"/>
        <v>#DIV/0!</v>
      </c>
      <c r="CG33" s="844">
        <f t="shared" si="5"/>
        <v>0</v>
      </c>
      <c r="CH33" s="845" t="e">
        <f t="shared" si="6"/>
        <v>#DIV/0!</v>
      </c>
      <c r="CJ33" s="844">
        <f t="shared" si="7"/>
        <v>0</v>
      </c>
      <c r="CK33" s="845" t="e">
        <f t="shared" si="8"/>
        <v>#DIV/0!</v>
      </c>
      <c r="CM33" s="602">
        <f t="shared" si="9"/>
        <v>0</v>
      </c>
      <c r="CN33" s="621" t="e">
        <f t="shared" si="10"/>
        <v>#DIV/0!</v>
      </c>
      <c r="CP33" s="602">
        <f t="shared" si="0"/>
        <v>0</v>
      </c>
      <c r="CQ33" s="621" t="e">
        <f t="shared" si="11"/>
        <v>#DIV/0!</v>
      </c>
      <c r="CS33" s="602">
        <f t="shared" si="12"/>
        <v>0</v>
      </c>
      <c r="CT33" s="621" t="e">
        <f t="shared" si="13"/>
        <v>#DIV/0!</v>
      </c>
      <c r="CU33" s="294">
        <v>0</v>
      </c>
      <c r="CV33" s="602">
        <f t="shared" si="14"/>
        <v>0</v>
      </c>
      <c r="CW33" s="621" t="e">
        <f t="shared" si="15"/>
        <v>#DIV/0!</v>
      </c>
      <c r="CY33" s="602">
        <f t="shared" si="16"/>
        <v>0</v>
      </c>
      <c r="CZ33" s="621" t="e">
        <f t="shared" si="17"/>
        <v>#DIV/0!</v>
      </c>
      <c r="DB33" s="602">
        <f t="shared" si="18"/>
        <v>0</v>
      </c>
      <c r="DC33" s="621" t="e">
        <f t="shared" si="19"/>
        <v>#DIV/0!</v>
      </c>
      <c r="DE33" s="602">
        <f t="shared" si="20"/>
        <v>0</v>
      </c>
      <c r="DF33" s="621" t="e">
        <f t="shared" si="21"/>
        <v>#DIV/0!</v>
      </c>
      <c r="DH33" s="602">
        <f t="shared" si="22"/>
        <v>0</v>
      </c>
      <c r="DI33" s="621" t="e">
        <f t="shared" si="23"/>
        <v>#DIV/0!</v>
      </c>
      <c r="DK33" s="602">
        <f t="shared" si="24"/>
        <v>0</v>
      </c>
      <c r="DL33" s="621" t="e">
        <f t="shared" si="25"/>
        <v>#DIV/0!</v>
      </c>
      <c r="DN33" s="602">
        <f t="shared" si="26"/>
        <v>0</v>
      </c>
      <c r="DO33" s="621" t="e">
        <f t="shared" si="27"/>
        <v>#DIV/0!</v>
      </c>
      <c r="DQ33" s="602">
        <f t="shared" si="28"/>
        <v>0</v>
      </c>
      <c r="DR33" s="621" t="e">
        <f t="shared" si="29"/>
        <v>#DIV/0!</v>
      </c>
      <c r="DT33" s="602">
        <f t="shared" si="30"/>
        <v>0</v>
      </c>
      <c r="DU33" s="621" t="e">
        <f t="shared" si="31"/>
        <v>#DIV/0!</v>
      </c>
      <c r="DW33" s="602">
        <f t="shared" si="32"/>
        <v>0</v>
      </c>
      <c r="DX33" s="621" t="e">
        <f t="shared" si="33"/>
        <v>#DIV/0!</v>
      </c>
    </row>
    <row r="34" spans="1:128" x14ac:dyDescent="0.25">
      <c r="A34" s="82" t="s">
        <v>72</v>
      </c>
      <c r="T34" s="294">
        <v>0</v>
      </c>
      <c r="AM34" s="294">
        <v>0</v>
      </c>
      <c r="BF34" s="294">
        <v>0</v>
      </c>
      <c r="BG34" s="294">
        <v>0</v>
      </c>
      <c r="BH34" s="546"/>
      <c r="BR34" s="294">
        <v>0</v>
      </c>
      <c r="BS34" s="546" t="e">
        <v>#DIV/0!</v>
      </c>
      <c r="BU34" s="294">
        <v>0</v>
      </c>
      <c r="BV34" s="546" t="e">
        <v>#DIV/0!</v>
      </c>
      <c r="BX34" s="844">
        <v>0</v>
      </c>
      <c r="BY34" s="845" t="e">
        <v>#DIV/0!</v>
      </c>
      <c r="CA34" s="844">
        <f t="shared" si="1"/>
        <v>0</v>
      </c>
      <c r="CB34" s="845" t="e">
        <f t="shared" si="2"/>
        <v>#DIV/0!</v>
      </c>
      <c r="CD34" s="844">
        <f t="shared" si="3"/>
        <v>0</v>
      </c>
      <c r="CE34" s="845" t="e">
        <f t="shared" si="4"/>
        <v>#DIV/0!</v>
      </c>
      <c r="CG34" s="844">
        <f t="shared" si="5"/>
        <v>0</v>
      </c>
      <c r="CH34" s="845" t="e">
        <f t="shared" si="6"/>
        <v>#DIV/0!</v>
      </c>
      <c r="CJ34" s="844">
        <f t="shared" si="7"/>
        <v>0</v>
      </c>
      <c r="CK34" s="845" t="e">
        <f t="shared" si="8"/>
        <v>#DIV/0!</v>
      </c>
      <c r="CM34" s="602">
        <f t="shared" si="9"/>
        <v>0</v>
      </c>
      <c r="CN34" s="621" t="e">
        <f t="shared" si="10"/>
        <v>#DIV/0!</v>
      </c>
      <c r="CP34" s="602">
        <f t="shared" si="0"/>
        <v>0</v>
      </c>
      <c r="CQ34" s="621" t="e">
        <f t="shared" si="11"/>
        <v>#DIV/0!</v>
      </c>
      <c r="CS34" s="602">
        <f t="shared" si="12"/>
        <v>0</v>
      </c>
      <c r="CT34" s="621" t="e">
        <f t="shared" si="13"/>
        <v>#DIV/0!</v>
      </c>
      <c r="CU34" s="294">
        <v>0</v>
      </c>
      <c r="CV34" s="602">
        <f t="shared" si="14"/>
        <v>0</v>
      </c>
      <c r="CW34" s="621" t="e">
        <f t="shared" si="15"/>
        <v>#DIV/0!</v>
      </c>
      <c r="CY34" s="602">
        <f t="shared" si="16"/>
        <v>0</v>
      </c>
      <c r="CZ34" s="621" t="e">
        <f t="shared" si="17"/>
        <v>#DIV/0!</v>
      </c>
      <c r="DB34" s="602">
        <f t="shared" si="18"/>
        <v>0</v>
      </c>
      <c r="DC34" s="621" t="e">
        <f t="shared" si="19"/>
        <v>#DIV/0!</v>
      </c>
      <c r="DE34" s="602">
        <f t="shared" si="20"/>
        <v>0</v>
      </c>
      <c r="DF34" s="621" t="e">
        <f t="shared" si="21"/>
        <v>#DIV/0!</v>
      </c>
      <c r="DH34" s="602">
        <f t="shared" si="22"/>
        <v>0</v>
      </c>
      <c r="DI34" s="621" t="e">
        <f t="shared" si="23"/>
        <v>#DIV/0!</v>
      </c>
      <c r="DK34" s="602">
        <f t="shared" si="24"/>
        <v>0</v>
      </c>
      <c r="DL34" s="621" t="e">
        <f t="shared" si="25"/>
        <v>#DIV/0!</v>
      </c>
      <c r="DN34" s="602">
        <f t="shared" si="26"/>
        <v>0</v>
      </c>
      <c r="DO34" s="621" t="e">
        <f t="shared" si="27"/>
        <v>#DIV/0!</v>
      </c>
      <c r="DQ34" s="602">
        <f t="shared" si="28"/>
        <v>0</v>
      </c>
      <c r="DR34" s="621" t="e">
        <f t="shared" si="29"/>
        <v>#DIV/0!</v>
      </c>
      <c r="DT34" s="602">
        <f t="shared" si="30"/>
        <v>0</v>
      </c>
      <c r="DU34" s="621" t="e">
        <f t="shared" si="31"/>
        <v>#DIV/0!</v>
      </c>
      <c r="DW34" s="602">
        <f t="shared" si="32"/>
        <v>0</v>
      </c>
      <c r="DX34" s="621" t="e">
        <f t="shared" si="33"/>
        <v>#DIV/0!</v>
      </c>
    </row>
    <row r="35" spans="1:128" x14ac:dyDescent="0.25">
      <c r="A35" s="82" t="s">
        <v>89</v>
      </c>
      <c r="T35" s="294">
        <v>0</v>
      </c>
      <c r="AM35" s="294">
        <v>0</v>
      </c>
      <c r="BF35" s="294">
        <v>0</v>
      </c>
      <c r="BG35" s="294">
        <v>0</v>
      </c>
      <c r="BH35" s="546"/>
      <c r="BR35" s="294">
        <v>0</v>
      </c>
      <c r="BS35" s="546" t="e">
        <v>#DIV/0!</v>
      </c>
      <c r="BU35" s="294">
        <v>0</v>
      </c>
      <c r="BV35" s="546" t="e">
        <v>#DIV/0!</v>
      </c>
      <c r="BX35" s="844">
        <v>0</v>
      </c>
      <c r="BY35" s="845" t="e">
        <v>#DIV/0!</v>
      </c>
      <c r="CA35" s="844">
        <f t="shared" si="1"/>
        <v>0</v>
      </c>
      <c r="CB35" s="845" t="e">
        <f t="shared" si="2"/>
        <v>#DIV/0!</v>
      </c>
      <c r="CD35" s="844">
        <f t="shared" si="3"/>
        <v>0</v>
      </c>
      <c r="CE35" s="845" t="e">
        <f t="shared" si="4"/>
        <v>#DIV/0!</v>
      </c>
      <c r="CG35" s="844">
        <f t="shared" si="5"/>
        <v>0</v>
      </c>
      <c r="CH35" s="845" t="e">
        <f t="shared" si="6"/>
        <v>#DIV/0!</v>
      </c>
      <c r="CJ35" s="844">
        <f t="shared" si="7"/>
        <v>0</v>
      </c>
      <c r="CK35" s="845" t="e">
        <f t="shared" si="8"/>
        <v>#DIV/0!</v>
      </c>
      <c r="CM35" s="602">
        <f t="shared" si="9"/>
        <v>0</v>
      </c>
      <c r="CN35" s="621" t="e">
        <f t="shared" si="10"/>
        <v>#DIV/0!</v>
      </c>
      <c r="CP35" s="602">
        <f t="shared" si="0"/>
        <v>0</v>
      </c>
      <c r="CQ35" s="621" t="e">
        <f t="shared" si="11"/>
        <v>#DIV/0!</v>
      </c>
      <c r="CS35" s="602">
        <f t="shared" si="12"/>
        <v>0</v>
      </c>
      <c r="CT35" s="621" t="e">
        <f t="shared" si="13"/>
        <v>#DIV/0!</v>
      </c>
      <c r="CU35" s="294">
        <v>0</v>
      </c>
      <c r="CV35" s="602">
        <f t="shared" si="14"/>
        <v>0</v>
      </c>
      <c r="CW35" s="621" t="e">
        <f t="shared" si="15"/>
        <v>#DIV/0!</v>
      </c>
      <c r="CY35" s="602">
        <f t="shared" si="16"/>
        <v>0</v>
      </c>
      <c r="CZ35" s="621" t="e">
        <f t="shared" si="17"/>
        <v>#DIV/0!</v>
      </c>
      <c r="DB35" s="602">
        <f t="shared" si="18"/>
        <v>0</v>
      </c>
      <c r="DC35" s="621" t="e">
        <f t="shared" si="19"/>
        <v>#DIV/0!</v>
      </c>
      <c r="DE35" s="602">
        <f t="shared" si="20"/>
        <v>0</v>
      </c>
      <c r="DF35" s="621" t="e">
        <f t="shared" si="21"/>
        <v>#DIV/0!</v>
      </c>
      <c r="DH35" s="602">
        <f t="shared" si="22"/>
        <v>0</v>
      </c>
      <c r="DI35" s="621" t="e">
        <f t="shared" si="23"/>
        <v>#DIV/0!</v>
      </c>
      <c r="DK35" s="602">
        <f t="shared" si="24"/>
        <v>0</v>
      </c>
      <c r="DL35" s="621" t="e">
        <f t="shared" si="25"/>
        <v>#DIV/0!</v>
      </c>
      <c r="DN35" s="602">
        <f t="shared" si="26"/>
        <v>0</v>
      </c>
      <c r="DO35" s="621" t="e">
        <f t="shared" si="27"/>
        <v>#DIV/0!</v>
      </c>
      <c r="DQ35" s="602">
        <f t="shared" si="28"/>
        <v>0</v>
      </c>
      <c r="DR35" s="621" t="e">
        <f t="shared" si="29"/>
        <v>#DIV/0!</v>
      </c>
      <c r="DT35" s="602">
        <f t="shared" si="30"/>
        <v>0</v>
      </c>
      <c r="DU35" s="621" t="e">
        <f t="shared" si="31"/>
        <v>#DIV/0!</v>
      </c>
      <c r="DW35" s="602">
        <f t="shared" si="32"/>
        <v>0</v>
      </c>
      <c r="DX35" s="621" t="e">
        <f t="shared" si="33"/>
        <v>#DIV/0!</v>
      </c>
    </row>
    <row r="36" spans="1:128" x14ac:dyDescent="0.25">
      <c r="A36" s="82" t="s">
        <v>90</v>
      </c>
      <c r="T36" s="294">
        <v>0</v>
      </c>
      <c r="AM36" s="294">
        <v>0</v>
      </c>
      <c r="BF36" s="294">
        <v>0</v>
      </c>
      <c r="BG36" s="294">
        <v>0</v>
      </c>
      <c r="BH36" s="546"/>
      <c r="BR36" s="294">
        <v>0</v>
      </c>
      <c r="BS36" s="546" t="e">
        <v>#DIV/0!</v>
      </c>
      <c r="BU36" s="294">
        <v>0</v>
      </c>
      <c r="BV36" s="546" t="e">
        <v>#DIV/0!</v>
      </c>
      <c r="BX36" s="844">
        <v>0</v>
      </c>
      <c r="BY36" s="845" t="e">
        <v>#DIV/0!</v>
      </c>
      <c r="CA36" s="844">
        <f t="shared" si="1"/>
        <v>0</v>
      </c>
      <c r="CB36" s="845" t="e">
        <f t="shared" si="2"/>
        <v>#DIV/0!</v>
      </c>
      <c r="CD36" s="844">
        <f t="shared" si="3"/>
        <v>0</v>
      </c>
      <c r="CE36" s="845" t="e">
        <f t="shared" si="4"/>
        <v>#DIV/0!</v>
      </c>
      <c r="CG36" s="844">
        <f t="shared" si="5"/>
        <v>0</v>
      </c>
      <c r="CH36" s="845" t="e">
        <f t="shared" si="6"/>
        <v>#DIV/0!</v>
      </c>
      <c r="CJ36" s="844">
        <f t="shared" si="7"/>
        <v>0</v>
      </c>
      <c r="CK36" s="845" t="e">
        <f t="shared" si="8"/>
        <v>#DIV/0!</v>
      </c>
      <c r="CM36" s="602">
        <f t="shared" si="9"/>
        <v>0</v>
      </c>
      <c r="CN36" s="621" t="e">
        <f t="shared" si="10"/>
        <v>#DIV/0!</v>
      </c>
      <c r="CP36" s="602">
        <f t="shared" ref="CP36:CP67" si="34">CO36-BD36</f>
        <v>0</v>
      </c>
      <c r="CQ36" s="621" t="e">
        <f t="shared" si="11"/>
        <v>#DIV/0!</v>
      </c>
      <c r="CS36" s="602">
        <f t="shared" si="12"/>
        <v>0</v>
      </c>
      <c r="CT36" s="621" t="e">
        <f t="shared" si="13"/>
        <v>#DIV/0!</v>
      </c>
      <c r="CU36" s="294">
        <v>0</v>
      </c>
      <c r="CV36" s="602">
        <f t="shared" si="14"/>
        <v>0</v>
      </c>
      <c r="CW36" s="621" t="e">
        <f t="shared" si="15"/>
        <v>#DIV/0!</v>
      </c>
      <c r="CY36" s="602">
        <f t="shared" si="16"/>
        <v>0</v>
      </c>
      <c r="CZ36" s="621" t="e">
        <f t="shared" si="17"/>
        <v>#DIV/0!</v>
      </c>
      <c r="DB36" s="602">
        <f t="shared" si="18"/>
        <v>0</v>
      </c>
      <c r="DC36" s="621" t="e">
        <f t="shared" si="19"/>
        <v>#DIV/0!</v>
      </c>
      <c r="DE36" s="602">
        <f t="shared" si="20"/>
        <v>0</v>
      </c>
      <c r="DF36" s="621" t="e">
        <f t="shared" si="21"/>
        <v>#DIV/0!</v>
      </c>
      <c r="DH36" s="602">
        <f t="shared" si="22"/>
        <v>0</v>
      </c>
      <c r="DI36" s="621" t="e">
        <f t="shared" si="23"/>
        <v>#DIV/0!</v>
      </c>
      <c r="DK36" s="602">
        <f t="shared" si="24"/>
        <v>0</v>
      </c>
      <c r="DL36" s="621" t="e">
        <f t="shared" si="25"/>
        <v>#DIV/0!</v>
      </c>
      <c r="DN36" s="602">
        <f t="shared" si="26"/>
        <v>0</v>
      </c>
      <c r="DO36" s="621" t="e">
        <f t="shared" si="27"/>
        <v>#DIV/0!</v>
      </c>
      <c r="DQ36" s="602">
        <f t="shared" si="28"/>
        <v>0</v>
      </c>
      <c r="DR36" s="621" t="e">
        <f t="shared" si="29"/>
        <v>#DIV/0!</v>
      </c>
      <c r="DT36" s="602">
        <f t="shared" si="30"/>
        <v>0</v>
      </c>
      <c r="DU36" s="621" t="e">
        <f t="shared" si="31"/>
        <v>#DIV/0!</v>
      </c>
      <c r="DW36" s="602">
        <f t="shared" si="32"/>
        <v>0</v>
      </c>
      <c r="DX36" s="621" t="e">
        <f t="shared" si="33"/>
        <v>#DIV/0!</v>
      </c>
    </row>
    <row r="37" spans="1:128" x14ac:dyDescent="0.25">
      <c r="A37" s="82" t="s">
        <v>73</v>
      </c>
      <c r="T37" s="294">
        <v>0</v>
      </c>
      <c r="AM37" s="294">
        <v>0</v>
      </c>
      <c r="BF37" s="294">
        <v>0</v>
      </c>
      <c r="BG37" s="294">
        <v>0</v>
      </c>
      <c r="BH37" s="546"/>
      <c r="BR37" s="294">
        <v>0</v>
      </c>
      <c r="BS37" s="546" t="e">
        <v>#DIV/0!</v>
      </c>
      <c r="BU37" s="294">
        <v>0</v>
      </c>
      <c r="BV37" s="546" t="e">
        <v>#DIV/0!</v>
      </c>
      <c r="BX37" s="844">
        <v>0</v>
      </c>
      <c r="BY37" s="845" t="e">
        <v>#DIV/0!</v>
      </c>
      <c r="CA37" s="844">
        <f t="shared" si="1"/>
        <v>0</v>
      </c>
      <c r="CB37" s="845" t="e">
        <f t="shared" si="2"/>
        <v>#DIV/0!</v>
      </c>
      <c r="CD37" s="844">
        <f t="shared" si="3"/>
        <v>0</v>
      </c>
      <c r="CE37" s="845" t="e">
        <f t="shared" si="4"/>
        <v>#DIV/0!</v>
      </c>
      <c r="CG37" s="844">
        <f t="shared" si="5"/>
        <v>0</v>
      </c>
      <c r="CH37" s="845" t="e">
        <f t="shared" si="6"/>
        <v>#DIV/0!</v>
      </c>
      <c r="CJ37" s="844">
        <f t="shared" si="7"/>
        <v>0</v>
      </c>
      <c r="CK37" s="845" t="e">
        <f t="shared" si="8"/>
        <v>#DIV/0!</v>
      </c>
      <c r="CM37" s="602">
        <f t="shared" si="9"/>
        <v>0</v>
      </c>
      <c r="CN37" s="621" t="e">
        <f t="shared" si="10"/>
        <v>#DIV/0!</v>
      </c>
      <c r="CP37" s="602">
        <f t="shared" si="34"/>
        <v>0</v>
      </c>
      <c r="CQ37" s="621" t="e">
        <f t="shared" si="11"/>
        <v>#DIV/0!</v>
      </c>
      <c r="CS37" s="602">
        <f t="shared" si="12"/>
        <v>0</v>
      </c>
      <c r="CT37" s="621" t="e">
        <f t="shared" si="13"/>
        <v>#DIV/0!</v>
      </c>
      <c r="CU37" s="294">
        <v>0</v>
      </c>
      <c r="CV37" s="602">
        <f t="shared" si="14"/>
        <v>0</v>
      </c>
      <c r="CW37" s="621" t="e">
        <f t="shared" si="15"/>
        <v>#DIV/0!</v>
      </c>
      <c r="CY37" s="602">
        <f t="shared" si="16"/>
        <v>0</v>
      </c>
      <c r="CZ37" s="621" t="e">
        <f t="shared" si="17"/>
        <v>#DIV/0!</v>
      </c>
      <c r="DB37" s="602">
        <f t="shared" si="18"/>
        <v>0</v>
      </c>
      <c r="DC37" s="621" t="e">
        <f t="shared" si="19"/>
        <v>#DIV/0!</v>
      </c>
      <c r="DE37" s="602">
        <f t="shared" si="20"/>
        <v>0</v>
      </c>
      <c r="DF37" s="621" t="e">
        <f t="shared" si="21"/>
        <v>#DIV/0!</v>
      </c>
      <c r="DH37" s="602">
        <f t="shared" si="22"/>
        <v>0</v>
      </c>
      <c r="DI37" s="621" t="e">
        <f t="shared" si="23"/>
        <v>#DIV/0!</v>
      </c>
      <c r="DK37" s="602">
        <f t="shared" si="24"/>
        <v>0</v>
      </c>
      <c r="DL37" s="621" t="e">
        <f t="shared" si="25"/>
        <v>#DIV/0!</v>
      </c>
      <c r="DN37" s="602">
        <f t="shared" si="26"/>
        <v>0</v>
      </c>
      <c r="DO37" s="621" t="e">
        <f t="shared" si="27"/>
        <v>#DIV/0!</v>
      </c>
      <c r="DQ37" s="602">
        <f t="shared" si="28"/>
        <v>0</v>
      </c>
      <c r="DR37" s="621" t="e">
        <f t="shared" si="29"/>
        <v>#DIV/0!</v>
      </c>
      <c r="DT37" s="602">
        <f t="shared" si="30"/>
        <v>0</v>
      </c>
      <c r="DU37" s="621" t="e">
        <f t="shared" si="31"/>
        <v>#DIV/0!</v>
      </c>
      <c r="DW37" s="602">
        <f t="shared" si="32"/>
        <v>0</v>
      </c>
      <c r="DX37" s="621" t="e">
        <f t="shared" si="33"/>
        <v>#DIV/0!</v>
      </c>
    </row>
    <row r="38" spans="1:128" x14ac:dyDescent="0.25">
      <c r="A38" s="79" t="s">
        <v>30</v>
      </c>
      <c r="B38" s="80">
        <v>196179.41366823</v>
      </c>
      <c r="C38" s="80">
        <v>173590.36505391999</v>
      </c>
      <c r="D38" s="80">
        <v>174569.46028148002</v>
      </c>
      <c r="E38" s="80">
        <v>544339.23900363001</v>
      </c>
      <c r="F38" s="80">
        <v>158902.15472252999</v>
      </c>
      <c r="G38" s="80">
        <v>145768.36830623</v>
      </c>
      <c r="H38" s="80">
        <v>145502.00923313</v>
      </c>
      <c r="I38" s="80">
        <v>450172.53226189001</v>
      </c>
      <c r="J38" s="80">
        <v>994511.55191551999</v>
      </c>
      <c r="K38" s="80">
        <v>148266.21280799998</v>
      </c>
      <c r="L38" s="80">
        <v>159695.53653899999</v>
      </c>
      <c r="M38" s="80">
        <v>161760.34281891579</v>
      </c>
      <c r="N38" s="80">
        <v>469722.09216591582</v>
      </c>
      <c r="O38" s="80">
        <v>1464233.9299261109</v>
      </c>
      <c r="P38" s="80">
        <v>163397.20365333083</v>
      </c>
      <c r="Q38" s="80">
        <v>172290.22285100957</v>
      </c>
      <c r="R38" s="80">
        <v>175760.38751816656</v>
      </c>
      <c r="S38" s="80">
        <v>634337.81402250694</v>
      </c>
      <c r="T38" s="80">
        <v>2098571.743948618</v>
      </c>
      <c r="U38" s="80">
        <v>198425.59878281999</v>
      </c>
      <c r="V38" s="80">
        <v>187860.93245024999</v>
      </c>
      <c r="W38" s="80">
        <v>188734.78970471999</v>
      </c>
      <c r="X38" s="80">
        <v>575021.32093778998</v>
      </c>
      <c r="Y38" s="80">
        <v>157734.0553644</v>
      </c>
      <c r="Z38" s="80">
        <v>145649.39668583</v>
      </c>
      <c r="AA38" s="80">
        <v>142678.72242169001</v>
      </c>
      <c r="AB38" s="80">
        <v>446062.17447192001</v>
      </c>
      <c r="AC38" s="80">
        <v>1021084.88299971</v>
      </c>
      <c r="AD38" s="80">
        <v>146842.610599212</v>
      </c>
      <c r="AE38" s="80">
        <v>154670.92827448432</v>
      </c>
      <c r="AF38" s="80">
        <v>147480.52654192853</v>
      </c>
      <c r="AG38" s="80">
        <v>448994.06541562476</v>
      </c>
      <c r="AH38" s="80">
        <v>1470078.5015200907</v>
      </c>
      <c r="AI38" s="80">
        <v>163302.1496754321</v>
      </c>
      <c r="AJ38" s="80">
        <v>175161.93704613551</v>
      </c>
      <c r="AK38" s="80">
        <v>263720.38449600001</v>
      </c>
      <c r="AL38" s="80">
        <v>602184.47121756768</v>
      </c>
      <c r="AM38" s="80">
        <v>2072262.9727376583</v>
      </c>
      <c r="AN38" s="80">
        <v>203888.66782879998</v>
      </c>
      <c r="AO38" s="80">
        <v>177576.875807</v>
      </c>
      <c r="AP38" s="80">
        <v>180288.2226338</v>
      </c>
      <c r="AQ38" s="80">
        <v>561753.76626960002</v>
      </c>
      <c r="AR38" s="80">
        <v>157501.93470548</v>
      </c>
      <c r="AS38" s="80">
        <v>148827.31879699999</v>
      </c>
      <c r="AT38" s="80">
        <v>134741.81604999999</v>
      </c>
      <c r="AU38" s="80">
        <v>441071.06955248001</v>
      </c>
      <c r="AV38" s="80">
        <v>1003286.9561196</v>
      </c>
      <c r="AW38" s="80">
        <v>138789.7220823</v>
      </c>
      <c r="AX38" s="80">
        <v>149479.39465659999</v>
      </c>
      <c r="AY38" s="80">
        <v>151150.37362</v>
      </c>
      <c r="AZ38" s="80">
        <v>439419.49035890005</v>
      </c>
      <c r="BA38" s="80">
        <v>1443153.0548585001</v>
      </c>
      <c r="BB38" s="80">
        <v>160949.9283466037</v>
      </c>
      <c r="BC38" s="80">
        <v>166690.04989999998</v>
      </c>
      <c r="BD38" s="80">
        <v>182582.9</v>
      </c>
      <c r="BE38" s="80">
        <v>510222.87824660371</v>
      </c>
      <c r="BF38" s="80">
        <v>1953375.9331051039</v>
      </c>
      <c r="BG38" s="80">
        <v>-26925.446661590599</v>
      </c>
      <c r="BH38" s="449">
        <v>-5.73706335521178E-2</v>
      </c>
      <c r="BI38" s="80">
        <v>190048.4</v>
      </c>
      <c r="BJ38" s="80">
        <v>164132.5</v>
      </c>
      <c r="BK38" s="80">
        <v>167408.79999999999</v>
      </c>
      <c r="BL38" s="80">
        <v>521589.7</v>
      </c>
      <c r="BM38" s="727">
        <v>144598.19745000001</v>
      </c>
      <c r="BN38" s="33">
        <v>139399.5</v>
      </c>
      <c r="BO38" s="33">
        <v>131873.4</v>
      </c>
      <c r="BP38" s="33">
        <v>415871.09745</v>
      </c>
      <c r="BQ38" s="33">
        <v>937460.79744999995</v>
      </c>
      <c r="BR38" s="80">
        <v>-65826.15866960003</v>
      </c>
      <c r="BS38" s="449">
        <v>-6.5610499835655214E-2</v>
      </c>
      <c r="BT38" s="80">
        <v>134001</v>
      </c>
      <c r="BU38" s="80">
        <v>-4788.7220822999952</v>
      </c>
      <c r="BV38" s="449">
        <v>-3.4503434479538499E-2</v>
      </c>
      <c r="BW38" s="80">
        <v>139787.79999999999</v>
      </c>
      <c r="BX38" s="602">
        <v>-9691.5946566000057</v>
      </c>
      <c r="BY38" s="621">
        <v>-6.4835656304767425E-2</v>
      </c>
      <c r="BZ38" s="294">
        <v>143354.4</v>
      </c>
      <c r="CA38" s="602">
        <f t="shared" si="1"/>
        <v>-7795.9736200000043</v>
      </c>
      <c r="CB38" s="621">
        <f t="shared" si="2"/>
        <v>-5.157760072495416E-2</v>
      </c>
      <c r="CC38" s="294">
        <v>417143.19999999995</v>
      </c>
      <c r="CD38" s="602">
        <f t="shared" si="3"/>
        <v>-22276.290358900093</v>
      </c>
      <c r="CE38" s="621">
        <f t="shared" si="4"/>
        <v>-5.0694816337586032E-2</v>
      </c>
      <c r="CF38" s="294">
        <v>1354603.9974500001</v>
      </c>
      <c r="CG38" s="602">
        <f t="shared" si="5"/>
        <v>-88549.057408499997</v>
      </c>
      <c r="CH38" s="621">
        <f t="shared" si="6"/>
        <v>-6.1358050076803637E-2</v>
      </c>
      <c r="CI38" s="294">
        <v>161645.09999999998</v>
      </c>
      <c r="CJ38" s="602">
        <f t="shared" si="7"/>
        <v>695.17165339627536</v>
      </c>
      <c r="CK38" s="621">
        <f t="shared" si="8"/>
        <v>4.3191796388950959E-3</v>
      </c>
      <c r="CL38" s="294">
        <v>169285.5</v>
      </c>
      <c r="CM38" s="602">
        <f t="shared" si="9"/>
        <v>2595.4501000000164</v>
      </c>
      <c r="CN38" s="621">
        <f t="shared" si="10"/>
        <v>1.5570516065938358E-2</v>
      </c>
      <c r="CO38" s="294">
        <v>190592.5</v>
      </c>
      <c r="CP38" s="602">
        <f t="shared" si="34"/>
        <v>8009.6000000000058</v>
      </c>
      <c r="CQ38" s="621">
        <f t="shared" si="11"/>
        <v>4.3868292156603962E-2</v>
      </c>
      <c r="CR38" s="294">
        <v>521523.1</v>
      </c>
      <c r="CS38" s="602">
        <f t="shared" si="12"/>
        <v>11300.221753396268</v>
      </c>
      <c r="CT38" s="621">
        <f t="shared" si="13"/>
        <v>2.2147618688189406E-2</v>
      </c>
      <c r="CU38" s="294">
        <v>1876126.9974500001</v>
      </c>
      <c r="CV38" s="602">
        <f t="shared" si="14"/>
        <v>-77248.935655103764</v>
      </c>
      <c r="CW38" s="621">
        <f t="shared" si="15"/>
        <v>-3.9546374226239266E-2</v>
      </c>
      <c r="CX38" s="294">
        <v>186544.2</v>
      </c>
      <c r="CY38" s="602">
        <f t="shared" si="16"/>
        <v>-3504.1999999999825</v>
      </c>
      <c r="CZ38" s="621">
        <f t="shared" si="17"/>
        <v>-1.8438460939423761E-2</v>
      </c>
      <c r="DA38" s="294">
        <v>164593</v>
      </c>
      <c r="DB38" s="602">
        <f t="shared" si="18"/>
        <v>460.5</v>
      </c>
      <c r="DC38" s="621">
        <f t="shared" si="19"/>
        <v>2.8056600612310178E-3</v>
      </c>
      <c r="DD38" s="294">
        <v>166874.5</v>
      </c>
      <c r="DE38" s="602">
        <f t="shared" si="20"/>
        <v>-534.29999999998836</v>
      </c>
      <c r="DF38" s="621">
        <f t="shared" si="21"/>
        <v>-3.1915884947505053E-3</v>
      </c>
      <c r="DG38" s="294">
        <v>518011.7</v>
      </c>
      <c r="DH38" s="602">
        <f t="shared" si="22"/>
        <v>-3578</v>
      </c>
      <c r="DI38" s="621">
        <f t="shared" si="23"/>
        <v>-6.8597980366560153E-3</v>
      </c>
      <c r="DJ38" s="294">
        <v>149678.5</v>
      </c>
      <c r="DK38" s="602">
        <f t="shared" si="24"/>
        <v>10279</v>
      </c>
      <c r="DL38" s="621">
        <f t="shared" si="25"/>
        <v>7.3737710680454371E-2</v>
      </c>
      <c r="DM38" s="294">
        <v>143398.1</v>
      </c>
      <c r="DN38" s="602">
        <f t="shared" si="26"/>
        <v>3998.6000000000058</v>
      </c>
      <c r="DO38" s="621">
        <f t="shared" si="27"/>
        <v>2.8684464434951387E-2</v>
      </c>
      <c r="DP38" s="294">
        <v>134513.70000000001</v>
      </c>
      <c r="DQ38" s="602">
        <f t="shared" si="28"/>
        <v>2640.3000000000175</v>
      </c>
      <c r="DR38" s="621">
        <f t="shared" si="29"/>
        <v>2.0021475142068208E-2</v>
      </c>
      <c r="DS38" s="294">
        <v>427589.80000000005</v>
      </c>
      <c r="DT38" s="602">
        <f t="shared" si="30"/>
        <v>11718.702550000045</v>
      </c>
      <c r="DU38" s="621">
        <f t="shared" si="31"/>
        <v>2.8178689555142696E-2</v>
      </c>
      <c r="DV38" s="294">
        <v>945601.5</v>
      </c>
      <c r="DW38" s="602">
        <f t="shared" si="32"/>
        <v>8140.7025500000454</v>
      </c>
      <c r="DX38" s="621">
        <f t="shared" si="33"/>
        <v>8.6837791747064862E-3</v>
      </c>
    </row>
    <row r="39" spans="1:128" x14ac:dyDescent="0.25">
      <c r="A39" s="84" t="s">
        <v>76</v>
      </c>
      <c r="B39" s="85">
        <v>33117.112500000003</v>
      </c>
      <c r="C39" s="85">
        <v>29931.185300000001</v>
      </c>
      <c r="D39" s="85">
        <v>30454.401700000002</v>
      </c>
      <c r="E39" s="85">
        <v>93502.699500000002</v>
      </c>
      <c r="F39" s="85">
        <v>28196.172699999999</v>
      </c>
      <c r="G39" s="85">
        <v>24976.718399999998</v>
      </c>
      <c r="H39" s="85">
        <v>24232.653699999999</v>
      </c>
      <c r="I39" s="85">
        <v>77405.544800000003</v>
      </c>
      <c r="J39" s="85">
        <v>170908.02494999999</v>
      </c>
      <c r="K39" s="85">
        <v>24381.483520000002</v>
      </c>
      <c r="L39" s="85">
        <v>29007.015800000001</v>
      </c>
      <c r="M39" s="85">
        <v>24872.851783411796</v>
      </c>
      <c r="N39" s="85">
        <v>78261.351103411798</v>
      </c>
      <c r="O39" s="85">
        <v>249169.66189808698</v>
      </c>
      <c r="P39" s="85">
        <v>26370.538679730824</v>
      </c>
      <c r="Q39" s="85">
        <v>29148.122228896602</v>
      </c>
      <c r="R39" s="85">
        <v>34018.187599999997</v>
      </c>
      <c r="S39" s="85">
        <v>89536.84850862743</v>
      </c>
      <c r="T39" s="85">
        <v>338706.5104067144</v>
      </c>
      <c r="U39" s="85">
        <v>34045.712319999999</v>
      </c>
      <c r="V39" s="85">
        <v>32036.964950000001</v>
      </c>
      <c r="W39" s="85">
        <v>32064.17526</v>
      </c>
      <c r="X39" s="85">
        <v>98146.852530000004</v>
      </c>
      <c r="Y39" s="85">
        <v>27847.769919999999</v>
      </c>
      <c r="Z39" s="85">
        <v>24626.518240000001</v>
      </c>
      <c r="AA39" s="85">
        <v>24286.6855</v>
      </c>
      <c r="AB39" s="85">
        <v>76760.973660000003</v>
      </c>
      <c r="AC39" s="85">
        <v>174909.21377999999</v>
      </c>
      <c r="AD39" s="85">
        <v>23591.37844</v>
      </c>
      <c r="AE39" s="85">
        <v>31295.886900000001</v>
      </c>
      <c r="AF39" s="85">
        <v>25170.449939628528</v>
      </c>
      <c r="AG39" s="85">
        <v>80057.715279628523</v>
      </c>
      <c r="AH39" s="85">
        <v>254966.48216438445</v>
      </c>
      <c r="AI39" s="85">
        <v>24613.710978032104</v>
      </c>
      <c r="AJ39" s="85">
        <v>28199.920472135513</v>
      </c>
      <c r="AK39" s="85">
        <v>34614.765200000002</v>
      </c>
      <c r="AL39" s="85">
        <v>87428.396650167619</v>
      </c>
      <c r="AM39" s="85">
        <v>342394.8788145521</v>
      </c>
      <c r="AN39" s="85">
        <v>33064.679149999996</v>
      </c>
      <c r="AO39" s="85">
        <v>28719.7268</v>
      </c>
      <c r="AP39" s="85">
        <v>33133.938652999997</v>
      </c>
      <c r="AQ39" s="85">
        <v>94918.34460299999</v>
      </c>
      <c r="AR39" s="85">
        <v>26719.784205479998</v>
      </c>
      <c r="AS39" s="85">
        <v>24071.123796999997</v>
      </c>
      <c r="AT39" s="85">
        <v>22032.357120000001</v>
      </c>
      <c r="AU39" s="85">
        <v>72823.265122479992</v>
      </c>
      <c r="AV39" s="85">
        <v>168203.73002300001</v>
      </c>
      <c r="AW39" s="85">
        <v>21826.591499999999</v>
      </c>
      <c r="AX39" s="85">
        <v>29605.899999999998</v>
      </c>
      <c r="AY39" s="85">
        <v>25884.174999999999</v>
      </c>
      <c r="AZ39" s="85">
        <v>77316.666500000007</v>
      </c>
      <c r="BA39" s="85">
        <v>245967.00490300002</v>
      </c>
      <c r="BB39" s="85">
        <v>24878.444146603699</v>
      </c>
      <c r="BC39" s="85">
        <v>27457.4499</v>
      </c>
      <c r="BD39" s="85">
        <v>30991.8</v>
      </c>
      <c r="BE39" s="85">
        <v>83327.694046603705</v>
      </c>
      <c r="BF39" s="85">
        <v>329294.69894960371</v>
      </c>
      <c r="BG39" s="85">
        <v>-8999.4772613844252</v>
      </c>
      <c r="BH39" s="485">
        <v>-3.8260443352143958E-2</v>
      </c>
      <c r="BI39" s="85">
        <v>31373.7</v>
      </c>
      <c r="BJ39" s="85">
        <v>27763.7</v>
      </c>
      <c r="BK39" s="85">
        <v>29313.7</v>
      </c>
      <c r="BL39" s="85">
        <v>88451.1</v>
      </c>
      <c r="BM39" s="85">
        <v>26261.997449999999</v>
      </c>
      <c r="BN39" s="85">
        <v>24047</v>
      </c>
      <c r="BO39" s="85">
        <v>22277.9</v>
      </c>
      <c r="BP39" s="85">
        <v>72586.897450000004</v>
      </c>
      <c r="BQ39" s="85">
        <v>161037.99745</v>
      </c>
      <c r="BR39" s="85">
        <v>-7165.7325730000157</v>
      </c>
      <c r="BS39" s="485">
        <v>-4.2601508135522208E-2</v>
      </c>
      <c r="BT39" s="85">
        <v>22655.8</v>
      </c>
      <c r="BU39" s="85">
        <v>829.20850000000064</v>
      </c>
      <c r="BV39" s="485">
        <v>3.7990746287618969E-2</v>
      </c>
      <c r="BW39" s="85">
        <v>30594.9</v>
      </c>
      <c r="BX39" s="844">
        <v>989.00000000000364</v>
      </c>
      <c r="BY39" s="845">
        <v>3.3405503632721982E-2</v>
      </c>
      <c r="BZ39" s="294">
        <v>25190.6</v>
      </c>
      <c r="CA39" s="844">
        <f t="shared" si="1"/>
        <v>-693.57500000000073</v>
      </c>
      <c r="CB39" s="845">
        <f t="shared" si="2"/>
        <v>-2.6795329578787067E-2</v>
      </c>
      <c r="CC39" s="294">
        <v>78441.3</v>
      </c>
      <c r="CD39" s="844">
        <f t="shared" si="3"/>
        <v>1124.6334999999963</v>
      </c>
      <c r="CE39" s="845">
        <f t="shared" si="4"/>
        <v>1.4545809473045455E-2</v>
      </c>
      <c r="CF39" s="294">
        <v>239479.29745000001</v>
      </c>
      <c r="CG39" s="844">
        <f t="shared" si="5"/>
        <v>-6487.70745300001</v>
      </c>
      <c r="CH39" s="845">
        <f t="shared" si="6"/>
        <v>-2.6376332287163937E-2</v>
      </c>
      <c r="CI39" s="294">
        <v>24357.8</v>
      </c>
      <c r="CJ39" s="844">
        <f t="shared" si="7"/>
        <v>-520.64414660369948</v>
      </c>
      <c r="CK39" s="845">
        <f t="shared" si="8"/>
        <v>-2.0927520368060303E-2</v>
      </c>
      <c r="CL39" s="294">
        <v>27367.5</v>
      </c>
      <c r="CM39" s="602">
        <f t="shared" si="9"/>
        <v>-89.949899999999616</v>
      </c>
      <c r="CN39" s="621">
        <f t="shared" si="10"/>
        <v>-3.2759742921355424E-3</v>
      </c>
      <c r="CO39" s="294">
        <v>32092.5</v>
      </c>
      <c r="CP39" s="602">
        <f t="shared" si="34"/>
        <v>1100.7000000000007</v>
      </c>
      <c r="CQ39" s="621">
        <f t="shared" si="11"/>
        <v>3.5515846127040084E-2</v>
      </c>
      <c r="CR39" s="294">
        <v>83817.8</v>
      </c>
      <c r="CS39" s="602">
        <f t="shared" si="12"/>
        <v>490.10595339629799</v>
      </c>
      <c r="CT39" s="621">
        <f t="shared" si="13"/>
        <v>5.8816694618021043E-3</v>
      </c>
      <c r="CU39" s="294">
        <v>323297.09745</v>
      </c>
      <c r="CV39" s="602">
        <f t="shared" si="14"/>
        <v>-5997.601499603712</v>
      </c>
      <c r="CW39" s="621">
        <f t="shared" si="15"/>
        <v>-1.8213477224914586E-2</v>
      </c>
      <c r="CX39" s="294">
        <v>31525.200000000001</v>
      </c>
      <c r="CY39" s="602">
        <f t="shared" si="16"/>
        <v>151.5</v>
      </c>
      <c r="CZ39" s="621">
        <f t="shared" si="17"/>
        <v>4.8288853402690792E-3</v>
      </c>
      <c r="DA39" s="294">
        <v>28235</v>
      </c>
      <c r="DB39" s="602">
        <f t="shared" si="18"/>
        <v>471.29999999999927</v>
      </c>
      <c r="DC39" s="621">
        <f t="shared" si="19"/>
        <v>1.6975403134308439E-2</v>
      </c>
      <c r="DD39" s="294">
        <v>29356.5</v>
      </c>
      <c r="DE39" s="602">
        <f t="shared" si="20"/>
        <v>42.799999999999272</v>
      </c>
      <c r="DF39" s="621">
        <f t="shared" si="21"/>
        <v>1.4600681592565686E-3</v>
      </c>
      <c r="DG39" s="294">
        <v>89116.7</v>
      </c>
      <c r="DH39" s="602">
        <f t="shared" si="22"/>
        <v>665.59999999999127</v>
      </c>
      <c r="DI39" s="621">
        <f t="shared" si="23"/>
        <v>7.5250618703440793E-3</v>
      </c>
      <c r="DJ39" s="294">
        <v>26551.4</v>
      </c>
      <c r="DK39" s="602">
        <f t="shared" si="24"/>
        <v>2504.4000000000015</v>
      </c>
      <c r="DL39" s="621">
        <f t="shared" si="25"/>
        <v>0.10414604732399058</v>
      </c>
      <c r="DM39" s="294">
        <v>24637.8</v>
      </c>
      <c r="DN39" s="602">
        <f t="shared" si="26"/>
        <v>590.79999999999927</v>
      </c>
      <c r="DO39" s="621">
        <f t="shared" si="27"/>
        <v>2.4568553249885609E-2</v>
      </c>
      <c r="DP39" s="294">
        <v>26029.9</v>
      </c>
      <c r="DQ39" s="602">
        <f t="shared" si="28"/>
        <v>3752</v>
      </c>
      <c r="DR39" s="621">
        <f t="shared" si="29"/>
        <v>0.16841802862926936</v>
      </c>
      <c r="DS39" s="294">
        <v>77218.7</v>
      </c>
      <c r="DT39" s="602">
        <f t="shared" si="30"/>
        <v>4631.8025499999931</v>
      </c>
      <c r="DU39" s="621">
        <f t="shared" si="31"/>
        <v>6.381044944358609E-2</v>
      </c>
      <c r="DV39" s="294">
        <v>166335.4</v>
      </c>
      <c r="DW39" s="602">
        <f t="shared" si="32"/>
        <v>5297.4025499999989</v>
      </c>
      <c r="DX39" s="621">
        <f t="shared" si="33"/>
        <v>3.2895357827861509E-2</v>
      </c>
    </row>
    <row r="40" spans="1:128" x14ac:dyDescent="0.25">
      <c r="A40" s="86" t="s">
        <v>31</v>
      </c>
      <c r="B40" s="294">
        <v>28779</v>
      </c>
      <c r="C40" s="294">
        <v>25949</v>
      </c>
      <c r="D40" s="294">
        <v>26668</v>
      </c>
      <c r="E40" s="294">
        <v>81396</v>
      </c>
      <c r="F40" s="294">
        <v>24680</v>
      </c>
      <c r="G40" s="294">
        <v>21578</v>
      </c>
      <c r="H40" s="294">
        <v>20894</v>
      </c>
      <c r="I40" s="294">
        <v>67152</v>
      </c>
      <c r="J40" s="294">
        <v>148548</v>
      </c>
      <c r="K40" s="294">
        <v>21085</v>
      </c>
      <c r="L40" s="294">
        <v>25887</v>
      </c>
      <c r="M40" s="294">
        <v>21494</v>
      </c>
      <c r="N40" s="294">
        <v>68466</v>
      </c>
      <c r="O40" s="294">
        <v>217014</v>
      </c>
      <c r="P40" s="294">
        <v>22658</v>
      </c>
      <c r="Q40" s="294">
        <v>25082</v>
      </c>
      <c r="R40" s="294">
        <v>29294</v>
      </c>
      <c r="S40" s="294">
        <v>77034</v>
      </c>
      <c r="T40" s="294">
        <v>294048</v>
      </c>
      <c r="U40" s="294">
        <v>29285</v>
      </c>
      <c r="V40" s="294">
        <v>27591</v>
      </c>
      <c r="W40" s="294">
        <v>27729</v>
      </c>
      <c r="X40" s="294">
        <v>84605</v>
      </c>
      <c r="Y40" s="294">
        <v>24155</v>
      </c>
      <c r="Z40" s="294">
        <v>21199</v>
      </c>
      <c r="AA40" s="294">
        <v>20845</v>
      </c>
      <c r="AB40" s="294">
        <v>66199</v>
      </c>
      <c r="AC40" s="294">
        <v>150804</v>
      </c>
      <c r="AD40" s="294">
        <v>20384</v>
      </c>
      <c r="AE40" s="294">
        <v>27988</v>
      </c>
      <c r="AF40" s="294">
        <v>21675</v>
      </c>
      <c r="AG40" s="294">
        <v>70047</v>
      </c>
      <c r="AH40" s="294">
        <v>220851</v>
      </c>
      <c r="AI40" s="294">
        <v>20981</v>
      </c>
      <c r="AJ40" s="294">
        <v>24527</v>
      </c>
      <c r="AK40" s="294">
        <v>27994</v>
      </c>
      <c r="AL40" s="294">
        <v>73502</v>
      </c>
      <c r="AM40" s="294">
        <v>294353</v>
      </c>
      <c r="AN40" s="294">
        <v>28626</v>
      </c>
      <c r="AO40" s="294">
        <v>24818.400000000001</v>
      </c>
      <c r="AP40" s="294">
        <v>28929</v>
      </c>
      <c r="AQ40" s="294">
        <v>82373.399999999994</v>
      </c>
      <c r="AR40" s="294">
        <v>23253</v>
      </c>
      <c r="AS40" s="294">
        <v>20905.099999999999</v>
      </c>
      <c r="AT40" s="294">
        <v>18567</v>
      </c>
      <c r="AU40" s="294">
        <v>62725.1</v>
      </c>
      <c r="AV40" s="294">
        <v>145098.5</v>
      </c>
      <c r="AW40" s="294">
        <v>18544</v>
      </c>
      <c r="AX40" s="294">
        <v>26560.3</v>
      </c>
      <c r="AY40" s="294">
        <v>22580.799999999999</v>
      </c>
      <c r="AZ40" s="294">
        <v>67685.100000000006</v>
      </c>
      <c r="BA40" s="294">
        <v>212783.6</v>
      </c>
      <c r="BB40" s="294">
        <v>21275.1</v>
      </c>
      <c r="BC40" s="294">
        <v>23569.9</v>
      </c>
      <c r="BD40" s="294">
        <v>26781</v>
      </c>
      <c r="BE40" s="294">
        <v>71626</v>
      </c>
      <c r="BF40" s="230">
        <v>284409.59999999998</v>
      </c>
      <c r="BG40" s="294">
        <v>-8067.3999999999942</v>
      </c>
      <c r="BH40" s="546">
        <v>-3.3780528820837596E-2</v>
      </c>
      <c r="BI40" s="294">
        <v>27018</v>
      </c>
      <c r="BJ40" s="294">
        <v>24232</v>
      </c>
      <c r="BK40" s="294">
        <v>25488</v>
      </c>
      <c r="BL40" s="294">
        <v>76738</v>
      </c>
      <c r="BM40" s="294">
        <v>22898</v>
      </c>
      <c r="BN40" s="294">
        <v>20899</v>
      </c>
      <c r="BO40" s="294">
        <v>18955</v>
      </c>
      <c r="BP40" s="294">
        <v>62752</v>
      </c>
      <c r="BQ40" s="294">
        <v>139490</v>
      </c>
      <c r="BR40" s="294">
        <v>-5608.5</v>
      </c>
      <c r="BS40" s="546">
        <v>-3.8653052926115705E-2</v>
      </c>
      <c r="BT40" s="294">
        <v>19547</v>
      </c>
      <c r="BU40" s="294">
        <v>1003</v>
      </c>
      <c r="BV40" s="546">
        <v>5.4087575496117341E-2</v>
      </c>
      <c r="BW40" s="294">
        <v>27283.5</v>
      </c>
      <c r="BX40" s="844">
        <v>723.20000000000073</v>
      </c>
      <c r="BY40" s="845">
        <v>2.7228608110601189E-2</v>
      </c>
      <c r="BZ40" s="294">
        <v>22036</v>
      </c>
      <c r="CA40" s="844">
        <f t="shared" si="1"/>
        <v>-544.79999999999927</v>
      </c>
      <c r="CB40" s="845">
        <f t="shared" si="2"/>
        <v>-2.4126691702685436E-2</v>
      </c>
      <c r="CC40" s="294">
        <v>68866.5</v>
      </c>
      <c r="CD40" s="844">
        <f t="shared" si="3"/>
        <v>1181.3999999999942</v>
      </c>
      <c r="CE40" s="845">
        <f t="shared" si="4"/>
        <v>1.7454358492489396E-2</v>
      </c>
      <c r="CF40" s="294">
        <v>208356.5</v>
      </c>
      <c r="CG40" s="844">
        <f t="shared" si="5"/>
        <v>-4427.1000000000058</v>
      </c>
      <c r="CH40" s="845">
        <f t="shared" si="6"/>
        <v>-2.0805644795933546E-2</v>
      </c>
      <c r="CI40" s="294">
        <v>20945</v>
      </c>
      <c r="CJ40" s="844">
        <f t="shared" si="7"/>
        <v>-330.09999999999854</v>
      </c>
      <c r="CK40" s="845">
        <f t="shared" si="8"/>
        <v>-1.5515790760090367E-2</v>
      </c>
      <c r="CL40" s="294">
        <v>23634.1</v>
      </c>
      <c r="CM40" s="602">
        <f t="shared" si="9"/>
        <v>64.19999999999709</v>
      </c>
      <c r="CN40" s="621">
        <f t="shared" si="10"/>
        <v>2.7238129987822218E-3</v>
      </c>
      <c r="CO40" s="294">
        <v>27687.5</v>
      </c>
      <c r="CP40" s="602">
        <f t="shared" si="34"/>
        <v>906.5</v>
      </c>
      <c r="CQ40" s="621">
        <f t="shared" si="11"/>
        <v>3.3848624024494976E-2</v>
      </c>
      <c r="CR40" s="294">
        <v>72266.600000000006</v>
      </c>
      <c r="CS40" s="602">
        <f t="shared" si="12"/>
        <v>640.60000000000582</v>
      </c>
      <c r="CT40" s="621">
        <f t="shared" si="13"/>
        <v>8.9436796693938767E-3</v>
      </c>
      <c r="CU40" s="294">
        <v>280623.09999999998</v>
      </c>
      <c r="CV40" s="602">
        <f t="shared" si="14"/>
        <v>-3786.5</v>
      </c>
      <c r="CW40" s="621">
        <f t="shared" si="15"/>
        <v>-1.3313544971759041E-2</v>
      </c>
      <c r="CX40" s="294">
        <v>27255.200000000001</v>
      </c>
      <c r="CY40" s="602">
        <f t="shared" si="16"/>
        <v>237.20000000000073</v>
      </c>
      <c r="CZ40" s="621">
        <f t="shared" si="17"/>
        <v>8.7793322969872203E-3</v>
      </c>
      <c r="DA40" s="294">
        <v>24564</v>
      </c>
      <c r="DB40" s="602">
        <f t="shared" si="18"/>
        <v>332</v>
      </c>
      <c r="DC40" s="621">
        <f t="shared" si="19"/>
        <v>1.3700891383294818E-2</v>
      </c>
      <c r="DD40" s="294">
        <v>25461.5</v>
      </c>
      <c r="DE40" s="602">
        <f t="shared" si="20"/>
        <v>-26.5</v>
      </c>
      <c r="DF40" s="621">
        <f t="shared" si="21"/>
        <v>-1.0397049591964846E-3</v>
      </c>
      <c r="DG40" s="294">
        <v>77280.7</v>
      </c>
      <c r="DH40" s="602">
        <f t="shared" si="22"/>
        <v>542.69999999999709</v>
      </c>
      <c r="DI40" s="621">
        <f t="shared" si="23"/>
        <v>7.0721155099168218E-3</v>
      </c>
      <c r="DJ40" s="294">
        <v>22993</v>
      </c>
      <c r="DK40" s="602">
        <f t="shared" si="24"/>
        <v>2094</v>
      </c>
      <c r="DL40" s="621">
        <f t="shared" si="25"/>
        <v>0.10019618163548495</v>
      </c>
      <c r="DM40" s="294">
        <v>21348</v>
      </c>
      <c r="DN40" s="602">
        <f t="shared" si="26"/>
        <v>449</v>
      </c>
      <c r="DO40" s="621">
        <f t="shared" si="27"/>
        <v>2.148428154457151E-2</v>
      </c>
      <c r="DP40" s="294">
        <v>22660.2</v>
      </c>
      <c r="DQ40" s="602">
        <f t="shared" si="28"/>
        <v>3705.2000000000007</v>
      </c>
      <c r="DR40" s="621">
        <f t="shared" si="29"/>
        <v>0.19547348984436827</v>
      </c>
      <c r="DS40" s="294">
        <v>67001.2</v>
      </c>
      <c r="DT40" s="602">
        <f t="shared" si="30"/>
        <v>4249.1999999999971</v>
      </c>
      <c r="DU40" s="621">
        <f t="shared" si="31"/>
        <v>6.7714176440591495E-2</v>
      </c>
      <c r="DV40" s="294">
        <v>144281.9</v>
      </c>
      <c r="DW40" s="602">
        <f t="shared" si="32"/>
        <v>4791.8999999999942</v>
      </c>
      <c r="DX40" s="621">
        <f t="shared" si="33"/>
        <v>3.4353000215069138E-2</v>
      </c>
    </row>
    <row r="41" spans="1:128" x14ac:dyDescent="0.25">
      <c r="A41" s="87" t="s">
        <v>32</v>
      </c>
      <c r="B41" s="294">
        <v>6536</v>
      </c>
      <c r="C41" s="294">
        <v>5017</v>
      </c>
      <c r="D41" s="294">
        <v>7091</v>
      </c>
      <c r="E41" s="294">
        <v>18644</v>
      </c>
      <c r="F41" s="294">
        <v>6648</v>
      </c>
      <c r="G41" s="294">
        <v>7842</v>
      </c>
      <c r="H41" s="294">
        <v>8864</v>
      </c>
      <c r="I41" s="294">
        <v>23354</v>
      </c>
      <c r="J41" s="294">
        <v>41998</v>
      </c>
      <c r="K41" s="294">
        <v>6610</v>
      </c>
      <c r="L41" s="294">
        <v>9485</v>
      </c>
      <c r="M41" s="294">
        <v>7741</v>
      </c>
      <c r="N41" s="294">
        <v>23836</v>
      </c>
      <c r="O41" s="294">
        <v>65834</v>
      </c>
      <c r="P41" s="294">
        <v>8981</v>
      </c>
      <c r="Q41" s="294">
        <v>5063</v>
      </c>
      <c r="R41" s="294">
        <v>5792</v>
      </c>
      <c r="S41" s="294">
        <v>19836</v>
      </c>
      <c r="T41" s="294">
        <v>84316</v>
      </c>
      <c r="U41" s="294">
        <v>5437</v>
      </c>
      <c r="V41" s="294">
        <v>5630</v>
      </c>
      <c r="W41" s="294">
        <v>5597</v>
      </c>
      <c r="X41" s="294">
        <v>16664</v>
      </c>
      <c r="Y41" s="294">
        <v>6038</v>
      </c>
      <c r="Z41" s="294">
        <v>7332</v>
      </c>
      <c r="AA41" s="294">
        <v>7329</v>
      </c>
      <c r="AB41" s="294">
        <v>20699</v>
      </c>
      <c r="AC41" s="294">
        <v>37363</v>
      </c>
      <c r="AD41" s="294">
        <v>5431</v>
      </c>
      <c r="AE41" s="294">
        <v>11585</v>
      </c>
      <c r="AF41" s="294">
        <v>8580</v>
      </c>
      <c r="AG41" s="294">
        <v>25596</v>
      </c>
      <c r="AH41" s="294">
        <v>62959</v>
      </c>
      <c r="AI41" s="294">
        <v>8400</v>
      </c>
      <c r="AJ41" s="294">
        <v>7379</v>
      </c>
      <c r="AK41" s="294">
        <v>5578</v>
      </c>
      <c r="AL41" s="294">
        <v>21357</v>
      </c>
      <c r="AM41" s="294">
        <v>84316</v>
      </c>
      <c r="AN41" s="294">
        <v>5612</v>
      </c>
      <c r="AO41" s="294">
        <v>4748</v>
      </c>
      <c r="AP41" s="294">
        <v>6512</v>
      </c>
      <c r="AQ41" s="294">
        <v>16872</v>
      </c>
      <c r="AR41" s="294">
        <v>5799</v>
      </c>
      <c r="AS41" s="294">
        <v>7682</v>
      </c>
      <c r="AT41" s="294">
        <v>5388</v>
      </c>
      <c r="AU41" s="294">
        <v>18869</v>
      </c>
      <c r="AV41" s="294">
        <v>35741</v>
      </c>
      <c r="AW41" s="294">
        <v>4513</v>
      </c>
      <c r="AX41" s="294">
        <v>15146</v>
      </c>
      <c r="AY41" s="294">
        <v>8092</v>
      </c>
      <c r="AZ41" s="294">
        <v>27751</v>
      </c>
      <c r="BA41" s="294">
        <v>63492</v>
      </c>
      <c r="BB41" s="294">
        <v>7957</v>
      </c>
      <c r="BC41" s="294">
        <v>5235</v>
      </c>
      <c r="BD41" s="294">
        <v>6016</v>
      </c>
      <c r="BE41" s="294">
        <v>19208</v>
      </c>
      <c r="BF41" s="294">
        <v>82700</v>
      </c>
      <c r="BG41" s="294">
        <v>533</v>
      </c>
      <c r="BH41" s="546">
        <v>-1.9165994591773816E-2</v>
      </c>
      <c r="BI41" s="294">
        <v>5264</v>
      </c>
      <c r="BJ41" s="294">
        <v>4443</v>
      </c>
      <c r="BK41" s="294">
        <v>5129</v>
      </c>
      <c r="BL41" s="294">
        <v>14836</v>
      </c>
      <c r="BM41" s="294">
        <v>6121</v>
      </c>
      <c r="BN41" s="294">
        <v>7755</v>
      </c>
      <c r="BO41" s="294">
        <v>5699</v>
      </c>
      <c r="BP41" s="294">
        <v>19575</v>
      </c>
      <c r="BQ41" s="294">
        <v>34411</v>
      </c>
      <c r="BR41" s="294">
        <v>-1330</v>
      </c>
      <c r="BS41" s="546">
        <v>-3.7212165300355336E-2</v>
      </c>
      <c r="BT41" s="294">
        <v>4707</v>
      </c>
      <c r="BU41" s="294">
        <v>194</v>
      </c>
      <c r="BV41" s="546">
        <v>4.2986926656326169E-2</v>
      </c>
      <c r="BW41" s="294">
        <v>10577</v>
      </c>
      <c r="BX41" s="844">
        <v>-4569</v>
      </c>
      <c r="BY41" s="845">
        <v>-0.30166380562524758</v>
      </c>
      <c r="BZ41" s="294">
        <v>8010</v>
      </c>
      <c r="CA41" s="844">
        <f t="shared" si="1"/>
        <v>-82</v>
      </c>
      <c r="CB41" s="845">
        <f t="shared" si="2"/>
        <v>-1.0133465150766189E-2</v>
      </c>
      <c r="CC41" s="294">
        <v>23294</v>
      </c>
      <c r="CD41" s="844">
        <f t="shared" si="3"/>
        <v>-4457</v>
      </c>
      <c r="CE41" s="845">
        <f t="shared" si="4"/>
        <v>-0.16060682497928003</v>
      </c>
      <c r="CF41" s="294">
        <v>57705</v>
      </c>
      <c r="CG41" s="844">
        <f t="shared" si="5"/>
        <v>-5787</v>
      </c>
      <c r="CH41" s="845">
        <f t="shared" si="6"/>
        <v>-9.1145341145341147E-2</v>
      </c>
      <c r="CI41" s="294">
        <v>8131</v>
      </c>
      <c r="CJ41" s="844">
        <f t="shared" si="7"/>
        <v>174</v>
      </c>
      <c r="CK41" s="845">
        <f t="shared" si="8"/>
        <v>2.1867538016840517E-2</v>
      </c>
      <c r="CL41" s="294">
        <v>7477</v>
      </c>
      <c r="CM41" s="602">
        <f t="shared" si="9"/>
        <v>2242</v>
      </c>
      <c r="CN41" s="621">
        <f t="shared" si="10"/>
        <v>0.42827125119388731</v>
      </c>
      <c r="CO41" s="294">
        <v>6287</v>
      </c>
      <c r="CP41" s="602">
        <f t="shared" si="34"/>
        <v>271</v>
      </c>
      <c r="CQ41" s="621">
        <f t="shared" si="11"/>
        <v>4.5046542553191488E-2</v>
      </c>
      <c r="CR41" s="294">
        <v>21895</v>
      </c>
      <c r="CS41" s="602">
        <f t="shared" si="12"/>
        <v>2687</v>
      </c>
      <c r="CT41" s="621">
        <f t="shared" si="13"/>
        <v>0.1398896293211162</v>
      </c>
      <c r="CU41" s="294">
        <v>79600</v>
      </c>
      <c r="CV41" s="602">
        <f t="shared" si="14"/>
        <v>-3100</v>
      </c>
      <c r="CW41" s="621">
        <f t="shared" si="15"/>
        <v>-3.7484885126964934E-2</v>
      </c>
      <c r="CX41" s="294">
        <v>5901</v>
      </c>
      <c r="CY41" s="602">
        <f t="shared" si="16"/>
        <v>637</v>
      </c>
      <c r="CZ41" s="621">
        <f t="shared" si="17"/>
        <v>0.12101063829787234</v>
      </c>
      <c r="DA41" s="294">
        <v>4670</v>
      </c>
      <c r="DB41" s="602">
        <f t="shared" si="18"/>
        <v>227</v>
      </c>
      <c r="DC41" s="621">
        <f t="shared" si="19"/>
        <v>5.1091604771550753E-2</v>
      </c>
      <c r="DD41" s="294">
        <v>4658</v>
      </c>
      <c r="DE41" s="602">
        <f t="shared" si="20"/>
        <v>-471</v>
      </c>
      <c r="DF41" s="621">
        <f t="shared" si="21"/>
        <v>-9.1830766231234165E-2</v>
      </c>
      <c r="DG41" s="294">
        <v>15229</v>
      </c>
      <c r="DH41" s="602">
        <f t="shared" si="22"/>
        <v>393</v>
      </c>
      <c r="DI41" s="621">
        <f t="shared" si="23"/>
        <v>2.6489619843623618E-2</v>
      </c>
      <c r="DJ41" s="294">
        <v>5832</v>
      </c>
      <c r="DK41" s="602">
        <f t="shared" si="24"/>
        <v>-1923</v>
      </c>
      <c r="DL41" s="621">
        <f t="shared" si="25"/>
        <v>-0.24796905222437138</v>
      </c>
      <c r="DM41" s="294">
        <v>7868</v>
      </c>
      <c r="DN41" s="602">
        <f t="shared" si="26"/>
        <v>113</v>
      </c>
      <c r="DO41" s="621">
        <f t="shared" si="27"/>
        <v>1.45712443584784E-2</v>
      </c>
      <c r="DP41" s="294">
        <v>7748</v>
      </c>
      <c r="DQ41" s="602">
        <f t="shared" si="28"/>
        <v>2049</v>
      </c>
      <c r="DR41" s="621">
        <f t="shared" si="29"/>
        <v>0.35953676083523423</v>
      </c>
      <c r="DS41" s="294">
        <v>21448</v>
      </c>
      <c r="DT41" s="602">
        <f t="shared" si="30"/>
        <v>1873</v>
      </c>
      <c r="DU41" s="621">
        <f t="shared" si="31"/>
        <v>9.5683269476372929E-2</v>
      </c>
      <c r="DV41" s="294">
        <v>36677</v>
      </c>
      <c r="DW41" s="602">
        <f t="shared" si="32"/>
        <v>2266</v>
      </c>
      <c r="DX41" s="621">
        <f t="shared" si="33"/>
        <v>6.5851036005928343E-2</v>
      </c>
    </row>
    <row r="42" spans="1:128" x14ac:dyDescent="0.25">
      <c r="A42" s="87" t="s">
        <v>33</v>
      </c>
      <c r="B42" s="294">
        <v>22239</v>
      </c>
      <c r="C42" s="294">
        <v>20924</v>
      </c>
      <c r="D42" s="294">
        <v>19547</v>
      </c>
      <c r="E42" s="294">
        <v>62710</v>
      </c>
      <c r="F42" s="294">
        <v>18032</v>
      </c>
      <c r="G42" s="294">
        <v>13732</v>
      </c>
      <c r="H42" s="294">
        <v>12009</v>
      </c>
      <c r="I42" s="294">
        <v>43773</v>
      </c>
      <c r="J42" s="294">
        <v>106483</v>
      </c>
      <c r="K42" s="294">
        <v>14475</v>
      </c>
      <c r="L42" s="294">
        <v>16394</v>
      </c>
      <c r="M42" s="294">
        <v>13735</v>
      </c>
      <c r="N42" s="294">
        <v>44604</v>
      </c>
      <c r="O42" s="294">
        <v>151087</v>
      </c>
      <c r="P42" s="294">
        <v>13664</v>
      </c>
      <c r="Q42" s="294">
        <v>20016</v>
      </c>
      <c r="R42" s="294">
        <v>23482</v>
      </c>
      <c r="S42" s="294">
        <v>57162</v>
      </c>
      <c r="T42" s="294">
        <v>209656</v>
      </c>
      <c r="U42" s="294">
        <v>23837</v>
      </c>
      <c r="V42" s="294">
        <v>21960</v>
      </c>
      <c r="W42" s="294">
        <v>22126</v>
      </c>
      <c r="X42" s="294">
        <v>67923</v>
      </c>
      <c r="Y42" s="294">
        <v>17870</v>
      </c>
      <c r="Z42" s="294">
        <v>13862</v>
      </c>
      <c r="AA42" s="294">
        <v>13514</v>
      </c>
      <c r="AB42" s="294">
        <v>45246</v>
      </c>
      <c r="AC42" s="294">
        <v>113169</v>
      </c>
      <c r="AD42" s="294">
        <v>14943</v>
      </c>
      <c r="AE42" s="294">
        <v>16375</v>
      </c>
      <c r="AF42" s="294">
        <v>13064</v>
      </c>
      <c r="AG42" s="294">
        <v>44382</v>
      </c>
      <c r="AH42" s="294">
        <v>157551</v>
      </c>
      <c r="AI42" s="294">
        <v>12573</v>
      </c>
      <c r="AJ42" s="294">
        <v>17119</v>
      </c>
      <c r="AK42" s="294">
        <v>22413</v>
      </c>
      <c r="AL42" s="294">
        <v>52105</v>
      </c>
      <c r="AM42" s="294">
        <v>209656</v>
      </c>
      <c r="AN42" s="294">
        <v>23008</v>
      </c>
      <c r="AO42" s="294">
        <v>20069</v>
      </c>
      <c r="AP42" s="294">
        <v>22415</v>
      </c>
      <c r="AQ42" s="294">
        <v>65492</v>
      </c>
      <c r="AR42" s="294">
        <v>17434</v>
      </c>
      <c r="AS42" s="294">
        <v>13216</v>
      </c>
      <c r="AT42" s="294">
        <v>13168</v>
      </c>
      <c r="AU42" s="294">
        <v>43818</v>
      </c>
      <c r="AV42" s="294">
        <v>109315</v>
      </c>
      <c r="AW42" s="294">
        <v>14031</v>
      </c>
      <c r="AX42" s="294">
        <v>11379</v>
      </c>
      <c r="AY42" s="294">
        <v>14471</v>
      </c>
      <c r="AZ42" s="294">
        <v>39881</v>
      </c>
      <c r="BA42" s="294">
        <v>149196</v>
      </c>
      <c r="BB42" s="294">
        <v>13314</v>
      </c>
      <c r="BC42" s="294">
        <v>18330</v>
      </c>
      <c r="BD42" s="294">
        <v>20765</v>
      </c>
      <c r="BE42" s="294">
        <v>52409</v>
      </c>
      <c r="BF42" s="294">
        <v>201605</v>
      </c>
      <c r="BG42" s="294">
        <v>-8355</v>
      </c>
      <c r="BH42" s="546">
        <v>-3.8400999732895791E-2</v>
      </c>
      <c r="BI42" s="294">
        <v>21749</v>
      </c>
      <c r="BJ42" s="294">
        <v>19777</v>
      </c>
      <c r="BK42" s="294">
        <v>20359</v>
      </c>
      <c r="BL42" s="294">
        <v>61885</v>
      </c>
      <c r="BM42" s="294">
        <v>16763</v>
      </c>
      <c r="BN42" s="294">
        <v>13135</v>
      </c>
      <c r="BO42" s="294">
        <v>13245</v>
      </c>
      <c r="BP42" s="294">
        <v>43143</v>
      </c>
      <c r="BQ42" s="294">
        <v>105028</v>
      </c>
      <c r="BR42" s="294">
        <v>-4287</v>
      </c>
      <c r="BS42" s="546">
        <v>-3.9216941865251792E-2</v>
      </c>
      <c r="BT42" s="294">
        <v>14840</v>
      </c>
      <c r="BU42" s="294">
        <v>809</v>
      </c>
      <c r="BV42" s="546">
        <v>5.7658042904996078E-2</v>
      </c>
      <c r="BW42" s="294">
        <v>16703.5</v>
      </c>
      <c r="BX42" s="844">
        <v>5324.5</v>
      </c>
      <c r="BY42" s="845">
        <v>0.46792336760699532</v>
      </c>
      <c r="BZ42" s="294">
        <v>14015</v>
      </c>
      <c r="CA42" s="844">
        <f t="shared" si="1"/>
        <v>-456</v>
      </c>
      <c r="CB42" s="845">
        <f t="shared" si="2"/>
        <v>-3.1511298458986939E-2</v>
      </c>
      <c r="CC42" s="294">
        <v>45558.5</v>
      </c>
      <c r="CD42" s="844">
        <f t="shared" si="3"/>
        <v>5677.5</v>
      </c>
      <c r="CE42" s="845">
        <f t="shared" si="4"/>
        <v>0.14236102404653844</v>
      </c>
      <c r="CF42" s="294">
        <v>150586.5</v>
      </c>
      <c r="CG42" s="844">
        <f t="shared" si="5"/>
        <v>1390.5</v>
      </c>
      <c r="CH42" s="845">
        <f t="shared" si="6"/>
        <v>9.3199549585779775E-3</v>
      </c>
      <c r="CI42" s="294">
        <v>12801</v>
      </c>
      <c r="CJ42" s="844">
        <f t="shared" si="7"/>
        <v>-513</v>
      </c>
      <c r="CK42" s="845">
        <f t="shared" si="8"/>
        <v>-3.853086976115367E-2</v>
      </c>
      <c r="CL42" s="294">
        <v>16151.1</v>
      </c>
      <c r="CM42" s="602">
        <f t="shared" si="9"/>
        <v>-2178.8999999999996</v>
      </c>
      <c r="CN42" s="621">
        <f t="shared" si="10"/>
        <v>-0.11887070376432077</v>
      </c>
      <c r="CO42" s="294">
        <v>21395.5</v>
      </c>
      <c r="CP42" s="602">
        <f t="shared" si="34"/>
        <v>630.5</v>
      </c>
      <c r="CQ42" s="621">
        <f t="shared" si="11"/>
        <v>3.0363592583674451E-2</v>
      </c>
      <c r="CR42" s="294">
        <v>50347.6</v>
      </c>
      <c r="CS42" s="602">
        <f t="shared" si="12"/>
        <v>-2061.4000000000015</v>
      </c>
      <c r="CT42" s="621">
        <f t="shared" si="13"/>
        <v>-3.9332938999026915E-2</v>
      </c>
      <c r="CU42" s="294">
        <v>200934.1</v>
      </c>
      <c r="CV42" s="602">
        <f t="shared" si="14"/>
        <v>-670.89999999999418</v>
      </c>
      <c r="CW42" s="621">
        <f t="shared" si="15"/>
        <v>-3.3277944495423931E-3</v>
      </c>
      <c r="CX42" s="294">
        <v>21346</v>
      </c>
      <c r="CY42" s="602">
        <f t="shared" si="16"/>
        <v>-403</v>
      </c>
      <c r="CZ42" s="621">
        <f t="shared" si="17"/>
        <v>-1.852958756724447E-2</v>
      </c>
      <c r="DA42" s="294">
        <v>19894</v>
      </c>
      <c r="DB42" s="602">
        <f t="shared" si="18"/>
        <v>117</v>
      </c>
      <c r="DC42" s="621">
        <f t="shared" si="19"/>
        <v>5.9159629873084896E-3</v>
      </c>
      <c r="DD42" s="294">
        <v>20803.5</v>
      </c>
      <c r="DE42" s="602">
        <f t="shared" si="20"/>
        <v>444.5</v>
      </c>
      <c r="DF42" s="621">
        <f t="shared" si="21"/>
        <v>2.1833095928090771E-2</v>
      </c>
      <c r="DG42" s="294">
        <v>62043.5</v>
      </c>
      <c r="DH42" s="602">
        <f t="shared" si="22"/>
        <v>158.5</v>
      </c>
      <c r="DI42" s="621">
        <f t="shared" si="23"/>
        <v>2.5612022299426355E-3</v>
      </c>
      <c r="DJ42" s="294">
        <v>17161</v>
      </c>
      <c r="DK42" s="602">
        <f t="shared" si="24"/>
        <v>4026</v>
      </c>
      <c r="DL42" s="621">
        <f t="shared" si="25"/>
        <v>0.3065093262276361</v>
      </c>
      <c r="DM42" s="294">
        <v>13480</v>
      </c>
      <c r="DN42" s="602">
        <f t="shared" si="26"/>
        <v>345</v>
      </c>
      <c r="DO42" s="621">
        <f t="shared" si="27"/>
        <v>2.6265702322040351E-2</v>
      </c>
      <c r="DP42" s="294">
        <v>14893</v>
      </c>
      <c r="DQ42" s="602">
        <f t="shared" si="28"/>
        <v>1648</v>
      </c>
      <c r="DR42" s="621">
        <f t="shared" si="29"/>
        <v>0.12442431106077766</v>
      </c>
      <c r="DS42" s="294">
        <v>45534</v>
      </c>
      <c r="DT42" s="602">
        <f t="shared" si="30"/>
        <v>2391</v>
      </c>
      <c r="DU42" s="621">
        <f t="shared" si="31"/>
        <v>5.5420346290244074E-2</v>
      </c>
      <c r="DV42" s="294">
        <v>107577.5</v>
      </c>
      <c r="DW42" s="602">
        <f t="shared" si="32"/>
        <v>2549.5</v>
      </c>
      <c r="DX42" s="621">
        <f t="shared" si="33"/>
        <v>2.4274479186502648E-2</v>
      </c>
    </row>
    <row r="43" spans="1:128" x14ac:dyDescent="0.25">
      <c r="A43" s="87" t="s">
        <v>34</v>
      </c>
      <c r="B43" s="294">
        <v>4</v>
      </c>
      <c r="C43" s="294">
        <v>8</v>
      </c>
      <c r="D43" s="294">
        <v>30</v>
      </c>
      <c r="E43" s="294">
        <v>42</v>
      </c>
      <c r="F43" s="294">
        <v>0</v>
      </c>
      <c r="G43" s="294">
        <v>4</v>
      </c>
      <c r="H43" s="294">
        <v>21</v>
      </c>
      <c r="I43" s="294">
        <v>25</v>
      </c>
      <c r="J43" s="294">
        <v>67</v>
      </c>
      <c r="K43" s="294">
        <v>0</v>
      </c>
      <c r="L43" s="294">
        <v>8</v>
      </c>
      <c r="M43" s="294">
        <v>18</v>
      </c>
      <c r="N43" s="294">
        <v>26</v>
      </c>
      <c r="O43" s="294">
        <v>93</v>
      </c>
      <c r="P43" s="294">
        <v>13</v>
      </c>
      <c r="Q43" s="294">
        <v>3</v>
      </c>
      <c r="R43" s="294">
        <v>20</v>
      </c>
      <c r="S43" s="294">
        <v>36</v>
      </c>
      <c r="T43" s="294">
        <v>129</v>
      </c>
      <c r="U43" s="294">
        <v>11</v>
      </c>
      <c r="V43" s="294">
        <v>1</v>
      </c>
      <c r="W43" s="294">
        <v>6</v>
      </c>
      <c r="X43" s="294">
        <v>18</v>
      </c>
      <c r="Y43" s="294">
        <v>247</v>
      </c>
      <c r="Z43" s="294">
        <v>5</v>
      </c>
      <c r="AA43" s="294">
        <v>2</v>
      </c>
      <c r="AB43" s="294">
        <v>254</v>
      </c>
      <c r="AC43" s="294">
        <v>272</v>
      </c>
      <c r="AD43" s="294">
        <v>10</v>
      </c>
      <c r="AE43" s="294">
        <v>28</v>
      </c>
      <c r="AF43" s="294">
        <v>31</v>
      </c>
      <c r="AG43" s="294">
        <v>69</v>
      </c>
      <c r="AH43" s="294">
        <v>341</v>
      </c>
      <c r="AI43" s="294">
        <v>8</v>
      </c>
      <c r="AJ43" s="294">
        <v>29</v>
      </c>
      <c r="AK43" s="294">
        <v>3</v>
      </c>
      <c r="AL43" s="294">
        <v>40</v>
      </c>
      <c r="AM43" s="294">
        <v>381</v>
      </c>
      <c r="AN43" s="294">
        <v>6</v>
      </c>
      <c r="AO43" s="294">
        <v>1.4</v>
      </c>
      <c r="AP43" s="294">
        <v>2</v>
      </c>
      <c r="AQ43" s="294">
        <v>9</v>
      </c>
      <c r="AR43" s="294">
        <v>20</v>
      </c>
      <c r="AS43" s="294">
        <v>7.1</v>
      </c>
      <c r="AT43" s="294">
        <v>11</v>
      </c>
      <c r="AU43" s="294">
        <v>38.1</v>
      </c>
      <c r="AV43" s="294">
        <v>47.1</v>
      </c>
      <c r="AX43" s="294">
        <v>35.299999999999997</v>
      </c>
      <c r="AY43" s="294">
        <v>17.8</v>
      </c>
      <c r="AZ43" s="294">
        <v>53.099999999999994</v>
      </c>
      <c r="BA43" s="294">
        <v>100.19999999999999</v>
      </c>
      <c r="BB43" s="294">
        <v>4.0999999999999996</v>
      </c>
      <c r="BC43" s="294">
        <v>4.9000000000000004</v>
      </c>
      <c r="BD43" s="294">
        <v>0</v>
      </c>
      <c r="BE43" s="294">
        <v>9</v>
      </c>
      <c r="BF43" s="294">
        <v>109.19999999999999</v>
      </c>
      <c r="BG43" s="294">
        <v>-240.8</v>
      </c>
      <c r="BH43" s="546">
        <v>-0.71338582677165352</v>
      </c>
      <c r="BI43" s="294">
        <v>5</v>
      </c>
      <c r="BJ43" s="294">
        <v>12</v>
      </c>
      <c r="BK43" s="294">
        <v>0</v>
      </c>
      <c r="BL43" s="294">
        <v>17</v>
      </c>
      <c r="BM43" s="294">
        <v>14</v>
      </c>
      <c r="BN43" s="294">
        <v>9</v>
      </c>
      <c r="BO43" s="294">
        <v>11</v>
      </c>
      <c r="BP43" s="294">
        <v>34</v>
      </c>
      <c r="BQ43" s="294">
        <v>51</v>
      </c>
      <c r="BR43" s="294">
        <v>3.8999999999999986</v>
      </c>
      <c r="BS43" s="546">
        <v>8.2802547770700605E-2</v>
      </c>
      <c r="BT43" s="294">
        <v>0</v>
      </c>
      <c r="BU43" s="294">
        <v>0</v>
      </c>
      <c r="BV43" s="546" t="e">
        <v>#DIV/0!</v>
      </c>
      <c r="BW43" s="294">
        <v>3</v>
      </c>
      <c r="BX43" s="844">
        <v>-32.299999999999997</v>
      </c>
      <c r="BY43" s="845">
        <v>-0.91501416430594895</v>
      </c>
      <c r="BZ43" s="294">
        <v>11</v>
      </c>
      <c r="CA43" s="844">
        <f t="shared" si="1"/>
        <v>-6.8000000000000007</v>
      </c>
      <c r="CB43" s="845">
        <f t="shared" si="2"/>
        <v>-0.3820224719101124</v>
      </c>
      <c r="CC43" s="294">
        <v>14</v>
      </c>
      <c r="CD43" s="844">
        <f t="shared" si="3"/>
        <v>-39.099999999999994</v>
      </c>
      <c r="CE43" s="845">
        <f t="shared" si="4"/>
        <v>-0.73634651600753298</v>
      </c>
      <c r="CF43" s="294">
        <v>65</v>
      </c>
      <c r="CG43" s="844">
        <f t="shared" si="5"/>
        <v>-35.199999999999989</v>
      </c>
      <c r="CH43" s="845">
        <f t="shared" si="6"/>
        <v>-0.35129740518962066</v>
      </c>
      <c r="CI43" s="294">
        <v>13</v>
      </c>
      <c r="CJ43" s="844">
        <f t="shared" si="7"/>
        <v>8.9</v>
      </c>
      <c r="CK43" s="845">
        <f t="shared" si="8"/>
        <v>2.1707317073170733</v>
      </c>
      <c r="CL43" s="294">
        <v>6</v>
      </c>
      <c r="CM43" s="602">
        <f t="shared" si="9"/>
        <v>1.0999999999999996</v>
      </c>
      <c r="CN43" s="621">
        <f t="shared" si="10"/>
        <v>0.22448979591836726</v>
      </c>
      <c r="CO43" s="294">
        <v>5</v>
      </c>
      <c r="CP43" s="602">
        <f t="shared" si="34"/>
        <v>5</v>
      </c>
      <c r="CQ43" s="621" t="e">
        <f t="shared" si="11"/>
        <v>#DIV/0!</v>
      </c>
      <c r="CR43" s="294">
        <v>24</v>
      </c>
      <c r="CS43" s="602">
        <f t="shared" si="12"/>
        <v>15</v>
      </c>
      <c r="CT43" s="621">
        <f t="shared" si="13"/>
        <v>1.6666666666666667</v>
      </c>
      <c r="CU43" s="294">
        <v>89</v>
      </c>
      <c r="CV43" s="602">
        <f t="shared" si="14"/>
        <v>-20.199999999999989</v>
      </c>
      <c r="CW43" s="621">
        <f t="shared" si="15"/>
        <v>-0.18498168498168491</v>
      </c>
      <c r="CX43" s="294">
        <v>8.1999999999999993</v>
      </c>
      <c r="CY43" s="602">
        <f t="shared" si="16"/>
        <v>3.1999999999999993</v>
      </c>
      <c r="CZ43" s="621">
        <f t="shared" si="17"/>
        <v>0.6399999999999999</v>
      </c>
      <c r="DA43" s="294">
        <v>0</v>
      </c>
      <c r="DB43" s="602">
        <f t="shared" si="18"/>
        <v>-12</v>
      </c>
      <c r="DC43" s="621">
        <f t="shared" si="19"/>
        <v>-1</v>
      </c>
      <c r="DD43" s="294">
        <v>0</v>
      </c>
      <c r="DE43" s="602">
        <f t="shared" si="20"/>
        <v>0</v>
      </c>
      <c r="DF43" s="621" t="e">
        <f t="shared" si="21"/>
        <v>#DIV/0!</v>
      </c>
      <c r="DG43" s="294">
        <v>8.1999999999999993</v>
      </c>
      <c r="DH43" s="602">
        <f t="shared" si="22"/>
        <v>-8.8000000000000007</v>
      </c>
      <c r="DI43" s="621">
        <f t="shared" si="23"/>
        <v>-0.51764705882352946</v>
      </c>
      <c r="DJ43" s="294">
        <v>0</v>
      </c>
      <c r="DK43" s="602">
        <f t="shared" si="24"/>
        <v>-9</v>
      </c>
      <c r="DL43" s="621">
        <f t="shared" si="25"/>
        <v>-1</v>
      </c>
      <c r="DM43" s="294">
        <v>0</v>
      </c>
      <c r="DN43" s="602">
        <f t="shared" si="26"/>
        <v>-9</v>
      </c>
      <c r="DO43" s="621">
        <f t="shared" si="27"/>
        <v>-1</v>
      </c>
      <c r="DP43" s="294">
        <v>19.2</v>
      </c>
      <c r="DQ43" s="602">
        <f t="shared" si="28"/>
        <v>8.1999999999999993</v>
      </c>
      <c r="DR43" s="621">
        <f t="shared" si="29"/>
        <v>0.74545454545454537</v>
      </c>
      <c r="DS43" s="294">
        <v>19.2</v>
      </c>
      <c r="DT43" s="602">
        <f t="shared" si="30"/>
        <v>-14.8</v>
      </c>
      <c r="DU43" s="621">
        <f t="shared" si="31"/>
        <v>-0.43529411764705883</v>
      </c>
      <c r="DV43" s="294">
        <v>27.4</v>
      </c>
      <c r="DW43" s="602">
        <f t="shared" si="32"/>
        <v>-23.6</v>
      </c>
      <c r="DX43" s="621">
        <f t="shared" si="33"/>
        <v>-0.46274509803921571</v>
      </c>
    </row>
    <row r="44" spans="1:128" x14ac:dyDescent="0.25">
      <c r="A44" s="87" t="s">
        <v>62</v>
      </c>
      <c r="B44" s="493"/>
      <c r="C44" s="493"/>
      <c r="D44" s="493"/>
      <c r="E44" s="294">
        <v>0</v>
      </c>
      <c r="F44" s="493"/>
      <c r="G44" s="493"/>
      <c r="H44" s="493"/>
      <c r="I44" s="294">
        <v>0</v>
      </c>
      <c r="J44" s="493"/>
      <c r="K44" s="493"/>
      <c r="L44" s="493"/>
      <c r="M44" s="493"/>
      <c r="N44" s="294">
        <v>0</v>
      </c>
      <c r="O44" s="493"/>
      <c r="P44" s="493"/>
      <c r="Q44" s="493"/>
      <c r="R44" s="493"/>
      <c r="S44" s="294">
        <v>0</v>
      </c>
      <c r="T44" s="294">
        <v>0</v>
      </c>
      <c r="U44" s="493"/>
      <c r="V44" s="493"/>
      <c r="W44" s="493"/>
      <c r="X44" s="294">
        <v>0</v>
      </c>
      <c r="Y44" s="493"/>
      <c r="Z44" s="493"/>
      <c r="AA44" s="493"/>
      <c r="AB44" s="294">
        <v>0</v>
      </c>
      <c r="AC44" s="294">
        <v>0</v>
      </c>
      <c r="AD44" s="493"/>
      <c r="AE44" s="493"/>
      <c r="AF44" s="493"/>
      <c r="AG44" s="294">
        <v>0</v>
      </c>
      <c r="AH44" s="294">
        <v>0</v>
      </c>
      <c r="AI44" s="493"/>
      <c r="AJ44" s="493"/>
      <c r="AK44" s="493"/>
      <c r="AL44" s="294">
        <v>0</v>
      </c>
      <c r="AM44" s="294">
        <v>0</v>
      </c>
      <c r="AN44" s="493"/>
      <c r="AO44" s="493"/>
      <c r="AP44" s="493"/>
      <c r="AQ44" s="294">
        <v>0</v>
      </c>
      <c r="AR44" s="493"/>
      <c r="AS44" s="493"/>
      <c r="AT44" s="493"/>
      <c r="AU44" s="294">
        <v>0</v>
      </c>
      <c r="AV44" s="294">
        <v>0</v>
      </c>
      <c r="AW44" s="493"/>
      <c r="AX44" s="493"/>
      <c r="AY44" s="493"/>
      <c r="AZ44" s="294">
        <v>0</v>
      </c>
      <c r="BA44" s="294">
        <v>0</v>
      </c>
      <c r="BB44" s="493"/>
      <c r="BC44" s="493"/>
      <c r="BD44" s="493"/>
      <c r="BE44" s="294">
        <v>0</v>
      </c>
      <c r="BF44" s="294">
        <v>0</v>
      </c>
      <c r="BG44" s="294">
        <v>0</v>
      </c>
      <c r="BH44" s="546"/>
      <c r="BI44" s="493"/>
      <c r="BJ44" s="493"/>
      <c r="BK44" s="493"/>
      <c r="BL44" s="493">
        <v>0</v>
      </c>
      <c r="BM44" s="493"/>
      <c r="BN44" s="493"/>
      <c r="BO44" s="493"/>
      <c r="BP44" s="493">
        <v>0</v>
      </c>
      <c r="BQ44" s="493">
        <v>0</v>
      </c>
      <c r="BR44" s="294">
        <v>0</v>
      </c>
      <c r="BS44" s="546" t="e">
        <v>#DIV/0!</v>
      </c>
      <c r="BT44" s="294">
        <v>0</v>
      </c>
      <c r="BU44" s="294">
        <v>0</v>
      </c>
      <c r="BV44" s="546" t="e">
        <v>#DIV/0!</v>
      </c>
      <c r="BW44" s="493"/>
      <c r="BX44" s="844">
        <v>0</v>
      </c>
      <c r="BY44" s="845" t="e">
        <v>#DIV/0!</v>
      </c>
      <c r="CA44" s="844">
        <f t="shared" si="1"/>
        <v>0</v>
      </c>
      <c r="CB44" s="845" t="e">
        <f t="shared" si="2"/>
        <v>#DIV/0!</v>
      </c>
      <c r="CC44" s="294">
        <v>0</v>
      </c>
      <c r="CD44" s="844">
        <f t="shared" si="3"/>
        <v>0</v>
      </c>
      <c r="CE44" s="845" t="e">
        <f t="shared" si="4"/>
        <v>#DIV/0!</v>
      </c>
      <c r="CF44" s="294">
        <v>0</v>
      </c>
      <c r="CG44" s="844">
        <f t="shared" si="5"/>
        <v>0</v>
      </c>
      <c r="CH44" s="845" t="e">
        <f t="shared" si="6"/>
        <v>#DIV/0!</v>
      </c>
      <c r="CI44" s="294">
        <v>0</v>
      </c>
      <c r="CJ44" s="844">
        <f t="shared" si="7"/>
        <v>0</v>
      </c>
      <c r="CK44" s="845" t="e">
        <f t="shared" si="8"/>
        <v>#DIV/0!</v>
      </c>
      <c r="CL44" s="294">
        <v>0</v>
      </c>
      <c r="CM44" s="602">
        <f t="shared" si="9"/>
        <v>0</v>
      </c>
      <c r="CN44" s="621" t="e">
        <f t="shared" si="10"/>
        <v>#DIV/0!</v>
      </c>
      <c r="CO44" s="294">
        <v>0</v>
      </c>
      <c r="CP44" s="602">
        <f t="shared" si="34"/>
        <v>0</v>
      </c>
      <c r="CQ44" s="621" t="e">
        <f t="shared" si="11"/>
        <v>#DIV/0!</v>
      </c>
      <c r="CR44" s="294">
        <v>0</v>
      </c>
      <c r="CS44" s="602">
        <f t="shared" si="12"/>
        <v>0</v>
      </c>
      <c r="CT44" s="621" t="e">
        <f t="shared" si="13"/>
        <v>#DIV/0!</v>
      </c>
      <c r="CU44" s="294">
        <v>0</v>
      </c>
      <c r="CV44" s="602">
        <f t="shared" si="14"/>
        <v>0</v>
      </c>
      <c r="CW44" s="621" t="e">
        <f t="shared" si="15"/>
        <v>#DIV/0!</v>
      </c>
      <c r="CY44" s="602">
        <f t="shared" si="16"/>
        <v>0</v>
      </c>
      <c r="CZ44" s="621" t="e">
        <f t="shared" si="17"/>
        <v>#DIV/0!</v>
      </c>
      <c r="DB44" s="602">
        <f t="shared" si="18"/>
        <v>0</v>
      </c>
      <c r="DC44" s="621" t="e">
        <f t="shared" si="19"/>
        <v>#DIV/0!</v>
      </c>
      <c r="DE44" s="602">
        <f t="shared" si="20"/>
        <v>0</v>
      </c>
      <c r="DF44" s="621" t="e">
        <f t="shared" si="21"/>
        <v>#DIV/0!</v>
      </c>
      <c r="DG44" s="294">
        <v>0</v>
      </c>
      <c r="DH44" s="602">
        <f t="shared" si="22"/>
        <v>0</v>
      </c>
      <c r="DI44" s="621" t="e">
        <f t="shared" si="23"/>
        <v>#DIV/0!</v>
      </c>
      <c r="DK44" s="602">
        <f t="shared" si="24"/>
        <v>0</v>
      </c>
      <c r="DL44" s="621" t="e">
        <f t="shared" si="25"/>
        <v>#DIV/0!</v>
      </c>
      <c r="DN44" s="602">
        <f t="shared" si="26"/>
        <v>0</v>
      </c>
      <c r="DO44" s="621" t="e">
        <f t="shared" si="27"/>
        <v>#DIV/0!</v>
      </c>
      <c r="DQ44" s="602">
        <f t="shared" si="28"/>
        <v>0</v>
      </c>
      <c r="DR44" s="621" t="e">
        <f t="shared" si="29"/>
        <v>#DIV/0!</v>
      </c>
      <c r="DS44" s="294">
        <v>0</v>
      </c>
      <c r="DT44" s="602">
        <f t="shared" si="30"/>
        <v>0</v>
      </c>
      <c r="DU44" s="621" t="e">
        <f t="shared" si="31"/>
        <v>#DIV/0!</v>
      </c>
      <c r="DV44" s="294">
        <v>0</v>
      </c>
      <c r="DW44" s="602">
        <f t="shared" si="32"/>
        <v>0</v>
      </c>
      <c r="DX44" s="621" t="e">
        <f t="shared" si="33"/>
        <v>#DIV/0!</v>
      </c>
    </row>
    <row r="45" spans="1:128" x14ac:dyDescent="0.25">
      <c r="A45" s="87" t="s">
        <v>63</v>
      </c>
      <c r="B45" s="493"/>
      <c r="C45" s="493"/>
      <c r="D45" s="493"/>
      <c r="E45" s="294">
        <v>0</v>
      </c>
      <c r="F45" s="493"/>
      <c r="G45" s="493"/>
      <c r="H45" s="493"/>
      <c r="I45" s="294">
        <v>0</v>
      </c>
      <c r="J45" s="493"/>
      <c r="K45" s="493"/>
      <c r="L45" s="493"/>
      <c r="M45" s="493"/>
      <c r="N45" s="294">
        <v>0</v>
      </c>
      <c r="O45" s="493"/>
      <c r="P45" s="493"/>
      <c r="Q45" s="493"/>
      <c r="R45" s="493"/>
      <c r="S45" s="294">
        <v>0</v>
      </c>
      <c r="T45" s="294">
        <v>0</v>
      </c>
      <c r="U45" s="493"/>
      <c r="V45" s="493"/>
      <c r="W45" s="493"/>
      <c r="X45" s="294">
        <v>0</v>
      </c>
      <c r="Y45" s="493"/>
      <c r="Z45" s="493"/>
      <c r="AA45" s="493"/>
      <c r="AB45" s="294">
        <v>0</v>
      </c>
      <c r="AC45" s="294">
        <v>0</v>
      </c>
      <c r="AD45" s="493"/>
      <c r="AE45" s="493"/>
      <c r="AF45" s="493"/>
      <c r="AG45" s="294">
        <v>0</v>
      </c>
      <c r="AH45" s="294">
        <v>0</v>
      </c>
      <c r="AI45" s="493"/>
      <c r="AJ45" s="493"/>
      <c r="AK45" s="294">
        <v>0</v>
      </c>
      <c r="AL45" s="294">
        <v>0</v>
      </c>
      <c r="AM45" s="294">
        <v>0</v>
      </c>
      <c r="AN45" s="493"/>
      <c r="AO45" s="493"/>
      <c r="AP45" s="493"/>
      <c r="AQ45" s="294">
        <v>0</v>
      </c>
      <c r="AR45" s="493"/>
      <c r="AS45" s="493"/>
      <c r="AT45" s="493"/>
      <c r="AU45" s="294">
        <v>0</v>
      </c>
      <c r="AV45" s="294">
        <v>0</v>
      </c>
      <c r="AW45" s="493"/>
      <c r="AX45" s="493"/>
      <c r="AY45" s="493"/>
      <c r="AZ45" s="294">
        <v>0</v>
      </c>
      <c r="BA45" s="294">
        <v>0</v>
      </c>
      <c r="BB45" s="493"/>
      <c r="BC45" s="493"/>
      <c r="BD45" s="294">
        <v>0</v>
      </c>
      <c r="BE45" s="294">
        <v>0</v>
      </c>
      <c r="BF45" s="294">
        <v>0</v>
      </c>
      <c r="BG45" s="294">
        <v>0</v>
      </c>
      <c r="BH45" s="546"/>
      <c r="BI45" s="493"/>
      <c r="BJ45" s="493"/>
      <c r="BK45" s="493"/>
      <c r="BL45" s="493">
        <v>0</v>
      </c>
      <c r="BM45" s="493"/>
      <c r="BN45" s="493"/>
      <c r="BO45" s="493"/>
      <c r="BP45" s="493">
        <v>0</v>
      </c>
      <c r="BQ45" s="493">
        <v>0</v>
      </c>
      <c r="BR45" s="294">
        <v>0</v>
      </c>
      <c r="BS45" s="546" t="e">
        <v>#DIV/0!</v>
      </c>
      <c r="BT45" s="294">
        <v>0</v>
      </c>
      <c r="BU45" s="294">
        <v>0</v>
      </c>
      <c r="BV45" s="546" t="e">
        <v>#DIV/0!</v>
      </c>
      <c r="BW45" s="493"/>
      <c r="BX45" s="844">
        <v>0</v>
      </c>
      <c r="BY45" s="845" t="e">
        <v>#DIV/0!</v>
      </c>
      <c r="CA45" s="844">
        <f t="shared" si="1"/>
        <v>0</v>
      </c>
      <c r="CB45" s="845" t="e">
        <f t="shared" si="2"/>
        <v>#DIV/0!</v>
      </c>
      <c r="CC45" s="294">
        <v>0</v>
      </c>
      <c r="CD45" s="844">
        <f t="shared" si="3"/>
        <v>0</v>
      </c>
      <c r="CE45" s="845" t="e">
        <f t="shared" si="4"/>
        <v>#DIV/0!</v>
      </c>
      <c r="CF45" s="294">
        <v>0</v>
      </c>
      <c r="CG45" s="844">
        <f t="shared" si="5"/>
        <v>0</v>
      </c>
      <c r="CH45" s="845" t="e">
        <f t="shared" si="6"/>
        <v>#DIV/0!</v>
      </c>
      <c r="CI45" s="294">
        <v>0</v>
      </c>
      <c r="CJ45" s="844">
        <f t="shared" si="7"/>
        <v>0</v>
      </c>
      <c r="CK45" s="845" t="e">
        <f t="shared" si="8"/>
        <v>#DIV/0!</v>
      </c>
      <c r="CL45" s="294">
        <v>0</v>
      </c>
      <c r="CM45" s="602">
        <f t="shared" si="9"/>
        <v>0</v>
      </c>
      <c r="CN45" s="621" t="e">
        <f t="shared" si="10"/>
        <v>#DIV/0!</v>
      </c>
      <c r="CO45" s="294">
        <v>0</v>
      </c>
      <c r="CP45" s="602">
        <f t="shared" si="34"/>
        <v>0</v>
      </c>
      <c r="CQ45" s="621" t="e">
        <f t="shared" si="11"/>
        <v>#DIV/0!</v>
      </c>
      <c r="CR45" s="294">
        <v>0</v>
      </c>
      <c r="CS45" s="602">
        <f t="shared" si="12"/>
        <v>0</v>
      </c>
      <c r="CT45" s="621" t="e">
        <f t="shared" si="13"/>
        <v>#DIV/0!</v>
      </c>
      <c r="CU45" s="294">
        <v>0</v>
      </c>
      <c r="CV45" s="602">
        <f t="shared" si="14"/>
        <v>0</v>
      </c>
      <c r="CW45" s="621" t="e">
        <f t="shared" si="15"/>
        <v>#DIV/0!</v>
      </c>
      <c r="CY45" s="602">
        <f t="shared" si="16"/>
        <v>0</v>
      </c>
      <c r="CZ45" s="621" t="e">
        <f t="shared" si="17"/>
        <v>#DIV/0!</v>
      </c>
      <c r="DB45" s="602">
        <f t="shared" si="18"/>
        <v>0</v>
      </c>
      <c r="DC45" s="621" t="e">
        <f t="shared" si="19"/>
        <v>#DIV/0!</v>
      </c>
      <c r="DE45" s="602">
        <f t="shared" si="20"/>
        <v>0</v>
      </c>
      <c r="DF45" s="621" t="e">
        <f t="shared" si="21"/>
        <v>#DIV/0!</v>
      </c>
      <c r="DG45" s="294">
        <v>0</v>
      </c>
      <c r="DH45" s="602">
        <f t="shared" si="22"/>
        <v>0</v>
      </c>
      <c r="DI45" s="621" t="e">
        <f t="shared" si="23"/>
        <v>#DIV/0!</v>
      </c>
      <c r="DK45" s="602">
        <f t="shared" si="24"/>
        <v>0</v>
      </c>
      <c r="DL45" s="621" t="e">
        <f t="shared" si="25"/>
        <v>#DIV/0!</v>
      </c>
      <c r="DN45" s="602">
        <f t="shared" si="26"/>
        <v>0</v>
      </c>
      <c r="DO45" s="621" t="e">
        <f t="shared" si="27"/>
        <v>#DIV/0!</v>
      </c>
      <c r="DQ45" s="602">
        <f t="shared" si="28"/>
        <v>0</v>
      </c>
      <c r="DR45" s="621" t="e">
        <f t="shared" si="29"/>
        <v>#DIV/0!</v>
      </c>
      <c r="DS45" s="294">
        <v>0</v>
      </c>
      <c r="DT45" s="602">
        <f t="shared" si="30"/>
        <v>0</v>
      </c>
      <c r="DU45" s="621" t="e">
        <f t="shared" si="31"/>
        <v>#DIV/0!</v>
      </c>
      <c r="DV45" s="294">
        <v>0</v>
      </c>
      <c r="DW45" s="602">
        <f t="shared" si="32"/>
        <v>0</v>
      </c>
      <c r="DX45" s="621" t="e">
        <f t="shared" si="33"/>
        <v>#DIV/0!</v>
      </c>
    </row>
    <row r="46" spans="1:128" x14ac:dyDescent="0.25">
      <c r="A46" s="86" t="s">
        <v>35</v>
      </c>
      <c r="B46" s="294">
        <v>4338.1125000000002</v>
      </c>
      <c r="C46" s="294">
        <v>3982.1853000000001</v>
      </c>
      <c r="D46" s="294">
        <v>3786.4017000000003</v>
      </c>
      <c r="E46" s="294">
        <v>12106.699500000001</v>
      </c>
      <c r="F46" s="294">
        <v>3516.1727000000001</v>
      </c>
      <c r="G46" s="294">
        <v>3398.7183999999997</v>
      </c>
      <c r="H46" s="294">
        <v>3338.6536999999998</v>
      </c>
      <c r="I46" s="294">
        <v>10253.5448</v>
      </c>
      <c r="J46" s="294">
        <v>22360.024949999999</v>
      </c>
      <c r="K46" s="294">
        <v>3296.4835199999998</v>
      </c>
      <c r="L46" s="294">
        <v>3120.0157999999997</v>
      </c>
      <c r="M46" s="294">
        <v>3378.8517834117938</v>
      </c>
      <c r="N46" s="294">
        <v>9795.3511034117928</v>
      </c>
      <c r="O46" s="294">
        <v>32155.661898086986</v>
      </c>
      <c r="P46" s="294">
        <v>3712.5386797308252</v>
      </c>
      <c r="Q46" s="294">
        <v>4066.1222288966005</v>
      </c>
      <c r="R46" s="294">
        <v>4724.1876000000002</v>
      </c>
      <c r="S46" s="294">
        <v>12502.848508627427</v>
      </c>
      <c r="T46" s="294">
        <v>44658.510406714413</v>
      </c>
      <c r="U46" s="294">
        <v>4760.7123199999996</v>
      </c>
      <c r="V46" s="294">
        <v>4445.9649500000005</v>
      </c>
      <c r="W46" s="294">
        <v>4335.1752599999991</v>
      </c>
      <c r="X46" s="294">
        <v>13541.85253</v>
      </c>
      <c r="Y46" s="294">
        <v>3692.7699200000002</v>
      </c>
      <c r="Z46" s="294">
        <v>3427.5182399999999</v>
      </c>
      <c r="AA46" s="294">
        <v>3441.6855000000005</v>
      </c>
      <c r="AB46" s="294">
        <v>10561.973660000001</v>
      </c>
      <c r="AC46" s="294">
        <v>24105.213779999998</v>
      </c>
      <c r="AD46" s="294">
        <v>3207.37844</v>
      </c>
      <c r="AE46" s="294">
        <v>3307.8869000000004</v>
      </c>
      <c r="AF46" s="294">
        <v>3495.4499396285273</v>
      </c>
      <c r="AG46" s="294">
        <v>10010.715279628528</v>
      </c>
      <c r="AH46" s="294">
        <v>34115.482164384448</v>
      </c>
      <c r="AI46" s="294">
        <v>3632.7109780321043</v>
      </c>
      <c r="AJ46" s="294">
        <v>3672.9204721355109</v>
      </c>
      <c r="AK46" s="294">
        <v>6620.7651999999998</v>
      </c>
      <c r="AL46" s="294">
        <v>13926.396650167615</v>
      </c>
      <c r="AM46" s="294">
        <v>48041.878814552067</v>
      </c>
      <c r="AN46" s="294">
        <v>4438.6791499999999</v>
      </c>
      <c r="AO46" s="294">
        <v>3901.3268000000003</v>
      </c>
      <c r="AP46" s="294">
        <v>4204.9386530000002</v>
      </c>
      <c r="AQ46" s="294">
        <v>12544.944603</v>
      </c>
      <c r="AR46" s="294">
        <v>3466.7842054800003</v>
      </c>
      <c r="AS46" s="294">
        <v>3166.0237969999994</v>
      </c>
      <c r="AT46" s="294">
        <v>3465.3571200000001</v>
      </c>
      <c r="AU46" s="294">
        <v>10098.165122480001</v>
      </c>
      <c r="AV46" s="294">
        <v>23105.230023</v>
      </c>
      <c r="AW46" s="294">
        <v>3282.5915</v>
      </c>
      <c r="AX46" s="294">
        <v>3045.6</v>
      </c>
      <c r="AY46" s="294">
        <v>3303.375</v>
      </c>
      <c r="AZ46" s="294">
        <v>9631.5665000000008</v>
      </c>
      <c r="BA46" s="294">
        <v>33183.404903000002</v>
      </c>
      <c r="BB46" s="294">
        <v>3603.3441466036998</v>
      </c>
      <c r="BC46" s="294">
        <v>3887.5498999999995</v>
      </c>
      <c r="BD46" s="294">
        <v>4210.8</v>
      </c>
      <c r="BE46" s="294">
        <v>11701.694046603699</v>
      </c>
      <c r="BF46" s="294">
        <v>44885.0989496037</v>
      </c>
      <c r="BG46" s="294">
        <v>-932.07726138444559</v>
      </c>
      <c r="BH46" s="546">
        <v>-6.5708917778464659E-2</v>
      </c>
      <c r="BI46" s="294">
        <v>4355.7</v>
      </c>
      <c r="BJ46" s="294">
        <v>3531.7</v>
      </c>
      <c r="BK46" s="294">
        <v>3825.7</v>
      </c>
      <c r="BL46" s="294">
        <v>11713.099999999999</v>
      </c>
      <c r="BM46" s="294">
        <v>3363.9974499999998</v>
      </c>
      <c r="BN46" s="294">
        <v>3148</v>
      </c>
      <c r="BO46" s="294">
        <v>3322.9</v>
      </c>
      <c r="BP46" s="294">
        <v>9834.8974500000004</v>
      </c>
      <c r="BQ46" s="294">
        <v>21547.997449999999</v>
      </c>
      <c r="BR46" s="294">
        <v>-1557.2325730000011</v>
      </c>
      <c r="BS46" s="546">
        <v>-6.739740619114637E-2</v>
      </c>
      <c r="BT46" s="294">
        <v>3108.8</v>
      </c>
      <c r="BU46" s="294">
        <v>-173.79149999999981</v>
      </c>
      <c r="BV46" s="546">
        <v>-5.294338329944491E-2</v>
      </c>
      <c r="BW46" s="294">
        <v>3311.4</v>
      </c>
      <c r="BX46" s="844">
        <v>265.80000000000018</v>
      </c>
      <c r="BY46" s="845">
        <v>8.7273443656422436E-2</v>
      </c>
      <c r="BZ46" s="294">
        <v>3154.6</v>
      </c>
      <c r="CA46" s="844">
        <f t="shared" si="1"/>
        <v>-148.77500000000009</v>
      </c>
      <c r="CB46" s="845">
        <f t="shared" si="2"/>
        <v>-4.5037272486472199E-2</v>
      </c>
      <c r="CC46" s="294">
        <v>9574.7999999999993</v>
      </c>
      <c r="CD46" s="844">
        <f t="shared" si="3"/>
        <v>-56.766500000001543</v>
      </c>
      <c r="CE46" s="845">
        <f t="shared" si="4"/>
        <v>-5.8937972343337435E-3</v>
      </c>
      <c r="CF46" s="294">
        <v>31122.797449999998</v>
      </c>
      <c r="CG46" s="844">
        <f t="shared" si="5"/>
        <v>-2060.6074530000042</v>
      </c>
      <c r="CH46" s="845">
        <f t="shared" si="6"/>
        <v>-6.209752914215598E-2</v>
      </c>
      <c r="CI46" s="294">
        <v>3412.8</v>
      </c>
      <c r="CJ46" s="844">
        <f t="shared" si="7"/>
        <v>-190.54414660369957</v>
      </c>
      <c r="CK46" s="845">
        <f t="shared" si="8"/>
        <v>-5.2879807992610217E-2</v>
      </c>
      <c r="CL46" s="294">
        <v>3733.4</v>
      </c>
      <c r="CM46" s="602">
        <f t="shared" si="9"/>
        <v>-154.14989999999943</v>
      </c>
      <c r="CN46" s="621">
        <f t="shared" si="10"/>
        <v>-3.9652198419369344E-2</v>
      </c>
      <c r="CO46" s="294">
        <v>4405</v>
      </c>
      <c r="CP46" s="602">
        <f t="shared" si="34"/>
        <v>194.19999999999982</v>
      </c>
      <c r="CQ46" s="621">
        <f t="shared" si="11"/>
        <v>4.611950223235485E-2</v>
      </c>
      <c r="CR46" s="294">
        <v>11551.2</v>
      </c>
      <c r="CS46" s="602">
        <f t="shared" si="12"/>
        <v>-150.49404660369873</v>
      </c>
      <c r="CT46" s="621">
        <f t="shared" si="13"/>
        <v>-1.286087689563018E-2</v>
      </c>
      <c r="CU46" s="294">
        <v>42673.997449999995</v>
      </c>
      <c r="CV46" s="602">
        <f t="shared" si="14"/>
        <v>-2211.1014996037047</v>
      </c>
      <c r="CW46" s="621">
        <f t="shared" si="15"/>
        <v>-4.9261370729878427E-2</v>
      </c>
      <c r="CX46" s="294">
        <v>4270</v>
      </c>
      <c r="CY46" s="602">
        <f t="shared" si="16"/>
        <v>-85.699999999999818</v>
      </c>
      <c r="CZ46" s="621">
        <f t="shared" si="17"/>
        <v>-1.9675367908717271E-2</v>
      </c>
      <c r="DA46" s="294">
        <v>3671</v>
      </c>
      <c r="DB46" s="602">
        <f t="shared" si="18"/>
        <v>139.30000000000018</v>
      </c>
      <c r="DC46" s="621">
        <f t="shared" si="19"/>
        <v>3.9442761276439163E-2</v>
      </c>
      <c r="DD46" s="294">
        <v>3895</v>
      </c>
      <c r="DE46" s="602">
        <f t="shared" si="20"/>
        <v>69.300000000000182</v>
      </c>
      <c r="DF46" s="621">
        <f t="shared" si="21"/>
        <v>1.8114332017670019E-2</v>
      </c>
      <c r="DG46" s="294">
        <v>11836</v>
      </c>
      <c r="DH46" s="602">
        <f t="shared" si="22"/>
        <v>122.90000000000146</v>
      </c>
      <c r="DI46" s="621">
        <f t="shared" si="23"/>
        <v>1.0492525462943325E-2</v>
      </c>
      <c r="DJ46" s="294">
        <v>3558.4</v>
      </c>
      <c r="DK46" s="602">
        <f t="shared" si="24"/>
        <v>410.40000000000009</v>
      </c>
      <c r="DL46" s="621">
        <f t="shared" si="25"/>
        <v>0.13036848792884373</v>
      </c>
      <c r="DM46" s="294">
        <v>3289.8</v>
      </c>
      <c r="DN46" s="602">
        <f t="shared" si="26"/>
        <v>141.80000000000018</v>
      </c>
      <c r="DO46" s="621">
        <f t="shared" si="27"/>
        <v>4.5044472681067399E-2</v>
      </c>
      <c r="DP46" s="294">
        <v>3369.7</v>
      </c>
      <c r="DQ46" s="602">
        <f t="shared" si="28"/>
        <v>46.799999999999727</v>
      </c>
      <c r="DR46" s="621">
        <f t="shared" si="29"/>
        <v>1.4084083180354427E-2</v>
      </c>
      <c r="DS46" s="294">
        <v>10217.5</v>
      </c>
      <c r="DT46" s="602">
        <f t="shared" si="30"/>
        <v>382.60254999999961</v>
      </c>
      <c r="DU46" s="621">
        <f t="shared" si="31"/>
        <v>3.8902545953847192E-2</v>
      </c>
      <c r="DV46" s="294">
        <v>22053.5</v>
      </c>
      <c r="DW46" s="602">
        <f t="shared" si="32"/>
        <v>505.50255000000107</v>
      </c>
      <c r="DX46" s="621">
        <f t="shared" si="33"/>
        <v>2.3459374875691805E-2</v>
      </c>
    </row>
    <row r="47" spans="1:128" x14ac:dyDescent="0.25">
      <c r="A47" s="84" t="s">
        <v>77</v>
      </c>
      <c r="B47" s="85">
        <v>7177.2559000000001</v>
      </c>
      <c r="C47" s="85">
        <v>5143</v>
      </c>
      <c r="D47" s="85">
        <v>7210.9278000000013</v>
      </c>
      <c r="E47" s="85">
        <v>19531.183700000001</v>
      </c>
      <c r="F47" s="85">
        <v>6017.9081999999999</v>
      </c>
      <c r="G47" s="85">
        <v>1089.8756999999998</v>
      </c>
      <c r="H47" s="85">
        <v>517</v>
      </c>
      <c r="I47" s="85">
        <v>7624.7838999999994</v>
      </c>
      <c r="J47" s="85">
        <v>27155.967600000004</v>
      </c>
      <c r="K47" s="85" t="e">
        <v>#REF!</v>
      </c>
      <c r="L47" s="85" t="e">
        <v>#REF!</v>
      </c>
      <c r="M47" s="85">
        <v>1069</v>
      </c>
      <c r="N47" s="85" t="e">
        <v>#REF!</v>
      </c>
      <c r="O47" s="85" t="e">
        <v>#REF!</v>
      </c>
      <c r="P47" s="85">
        <v>2704.9844000000003</v>
      </c>
      <c r="Q47" s="85">
        <v>5653</v>
      </c>
      <c r="R47" s="85">
        <v>6656</v>
      </c>
      <c r="S47" s="85">
        <v>15013.984400000001</v>
      </c>
      <c r="T47" s="85" t="e">
        <v>#REF!</v>
      </c>
      <c r="U47" s="85">
        <v>6584.9331000000002</v>
      </c>
      <c r="V47" s="85">
        <v>6961</v>
      </c>
      <c r="W47" s="85">
        <v>7623.0110999999997</v>
      </c>
      <c r="X47" s="85">
        <v>21168.944199999998</v>
      </c>
      <c r="Y47" s="85">
        <v>5468.8864000000003</v>
      </c>
      <c r="Z47" s="85">
        <v>936</v>
      </c>
      <c r="AA47" s="85">
        <v>293.01779999999997</v>
      </c>
      <c r="AB47" s="85">
        <v>6697.9042000000009</v>
      </c>
      <c r="AC47" s="85">
        <v>27866.848400000003</v>
      </c>
      <c r="AD47" s="85">
        <v>1174</v>
      </c>
      <c r="AE47" s="85">
        <v>3400</v>
      </c>
      <c r="AF47" s="85">
        <v>3398.0727999999999</v>
      </c>
      <c r="AG47" s="85">
        <v>7972.0727999999999</v>
      </c>
      <c r="AH47" s="85">
        <v>45366.247499999998</v>
      </c>
      <c r="AI47" s="85">
        <v>4128</v>
      </c>
      <c r="AJ47" s="85">
        <v>6139</v>
      </c>
      <c r="AK47" s="85">
        <v>7232.3991000000005</v>
      </c>
      <c r="AL47" s="85">
        <v>17499.399100000002</v>
      </c>
      <c r="AM47" s="294">
        <v>62865.6466</v>
      </c>
      <c r="AN47" s="85">
        <v>7440.1135000000004</v>
      </c>
      <c r="AO47" s="85">
        <v>7462.0430069999993</v>
      </c>
      <c r="AP47" s="85">
        <v>7994.0136000000002</v>
      </c>
      <c r="AQ47" s="85">
        <v>22896.170106999998</v>
      </c>
      <c r="AR47" s="85">
        <v>6372.0084999999999</v>
      </c>
      <c r="AS47" s="85">
        <v>1145</v>
      </c>
      <c r="AT47" s="85">
        <v>564</v>
      </c>
      <c r="AU47" s="85">
        <v>8081.0084999999999</v>
      </c>
      <c r="AV47" s="85">
        <v>30977.178607000002</v>
      </c>
      <c r="AW47" s="85">
        <v>0</v>
      </c>
      <c r="AX47" s="85">
        <v>0</v>
      </c>
      <c r="AY47" s="85">
        <v>1178.1167999999998</v>
      </c>
      <c r="AZ47" s="85">
        <v>1178.1167999999998</v>
      </c>
      <c r="BA47" s="85">
        <v>32155.295406999998</v>
      </c>
      <c r="BB47" s="85">
        <v>4438</v>
      </c>
      <c r="BC47" s="85">
        <v>5664</v>
      </c>
      <c r="BD47" s="85">
        <v>8169</v>
      </c>
      <c r="BE47" s="85">
        <v>18271</v>
      </c>
      <c r="BF47" s="294">
        <v>50426.295406999998</v>
      </c>
      <c r="BG47" s="85">
        <v>-13210.952093</v>
      </c>
      <c r="BH47" s="485">
        <v>-0.19787199950632506</v>
      </c>
      <c r="BI47" s="85">
        <v>8924</v>
      </c>
      <c r="BJ47" s="85">
        <v>6721</v>
      </c>
      <c r="BK47" s="85">
        <v>8134</v>
      </c>
      <c r="BL47" s="85">
        <v>23779</v>
      </c>
      <c r="BM47" s="85">
        <v>5698</v>
      </c>
      <c r="BN47" s="85">
        <v>3230</v>
      </c>
      <c r="BO47" s="85">
        <v>835</v>
      </c>
      <c r="BP47" s="85">
        <v>9763</v>
      </c>
      <c r="BQ47" s="85">
        <v>33542</v>
      </c>
      <c r="BR47" s="85">
        <v>2564.8213929999984</v>
      </c>
      <c r="BS47" s="485">
        <v>8.2797127057285272E-2</v>
      </c>
      <c r="BT47" s="85">
        <v>0</v>
      </c>
      <c r="BU47" s="85">
        <v>0</v>
      </c>
      <c r="BV47" s="485" t="e">
        <v>#DIV/0!</v>
      </c>
      <c r="BW47" s="85">
        <v>1</v>
      </c>
      <c r="BX47" s="844">
        <v>1</v>
      </c>
      <c r="BY47" s="845" t="e">
        <v>#DIV/0!</v>
      </c>
      <c r="BZ47" s="294">
        <v>1120</v>
      </c>
      <c r="CA47" s="844">
        <f t="shared" si="1"/>
        <v>-58.116799999999785</v>
      </c>
      <c r="CB47" s="845">
        <f t="shared" si="2"/>
        <v>-4.9330253163353412E-2</v>
      </c>
      <c r="CC47" s="294">
        <v>1121</v>
      </c>
      <c r="CD47" s="844">
        <f t="shared" si="3"/>
        <v>-57.116799999999785</v>
      </c>
      <c r="CE47" s="845">
        <f t="shared" si="4"/>
        <v>-4.8481440889392116E-2</v>
      </c>
      <c r="CF47" s="294">
        <v>34663</v>
      </c>
      <c r="CG47" s="844">
        <f t="shared" si="5"/>
        <v>2507.7045930000022</v>
      </c>
      <c r="CH47" s="845">
        <f t="shared" si="6"/>
        <v>7.7987297621097004E-2</v>
      </c>
      <c r="CI47" s="294">
        <v>5238</v>
      </c>
      <c r="CJ47" s="844">
        <f t="shared" si="7"/>
        <v>800</v>
      </c>
      <c r="CK47" s="845">
        <f t="shared" si="8"/>
        <v>0.18026137899954936</v>
      </c>
      <c r="CL47" s="294">
        <v>8919</v>
      </c>
      <c r="CM47" s="602">
        <f t="shared" si="9"/>
        <v>3255</v>
      </c>
      <c r="CN47" s="621">
        <f t="shared" si="10"/>
        <v>0.57468220338983056</v>
      </c>
      <c r="CO47" s="294">
        <v>8421</v>
      </c>
      <c r="CP47" s="602">
        <f t="shared" si="34"/>
        <v>252</v>
      </c>
      <c r="CQ47" s="621">
        <f t="shared" si="11"/>
        <v>3.0848329048843187E-2</v>
      </c>
      <c r="CR47" s="294">
        <v>22578</v>
      </c>
      <c r="CS47" s="602">
        <f t="shared" si="12"/>
        <v>4307</v>
      </c>
      <c r="CT47" s="621">
        <f t="shared" si="13"/>
        <v>0.23572875047890099</v>
      </c>
      <c r="CU47" s="294">
        <v>57241</v>
      </c>
      <c r="CV47" s="602">
        <f t="shared" si="14"/>
        <v>6814.7045930000022</v>
      </c>
      <c r="CW47" s="621">
        <f t="shared" si="15"/>
        <v>0.13514188456632112</v>
      </c>
      <c r="CX47" s="294">
        <v>8247</v>
      </c>
      <c r="CY47" s="602">
        <f t="shared" si="16"/>
        <v>-677</v>
      </c>
      <c r="CZ47" s="621">
        <f t="shared" si="17"/>
        <v>-7.5862841774988796E-2</v>
      </c>
      <c r="DA47" s="294">
        <v>6936</v>
      </c>
      <c r="DB47" s="602">
        <f t="shared" si="18"/>
        <v>215</v>
      </c>
      <c r="DC47" s="621">
        <f t="shared" si="19"/>
        <v>3.1989287308436247E-2</v>
      </c>
      <c r="DD47" s="294">
        <v>7708</v>
      </c>
      <c r="DE47" s="602">
        <f t="shared" si="20"/>
        <v>-426</v>
      </c>
      <c r="DF47" s="621">
        <f t="shared" si="21"/>
        <v>-5.2372756331448243E-2</v>
      </c>
      <c r="DG47" s="294">
        <v>22891</v>
      </c>
      <c r="DH47" s="602">
        <f t="shared" si="22"/>
        <v>-888</v>
      </c>
      <c r="DI47" s="621">
        <f t="shared" si="23"/>
        <v>-3.7343874847554567E-2</v>
      </c>
      <c r="DJ47" s="294">
        <v>4602</v>
      </c>
      <c r="DK47" s="602">
        <f t="shared" si="24"/>
        <v>1372</v>
      </c>
      <c r="DL47" s="621">
        <f t="shared" si="25"/>
        <v>0.42476780185758511</v>
      </c>
      <c r="DM47" s="294">
        <v>2541</v>
      </c>
      <c r="DN47" s="602">
        <f t="shared" si="26"/>
        <v>-689</v>
      </c>
      <c r="DO47" s="621">
        <f t="shared" si="27"/>
        <v>-0.213312693498452</v>
      </c>
      <c r="DP47" s="294">
        <v>975</v>
      </c>
      <c r="DQ47" s="602">
        <f t="shared" si="28"/>
        <v>140</v>
      </c>
      <c r="DR47" s="621">
        <f t="shared" si="29"/>
        <v>0.16766467065868262</v>
      </c>
      <c r="DS47" s="294">
        <v>8118</v>
      </c>
      <c r="DT47" s="602">
        <f t="shared" si="30"/>
        <v>-1645</v>
      </c>
      <c r="DU47" s="621">
        <f t="shared" si="31"/>
        <v>-0.16849329099661989</v>
      </c>
      <c r="DV47" s="294">
        <v>31009</v>
      </c>
      <c r="DW47" s="602">
        <f t="shared" si="32"/>
        <v>-2533</v>
      </c>
      <c r="DX47" s="621">
        <f t="shared" si="33"/>
        <v>-7.5517261940254016E-2</v>
      </c>
    </row>
    <row r="48" spans="1:128" x14ac:dyDescent="0.25">
      <c r="A48" s="86" t="s">
        <v>36</v>
      </c>
      <c r="B48" s="294">
        <v>7177.2559000000001</v>
      </c>
      <c r="C48" s="294">
        <v>5143</v>
      </c>
      <c r="D48" s="294">
        <v>7210.9278000000013</v>
      </c>
      <c r="E48" s="294">
        <v>19531.183700000001</v>
      </c>
      <c r="F48" s="294">
        <v>6017.9081999999999</v>
      </c>
      <c r="G48" s="294">
        <v>1089.8756999999998</v>
      </c>
      <c r="H48" s="294">
        <v>517</v>
      </c>
      <c r="I48" s="294">
        <v>7624.7838999999994</v>
      </c>
      <c r="J48" s="294">
        <v>27155.967600000004</v>
      </c>
      <c r="K48" s="294" t="e">
        <v>#REF!</v>
      </c>
      <c r="L48" s="294" t="e">
        <v>#REF!</v>
      </c>
      <c r="M48" s="294">
        <v>1069</v>
      </c>
      <c r="N48" s="294" t="e">
        <v>#REF!</v>
      </c>
      <c r="O48" s="294" t="e">
        <v>#REF!</v>
      </c>
      <c r="P48" s="294">
        <v>2704.9844000000003</v>
      </c>
      <c r="Q48" s="294">
        <v>5653</v>
      </c>
      <c r="R48" s="294">
        <v>6656</v>
      </c>
      <c r="S48" s="294">
        <v>15013.984400000001</v>
      </c>
      <c r="T48" s="294" t="e">
        <v>#REF!</v>
      </c>
      <c r="U48" s="294">
        <v>6584.9331000000002</v>
      </c>
      <c r="V48" s="294">
        <v>6961</v>
      </c>
      <c r="W48" s="294">
        <v>7623.0110999999997</v>
      </c>
      <c r="X48" s="294">
        <v>21168.944199999998</v>
      </c>
      <c r="Y48" s="294">
        <v>5468.8864000000003</v>
      </c>
      <c r="Z48" s="294">
        <v>936</v>
      </c>
      <c r="AA48" s="294">
        <v>293.01779999999997</v>
      </c>
      <c r="AB48" s="294">
        <v>6697.9042000000009</v>
      </c>
      <c r="AC48" s="294">
        <v>27866.848400000003</v>
      </c>
      <c r="AD48" s="294">
        <v>4128</v>
      </c>
      <c r="AE48" s="294">
        <v>6139</v>
      </c>
      <c r="AF48" s="294">
        <v>7232.3991000000005</v>
      </c>
      <c r="AG48" s="294">
        <v>17499.399100000002</v>
      </c>
      <c r="AH48" s="294">
        <v>45366.247499999998</v>
      </c>
      <c r="AI48" s="294">
        <v>4128</v>
      </c>
      <c r="AJ48" s="294">
        <v>6139</v>
      </c>
      <c r="AK48" s="294">
        <v>7232.3991000000005</v>
      </c>
      <c r="AL48" s="294">
        <v>17499.399100000002</v>
      </c>
      <c r="AM48" s="294">
        <v>62865.6466</v>
      </c>
      <c r="AN48" s="294">
        <v>7440.1135000000004</v>
      </c>
      <c r="AO48" s="294">
        <v>7462.0430069999993</v>
      </c>
      <c r="AP48" s="294">
        <v>7994.0136000000002</v>
      </c>
      <c r="AQ48" s="294">
        <v>22896.170106999998</v>
      </c>
      <c r="AR48" s="294">
        <v>6372.0084999999999</v>
      </c>
      <c r="AS48" s="294">
        <v>1145</v>
      </c>
      <c r="AT48" s="294">
        <v>564</v>
      </c>
      <c r="AU48" s="294">
        <v>8081.0084999999999</v>
      </c>
      <c r="AV48" s="294">
        <v>30977.178607000002</v>
      </c>
      <c r="AW48" s="294">
        <v>0</v>
      </c>
      <c r="AX48" s="294">
        <v>0</v>
      </c>
      <c r="AY48" s="294">
        <v>1178.1167999999998</v>
      </c>
      <c r="AZ48" s="294">
        <v>1178.1167999999998</v>
      </c>
      <c r="BA48" s="230">
        <v>32155.295406999998</v>
      </c>
      <c r="BB48" s="230">
        <v>4438</v>
      </c>
      <c r="BC48" s="230">
        <v>5664</v>
      </c>
      <c r="BD48" s="230">
        <v>8169</v>
      </c>
      <c r="BE48" s="230">
        <v>18271</v>
      </c>
      <c r="BF48" s="230">
        <v>50426.295406999998</v>
      </c>
      <c r="BG48" s="294">
        <v>-13210.952093</v>
      </c>
      <c r="BH48" s="546">
        <v>-0.19787199950632506</v>
      </c>
      <c r="BI48" s="294">
        <v>8924</v>
      </c>
      <c r="BJ48" s="294">
        <v>6721</v>
      </c>
      <c r="BK48" s="294">
        <v>8134</v>
      </c>
      <c r="BL48" s="294">
        <v>23779</v>
      </c>
      <c r="BM48" s="294">
        <v>5698</v>
      </c>
      <c r="BN48" s="294">
        <v>3230</v>
      </c>
      <c r="BO48" s="294">
        <v>835</v>
      </c>
      <c r="BP48" s="294">
        <v>9763</v>
      </c>
      <c r="BQ48" s="294">
        <v>33542</v>
      </c>
      <c r="BR48" s="294">
        <v>2564.8213929999984</v>
      </c>
      <c r="BS48" s="546">
        <v>8.2797127057285272E-2</v>
      </c>
      <c r="BT48" s="294">
        <v>0</v>
      </c>
      <c r="BU48" s="294">
        <v>0</v>
      </c>
      <c r="BV48" s="546" t="e">
        <v>#DIV/0!</v>
      </c>
      <c r="BW48" s="294">
        <v>1</v>
      </c>
      <c r="BX48" s="844">
        <v>1</v>
      </c>
      <c r="BY48" s="845" t="e">
        <v>#DIV/0!</v>
      </c>
      <c r="BZ48" s="294">
        <v>1120</v>
      </c>
      <c r="CA48" s="844">
        <f t="shared" si="1"/>
        <v>-58.116799999999785</v>
      </c>
      <c r="CB48" s="845">
        <f t="shared" si="2"/>
        <v>-4.9330253163353412E-2</v>
      </c>
      <c r="CC48" s="294">
        <v>1121</v>
      </c>
      <c r="CD48" s="844">
        <f t="shared" si="3"/>
        <v>-57.116799999999785</v>
      </c>
      <c r="CE48" s="845">
        <f t="shared" si="4"/>
        <v>-4.8481440889392116E-2</v>
      </c>
      <c r="CF48" s="294">
        <v>34663</v>
      </c>
      <c r="CG48" s="844">
        <f t="shared" si="5"/>
        <v>2507.7045930000022</v>
      </c>
      <c r="CH48" s="845">
        <f t="shared" si="6"/>
        <v>7.7987297621097004E-2</v>
      </c>
      <c r="CI48" s="294">
        <v>5238</v>
      </c>
      <c r="CJ48" s="844">
        <f t="shared" si="7"/>
        <v>800</v>
      </c>
      <c r="CK48" s="845">
        <f t="shared" si="8"/>
        <v>0.18026137899954936</v>
      </c>
      <c r="CL48" s="294">
        <v>8919</v>
      </c>
      <c r="CM48" s="602">
        <f t="shared" si="9"/>
        <v>3255</v>
      </c>
      <c r="CN48" s="621">
        <f t="shared" si="10"/>
        <v>0.57468220338983056</v>
      </c>
      <c r="CO48" s="294">
        <v>8421</v>
      </c>
      <c r="CP48" s="602">
        <f t="shared" si="34"/>
        <v>252</v>
      </c>
      <c r="CQ48" s="621">
        <f t="shared" si="11"/>
        <v>3.0848329048843187E-2</v>
      </c>
      <c r="CR48" s="294">
        <v>22578</v>
      </c>
      <c r="CS48" s="602">
        <f t="shared" si="12"/>
        <v>4307</v>
      </c>
      <c r="CT48" s="621">
        <f t="shared" si="13"/>
        <v>0.23572875047890099</v>
      </c>
      <c r="CU48" s="294">
        <v>57241</v>
      </c>
      <c r="CV48" s="602">
        <f t="shared" si="14"/>
        <v>6814.7045930000022</v>
      </c>
      <c r="CW48" s="621">
        <f t="shared" si="15"/>
        <v>0.13514188456632112</v>
      </c>
      <c r="CX48" s="294">
        <v>8247</v>
      </c>
      <c r="CY48" s="602">
        <f t="shared" si="16"/>
        <v>-677</v>
      </c>
      <c r="CZ48" s="621">
        <f t="shared" si="17"/>
        <v>-7.5862841774988796E-2</v>
      </c>
      <c r="DA48" s="294">
        <v>6936</v>
      </c>
      <c r="DB48" s="602">
        <f t="shared" si="18"/>
        <v>215</v>
      </c>
      <c r="DC48" s="621">
        <f t="shared" si="19"/>
        <v>3.1989287308436247E-2</v>
      </c>
      <c r="DD48" s="294">
        <v>7708</v>
      </c>
      <c r="DE48" s="602">
        <f t="shared" si="20"/>
        <v>-426</v>
      </c>
      <c r="DF48" s="621">
        <f t="shared" si="21"/>
        <v>-5.2372756331448243E-2</v>
      </c>
      <c r="DG48" s="294">
        <v>22891</v>
      </c>
      <c r="DH48" s="602">
        <f t="shared" si="22"/>
        <v>-888</v>
      </c>
      <c r="DI48" s="621">
        <f t="shared" si="23"/>
        <v>-3.7343874847554567E-2</v>
      </c>
      <c r="DJ48" s="294">
        <v>4602</v>
      </c>
      <c r="DK48" s="602">
        <f t="shared" si="24"/>
        <v>1372</v>
      </c>
      <c r="DL48" s="621">
        <f t="shared" si="25"/>
        <v>0.42476780185758511</v>
      </c>
      <c r="DM48" s="294">
        <v>2541</v>
      </c>
      <c r="DN48" s="602">
        <f t="shared" si="26"/>
        <v>-689</v>
      </c>
      <c r="DO48" s="621">
        <f t="shared" si="27"/>
        <v>-0.213312693498452</v>
      </c>
      <c r="DP48" s="294">
        <v>975</v>
      </c>
      <c r="DQ48" s="602">
        <f t="shared" si="28"/>
        <v>140</v>
      </c>
      <c r="DR48" s="621">
        <f t="shared" si="29"/>
        <v>0.16766467065868262</v>
      </c>
      <c r="DS48" s="294">
        <v>8118</v>
      </c>
      <c r="DT48" s="602">
        <f t="shared" si="30"/>
        <v>-1645</v>
      </c>
      <c r="DU48" s="621">
        <f t="shared" si="31"/>
        <v>-0.16849329099661989</v>
      </c>
      <c r="DV48" s="294">
        <v>31009</v>
      </c>
      <c r="DW48" s="602">
        <f t="shared" si="32"/>
        <v>-2533</v>
      </c>
      <c r="DX48" s="621">
        <f t="shared" si="33"/>
        <v>-7.5517261940254016E-2</v>
      </c>
    </row>
    <row r="49" spans="1:128" x14ac:dyDescent="0.25">
      <c r="A49" s="87" t="s">
        <v>37</v>
      </c>
      <c r="B49" s="294">
        <v>2881.9583000000002</v>
      </c>
      <c r="C49" s="294">
        <v>1496</v>
      </c>
      <c r="D49" s="294">
        <v>5585.9268000000011</v>
      </c>
      <c r="E49" s="294">
        <v>9963.8851000000013</v>
      </c>
      <c r="F49" s="294">
        <v>3600.0549999999998</v>
      </c>
      <c r="G49" s="294">
        <v>0</v>
      </c>
      <c r="H49" s="294">
        <v>0</v>
      </c>
      <c r="I49" s="294">
        <v>3600.0549999999998</v>
      </c>
      <c r="J49" s="294">
        <v>13563.940100000002</v>
      </c>
      <c r="K49" s="294" t="e">
        <v>#REF!</v>
      </c>
      <c r="L49" s="294">
        <v>424.00899999999996</v>
      </c>
      <c r="M49" s="294">
        <v>0</v>
      </c>
      <c r="N49" s="294" t="e">
        <v>#REF!</v>
      </c>
      <c r="O49" s="294" t="e">
        <v>#REF!</v>
      </c>
      <c r="P49" s="294">
        <v>1120.9844000000001</v>
      </c>
      <c r="Q49" s="294">
        <v>3063</v>
      </c>
      <c r="R49" s="294">
        <v>3284.0000000000005</v>
      </c>
      <c r="S49" s="294">
        <v>7467.9844000000003</v>
      </c>
      <c r="T49" s="294" t="e">
        <v>#REF!</v>
      </c>
      <c r="U49" s="294">
        <v>2889.0831000000003</v>
      </c>
      <c r="V49" s="294">
        <v>3117</v>
      </c>
      <c r="W49" s="294">
        <v>4992.8159999999998</v>
      </c>
      <c r="X49" s="294">
        <v>10998.899100000001</v>
      </c>
      <c r="Y49" s="294">
        <v>3648.8864000000003</v>
      </c>
      <c r="Z49" s="294">
        <v>0</v>
      </c>
      <c r="AA49" s="294">
        <v>0</v>
      </c>
      <c r="AB49" s="294">
        <v>3648.8864000000003</v>
      </c>
      <c r="AC49" s="294">
        <v>14647.785500000002</v>
      </c>
      <c r="AD49" s="294">
        <v>1174</v>
      </c>
      <c r="AE49" s="294">
        <v>3400</v>
      </c>
      <c r="AF49" s="294">
        <v>3398.0727999999999</v>
      </c>
      <c r="AG49" s="294">
        <v>7972.0727999999999</v>
      </c>
      <c r="AH49" s="294">
        <v>22619.8583</v>
      </c>
      <c r="AI49" s="294">
        <v>1174</v>
      </c>
      <c r="AJ49" s="294">
        <v>3400</v>
      </c>
      <c r="AK49" s="294">
        <v>3398.0727999999999</v>
      </c>
      <c r="AL49" s="294">
        <v>7972.0727999999999</v>
      </c>
      <c r="AM49" s="294">
        <v>30591.931100000002</v>
      </c>
      <c r="AN49" s="294">
        <v>3182.0776000000005</v>
      </c>
      <c r="AO49" s="294">
        <v>2918.0383999999995</v>
      </c>
      <c r="AP49" s="294">
        <v>4421.9175999999998</v>
      </c>
      <c r="AQ49" s="294">
        <v>10522.033599999999</v>
      </c>
      <c r="AR49" s="294">
        <v>1664.0794000000001</v>
      </c>
      <c r="AS49" s="294">
        <v>0</v>
      </c>
      <c r="AT49" s="294">
        <v>0</v>
      </c>
      <c r="AU49" s="294">
        <v>1664.0794000000001</v>
      </c>
      <c r="AV49" s="294">
        <v>12186.112999999999</v>
      </c>
      <c r="AW49" s="294">
        <v>0</v>
      </c>
      <c r="AX49" s="294">
        <v>0</v>
      </c>
      <c r="AY49" s="294">
        <v>0</v>
      </c>
      <c r="AZ49" s="294">
        <v>0</v>
      </c>
      <c r="BA49" s="294">
        <v>12186.112999999999</v>
      </c>
      <c r="BB49" s="294">
        <v>2083</v>
      </c>
      <c r="BC49" s="294">
        <v>3105</v>
      </c>
      <c r="BD49" s="294">
        <v>2953</v>
      </c>
      <c r="BE49" s="294">
        <v>8141</v>
      </c>
      <c r="BF49" s="294">
        <v>20327.112999999998</v>
      </c>
      <c r="BG49" s="294">
        <v>-10433.7453</v>
      </c>
      <c r="BH49" s="546">
        <v>-0.3355400502977729</v>
      </c>
      <c r="BI49" s="294">
        <v>3015</v>
      </c>
      <c r="BJ49" s="294">
        <v>2676</v>
      </c>
      <c r="BK49" s="294">
        <v>4038</v>
      </c>
      <c r="BL49" s="294">
        <v>9729</v>
      </c>
      <c r="BM49" s="294">
        <v>1889</v>
      </c>
      <c r="BN49" s="294">
        <v>0</v>
      </c>
      <c r="BO49" s="294">
        <v>0</v>
      </c>
      <c r="BP49" s="294">
        <v>1889</v>
      </c>
      <c r="BQ49" s="294">
        <v>11618</v>
      </c>
      <c r="BR49" s="294">
        <v>-568.11299999999937</v>
      </c>
      <c r="BS49" s="546">
        <v>-4.6619705561568268E-2</v>
      </c>
      <c r="BT49" s="294">
        <v>0</v>
      </c>
      <c r="BU49" s="294">
        <v>0</v>
      </c>
      <c r="BV49" s="546" t="e">
        <v>#DIV/0!</v>
      </c>
      <c r="BW49" s="294">
        <v>0</v>
      </c>
      <c r="BX49" s="844">
        <v>0</v>
      </c>
      <c r="BY49" s="845" t="e">
        <v>#DIV/0!</v>
      </c>
      <c r="BZ49" s="294">
        <v>0</v>
      </c>
      <c r="CA49" s="844">
        <f t="shared" si="1"/>
        <v>0</v>
      </c>
      <c r="CB49" s="845" t="e">
        <f t="shared" si="2"/>
        <v>#DIV/0!</v>
      </c>
      <c r="CC49" s="294">
        <v>0</v>
      </c>
      <c r="CD49" s="844">
        <f t="shared" si="3"/>
        <v>0</v>
      </c>
      <c r="CE49" s="845" t="e">
        <f t="shared" si="4"/>
        <v>#DIV/0!</v>
      </c>
      <c r="CF49" s="294">
        <v>11618</v>
      </c>
      <c r="CG49" s="844">
        <f t="shared" si="5"/>
        <v>-568.11299999999937</v>
      </c>
      <c r="CH49" s="845">
        <f t="shared" si="6"/>
        <v>-4.6619705561568268E-2</v>
      </c>
      <c r="CI49" s="294">
        <v>313</v>
      </c>
      <c r="CJ49" s="844">
        <f t="shared" si="7"/>
        <v>-1770</v>
      </c>
      <c r="CK49" s="845">
        <f t="shared" si="8"/>
        <v>-0.84973595775324051</v>
      </c>
      <c r="CL49" s="294">
        <v>2731</v>
      </c>
      <c r="CM49" s="602">
        <f t="shared" si="9"/>
        <v>-374</v>
      </c>
      <c r="CN49" s="621">
        <f t="shared" si="10"/>
        <v>-0.12045088566827697</v>
      </c>
      <c r="CO49" s="294">
        <v>3115</v>
      </c>
      <c r="CP49" s="602">
        <f t="shared" si="34"/>
        <v>162</v>
      </c>
      <c r="CQ49" s="621">
        <f t="shared" si="11"/>
        <v>5.4859464950897392E-2</v>
      </c>
      <c r="CR49" s="294">
        <v>6159</v>
      </c>
      <c r="CS49" s="602">
        <f t="shared" si="12"/>
        <v>-1982</v>
      </c>
      <c r="CT49" s="621">
        <f t="shared" si="13"/>
        <v>-0.24345903451664413</v>
      </c>
      <c r="CU49" s="294">
        <v>17777</v>
      </c>
      <c r="CV49" s="602">
        <f t="shared" si="14"/>
        <v>-2550.1129999999976</v>
      </c>
      <c r="CW49" s="621">
        <f t="shared" si="15"/>
        <v>-0.12545377201376298</v>
      </c>
      <c r="CX49" s="294">
        <v>2900</v>
      </c>
      <c r="CY49" s="602">
        <f t="shared" si="16"/>
        <v>-115</v>
      </c>
      <c r="CZ49" s="621">
        <f t="shared" si="17"/>
        <v>-3.8142620232172471E-2</v>
      </c>
      <c r="DA49" s="294">
        <v>2919</v>
      </c>
      <c r="DB49" s="602">
        <f t="shared" si="18"/>
        <v>243</v>
      </c>
      <c r="DC49" s="621">
        <f t="shared" si="19"/>
        <v>9.0807174887892375E-2</v>
      </c>
      <c r="DD49" s="294">
        <v>3349</v>
      </c>
      <c r="DE49" s="602">
        <f t="shared" si="20"/>
        <v>-689</v>
      </c>
      <c r="DF49" s="621">
        <f t="shared" si="21"/>
        <v>-0.17062902426944032</v>
      </c>
      <c r="DG49" s="294">
        <v>9168</v>
      </c>
      <c r="DH49" s="602">
        <f t="shared" si="22"/>
        <v>-561</v>
      </c>
      <c r="DI49" s="621">
        <f t="shared" si="23"/>
        <v>-5.7662658032685783E-2</v>
      </c>
      <c r="DJ49" s="294">
        <v>774</v>
      </c>
      <c r="DK49" s="602">
        <f t="shared" si="24"/>
        <v>774</v>
      </c>
      <c r="DL49" s="621" t="e">
        <f t="shared" si="25"/>
        <v>#DIV/0!</v>
      </c>
      <c r="DM49" s="294">
        <v>0</v>
      </c>
      <c r="DN49" s="602">
        <f t="shared" si="26"/>
        <v>0</v>
      </c>
      <c r="DO49" s="621" t="e">
        <f t="shared" si="27"/>
        <v>#DIV/0!</v>
      </c>
      <c r="DP49" s="294">
        <v>0</v>
      </c>
      <c r="DQ49" s="602">
        <f t="shared" si="28"/>
        <v>0</v>
      </c>
      <c r="DR49" s="621" t="e">
        <f t="shared" si="29"/>
        <v>#DIV/0!</v>
      </c>
      <c r="DS49" s="294">
        <v>774</v>
      </c>
      <c r="DT49" s="602">
        <f t="shared" si="30"/>
        <v>-1115</v>
      </c>
      <c r="DU49" s="621">
        <f t="shared" si="31"/>
        <v>-0.59025939650608783</v>
      </c>
      <c r="DV49" s="294">
        <v>9942</v>
      </c>
      <c r="DW49" s="602">
        <f t="shared" si="32"/>
        <v>-1676</v>
      </c>
      <c r="DX49" s="621">
        <f t="shared" si="33"/>
        <v>-0.14425890859011878</v>
      </c>
    </row>
    <row r="50" spans="1:128" x14ac:dyDescent="0.25">
      <c r="A50" s="87" t="s">
        <v>64</v>
      </c>
      <c r="E50" s="294">
        <v>0</v>
      </c>
      <c r="I50" s="294">
        <v>0</v>
      </c>
      <c r="J50" s="294">
        <v>0</v>
      </c>
      <c r="N50" s="294">
        <v>0</v>
      </c>
      <c r="O50" s="294">
        <v>0</v>
      </c>
      <c r="S50" s="294">
        <v>0</v>
      </c>
      <c r="T50" s="294">
        <v>0</v>
      </c>
      <c r="X50" s="294">
        <v>0</v>
      </c>
      <c r="AB50" s="294">
        <v>0</v>
      </c>
      <c r="AC50" s="294">
        <v>0</v>
      </c>
      <c r="AG50" s="294">
        <v>0</v>
      </c>
      <c r="AH50" s="294">
        <v>0</v>
      </c>
      <c r="AL50" s="294">
        <v>0</v>
      </c>
      <c r="AM50" s="294">
        <v>0</v>
      </c>
      <c r="AQ50" s="294">
        <v>0</v>
      </c>
      <c r="AU50" s="294">
        <v>0</v>
      </c>
      <c r="AV50" s="294">
        <v>0</v>
      </c>
      <c r="AW50" s="294">
        <v>0</v>
      </c>
      <c r="AZ50" s="294">
        <v>0</v>
      </c>
      <c r="BA50" s="294">
        <v>0</v>
      </c>
      <c r="BE50" s="294">
        <v>0</v>
      </c>
      <c r="BF50" s="294">
        <v>0</v>
      </c>
      <c r="BG50" s="294">
        <v>0</v>
      </c>
      <c r="BH50" s="546"/>
      <c r="BL50" s="294">
        <v>0</v>
      </c>
      <c r="BP50" s="294">
        <v>0</v>
      </c>
      <c r="BQ50" s="294">
        <v>0</v>
      </c>
      <c r="BR50" s="294">
        <v>0</v>
      </c>
      <c r="BS50" s="546" t="e">
        <v>#DIV/0!</v>
      </c>
      <c r="BT50" s="294">
        <v>0</v>
      </c>
      <c r="BU50" s="294">
        <v>0</v>
      </c>
      <c r="BV50" s="546" t="e">
        <v>#DIV/0!</v>
      </c>
      <c r="BW50" s="294">
        <v>0</v>
      </c>
      <c r="BX50" s="844">
        <v>0</v>
      </c>
      <c r="BY50" s="845" t="e">
        <v>#DIV/0!</v>
      </c>
      <c r="BZ50" s="294">
        <v>0</v>
      </c>
      <c r="CA50" s="844">
        <f t="shared" si="1"/>
        <v>0</v>
      </c>
      <c r="CB50" s="845" t="e">
        <f t="shared" si="2"/>
        <v>#DIV/0!</v>
      </c>
      <c r="CC50" s="294">
        <v>0</v>
      </c>
      <c r="CD50" s="844">
        <f t="shared" si="3"/>
        <v>0</v>
      </c>
      <c r="CE50" s="845" t="e">
        <f t="shared" si="4"/>
        <v>#DIV/0!</v>
      </c>
      <c r="CF50" s="294">
        <v>0</v>
      </c>
      <c r="CG50" s="844">
        <f t="shared" si="5"/>
        <v>0</v>
      </c>
      <c r="CH50" s="845" t="e">
        <f t="shared" si="6"/>
        <v>#DIV/0!</v>
      </c>
      <c r="CI50" s="294">
        <v>0</v>
      </c>
      <c r="CJ50" s="844">
        <f t="shared" si="7"/>
        <v>0</v>
      </c>
      <c r="CK50" s="845" t="e">
        <f t="shared" si="8"/>
        <v>#DIV/0!</v>
      </c>
      <c r="CL50" s="294">
        <v>0</v>
      </c>
      <c r="CM50" s="602">
        <f t="shared" si="9"/>
        <v>0</v>
      </c>
      <c r="CN50" s="621" t="e">
        <f t="shared" si="10"/>
        <v>#DIV/0!</v>
      </c>
      <c r="CO50" s="294">
        <v>0</v>
      </c>
      <c r="CP50" s="602">
        <f t="shared" si="34"/>
        <v>0</v>
      </c>
      <c r="CQ50" s="621" t="e">
        <f t="shared" si="11"/>
        <v>#DIV/0!</v>
      </c>
      <c r="CR50" s="294">
        <v>0</v>
      </c>
      <c r="CS50" s="602">
        <f t="shared" si="12"/>
        <v>0</v>
      </c>
      <c r="CT50" s="621" t="e">
        <f t="shared" si="13"/>
        <v>#DIV/0!</v>
      </c>
      <c r="CU50" s="294">
        <v>0</v>
      </c>
      <c r="CV50" s="602">
        <f t="shared" si="14"/>
        <v>0</v>
      </c>
      <c r="CW50" s="621" t="e">
        <f t="shared" si="15"/>
        <v>#DIV/0!</v>
      </c>
      <c r="CY50" s="602">
        <f t="shared" si="16"/>
        <v>0</v>
      </c>
      <c r="CZ50" s="621" t="e">
        <f t="shared" si="17"/>
        <v>#DIV/0!</v>
      </c>
      <c r="DB50" s="602">
        <f t="shared" si="18"/>
        <v>0</v>
      </c>
      <c r="DC50" s="621" t="e">
        <f t="shared" si="19"/>
        <v>#DIV/0!</v>
      </c>
      <c r="DE50" s="602">
        <f t="shared" si="20"/>
        <v>0</v>
      </c>
      <c r="DF50" s="621" t="e">
        <f t="shared" si="21"/>
        <v>#DIV/0!</v>
      </c>
      <c r="DG50" s="294">
        <v>0</v>
      </c>
      <c r="DH50" s="602">
        <f t="shared" si="22"/>
        <v>0</v>
      </c>
      <c r="DI50" s="621" t="e">
        <f t="shared" si="23"/>
        <v>#DIV/0!</v>
      </c>
      <c r="DK50" s="602">
        <f t="shared" si="24"/>
        <v>0</v>
      </c>
      <c r="DL50" s="621" t="e">
        <f t="shared" si="25"/>
        <v>#DIV/0!</v>
      </c>
      <c r="DN50" s="602">
        <f t="shared" si="26"/>
        <v>0</v>
      </c>
      <c r="DO50" s="621" t="e">
        <f t="shared" si="27"/>
        <v>#DIV/0!</v>
      </c>
      <c r="DQ50" s="602">
        <f t="shared" si="28"/>
        <v>0</v>
      </c>
      <c r="DR50" s="621" t="e">
        <f t="shared" si="29"/>
        <v>#DIV/0!</v>
      </c>
      <c r="DS50" s="294">
        <v>0</v>
      </c>
      <c r="DT50" s="602">
        <f t="shared" si="30"/>
        <v>0</v>
      </c>
      <c r="DU50" s="621" t="e">
        <f t="shared" si="31"/>
        <v>#DIV/0!</v>
      </c>
      <c r="DV50" s="294">
        <v>0</v>
      </c>
      <c r="DW50" s="602">
        <f t="shared" si="32"/>
        <v>0</v>
      </c>
      <c r="DX50" s="621" t="e">
        <f t="shared" si="33"/>
        <v>#DIV/0!</v>
      </c>
    </row>
    <row r="51" spans="1:128" x14ac:dyDescent="0.25">
      <c r="A51" s="87" t="s">
        <v>65</v>
      </c>
      <c r="E51" s="294">
        <v>0</v>
      </c>
      <c r="I51" s="294">
        <v>0</v>
      </c>
      <c r="J51" s="294">
        <v>0</v>
      </c>
      <c r="N51" s="294">
        <v>0</v>
      </c>
      <c r="O51" s="294">
        <v>0</v>
      </c>
      <c r="S51" s="294">
        <v>0</v>
      </c>
      <c r="T51" s="294">
        <v>0</v>
      </c>
      <c r="X51" s="294">
        <v>0</v>
      </c>
      <c r="AB51" s="294">
        <v>0</v>
      </c>
      <c r="AC51" s="294">
        <v>0</v>
      </c>
      <c r="AH51" s="294">
        <v>9527.3263000000006</v>
      </c>
      <c r="AL51" s="294">
        <v>0</v>
      </c>
      <c r="AM51" s="294">
        <v>9527.3263000000006</v>
      </c>
      <c r="AQ51" s="294">
        <v>0</v>
      </c>
      <c r="AU51" s="294">
        <v>0</v>
      </c>
      <c r="AV51" s="294">
        <v>0</v>
      </c>
      <c r="AW51" s="294">
        <v>0</v>
      </c>
      <c r="AZ51" s="294">
        <v>0</v>
      </c>
      <c r="BA51" s="294">
        <v>0</v>
      </c>
      <c r="BE51" s="294">
        <v>0</v>
      </c>
      <c r="BF51" s="294">
        <v>0</v>
      </c>
      <c r="BG51" s="294">
        <v>-9527.3263000000006</v>
      </c>
      <c r="BH51" s="546">
        <v>-1</v>
      </c>
      <c r="BL51" s="294">
        <v>0</v>
      </c>
      <c r="BP51" s="294">
        <v>0</v>
      </c>
      <c r="BQ51" s="294">
        <v>0</v>
      </c>
      <c r="BR51" s="294">
        <v>0</v>
      </c>
      <c r="BS51" s="546" t="e">
        <v>#DIV/0!</v>
      </c>
      <c r="BT51" s="294">
        <v>0</v>
      </c>
      <c r="BU51" s="294">
        <v>0</v>
      </c>
      <c r="BV51" s="546" t="e">
        <v>#DIV/0!</v>
      </c>
      <c r="BW51" s="294">
        <v>0</v>
      </c>
      <c r="BX51" s="844">
        <v>0</v>
      </c>
      <c r="BY51" s="845" t="e">
        <v>#DIV/0!</v>
      </c>
      <c r="BZ51" s="294">
        <v>0</v>
      </c>
      <c r="CA51" s="844">
        <f t="shared" si="1"/>
        <v>0</v>
      </c>
      <c r="CB51" s="845" t="e">
        <f t="shared" si="2"/>
        <v>#DIV/0!</v>
      </c>
      <c r="CC51" s="294">
        <v>0</v>
      </c>
      <c r="CD51" s="844">
        <f t="shared" si="3"/>
        <v>0</v>
      </c>
      <c r="CE51" s="845" t="e">
        <f t="shared" si="4"/>
        <v>#DIV/0!</v>
      </c>
      <c r="CF51" s="294">
        <v>0</v>
      </c>
      <c r="CG51" s="844">
        <f t="shared" si="5"/>
        <v>0</v>
      </c>
      <c r="CH51" s="845" t="e">
        <f t="shared" si="6"/>
        <v>#DIV/0!</v>
      </c>
      <c r="CI51" s="294">
        <v>0</v>
      </c>
      <c r="CJ51" s="844">
        <f t="shared" si="7"/>
        <v>0</v>
      </c>
      <c r="CK51" s="845" t="e">
        <f t="shared" si="8"/>
        <v>#DIV/0!</v>
      </c>
      <c r="CL51" s="294">
        <v>0</v>
      </c>
      <c r="CM51" s="602">
        <f t="shared" si="9"/>
        <v>0</v>
      </c>
      <c r="CN51" s="621" t="e">
        <f t="shared" si="10"/>
        <v>#DIV/0!</v>
      </c>
      <c r="CO51" s="294">
        <v>0</v>
      </c>
      <c r="CP51" s="602">
        <f t="shared" si="34"/>
        <v>0</v>
      </c>
      <c r="CQ51" s="621" t="e">
        <f t="shared" si="11"/>
        <v>#DIV/0!</v>
      </c>
      <c r="CR51" s="294">
        <v>0</v>
      </c>
      <c r="CS51" s="602">
        <f t="shared" si="12"/>
        <v>0</v>
      </c>
      <c r="CT51" s="621" t="e">
        <f t="shared" si="13"/>
        <v>#DIV/0!</v>
      </c>
      <c r="CU51" s="294">
        <v>0</v>
      </c>
      <c r="CV51" s="602">
        <f t="shared" si="14"/>
        <v>0</v>
      </c>
      <c r="CW51" s="621" t="e">
        <f t="shared" si="15"/>
        <v>#DIV/0!</v>
      </c>
      <c r="CY51" s="602">
        <f t="shared" si="16"/>
        <v>0</v>
      </c>
      <c r="CZ51" s="621" t="e">
        <f t="shared" si="17"/>
        <v>#DIV/0!</v>
      </c>
      <c r="DB51" s="602">
        <f t="shared" si="18"/>
        <v>0</v>
      </c>
      <c r="DC51" s="621" t="e">
        <f t="shared" si="19"/>
        <v>#DIV/0!</v>
      </c>
      <c r="DE51" s="602">
        <f t="shared" si="20"/>
        <v>0</v>
      </c>
      <c r="DF51" s="621" t="e">
        <f t="shared" si="21"/>
        <v>#DIV/0!</v>
      </c>
      <c r="DG51" s="294">
        <v>0</v>
      </c>
      <c r="DH51" s="602">
        <f t="shared" si="22"/>
        <v>0</v>
      </c>
      <c r="DI51" s="621" t="e">
        <f t="shared" si="23"/>
        <v>#DIV/0!</v>
      </c>
      <c r="DK51" s="602">
        <f t="shared" si="24"/>
        <v>0</v>
      </c>
      <c r="DL51" s="621" t="e">
        <f t="shared" si="25"/>
        <v>#DIV/0!</v>
      </c>
      <c r="DN51" s="602">
        <f t="shared" si="26"/>
        <v>0</v>
      </c>
      <c r="DO51" s="621" t="e">
        <f t="shared" si="27"/>
        <v>#DIV/0!</v>
      </c>
      <c r="DQ51" s="602">
        <f t="shared" si="28"/>
        <v>0</v>
      </c>
      <c r="DR51" s="621" t="e">
        <f t="shared" si="29"/>
        <v>#DIV/0!</v>
      </c>
      <c r="DS51" s="294">
        <v>0</v>
      </c>
      <c r="DT51" s="602">
        <f t="shared" si="30"/>
        <v>0</v>
      </c>
      <c r="DU51" s="621" t="e">
        <f t="shared" si="31"/>
        <v>#DIV/0!</v>
      </c>
      <c r="DV51" s="294">
        <v>0</v>
      </c>
      <c r="DW51" s="602">
        <f t="shared" si="32"/>
        <v>0</v>
      </c>
      <c r="DX51" s="621" t="e">
        <f t="shared" si="33"/>
        <v>#DIV/0!</v>
      </c>
    </row>
    <row r="52" spans="1:128" x14ac:dyDescent="0.25">
      <c r="A52" s="87" t="s">
        <v>38</v>
      </c>
      <c r="B52" s="294">
        <v>4295.2975999999999</v>
      </c>
      <c r="C52" s="294">
        <v>3646.9999999999995</v>
      </c>
      <c r="D52" s="294">
        <v>1625.0010000000002</v>
      </c>
      <c r="E52" s="294">
        <v>9567.2986000000001</v>
      </c>
      <c r="F52" s="294">
        <v>2417.8532</v>
      </c>
      <c r="G52" s="294">
        <v>1089.8756999999998</v>
      </c>
      <c r="H52" s="294">
        <v>517</v>
      </c>
      <c r="I52" s="294">
        <v>4024.7289000000001</v>
      </c>
      <c r="J52" s="294">
        <v>13592.0275</v>
      </c>
      <c r="K52" s="294">
        <v>3</v>
      </c>
      <c r="L52" s="294" t="e">
        <v>#REF!</v>
      </c>
      <c r="M52" s="294">
        <v>1069</v>
      </c>
      <c r="N52" s="294" t="e">
        <v>#REF!</v>
      </c>
      <c r="O52" s="294" t="e">
        <v>#REF!</v>
      </c>
      <c r="P52" s="294">
        <v>1584</v>
      </c>
      <c r="Q52" s="294">
        <v>2589.9999999999995</v>
      </c>
      <c r="R52" s="294">
        <v>3372</v>
      </c>
      <c r="S52" s="294">
        <v>7546</v>
      </c>
      <c r="T52" s="294" t="e">
        <v>#REF!</v>
      </c>
      <c r="U52" s="294">
        <v>3695.85</v>
      </c>
      <c r="V52" s="294">
        <v>3844</v>
      </c>
      <c r="W52" s="294">
        <v>2630.1950999999999</v>
      </c>
      <c r="X52" s="294">
        <v>10170.045099999999</v>
      </c>
      <c r="Y52" s="294">
        <v>1820</v>
      </c>
      <c r="Z52" s="294">
        <v>936</v>
      </c>
      <c r="AA52" s="294">
        <v>293.01779999999997</v>
      </c>
      <c r="AB52" s="294">
        <v>3049.0178000000001</v>
      </c>
      <c r="AC52" s="294">
        <v>13219.062899999999</v>
      </c>
      <c r="AD52" s="294">
        <v>2954</v>
      </c>
      <c r="AE52" s="294">
        <v>2739</v>
      </c>
      <c r="AF52" s="294">
        <v>3834.3263000000002</v>
      </c>
      <c r="AG52" s="294">
        <v>9527.3263000000006</v>
      </c>
      <c r="AH52" s="294">
        <v>22746.389199999998</v>
      </c>
      <c r="AI52" s="294">
        <v>2954</v>
      </c>
      <c r="AJ52" s="294">
        <v>2739</v>
      </c>
      <c r="AK52" s="294">
        <v>3834.3263000000002</v>
      </c>
      <c r="AL52" s="294">
        <v>9527.3263000000006</v>
      </c>
      <c r="AM52" s="294">
        <v>32273.715499999998</v>
      </c>
      <c r="AN52" s="294">
        <v>4258.0358999999999</v>
      </c>
      <c r="AO52" s="294">
        <v>4544.0046069999999</v>
      </c>
      <c r="AP52" s="294">
        <v>3572.096</v>
      </c>
      <c r="AQ52" s="294">
        <v>12374.136506999999</v>
      </c>
      <c r="AR52" s="294">
        <v>4707.9291000000003</v>
      </c>
      <c r="AS52" s="294">
        <v>1145</v>
      </c>
      <c r="AT52" s="294">
        <v>564</v>
      </c>
      <c r="AU52" s="294">
        <v>6416.9291000000003</v>
      </c>
      <c r="AV52" s="294">
        <v>18791.065607</v>
      </c>
      <c r="AW52" s="294">
        <v>0</v>
      </c>
      <c r="AX52" s="294">
        <v>0</v>
      </c>
      <c r="AY52" s="294">
        <v>1178.1167999999998</v>
      </c>
      <c r="AZ52" s="294">
        <v>1178.1167999999998</v>
      </c>
      <c r="BA52" s="294">
        <v>19969.182407</v>
      </c>
      <c r="BB52" s="294">
        <v>2355</v>
      </c>
      <c r="BC52" s="294">
        <v>2559</v>
      </c>
      <c r="BD52" s="294">
        <v>5216</v>
      </c>
      <c r="BE52" s="294">
        <v>10130</v>
      </c>
      <c r="BF52" s="294">
        <v>30099.182407</v>
      </c>
      <c r="BG52" s="294">
        <v>-2777.2067929999976</v>
      </c>
      <c r="BH52" s="546">
        <v>-6.7377835471097214E-2</v>
      </c>
      <c r="BI52" s="294">
        <v>5909</v>
      </c>
      <c r="BJ52" s="294">
        <v>4045</v>
      </c>
      <c r="BK52" s="294">
        <v>4096</v>
      </c>
      <c r="BL52" s="294">
        <v>14050</v>
      </c>
      <c r="BM52" s="294">
        <v>3809</v>
      </c>
      <c r="BN52" s="294">
        <v>3230</v>
      </c>
      <c r="BO52" s="294">
        <v>835</v>
      </c>
      <c r="BP52" s="294">
        <v>7874</v>
      </c>
      <c r="BQ52" s="294">
        <v>21924</v>
      </c>
      <c r="BR52" s="294">
        <v>3132.9343929999995</v>
      </c>
      <c r="BS52" s="546">
        <v>0.16672467961757989</v>
      </c>
      <c r="BT52" s="294">
        <v>0</v>
      </c>
      <c r="BU52" s="294">
        <v>0</v>
      </c>
      <c r="BV52" s="546" t="e">
        <v>#DIV/0!</v>
      </c>
      <c r="BW52" s="294">
        <v>1</v>
      </c>
      <c r="BX52" s="844">
        <v>1</v>
      </c>
      <c r="BY52" s="845" t="e">
        <v>#DIV/0!</v>
      </c>
      <c r="BZ52" s="294">
        <v>1120</v>
      </c>
      <c r="CA52" s="844">
        <f t="shared" si="1"/>
        <v>-58.116799999999785</v>
      </c>
      <c r="CB52" s="845">
        <f t="shared" si="2"/>
        <v>-4.9330253163353412E-2</v>
      </c>
      <c r="CC52" s="294">
        <v>1121</v>
      </c>
      <c r="CD52" s="844">
        <f t="shared" si="3"/>
        <v>-57.116799999999785</v>
      </c>
      <c r="CE52" s="845">
        <f t="shared" si="4"/>
        <v>-4.8481440889392116E-2</v>
      </c>
      <c r="CF52" s="294">
        <v>23045</v>
      </c>
      <c r="CG52" s="844">
        <f t="shared" si="5"/>
        <v>3075.8175929999998</v>
      </c>
      <c r="CH52" s="845">
        <f t="shared" si="6"/>
        <v>0.15402821859756272</v>
      </c>
      <c r="CI52" s="294">
        <v>4925</v>
      </c>
      <c r="CJ52" s="844">
        <f t="shared" si="7"/>
        <v>2570</v>
      </c>
      <c r="CK52" s="845">
        <f t="shared" si="8"/>
        <v>1.0912951167728238</v>
      </c>
      <c r="CL52" s="294">
        <v>6188</v>
      </c>
      <c r="CM52" s="602">
        <f t="shared" si="9"/>
        <v>3629</v>
      </c>
      <c r="CN52" s="621">
        <f t="shared" si="10"/>
        <v>1.4181320828448614</v>
      </c>
      <c r="CO52" s="294">
        <v>5306</v>
      </c>
      <c r="CP52" s="602">
        <f t="shared" si="34"/>
        <v>90</v>
      </c>
      <c r="CQ52" s="621">
        <f t="shared" si="11"/>
        <v>1.7254601226993866E-2</v>
      </c>
      <c r="CR52" s="294">
        <v>16419</v>
      </c>
      <c r="CS52" s="602">
        <f t="shared" si="12"/>
        <v>6289</v>
      </c>
      <c r="CT52" s="621">
        <f t="shared" si="13"/>
        <v>0.62082922013820341</v>
      </c>
      <c r="CU52" s="294">
        <v>39464</v>
      </c>
      <c r="CV52" s="602">
        <f t="shared" si="14"/>
        <v>9364.8175929999998</v>
      </c>
      <c r="CW52" s="621">
        <f t="shared" si="15"/>
        <v>0.31113195921302089</v>
      </c>
      <c r="CX52" s="294">
        <v>5347</v>
      </c>
      <c r="CY52" s="602">
        <f t="shared" si="16"/>
        <v>-562</v>
      </c>
      <c r="CZ52" s="621">
        <f t="shared" si="17"/>
        <v>-9.5109155525469627E-2</v>
      </c>
      <c r="DA52" s="294">
        <v>4017</v>
      </c>
      <c r="DB52" s="602">
        <f t="shared" si="18"/>
        <v>-28</v>
      </c>
      <c r="DC52" s="621">
        <f t="shared" si="19"/>
        <v>-6.9221260815822E-3</v>
      </c>
      <c r="DD52" s="294">
        <v>4359</v>
      </c>
      <c r="DE52" s="602">
        <f t="shared" si="20"/>
        <v>263</v>
      </c>
      <c r="DF52" s="621">
        <f t="shared" si="21"/>
        <v>6.4208984375E-2</v>
      </c>
      <c r="DG52" s="294">
        <v>13723</v>
      </c>
      <c r="DH52" s="602">
        <f t="shared" si="22"/>
        <v>-327</v>
      </c>
      <c r="DI52" s="621">
        <f t="shared" si="23"/>
        <v>-2.3274021352313167E-2</v>
      </c>
      <c r="DJ52" s="294">
        <v>3828</v>
      </c>
      <c r="DK52" s="602">
        <f t="shared" si="24"/>
        <v>598</v>
      </c>
      <c r="DL52" s="621">
        <f t="shared" si="25"/>
        <v>0.18513931888544891</v>
      </c>
      <c r="DM52" s="294">
        <v>2541</v>
      </c>
      <c r="DN52" s="602">
        <f t="shared" si="26"/>
        <v>-689</v>
      </c>
      <c r="DO52" s="621">
        <f t="shared" si="27"/>
        <v>-0.213312693498452</v>
      </c>
      <c r="DP52" s="294">
        <v>975</v>
      </c>
      <c r="DQ52" s="602">
        <f t="shared" si="28"/>
        <v>140</v>
      </c>
      <c r="DR52" s="621">
        <f t="shared" si="29"/>
        <v>0.16766467065868262</v>
      </c>
      <c r="DS52" s="294">
        <v>7344</v>
      </c>
      <c r="DT52" s="602">
        <f t="shared" si="30"/>
        <v>-530</v>
      </c>
      <c r="DU52" s="621">
        <f t="shared" si="31"/>
        <v>-6.7310134620269246E-2</v>
      </c>
      <c r="DV52" s="294">
        <v>21067</v>
      </c>
      <c r="DW52" s="602">
        <f t="shared" si="32"/>
        <v>-857</v>
      </c>
      <c r="DX52" s="621">
        <f t="shared" si="33"/>
        <v>-3.9089582193030471E-2</v>
      </c>
    </row>
    <row r="53" spans="1:128" x14ac:dyDescent="0.25">
      <c r="A53" s="87" t="s">
        <v>64</v>
      </c>
      <c r="E53" s="294">
        <v>0</v>
      </c>
      <c r="I53" s="294">
        <v>0</v>
      </c>
      <c r="J53" s="294">
        <v>0</v>
      </c>
      <c r="N53" s="294">
        <v>0</v>
      </c>
      <c r="O53" s="294">
        <v>0</v>
      </c>
      <c r="S53" s="294">
        <v>0</v>
      </c>
      <c r="T53" s="294">
        <v>0</v>
      </c>
      <c r="X53" s="294">
        <v>0</v>
      </c>
      <c r="AB53" s="294">
        <v>0</v>
      </c>
      <c r="AC53" s="294">
        <v>0</v>
      </c>
      <c r="AG53" s="294">
        <v>0</v>
      </c>
      <c r="AH53" s="294">
        <v>0</v>
      </c>
      <c r="AL53" s="294">
        <v>0</v>
      </c>
      <c r="AM53" s="294">
        <v>0</v>
      </c>
      <c r="AQ53" s="294">
        <v>0</v>
      </c>
      <c r="AU53" s="294">
        <v>0</v>
      </c>
      <c r="AV53" s="294">
        <v>0</v>
      </c>
      <c r="AW53" s="294">
        <v>0</v>
      </c>
      <c r="AZ53" s="294">
        <v>0</v>
      </c>
      <c r="BA53" s="294">
        <v>0</v>
      </c>
      <c r="BE53" s="294">
        <v>0</v>
      </c>
      <c r="BF53" s="294">
        <v>0</v>
      </c>
      <c r="BG53" s="294">
        <v>0</v>
      </c>
      <c r="BH53" s="546"/>
      <c r="BL53" s="294">
        <v>0</v>
      </c>
      <c r="BP53" s="294">
        <v>0</v>
      </c>
      <c r="BQ53" s="294">
        <v>0</v>
      </c>
      <c r="BR53" s="294">
        <v>0</v>
      </c>
      <c r="BS53" s="546" t="e">
        <v>#DIV/0!</v>
      </c>
      <c r="BT53" s="294">
        <v>0</v>
      </c>
      <c r="BU53" s="294">
        <v>0</v>
      </c>
      <c r="BV53" s="546" t="e">
        <v>#DIV/0!</v>
      </c>
      <c r="BW53" s="294">
        <v>0</v>
      </c>
      <c r="BX53" s="844">
        <v>0</v>
      </c>
      <c r="BY53" s="845" t="e">
        <v>#DIV/0!</v>
      </c>
      <c r="BZ53" s="294">
        <v>0</v>
      </c>
      <c r="CA53" s="844">
        <f t="shared" si="1"/>
        <v>0</v>
      </c>
      <c r="CB53" s="845" t="e">
        <f t="shared" si="2"/>
        <v>#DIV/0!</v>
      </c>
      <c r="CC53" s="294">
        <v>0</v>
      </c>
      <c r="CD53" s="844">
        <f t="shared" si="3"/>
        <v>0</v>
      </c>
      <c r="CE53" s="845" t="e">
        <f t="shared" si="4"/>
        <v>#DIV/0!</v>
      </c>
      <c r="CF53" s="294">
        <v>0</v>
      </c>
      <c r="CG53" s="844">
        <f t="shared" si="5"/>
        <v>0</v>
      </c>
      <c r="CH53" s="845" t="e">
        <f t="shared" si="6"/>
        <v>#DIV/0!</v>
      </c>
      <c r="CI53" s="294">
        <v>0</v>
      </c>
      <c r="CJ53" s="844">
        <f t="shared" si="7"/>
        <v>0</v>
      </c>
      <c r="CK53" s="845" t="e">
        <f t="shared" si="8"/>
        <v>#DIV/0!</v>
      </c>
      <c r="CL53" s="294">
        <v>0</v>
      </c>
      <c r="CM53" s="602">
        <f t="shared" si="9"/>
        <v>0</v>
      </c>
      <c r="CN53" s="621" t="e">
        <f t="shared" si="10"/>
        <v>#DIV/0!</v>
      </c>
      <c r="CO53" s="294">
        <v>0</v>
      </c>
      <c r="CP53" s="602">
        <f t="shared" si="34"/>
        <v>0</v>
      </c>
      <c r="CQ53" s="621" t="e">
        <f t="shared" si="11"/>
        <v>#DIV/0!</v>
      </c>
      <c r="CR53" s="294">
        <v>0</v>
      </c>
      <c r="CS53" s="602">
        <f t="shared" si="12"/>
        <v>0</v>
      </c>
      <c r="CT53" s="621" t="e">
        <f t="shared" si="13"/>
        <v>#DIV/0!</v>
      </c>
      <c r="CU53" s="294">
        <v>0</v>
      </c>
      <c r="CV53" s="602">
        <f t="shared" si="14"/>
        <v>0</v>
      </c>
      <c r="CW53" s="621" t="e">
        <f t="shared" si="15"/>
        <v>#DIV/0!</v>
      </c>
      <c r="CY53" s="602">
        <f t="shared" si="16"/>
        <v>0</v>
      </c>
      <c r="CZ53" s="621" t="e">
        <f t="shared" si="17"/>
        <v>#DIV/0!</v>
      </c>
      <c r="DB53" s="602">
        <f t="shared" si="18"/>
        <v>0</v>
      </c>
      <c r="DC53" s="621" t="e">
        <f t="shared" si="19"/>
        <v>#DIV/0!</v>
      </c>
      <c r="DE53" s="602">
        <f t="shared" si="20"/>
        <v>0</v>
      </c>
      <c r="DF53" s="621" t="e">
        <f t="shared" si="21"/>
        <v>#DIV/0!</v>
      </c>
      <c r="DG53" s="294">
        <v>0</v>
      </c>
      <c r="DH53" s="602">
        <f t="shared" si="22"/>
        <v>0</v>
      </c>
      <c r="DI53" s="621" t="e">
        <f t="shared" si="23"/>
        <v>#DIV/0!</v>
      </c>
      <c r="DK53" s="602">
        <f t="shared" si="24"/>
        <v>0</v>
      </c>
      <c r="DL53" s="621" t="e">
        <f t="shared" si="25"/>
        <v>#DIV/0!</v>
      </c>
      <c r="DN53" s="602">
        <f t="shared" si="26"/>
        <v>0</v>
      </c>
      <c r="DO53" s="621" t="e">
        <f t="shared" si="27"/>
        <v>#DIV/0!</v>
      </c>
      <c r="DQ53" s="602">
        <f t="shared" si="28"/>
        <v>0</v>
      </c>
      <c r="DR53" s="621" t="e">
        <f t="shared" si="29"/>
        <v>#DIV/0!</v>
      </c>
      <c r="DS53" s="294">
        <v>0</v>
      </c>
      <c r="DT53" s="602">
        <f t="shared" si="30"/>
        <v>0</v>
      </c>
      <c r="DU53" s="621" t="e">
        <f t="shared" si="31"/>
        <v>#DIV/0!</v>
      </c>
      <c r="DV53" s="294">
        <v>0</v>
      </c>
      <c r="DW53" s="602">
        <f t="shared" si="32"/>
        <v>0</v>
      </c>
      <c r="DX53" s="621" t="e">
        <f t="shared" si="33"/>
        <v>#DIV/0!</v>
      </c>
    </row>
    <row r="54" spans="1:128" x14ac:dyDescent="0.25">
      <c r="A54" s="84" t="s">
        <v>79</v>
      </c>
      <c r="B54" s="85">
        <v>9144.1437000000005</v>
      </c>
      <c r="C54" s="85">
        <v>7915.3136400000003</v>
      </c>
      <c r="D54" s="85">
        <v>7715.5032900000006</v>
      </c>
      <c r="E54" s="85">
        <v>24774.960630000001</v>
      </c>
      <c r="F54" s="85">
        <v>8711.0594999999994</v>
      </c>
      <c r="G54" s="85">
        <v>7149.96299</v>
      </c>
      <c r="H54" s="85">
        <v>4306</v>
      </c>
      <c r="I54" s="85">
        <v>20167.022489999996</v>
      </c>
      <c r="J54" s="85">
        <v>44941.983119999997</v>
      </c>
      <c r="K54" s="85" t="e">
        <v>#REF!</v>
      </c>
      <c r="L54" s="85" t="e">
        <v>#REF!</v>
      </c>
      <c r="M54" s="85" t="e">
        <v>#REF!</v>
      </c>
      <c r="N54" s="85" t="e">
        <v>#REF!</v>
      </c>
      <c r="O54" s="85" t="e">
        <v>#REF!</v>
      </c>
      <c r="P54" s="85">
        <v>7811</v>
      </c>
      <c r="Q54" s="85">
        <v>7733</v>
      </c>
      <c r="R54" s="85">
        <v>8944</v>
      </c>
      <c r="S54" s="85">
        <v>24488</v>
      </c>
      <c r="T54" s="85" t="e">
        <v>#REF!</v>
      </c>
      <c r="U54" s="85">
        <v>9031.4023000000016</v>
      </c>
      <c r="V54" s="85">
        <v>8248.9833400000007</v>
      </c>
      <c r="W54" s="85">
        <v>8409.9722099999999</v>
      </c>
      <c r="X54" s="85">
        <v>25690.35785</v>
      </c>
      <c r="Y54" s="85">
        <v>7903.1597999999994</v>
      </c>
      <c r="Z54" s="85">
        <v>6923.1406999999999</v>
      </c>
      <c r="AA54" s="85">
        <v>3181.3954899999999</v>
      </c>
      <c r="AB54" s="85">
        <v>18007.69599</v>
      </c>
      <c r="AC54" s="85">
        <v>43698.05384</v>
      </c>
      <c r="AD54" s="85">
        <v>6998.7</v>
      </c>
      <c r="AE54" s="85">
        <v>9009</v>
      </c>
      <c r="AF54" s="85">
        <v>9891</v>
      </c>
      <c r="AG54" s="85">
        <v>25898.699999999997</v>
      </c>
      <c r="AH54" s="85">
        <v>69596.75383999999</v>
      </c>
      <c r="AI54" s="85">
        <v>6998.7</v>
      </c>
      <c r="AJ54" s="85">
        <v>9009</v>
      </c>
      <c r="AK54" s="85">
        <v>9891</v>
      </c>
      <c r="AL54" s="85">
        <v>25898.699999999997</v>
      </c>
      <c r="AM54" s="294">
        <v>95495.453839999987</v>
      </c>
      <c r="AN54" s="85">
        <v>9826</v>
      </c>
      <c r="AO54" s="85">
        <v>8691.7999999999993</v>
      </c>
      <c r="AP54" s="85">
        <v>8911.112360000001</v>
      </c>
      <c r="AQ54" s="85">
        <v>27428.912360000002</v>
      </c>
      <c r="AR54" s="85">
        <v>9469.7000000000007</v>
      </c>
      <c r="AS54" s="85">
        <v>9929.7000000000007</v>
      </c>
      <c r="AT54" s="85">
        <v>5908.55285</v>
      </c>
      <c r="AU54" s="85">
        <v>25307.952850000001</v>
      </c>
      <c r="AV54" s="85">
        <v>52736.865210000004</v>
      </c>
      <c r="AW54" s="85">
        <v>5327</v>
      </c>
      <c r="AX54" s="85">
        <v>5373</v>
      </c>
      <c r="AY54" s="85">
        <v>4931.0720000000001</v>
      </c>
      <c r="AZ54" s="85">
        <v>15631.072</v>
      </c>
      <c r="BA54" s="85">
        <v>68367.937210000004</v>
      </c>
      <c r="BB54" s="85">
        <v>7913</v>
      </c>
      <c r="BC54" s="85">
        <v>9883</v>
      </c>
      <c r="BD54" s="85">
        <v>9822</v>
      </c>
      <c r="BE54" s="85">
        <v>27618</v>
      </c>
      <c r="BF54" s="85">
        <v>95985.937210000004</v>
      </c>
      <c r="BG54" s="85">
        <v>-1228.8166299999866</v>
      </c>
      <c r="BH54" s="485">
        <v>5.1361960206168789E-3</v>
      </c>
      <c r="BI54" s="85">
        <v>9505</v>
      </c>
      <c r="BJ54" s="85">
        <v>8414</v>
      </c>
      <c r="BK54" s="85">
        <v>8753</v>
      </c>
      <c r="BL54" s="85">
        <v>26672</v>
      </c>
      <c r="BM54" s="85">
        <v>8448</v>
      </c>
      <c r="BN54" s="85">
        <v>8511</v>
      </c>
      <c r="BO54" s="85">
        <v>7632</v>
      </c>
      <c r="BP54" s="85">
        <v>24591</v>
      </c>
      <c r="BQ54" s="85">
        <v>51263</v>
      </c>
      <c r="BR54" s="85">
        <v>-1473.8652100000036</v>
      </c>
      <c r="BS54" s="485">
        <v>-2.7947531657997148E-2</v>
      </c>
      <c r="BT54" s="85">
        <v>6920</v>
      </c>
      <c r="BU54" s="85">
        <v>1593</v>
      </c>
      <c r="BV54" s="485">
        <v>0.29904261310305991</v>
      </c>
      <c r="BW54" s="85">
        <v>4958</v>
      </c>
      <c r="BX54" s="844">
        <v>-415</v>
      </c>
      <c r="BY54" s="845">
        <v>-7.7238042062162671E-2</v>
      </c>
      <c r="BZ54" s="294">
        <v>4990</v>
      </c>
      <c r="CA54" s="844">
        <f t="shared" si="1"/>
        <v>58.927999999999884</v>
      </c>
      <c r="CB54" s="845">
        <f t="shared" si="2"/>
        <v>1.1950342643546856E-2</v>
      </c>
      <c r="CC54" s="294">
        <v>16868</v>
      </c>
      <c r="CD54" s="844">
        <f t="shared" si="3"/>
        <v>1236.9279999999999</v>
      </c>
      <c r="CE54" s="845">
        <f t="shared" si="4"/>
        <v>7.9132640422870534E-2</v>
      </c>
      <c r="CF54" s="294">
        <v>68131</v>
      </c>
      <c r="CG54" s="844">
        <f t="shared" si="5"/>
        <v>-236.93721000000369</v>
      </c>
      <c r="CH54" s="845">
        <f t="shared" si="6"/>
        <v>-3.4656188217617816E-3</v>
      </c>
      <c r="CI54" s="294">
        <v>6765</v>
      </c>
      <c r="CJ54" s="844">
        <f t="shared" si="7"/>
        <v>-1148</v>
      </c>
      <c r="CK54" s="845">
        <f t="shared" si="8"/>
        <v>-0.14507772020725387</v>
      </c>
      <c r="CL54" s="294">
        <v>8183</v>
      </c>
      <c r="CM54" s="602">
        <f t="shared" si="9"/>
        <v>-1700</v>
      </c>
      <c r="CN54" s="621">
        <f t="shared" si="10"/>
        <v>-0.17201254679753111</v>
      </c>
      <c r="CO54" s="294">
        <v>9444</v>
      </c>
      <c r="CP54" s="602">
        <f t="shared" si="34"/>
        <v>-378</v>
      </c>
      <c r="CQ54" s="621">
        <f t="shared" si="11"/>
        <v>-3.8485033598045205E-2</v>
      </c>
      <c r="CR54" s="294">
        <v>24392</v>
      </c>
      <c r="CS54" s="602">
        <f t="shared" si="12"/>
        <v>-3226</v>
      </c>
      <c r="CT54" s="621">
        <f t="shared" si="13"/>
        <v>-0.11680787891954522</v>
      </c>
      <c r="CU54" s="294">
        <v>92523</v>
      </c>
      <c r="CV54" s="602">
        <f t="shared" si="14"/>
        <v>-3462.9372100000037</v>
      </c>
      <c r="CW54" s="621">
        <f t="shared" si="15"/>
        <v>-3.6077547510149521E-2</v>
      </c>
      <c r="CX54" s="294">
        <v>10142</v>
      </c>
      <c r="CY54" s="602">
        <f t="shared" si="16"/>
        <v>637</v>
      </c>
      <c r="CZ54" s="621">
        <f t="shared" si="17"/>
        <v>6.7017359284587061E-2</v>
      </c>
      <c r="DA54" s="294">
        <v>8471</v>
      </c>
      <c r="DB54" s="602">
        <f t="shared" si="18"/>
        <v>57</v>
      </c>
      <c r="DC54" s="621">
        <f t="shared" si="19"/>
        <v>6.7744235797480394E-3</v>
      </c>
      <c r="DD54" s="294">
        <v>8868</v>
      </c>
      <c r="DE54" s="602">
        <f t="shared" si="20"/>
        <v>115</v>
      </c>
      <c r="DF54" s="621">
        <f t="shared" si="21"/>
        <v>1.3138352564834914E-2</v>
      </c>
      <c r="DG54" s="294">
        <v>27481</v>
      </c>
      <c r="DH54" s="602">
        <f t="shared" si="22"/>
        <v>809</v>
      </c>
      <c r="DI54" s="621">
        <f t="shared" si="23"/>
        <v>3.0331433713257347E-2</v>
      </c>
      <c r="DJ54" s="294">
        <v>9005</v>
      </c>
      <c r="DK54" s="602">
        <f t="shared" si="24"/>
        <v>494</v>
      </c>
      <c r="DL54" s="621">
        <f t="shared" si="25"/>
        <v>5.8042533192339325E-2</v>
      </c>
      <c r="DM54" s="294">
        <v>8786</v>
      </c>
      <c r="DN54" s="602">
        <f t="shared" si="26"/>
        <v>275</v>
      </c>
      <c r="DO54" s="621">
        <f t="shared" si="27"/>
        <v>3.2311126777111975E-2</v>
      </c>
      <c r="DP54" s="294">
        <v>4646</v>
      </c>
      <c r="DQ54" s="602">
        <f t="shared" si="28"/>
        <v>-2986</v>
      </c>
      <c r="DR54" s="621">
        <f t="shared" si="29"/>
        <v>-0.3912473794549266</v>
      </c>
      <c r="DS54" s="294">
        <v>22436.799999999999</v>
      </c>
      <c r="DT54" s="602">
        <f t="shared" si="30"/>
        <v>-2154.2000000000007</v>
      </c>
      <c r="DU54" s="621">
        <f t="shared" si="31"/>
        <v>-8.760115489406696E-2</v>
      </c>
      <c r="DV54" s="294">
        <v>49917.8</v>
      </c>
      <c r="DW54" s="602">
        <f t="shared" si="32"/>
        <v>-1345.1999999999971</v>
      </c>
      <c r="DX54" s="621">
        <f t="shared" si="33"/>
        <v>-2.6241148586699903E-2</v>
      </c>
    </row>
    <row r="55" spans="1:128" x14ac:dyDescent="0.25">
      <c r="A55" s="86" t="s">
        <v>39</v>
      </c>
      <c r="B55" s="294">
        <v>9144.1437000000005</v>
      </c>
      <c r="C55" s="294">
        <v>7915.3136400000003</v>
      </c>
      <c r="D55" s="294">
        <v>7715.5032900000006</v>
      </c>
      <c r="E55" s="294">
        <v>24774.960630000001</v>
      </c>
      <c r="F55" s="294">
        <v>8711.0594999999994</v>
      </c>
      <c r="G55" s="294">
        <v>7149.96299</v>
      </c>
      <c r="H55" s="294">
        <v>4306</v>
      </c>
      <c r="I55" s="294">
        <v>20167.022489999996</v>
      </c>
      <c r="J55" s="294">
        <v>44941.983119999997</v>
      </c>
      <c r="K55" s="294" t="e">
        <v>#REF!</v>
      </c>
      <c r="L55" s="294" t="e">
        <v>#REF!</v>
      </c>
      <c r="M55" s="294" t="e">
        <v>#REF!</v>
      </c>
      <c r="N55" s="294" t="e">
        <v>#REF!</v>
      </c>
      <c r="O55" s="294" t="e">
        <v>#REF!</v>
      </c>
      <c r="P55" s="294">
        <v>7811</v>
      </c>
      <c r="Q55" s="294">
        <v>7733</v>
      </c>
      <c r="R55" s="294">
        <v>8944</v>
      </c>
      <c r="S55" s="294">
        <v>24488</v>
      </c>
      <c r="T55" s="294" t="e">
        <v>#REF!</v>
      </c>
      <c r="U55" s="294">
        <v>9031.4023000000016</v>
      </c>
      <c r="V55" s="294">
        <v>8248.9833400000007</v>
      </c>
      <c r="W55" s="294">
        <v>8409.9722099999999</v>
      </c>
      <c r="X55" s="294">
        <v>25690.35785</v>
      </c>
      <c r="Y55" s="294">
        <v>7903.1597999999994</v>
      </c>
      <c r="Z55" s="294">
        <v>6923.1406999999999</v>
      </c>
      <c r="AA55" s="294">
        <v>3181.3954899999999</v>
      </c>
      <c r="AB55" s="294">
        <v>18007.69599</v>
      </c>
      <c r="AC55" s="294">
        <v>43698.05384</v>
      </c>
      <c r="AD55" s="294">
        <v>6998.7</v>
      </c>
      <c r="AE55" s="294">
        <v>9009</v>
      </c>
      <c r="AF55" s="294">
        <v>9891</v>
      </c>
      <c r="AG55" s="294">
        <v>25898.699999999997</v>
      </c>
      <c r="AH55" s="294">
        <v>69596.75383999999</v>
      </c>
      <c r="AI55" s="294">
        <v>6998.7</v>
      </c>
      <c r="AJ55" s="294">
        <v>9009</v>
      </c>
      <c r="AK55" s="294">
        <v>9891</v>
      </c>
      <c r="AL55" s="294">
        <v>25898.699999999997</v>
      </c>
      <c r="AM55" s="294">
        <v>95495.453839999987</v>
      </c>
      <c r="AN55" s="294">
        <v>9826</v>
      </c>
      <c r="AO55" s="294">
        <v>8691.7999999999993</v>
      </c>
      <c r="AP55" s="294">
        <v>8911.112360000001</v>
      </c>
      <c r="AQ55" s="294">
        <v>27428.912360000002</v>
      </c>
      <c r="AR55" s="294">
        <v>9469.7000000000007</v>
      </c>
      <c r="AS55" s="294">
        <v>9929.7000000000007</v>
      </c>
      <c r="AT55" s="294">
        <v>5908.55285</v>
      </c>
      <c r="AU55" s="294">
        <v>25307.952850000001</v>
      </c>
      <c r="AV55" s="294">
        <v>52736.865210000004</v>
      </c>
      <c r="AW55" s="294">
        <v>5327</v>
      </c>
      <c r="AX55" s="294">
        <v>5373</v>
      </c>
      <c r="AY55" s="294">
        <v>4931.0720000000001</v>
      </c>
      <c r="AZ55" s="294">
        <v>15631.072</v>
      </c>
      <c r="BA55" s="294">
        <v>68367.937210000004</v>
      </c>
      <c r="BB55" s="294">
        <v>7913</v>
      </c>
      <c r="BC55" s="294">
        <v>9883</v>
      </c>
      <c r="BD55" s="294">
        <v>9822</v>
      </c>
      <c r="BE55" s="294">
        <v>27618</v>
      </c>
      <c r="BF55" s="294">
        <v>95985.937210000004</v>
      </c>
      <c r="BG55" s="294">
        <v>-1228.8166299999866</v>
      </c>
      <c r="BH55" s="546">
        <v>5.1361960206168789E-3</v>
      </c>
      <c r="BI55" s="294">
        <v>9505</v>
      </c>
      <c r="BJ55" s="294">
        <v>8414</v>
      </c>
      <c r="BK55" s="294">
        <v>8753</v>
      </c>
      <c r="BL55" s="294">
        <v>26672</v>
      </c>
      <c r="BM55" s="294">
        <v>8448</v>
      </c>
      <c r="BN55" s="294">
        <v>8511</v>
      </c>
      <c r="BO55" s="294">
        <v>7632</v>
      </c>
      <c r="BP55" s="294">
        <v>24591</v>
      </c>
      <c r="BQ55" s="294">
        <v>51263</v>
      </c>
      <c r="BR55" s="294">
        <v>-1473.8652100000036</v>
      </c>
      <c r="BS55" s="546">
        <v>-2.7947531657997148E-2</v>
      </c>
      <c r="BT55" s="294">
        <v>6920</v>
      </c>
      <c r="BU55" s="294">
        <v>1593</v>
      </c>
      <c r="BV55" s="546">
        <v>0.29904261310305991</v>
      </c>
      <c r="BW55" s="294">
        <v>4958</v>
      </c>
      <c r="BX55" s="844">
        <v>-415</v>
      </c>
      <c r="BY55" s="845">
        <v>-7.7238042062162671E-2</v>
      </c>
      <c r="BZ55" s="294">
        <v>4990</v>
      </c>
      <c r="CA55" s="844">
        <f t="shared" si="1"/>
        <v>58.927999999999884</v>
      </c>
      <c r="CB55" s="845">
        <f t="shared" si="2"/>
        <v>1.1950342643546856E-2</v>
      </c>
      <c r="CC55" s="294">
        <v>16868</v>
      </c>
      <c r="CD55" s="844">
        <f t="shared" si="3"/>
        <v>1236.9279999999999</v>
      </c>
      <c r="CE55" s="845">
        <f t="shared" si="4"/>
        <v>7.9132640422870534E-2</v>
      </c>
      <c r="CF55" s="294">
        <v>68131</v>
      </c>
      <c r="CG55" s="844">
        <f t="shared" si="5"/>
        <v>-236.93721000000369</v>
      </c>
      <c r="CH55" s="845">
        <f t="shared" si="6"/>
        <v>-3.4656188217617816E-3</v>
      </c>
      <c r="CI55" s="294">
        <v>6765</v>
      </c>
      <c r="CJ55" s="844">
        <f t="shared" si="7"/>
        <v>-1148</v>
      </c>
      <c r="CK55" s="845">
        <f t="shared" si="8"/>
        <v>-0.14507772020725387</v>
      </c>
      <c r="CL55" s="294">
        <v>8183</v>
      </c>
      <c r="CM55" s="602">
        <f t="shared" si="9"/>
        <v>-1700</v>
      </c>
      <c r="CN55" s="621">
        <f t="shared" si="10"/>
        <v>-0.17201254679753111</v>
      </c>
      <c r="CO55" s="294">
        <v>9444</v>
      </c>
      <c r="CP55" s="602">
        <f t="shared" si="34"/>
        <v>-378</v>
      </c>
      <c r="CQ55" s="621">
        <f t="shared" si="11"/>
        <v>-3.8485033598045205E-2</v>
      </c>
      <c r="CR55" s="294">
        <v>24392</v>
      </c>
      <c r="CS55" s="602">
        <f t="shared" si="12"/>
        <v>-3226</v>
      </c>
      <c r="CT55" s="621">
        <f t="shared" si="13"/>
        <v>-0.11680787891954522</v>
      </c>
      <c r="CU55" s="294">
        <v>92523</v>
      </c>
      <c r="CV55" s="602">
        <f t="shared" si="14"/>
        <v>-3462.9372100000037</v>
      </c>
      <c r="CW55" s="621">
        <f t="shared" si="15"/>
        <v>-3.6077547510149521E-2</v>
      </c>
      <c r="CX55" s="294">
        <v>10142</v>
      </c>
      <c r="CY55" s="602">
        <f t="shared" si="16"/>
        <v>637</v>
      </c>
      <c r="CZ55" s="621">
        <f t="shared" si="17"/>
        <v>6.7017359284587061E-2</v>
      </c>
      <c r="DA55" s="294">
        <v>8471</v>
      </c>
      <c r="DB55" s="602">
        <f t="shared" si="18"/>
        <v>57</v>
      </c>
      <c r="DC55" s="621">
        <f t="shared" si="19"/>
        <v>6.7744235797480394E-3</v>
      </c>
      <c r="DD55" s="294">
        <v>8868</v>
      </c>
      <c r="DE55" s="602">
        <f t="shared" si="20"/>
        <v>115</v>
      </c>
      <c r="DF55" s="621">
        <f t="shared" si="21"/>
        <v>1.3138352564834914E-2</v>
      </c>
      <c r="DG55" s="294">
        <v>27481</v>
      </c>
      <c r="DH55" s="602">
        <f t="shared" si="22"/>
        <v>809</v>
      </c>
      <c r="DI55" s="621">
        <f t="shared" si="23"/>
        <v>3.0331433713257347E-2</v>
      </c>
      <c r="DJ55" s="294">
        <v>9005</v>
      </c>
      <c r="DK55" s="602">
        <f t="shared" si="24"/>
        <v>494</v>
      </c>
      <c r="DL55" s="621">
        <f t="shared" si="25"/>
        <v>5.8042533192339325E-2</v>
      </c>
      <c r="DM55" s="294">
        <v>8786</v>
      </c>
      <c r="DN55" s="602">
        <f t="shared" si="26"/>
        <v>275</v>
      </c>
      <c r="DO55" s="621">
        <f t="shared" si="27"/>
        <v>3.2311126777111975E-2</v>
      </c>
      <c r="DP55" s="294">
        <v>4646</v>
      </c>
      <c r="DQ55" s="602">
        <f t="shared" si="28"/>
        <v>-2986</v>
      </c>
      <c r="DR55" s="621">
        <f t="shared" si="29"/>
        <v>-0.3912473794549266</v>
      </c>
      <c r="DS55" s="294">
        <v>22436.799999999999</v>
      </c>
      <c r="DT55" s="602">
        <f t="shared" si="30"/>
        <v>-2154.2000000000007</v>
      </c>
      <c r="DU55" s="621">
        <f t="shared" si="31"/>
        <v>-8.760115489406696E-2</v>
      </c>
      <c r="DV55" s="294">
        <v>49917.8</v>
      </c>
      <c r="DW55" s="602">
        <f t="shared" si="32"/>
        <v>-1345.1999999999971</v>
      </c>
      <c r="DX55" s="621">
        <f t="shared" si="33"/>
        <v>-2.6241148586699903E-2</v>
      </c>
    </row>
    <row r="56" spans="1:128" x14ac:dyDescent="0.25">
      <c r="A56" s="87" t="s">
        <v>40</v>
      </c>
      <c r="B56" s="294">
        <v>2393.2399999999998</v>
      </c>
      <c r="C56" s="294">
        <v>2192.0191199999999</v>
      </c>
      <c r="D56" s="294">
        <v>2527.0193399999998</v>
      </c>
      <c r="E56" s="294">
        <v>7112.2784599999995</v>
      </c>
      <c r="F56" s="294">
        <v>2412.7574999999997</v>
      </c>
      <c r="G56" s="294">
        <v>2465.9787000000001</v>
      </c>
      <c r="H56" s="294">
        <v>456.00000000000006</v>
      </c>
      <c r="I56" s="294">
        <v>5334.7361999999994</v>
      </c>
      <c r="J56" s="294">
        <v>12447.014659999999</v>
      </c>
      <c r="K56" s="294" t="e">
        <v>#REF!</v>
      </c>
      <c r="L56" s="294" t="e">
        <v>#REF!</v>
      </c>
      <c r="M56" s="294" t="e">
        <v>#REF!</v>
      </c>
      <c r="N56" s="294" t="e">
        <v>#REF!</v>
      </c>
      <c r="O56" s="294" t="e">
        <v>#REF!</v>
      </c>
      <c r="P56" s="294">
        <v>2395</v>
      </c>
      <c r="Q56" s="294">
        <v>2741.9999999999995</v>
      </c>
      <c r="R56" s="294">
        <v>3294</v>
      </c>
      <c r="S56" s="294">
        <v>8431</v>
      </c>
      <c r="T56" s="294" t="e">
        <v>#REF!</v>
      </c>
      <c r="U56" s="294">
        <v>3325.7200000000003</v>
      </c>
      <c r="V56" s="294">
        <v>3198.9866999999999</v>
      </c>
      <c r="W56" s="294">
        <v>2974.0000500000001</v>
      </c>
      <c r="X56" s="294">
        <v>9498.7067500000012</v>
      </c>
      <c r="Y56" s="294">
        <v>2445.8559999999998</v>
      </c>
      <c r="Z56" s="294">
        <v>2474.1363000000001</v>
      </c>
      <c r="AA56" s="294">
        <v>0</v>
      </c>
      <c r="AB56" s="294">
        <v>4919.9922999999999</v>
      </c>
      <c r="AC56" s="294">
        <v>14418.699050000001</v>
      </c>
      <c r="AD56" s="294">
        <v>2409.4</v>
      </c>
      <c r="AE56" s="294">
        <v>2864</v>
      </c>
      <c r="AF56" s="294">
        <v>2879.0000000000005</v>
      </c>
      <c r="AG56" s="294">
        <v>8152.4</v>
      </c>
      <c r="AH56" s="294">
        <v>22571.099050000001</v>
      </c>
      <c r="AI56" s="294">
        <v>2409.4</v>
      </c>
      <c r="AJ56" s="294">
        <v>2864</v>
      </c>
      <c r="AK56" s="294">
        <v>2879.0000000000005</v>
      </c>
      <c r="AL56" s="294">
        <v>8152.4</v>
      </c>
      <c r="AM56" s="294">
        <v>30723.499049999999</v>
      </c>
      <c r="AN56" s="294">
        <v>2880</v>
      </c>
      <c r="AO56" s="294">
        <v>2323</v>
      </c>
      <c r="AP56" s="294">
        <v>2170.0120000000002</v>
      </c>
      <c r="AQ56" s="294">
        <v>7373.0120000000006</v>
      </c>
      <c r="AR56" s="294">
        <v>2933</v>
      </c>
      <c r="AS56" s="294">
        <v>3178.0000000000005</v>
      </c>
      <c r="AT56" s="294">
        <v>2340.0650000000001</v>
      </c>
      <c r="AU56" s="294">
        <v>8451.0650000000005</v>
      </c>
      <c r="AV56" s="294">
        <v>15824.077000000001</v>
      </c>
      <c r="AW56" s="294">
        <v>0</v>
      </c>
      <c r="AX56" s="294">
        <v>0</v>
      </c>
      <c r="AY56" s="294">
        <v>250.98240000000001</v>
      </c>
      <c r="AZ56" s="294">
        <v>250.98240000000001</v>
      </c>
      <c r="BA56" s="294">
        <v>16075.059400000002</v>
      </c>
      <c r="BB56" s="294">
        <v>3119</v>
      </c>
      <c r="BC56" s="294">
        <v>3842</v>
      </c>
      <c r="BD56" s="294">
        <v>3341</v>
      </c>
      <c r="BE56" s="294">
        <v>10302</v>
      </c>
      <c r="BF56" s="294">
        <v>26377.059400000002</v>
      </c>
      <c r="BG56" s="294">
        <v>-6496.0396499999988</v>
      </c>
      <c r="BH56" s="546">
        <v>-0.1414695521147028</v>
      </c>
      <c r="BI56" s="294">
        <v>2658</v>
      </c>
      <c r="BJ56" s="294">
        <v>2279</v>
      </c>
      <c r="BK56" s="294">
        <v>2299</v>
      </c>
      <c r="BL56" s="294">
        <v>7236</v>
      </c>
      <c r="BM56" s="294">
        <v>2385</v>
      </c>
      <c r="BN56" s="294">
        <v>2545</v>
      </c>
      <c r="BO56" s="294">
        <v>256</v>
      </c>
      <c r="BP56" s="294">
        <v>5186</v>
      </c>
      <c r="BQ56" s="294">
        <v>12422</v>
      </c>
      <c r="BR56" s="294">
        <v>-3402.0770000000011</v>
      </c>
      <c r="BS56" s="546">
        <v>-0.21499370863779296</v>
      </c>
      <c r="BT56" s="294">
        <v>0</v>
      </c>
      <c r="BU56" s="294">
        <v>0</v>
      </c>
      <c r="BV56" s="546" t="e">
        <v>#DIV/0!</v>
      </c>
      <c r="BW56" s="294">
        <v>0</v>
      </c>
      <c r="BX56" s="844">
        <v>0</v>
      </c>
      <c r="BY56" s="845" t="e">
        <v>#DIV/0!</v>
      </c>
      <c r="BZ56" s="294">
        <v>0</v>
      </c>
      <c r="CA56" s="844">
        <f t="shared" si="1"/>
        <v>-250.98240000000001</v>
      </c>
      <c r="CB56" s="845">
        <f t="shared" si="2"/>
        <v>-1</v>
      </c>
      <c r="CC56" s="294">
        <v>0</v>
      </c>
      <c r="CD56" s="844">
        <f t="shared" si="3"/>
        <v>-250.98240000000001</v>
      </c>
      <c r="CE56" s="845">
        <f t="shared" si="4"/>
        <v>-1</v>
      </c>
      <c r="CF56" s="294">
        <v>12422</v>
      </c>
      <c r="CG56" s="844">
        <f t="shared" si="5"/>
        <v>-3653.0594000000019</v>
      </c>
      <c r="CH56" s="845">
        <f t="shared" si="6"/>
        <v>-0.22725013383154288</v>
      </c>
      <c r="CI56" s="294">
        <v>2010</v>
      </c>
      <c r="CJ56" s="844">
        <f t="shared" si="7"/>
        <v>-1109</v>
      </c>
      <c r="CK56" s="845">
        <f t="shared" si="8"/>
        <v>-0.35556268034626481</v>
      </c>
      <c r="CL56" s="294">
        <v>2581</v>
      </c>
      <c r="CM56" s="602">
        <f t="shared" si="9"/>
        <v>-1261</v>
      </c>
      <c r="CN56" s="621">
        <f t="shared" si="10"/>
        <v>-0.32821447162935968</v>
      </c>
      <c r="CO56" s="294">
        <v>3003</v>
      </c>
      <c r="CP56" s="602">
        <f t="shared" si="34"/>
        <v>-338</v>
      </c>
      <c r="CQ56" s="621">
        <f t="shared" si="11"/>
        <v>-0.10116731517509728</v>
      </c>
      <c r="CR56" s="294">
        <v>7594</v>
      </c>
      <c r="CS56" s="602">
        <f t="shared" si="12"/>
        <v>-2708</v>
      </c>
      <c r="CT56" s="621">
        <f t="shared" si="13"/>
        <v>-0.26286158027567463</v>
      </c>
      <c r="CU56" s="294">
        <v>20016</v>
      </c>
      <c r="CV56" s="602">
        <f t="shared" si="14"/>
        <v>-6361.0594000000019</v>
      </c>
      <c r="CW56" s="621">
        <f t="shared" si="15"/>
        <v>-0.24115877753984971</v>
      </c>
      <c r="CX56" s="294">
        <v>2547</v>
      </c>
      <c r="CY56" s="602">
        <f t="shared" si="16"/>
        <v>-111</v>
      </c>
      <c r="CZ56" s="621">
        <f t="shared" si="17"/>
        <v>-4.17607223476298E-2</v>
      </c>
      <c r="DA56" s="294">
        <v>2195</v>
      </c>
      <c r="DB56" s="602">
        <f t="shared" si="18"/>
        <v>-84</v>
      </c>
      <c r="DC56" s="621">
        <f t="shared" si="19"/>
        <v>-3.6858271171566474E-2</v>
      </c>
      <c r="DD56" s="294">
        <v>2627</v>
      </c>
      <c r="DE56" s="602">
        <f t="shared" si="20"/>
        <v>328</v>
      </c>
      <c r="DF56" s="621">
        <f t="shared" si="21"/>
        <v>0.14267072640278383</v>
      </c>
      <c r="DG56" s="294">
        <v>7369</v>
      </c>
      <c r="DH56" s="602">
        <f t="shared" si="22"/>
        <v>133</v>
      </c>
      <c r="DI56" s="621">
        <f t="shared" si="23"/>
        <v>1.8380320619126589E-2</v>
      </c>
      <c r="DJ56" s="294">
        <v>2517</v>
      </c>
      <c r="DK56" s="602">
        <f t="shared" si="24"/>
        <v>-28</v>
      </c>
      <c r="DL56" s="621">
        <f t="shared" si="25"/>
        <v>-1.100196463654224E-2</v>
      </c>
      <c r="DM56" s="294">
        <v>2577</v>
      </c>
      <c r="DN56" s="602">
        <f t="shared" si="26"/>
        <v>32</v>
      </c>
      <c r="DO56" s="621">
        <f t="shared" si="27"/>
        <v>1.2573673870333988E-2</v>
      </c>
      <c r="DP56" s="294">
        <v>199</v>
      </c>
      <c r="DQ56" s="602">
        <f t="shared" si="28"/>
        <v>-57</v>
      </c>
      <c r="DR56" s="621">
        <f t="shared" si="29"/>
        <v>-0.22265625</v>
      </c>
      <c r="DS56" s="294">
        <v>5293</v>
      </c>
      <c r="DT56" s="602">
        <f t="shared" si="30"/>
        <v>107</v>
      </c>
      <c r="DU56" s="621">
        <f t="shared" si="31"/>
        <v>2.0632472040107982E-2</v>
      </c>
      <c r="DV56" s="294">
        <v>12662</v>
      </c>
      <c r="DW56" s="602">
        <f t="shared" si="32"/>
        <v>240</v>
      </c>
      <c r="DX56" s="621">
        <f t="shared" si="33"/>
        <v>1.9320560296248592E-2</v>
      </c>
    </row>
    <row r="57" spans="1:128" x14ac:dyDescent="0.25">
      <c r="A57" s="87" t="s">
        <v>41</v>
      </c>
      <c r="B57" s="294">
        <v>888.01470000000006</v>
      </c>
      <c r="C57" s="294">
        <v>789.31016999999997</v>
      </c>
      <c r="D57" s="294">
        <v>716.50073999999995</v>
      </c>
      <c r="E57" s="294">
        <v>2393.8256099999999</v>
      </c>
      <c r="F57" s="294">
        <v>617.91430000000003</v>
      </c>
      <c r="G57" s="294">
        <v>377.99580000000003</v>
      </c>
      <c r="H57" s="294">
        <v>1009</v>
      </c>
      <c r="I57" s="294">
        <v>2004.9101000000001</v>
      </c>
      <c r="J57" s="294">
        <v>4398.7357099999999</v>
      </c>
      <c r="K57" s="294">
        <v>1593.9579999999999</v>
      </c>
      <c r="L57" s="294">
        <v>1754.6774</v>
      </c>
      <c r="M57" s="294">
        <v>1304.3</v>
      </c>
      <c r="N57" s="294">
        <v>4652.9353999999994</v>
      </c>
      <c r="O57" s="294">
        <v>9051.6711099999993</v>
      </c>
      <c r="P57" s="294">
        <v>594</v>
      </c>
      <c r="Q57" s="294">
        <v>620</v>
      </c>
      <c r="R57" s="294">
        <v>600</v>
      </c>
      <c r="S57" s="294">
        <v>1814</v>
      </c>
      <c r="T57" s="294">
        <v>10865.671109999999</v>
      </c>
      <c r="U57" s="294">
        <v>739.1268</v>
      </c>
      <c r="V57" s="294">
        <v>571.00779999999997</v>
      </c>
      <c r="W57" s="294">
        <v>551.98599999999999</v>
      </c>
      <c r="X57" s="294">
        <v>1862.1206</v>
      </c>
      <c r="Y57" s="294">
        <v>454.07800000000003</v>
      </c>
      <c r="Z57" s="294">
        <v>388.99439999999998</v>
      </c>
      <c r="AA57" s="294">
        <v>1090.00584</v>
      </c>
      <c r="AB57" s="294">
        <v>1933.0782400000001</v>
      </c>
      <c r="AC57" s="294">
        <v>3795.19884</v>
      </c>
      <c r="AD57" s="294">
        <v>472.29999999999995</v>
      </c>
      <c r="AE57" s="294">
        <v>546</v>
      </c>
      <c r="AF57" s="294">
        <v>842</v>
      </c>
      <c r="AG57" s="294">
        <v>1860.3</v>
      </c>
      <c r="AH57" s="294">
        <v>5655.4988400000002</v>
      </c>
      <c r="AI57" s="294">
        <v>472.29999999999995</v>
      </c>
      <c r="AJ57" s="294">
        <v>546</v>
      </c>
      <c r="AK57" s="294">
        <v>842</v>
      </c>
      <c r="AL57" s="294">
        <v>1860.3</v>
      </c>
      <c r="AM57" s="294">
        <v>7515.7988400000004</v>
      </c>
      <c r="AN57" s="294">
        <v>835</v>
      </c>
      <c r="AO57" s="294">
        <v>954</v>
      </c>
      <c r="AP57" s="294">
        <v>721.00597999999991</v>
      </c>
      <c r="AQ57" s="294">
        <v>2510.0059799999999</v>
      </c>
      <c r="AR57" s="294">
        <v>292</v>
      </c>
      <c r="AS57" s="294">
        <v>0</v>
      </c>
      <c r="AT57" s="294">
        <v>320.00240000000002</v>
      </c>
      <c r="AU57" s="294">
        <v>612.00240000000008</v>
      </c>
      <c r="AV57" s="294">
        <v>3122.0083800000002</v>
      </c>
      <c r="AW57" s="294">
        <v>1702</v>
      </c>
      <c r="AX57" s="294">
        <v>1690</v>
      </c>
      <c r="AY57" s="294">
        <v>1101.134</v>
      </c>
      <c r="AZ57" s="294">
        <v>4493.134</v>
      </c>
      <c r="BA57" s="294">
        <v>7615.1423800000002</v>
      </c>
      <c r="BB57" s="294">
        <v>391</v>
      </c>
      <c r="BC57" s="294">
        <v>175</v>
      </c>
      <c r="BD57" s="294">
        <v>505</v>
      </c>
      <c r="BE57" s="294">
        <v>1071</v>
      </c>
      <c r="BF57" s="294">
        <v>8686.1423800000011</v>
      </c>
      <c r="BG57" s="294">
        <v>1959.64354</v>
      </c>
      <c r="BH57" s="546">
        <v>0.15571778395282343</v>
      </c>
      <c r="BI57" s="294">
        <v>856</v>
      </c>
      <c r="BJ57" s="294">
        <v>668</v>
      </c>
      <c r="BK57" s="294">
        <v>881</v>
      </c>
      <c r="BL57" s="294">
        <v>2405</v>
      </c>
      <c r="BM57" s="294">
        <v>541</v>
      </c>
      <c r="BN57" s="294">
        <v>332</v>
      </c>
      <c r="BO57" s="294">
        <v>1054</v>
      </c>
      <c r="BP57" s="294">
        <v>1927</v>
      </c>
      <c r="BQ57" s="294">
        <v>4332</v>
      </c>
      <c r="BR57" s="294">
        <v>1209.9916199999998</v>
      </c>
      <c r="BS57" s="546">
        <v>0.38756834470764606</v>
      </c>
      <c r="BT57" s="294">
        <v>1629</v>
      </c>
      <c r="BU57" s="294">
        <v>-73</v>
      </c>
      <c r="BV57" s="546">
        <v>-4.2890716803760283E-2</v>
      </c>
      <c r="BW57" s="294">
        <v>1682</v>
      </c>
      <c r="BX57" s="844">
        <v>-8</v>
      </c>
      <c r="BY57" s="845">
        <v>-4.7337278106508876E-3</v>
      </c>
      <c r="BZ57" s="294">
        <v>1298</v>
      </c>
      <c r="CA57" s="844">
        <f t="shared" si="1"/>
        <v>196.86599999999999</v>
      </c>
      <c r="CB57" s="845">
        <f t="shared" si="2"/>
        <v>0.17878478005401702</v>
      </c>
      <c r="CC57" s="294">
        <v>4609</v>
      </c>
      <c r="CD57" s="844">
        <f t="shared" si="3"/>
        <v>115.86599999999999</v>
      </c>
      <c r="CE57" s="845">
        <f t="shared" si="4"/>
        <v>2.5787345759107114E-2</v>
      </c>
      <c r="CF57" s="294">
        <v>8941</v>
      </c>
      <c r="CG57" s="844">
        <f t="shared" si="5"/>
        <v>1325.8576199999998</v>
      </c>
      <c r="CH57" s="845">
        <f t="shared" si="6"/>
        <v>0.17410805390614373</v>
      </c>
      <c r="CI57" s="294">
        <v>682</v>
      </c>
      <c r="CJ57" s="844">
        <f t="shared" si="7"/>
        <v>291</v>
      </c>
      <c r="CK57" s="845">
        <f t="shared" si="8"/>
        <v>0.74424552429667523</v>
      </c>
      <c r="CL57" s="294">
        <v>519</v>
      </c>
      <c r="CM57" s="602">
        <f t="shared" si="9"/>
        <v>344</v>
      </c>
      <c r="CN57" s="621">
        <f t="shared" si="10"/>
        <v>1.9657142857142857</v>
      </c>
      <c r="CO57" s="294">
        <v>613</v>
      </c>
      <c r="CP57" s="602">
        <f t="shared" si="34"/>
        <v>108</v>
      </c>
      <c r="CQ57" s="621">
        <f t="shared" si="11"/>
        <v>0.21386138613861386</v>
      </c>
      <c r="CR57" s="294">
        <v>1814</v>
      </c>
      <c r="CS57" s="602">
        <f t="shared" si="12"/>
        <v>743</v>
      </c>
      <c r="CT57" s="621">
        <f t="shared" si="13"/>
        <v>0.6937441643323996</v>
      </c>
      <c r="CU57" s="294">
        <v>10755</v>
      </c>
      <c r="CV57" s="602">
        <f t="shared" si="14"/>
        <v>2068.8576199999989</v>
      </c>
      <c r="CW57" s="621">
        <f t="shared" si="15"/>
        <v>0.23817910523359376</v>
      </c>
      <c r="CX57" s="294">
        <v>842</v>
      </c>
      <c r="CY57" s="602">
        <f t="shared" si="16"/>
        <v>-14</v>
      </c>
      <c r="CZ57" s="621">
        <f t="shared" si="17"/>
        <v>-1.6355140186915886E-2</v>
      </c>
      <c r="DA57" s="294">
        <v>873</v>
      </c>
      <c r="DB57" s="602">
        <f t="shared" si="18"/>
        <v>205</v>
      </c>
      <c r="DC57" s="621">
        <f t="shared" si="19"/>
        <v>0.30688622754491018</v>
      </c>
      <c r="DD57" s="294">
        <v>783</v>
      </c>
      <c r="DE57" s="602">
        <f t="shared" si="20"/>
        <v>-98</v>
      </c>
      <c r="DF57" s="621">
        <f t="shared" si="21"/>
        <v>-0.1112372304199773</v>
      </c>
      <c r="DG57" s="294">
        <v>2498</v>
      </c>
      <c r="DH57" s="602">
        <f t="shared" si="22"/>
        <v>93</v>
      </c>
      <c r="DI57" s="621">
        <f t="shared" si="23"/>
        <v>3.8669438669438672E-2</v>
      </c>
      <c r="DJ57" s="294">
        <v>515</v>
      </c>
      <c r="DK57" s="602">
        <f t="shared" si="24"/>
        <v>183</v>
      </c>
      <c r="DL57" s="621">
        <f t="shared" si="25"/>
        <v>0.5512048192771084</v>
      </c>
      <c r="DM57" s="294">
        <v>275</v>
      </c>
      <c r="DN57" s="602">
        <f t="shared" si="26"/>
        <v>-57</v>
      </c>
      <c r="DO57" s="621">
        <f t="shared" si="27"/>
        <v>-0.1716867469879518</v>
      </c>
      <c r="DP57" s="294">
        <v>1192</v>
      </c>
      <c r="DQ57" s="602">
        <f t="shared" si="28"/>
        <v>138</v>
      </c>
      <c r="DR57" s="621">
        <f t="shared" si="29"/>
        <v>0.13092979127134724</v>
      </c>
      <c r="DS57" s="294">
        <v>1982</v>
      </c>
      <c r="DT57" s="602">
        <f t="shared" si="30"/>
        <v>55</v>
      </c>
      <c r="DU57" s="621">
        <f t="shared" si="31"/>
        <v>2.8541774779449924E-2</v>
      </c>
      <c r="DV57" s="294">
        <v>4480</v>
      </c>
      <c r="DW57" s="602">
        <f t="shared" si="32"/>
        <v>148</v>
      </c>
      <c r="DX57" s="621">
        <f t="shared" si="33"/>
        <v>3.4164358264081256E-2</v>
      </c>
    </row>
    <row r="58" spans="1:128" x14ac:dyDescent="0.25">
      <c r="A58" s="87" t="s">
        <v>42</v>
      </c>
      <c r="B58" s="294">
        <v>1957.0906</v>
      </c>
      <c r="C58" s="294">
        <v>1480.9889400000002</v>
      </c>
      <c r="D58" s="294">
        <v>1071</v>
      </c>
      <c r="E58" s="294">
        <v>4509.0795400000006</v>
      </c>
      <c r="F58" s="294">
        <v>2361.64</v>
      </c>
      <c r="G58" s="294">
        <v>1535.0010500000001</v>
      </c>
      <c r="H58" s="294">
        <v>822</v>
      </c>
      <c r="I58" s="294">
        <v>4718.6410500000002</v>
      </c>
      <c r="J58" s="294">
        <v>9227.7205900000008</v>
      </c>
      <c r="K58" s="294">
        <v>1007.0360000000001</v>
      </c>
      <c r="L58" s="294">
        <v>1343.0808000000002</v>
      </c>
      <c r="M58" s="294">
        <v>1809.0000000000002</v>
      </c>
      <c r="N58" s="294">
        <v>4159.1168000000007</v>
      </c>
      <c r="O58" s="294">
        <v>13386.837390000001</v>
      </c>
      <c r="P58" s="294">
        <v>2060.0000000000005</v>
      </c>
      <c r="Q58" s="294">
        <v>1938</v>
      </c>
      <c r="R58" s="294">
        <v>1916.0000000000002</v>
      </c>
      <c r="S58" s="294">
        <v>5914</v>
      </c>
      <c r="T58" s="294">
        <v>19300.837390000001</v>
      </c>
      <c r="U58" s="294">
        <v>1936.028</v>
      </c>
      <c r="V58" s="294">
        <v>1671.01</v>
      </c>
      <c r="W58" s="294">
        <v>2088.9998399999999</v>
      </c>
      <c r="X58" s="294">
        <v>5696.03784</v>
      </c>
      <c r="Y58" s="294">
        <v>2757.1969999999997</v>
      </c>
      <c r="Z58" s="294">
        <v>2221.1432</v>
      </c>
      <c r="AA58" s="294">
        <v>1019.3961499999999</v>
      </c>
      <c r="AB58" s="294">
        <v>5997.7363499999992</v>
      </c>
      <c r="AC58" s="294">
        <v>11693.77419</v>
      </c>
      <c r="AD58" s="294">
        <v>1563.0000000000002</v>
      </c>
      <c r="AE58" s="294">
        <v>2415</v>
      </c>
      <c r="AF58" s="294">
        <v>2556.0000000000005</v>
      </c>
      <c r="AG58" s="294">
        <v>6534</v>
      </c>
      <c r="AH58" s="294">
        <v>18227.77419</v>
      </c>
      <c r="AI58" s="294">
        <v>1563.0000000000002</v>
      </c>
      <c r="AJ58" s="294">
        <v>2415</v>
      </c>
      <c r="AK58" s="294">
        <v>2556.0000000000005</v>
      </c>
      <c r="AL58" s="294">
        <v>6534</v>
      </c>
      <c r="AM58" s="294">
        <v>24761.77419</v>
      </c>
      <c r="AN58" s="294">
        <v>2428.0000000000005</v>
      </c>
      <c r="AO58" s="294">
        <v>1921</v>
      </c>
      <c r="AP58" s="294">
        <v>2635.9938000000002</v>
      </c>
      <c r="AQ58" s="294">
        <v>6984.9938000000002</v>
      </c>
      <c r="AR58" s="294">
        <v>3360</v>
      </c>
      <c r="AS58" s="294">
        <v>4278.0000000000009</v>
      </c>
      <c r="AT58" s="294">
        <v>1531.9937499999999</v>
      </c>
      <c r="AU58" s="294">
        <v>9169.9937500000015</v>
      </c>
      <c r="AV58" s="294">
        <v>16154.987550000002</v>
      </c>
      <c r="AW58" s="294">
        <v>1837</v>
      </c>
      <c r="AX58" s="294">
        <v>1751</v>
      </c>
      <c r="AY58" s="294">
        <v>1302.9659999999999</v>
      </c>
      <c r="AZ58" s="294">
        <v>4890.9660000000003</v>
      </c>
      <c r="BA58" s="294">
        <v>21045.953550000002</v>
      </c>
      <c r="BB58" s="294">
        <v>1431</v>
      </c>
      <c r="BC58" s="294">
        <v>2568</v>
      </c>
      <c r="BD58" s="294">
        <v>2433</v>
      </c>
      <c r="BE58" s="294">
        <v>6432</v>
      </c>
      <c r="BF58" s="294">
        <v>27477.953550000002</v>
      </c>
      <c r="BG58" s="294">
        <v>2818.1793600000019</v>
      </c>
      <c r="BH58" s="546">
        <v>0.10969243718799948</v>
      </c>
      <c r="BI58" s="294">
        <v>2457</v>
      </c>
      <c r="BJ58" s="294">
        <v>2479</v>
      </c>
      <c r="BK58" s="294">
        <v>2281</v>
      </c>
      <c r="BL58" s="294">
        <v>7217</v>
      </c>
      <c r="BM58" s="294">
        <v>2654</v>
      </c>
      <c r="BN58" s="294">
        <v>3123</v>
      </c>
      <c r="BO58" s="294">
        <v>4366</v>
      </c>
      <c r="BP58" s="294">
        <v>10143</v>
      </c>
      <c r="BQ58" s="294">
        <v>17360</v>
      </c>
      <c r="BR58" s="294">
        <v>1205.0124499999984</v>
      </c>
      <c r="BS58" s="546">
        <v>7.4590738387786515E-2</v>
      </c>
      <c r="BT58" s="294">
        <v>3518</v>
      </c>
      <c r="BU58" s="294">
        <v>1681</v>
      </c>
      <c r="BV58" s="546">
        <v>0.91507893304300492</v>
      </c>
      <c r="BW58" s="294">
        <v>1512</v>
      </c>
      <c r="BX58" s="844">
        <v>-239</v>
      </c>
      <c r="BY58" s="845">
        <v>-0.13649343232438607</v>
      </c>
      <c r="BZ58" s="294">
        <v>1526</v>
      </c>
      <c r="CA58" s="844">
        <f t="shared" si="1"/>
        <v>223.03400000000011</v>
      </c>
      <c r="CB58" s="845">
        <f t="shared" si="2"/>
        <v>0.1711740751485458</v>
      </c>
      <c r="CC58" s="294">
        <v>6556</v>
      </c>
      <c r="CD58" s="844">
        <f t="shared" si="3"/>
        <v>1665.0339999999997</v>
      </c>
      <c r="CE58" s="845">
        <f t="shared" si="4"/>
        <v>0.34043049982355217</v>
      </c>
      <c r="CF58" s="294">
        <v>23916</v>
      </c>
      <c r="CG58" s="844">
        <f t="shared" si="5"/>
        <v>2870.046449999998</v>
      </c>
      <c r="CH58" s="845">
        <f t="shared" si="6"/>
        <v>0.13637046395552829</v>
      </c>
      <c r="CI58" s="294">
        <v>1311</v>
      </c>
      <c r="CJ58" s="844">
        <f t="shared" si="7"/>
        <v>-120</v>
      </c>
      <c r="CK58" s="845">
        <f t="shared" si="8"/>
        <v>-8.385744234800839E-2</v>
      </c>
      <c r="CL58" s="294">
        <v>1992</v>
      </c>
      <c r="CM58" s="602">
        <f t="shared" si="9"/>
        <v>-576</v>
      </c>
      <c r="CN58" s="621">
        <f t="shared" si="10"/>
        <v>-0.22429906542056074</v>
      </c>
      <c r="CO58" s="294">
        <v>2249</v>
      </c>
      <c r="CP58" s="602">
        <f t="shared" si="34"/>
        <v>-184</v>
      </c>
      <c r="CQ58" s="621">
        <f t="shared" si="11"/>
        <v>-7.562679819153309E-2</v>
      </c>
      <c r="CR58" s="294">
        <v>5552</v>
      </c>
      <c r="CS58" s="602">
        <f t="shared" si="12"/>
        <v>-880</v>
      </c>
      <c r="CT58" s="621">
        <f t="shared" si="13"/>
        <v>-0.13681592039800994</v>
      </c>
      <c r="CU58" s="294">
        <v>29468</v>
      </c>
      <c r="CV58" s="602">
        <f t="shared" si="14"/>
        <v>1990.046449999998</v>
      </c>
      <c r="CW58" s="621">
        <f t="shared" si="15"/>
        <v>7.242338649342385E-2</v>
      </c>
      <c r="CX58" s="294">
        <v>3257</v>
      </c>
      <c r="CY58" s="602">
        <f t="shared" si="16"/>
        <v>800</v>
      </c>
      <c r="CZ58" s="621">
        <f t="shared" si="17"/>
        <v>0.32560032560032559</v>
      </c>
      <c r="DA58" s="294">
        <v>2408</v>
      </c>
      <c r="DB58" s="602">
        <f t="shared" si="18"/>
        <v>-71</v>
      </c>
      <c r="DC58" s="621">
        <f t="shared" si="19"/>
        <v>-2.864058087938685E-2</v>
      </c>
      <c r="DD58" s="294">
        <v>2286</v>
      </c>
      <c r="DE58" s="602">
        <f t="shared" si="20"/>
        <v>5</v>
      </c>
      <c r="DF58" s="621">
        <f t="shared" si="21"/>
        <v>2.1920210434020165E-3</v>
      </c>
      <c r="DG58" s="294">
        <v>7951</v>
      </c>
      <c r="DH58" s="602">
        <f t="shared" si="22"/>
        <v>734</v>
      </c>
      <c r="DI58" s="621">
        <f t="shared" si="23"/>
        <v>0.10170430926977969</v>
      </c>
      <c r="DJ58" s="294">
        <v>3135</v>
      </c>
      <c r="DK58" s="602">
        <f t="shared" si="24"/>
        <v>12</v>
      </c>
      <c r="DL58" s="621">
        <f t="shared" si="25"/>
        <v>3.8424591738712775E-3</v>
      </c>
      <c r="DM58" s="294">
        <v>3635</v>
      </c>
      <c r="DN58" s="602">
        <f t="shared" si="26"/>
        <v>512</v>
      </c>
      <c r="DO58" s="621">
        <f t="shared" si="27"/>
        <v>0.16394492475184116</v>
      </c>
      <c r="DP58" s="294">
        <v>1101</v>
      </c>
      <c r="DQ58" s="602">
        <f t="shared" si="28"/>
        <v>-3265</v>
      </c>
      <c r="DR58" s="621">
        <f t="shared" si="29"/>
        <v>-0.74782409528172245</v>
      </c>
      <c r="DS58" s="294">
        <v>7871</v>
      </c>
      <c r="DT58" s="602">
        <f t="shared" si="30"/>
        <v>-2272</v>
      </c>
      <c r="DU58" s="621">
        <f t="shared" si="31"/>
        <v>-0.22399684511485754</v>
      </c>
      <c r="DV58" s="294">
        <v>15822</v>
      </c>
      <c r="DW58" s="602">
        <f t="shared" si="32"/>
        <v>-1538</v>
      </c>
      <c r="DX58" s="621">
        <f t="shared" si="33"/>
        <v>-8.8594470046082952E-2</v>
      </c>
    </row>
    <row r="59" spans="1:128" x14ac:dyDescent="0.25">
      <c r="A59" s="87" t="s">
        <v>43</v>
      </c>
      <c r="B59" s="294">
        <v>3905.7983999999997</v>
      </c>
      <c r="C59" s="294">
        <v>3452.9954100000004</v>
      </c>
      <c r="D59" s="294">
        <v>3400.9832100000003</v>
      </c>
      <c r="E59" s="294">
        <v>10759.777020000001</v>
      </c>
      <c r="F59" s="294">
        <v>3318.7476999999999</v>
      </c>
      <c r="G59" s="294">
        <v>2770.9874399999999</v>
      </c>
      <c r="H59" s="294">
        <v>2018.9999999999995</v>
      </c>
      <c r="I59" s="294">
        <v>8108.7351399999989</v>
      </c>
      <c r="J59" s="294">
        <v>18868.512159999998</v>
      </c>
      <c r="K59" s="294">
        <v>1758.1265999999998</v>
      </c>
      <c r="L59" s="294">
        <v>2065.0721000000003</v>
      </c>
      <c r="M59" s="294">
        <v>2257.6356999999998</v>
      </c>
      <c r="N59" s="294">
        <v>6080.8343999999997</v>
      </c>
      <c r="O59" s="294">
        <v>24949.346559999998</v>
      </c>
      <c r="P59" s="294">
        <v>2762</v>
      </c>
      <c r="Q59" s="294">
        <v>2433</v>
      </c>
      <c r="R59" s="294">
        <v>3134.0000000000005</v>
      </c>
      <c r="S59" s="294">
        <v>8329</v>
      </c>
      <c r="T59" s="294">
        <v>33278.346559999998</v>
      </c>
      <c r="U59" s="294">
        <v>3030.5275000000001</v>
      </c>
      <c r="V59" s="294">
        <v>2807.9788400000002</v>
      </c>
      <c r="W59" s="294">
        <v>2794.98632</v>
      </c>
      <c r="X59" s="294">
        <v>8633.4926599999999</v>
      </c>
      <c r="Y59" s="294">
        <v>2246.0288</v>
      </c>
      <c r="Z59" s="294">
        <v>1838.8668</v>
      </c>
      <c r="AA59" s="294">
        <v>1071.9935</v>
      </c>
      <c r="AB59" s="294">
        <v>5156.8891000000003</v>
      </c>
      <c r="AC59" s="294">
        <v>13790.38176</v>
      </c>
      <c r="AD59" s="294">
        <v>2554</v>
      </c>
      <c r="AE59" s="294">
        <v>3184</v>
      </c>
      <c r="AF59" s="294">
        <v>3613.9999999999995</v>
      </c>
      <c r="AG59" s="294">
        <v>9352</v>
      </c>
      <c r="AH59" s="294">
        <v>23142.38176</v>
      </c>
      <c r="AI59" s="294">
        <v>2554</v>
      </c>
      <c r="AJ59" s="294">
        <v>3184</v>
      </c>
      <c r="AK59" s="294">
        <v>3613.9999999999995</v>
      </c>
      <c r="AL59" s="294">
        <v>9352</v>
      </c>
      <c r="AM59" s="294">
        <v>32494.38176</v>
      </c>
      <c r="AN59" s="294">
        <v>3682.9999999999995</v>
      </c>
      <c r="AO59" s="294">
        <v>3493.8</v>
      </c>
      <c r="AP59" s="294">
        <v>3384.1005799999998</v>
      </c>
      <c r="AQ59" s="294">
        <v>10560.90058</v>
      </c>
      <c r="AR59" s="294">
        <v>2884.7000000000003</v>
      </c>
      <c r="AS59" s="294">
        <v>2473.6999999999998</v>
      </c>
      <c r="AT59" s="294">
        <v>1716.4917</v>
      </c>
      <c r="AU59" s="294">
        <v>7074.8917000000001</v>
      </c>
      <c r="AV59" s="294">
        <v>17635.792280000001</v>
      </c>
      <c r="AW59" s="294">
        <v>1788</v>
      </c>
      <c r="AX59" s="294">
        <v>1932</v>
      </c>
      <c r="AY59" s="294">
        <v>2275.9895999999999</v>
      </c>
      <c r="AZ59" s="294">
        <v>5995.9895999999999</v>
      </c>
      <c r="BA59" s="294">
        <v>23631.781880000002</v>
      </c>
      <c r="BB59" s="294">
        <v>2972</v>
      </c>
      <c r="BC59" s="294">
        <v>3298</v>
      </c>
      <c r="BD59" s="294">
        <v>3543</v>
      </c>
      <c r="BE59" s="294">
        <v>9813</v>
      </c>
      <c r="BF59" s="294">
        <v>33444.781880000002</v>
      </c>
      <c r="BG59" s="294">
        <v>489.40012000000206</v>
      </c>
      <c r="BH59" s="546">
        <v>2.9248136709279615E-2</v>
      </c>
      <c r="BI59" s="294">
        <v>3534</v>
      </c>
      <c r="BJ59" s="294">
        <v>2988</v>
      </c>
      <c r="BK59" s="294">
        <v>3292</v>
      </c>
      <c r="BL59" s="294">
        <v>9814</v>
      </c>
      <c r="BM59" s="294">
        <v>2868</v>
      </c>
      <c r="BN59" s="294">
        <v>2511</v>
      </c>
      <c r="BO59" s="294">
        <v>1956</v>
      </c>
      <c r="BP59" s="294">
        <v>7335</v>
      </c>
      <c r="BQ59" s="294">
        <v>17149</v>
      </c>
      <c r="BR59" s="294">
        <v>-486.79228000000148</v>
      </c>
      <c r="BS59" s="546">
        <v>-2.760251834855482E-2</v>
      </c>
      <c r="BT59" s="294">
        <v>1773</v>
      </c>
      <c r="BU59" s="294">
        <v>-15</v>
      </c>
      <c r="BV59" s="546">
        <v>-8.389261744966443E-3</v>
      </c>
      <c r="BW59" s="294">
        <v>1764</v>
      </c>
      <c r="BX59" s="844">
        <v>-168</v>
      </c>
      <c r="BY59" s="845">
        <v>-8.6956521739130432E-2</v>
      </c>
      <c r="BZ59" s="294">
        <v>2166</v>
      </c>
      <c r="CA59" s="844">
        <f t="shared" si="1"/>
        <v>-109.98959999999988</v>
      </c>
      <c r="CB59" s="845">
        <f t="shared" si="2"/>
        <v>-4.8326055619937761E-2</v>
      </c>
      <c r="CC59" s="294">
        <v>5703</v>
      </c>
      <c r="CD59" s="844">
        <f t="shared" si="3"/>
        <v>-292.98959999999988</v>
      </c>
      <c r="CE59" s="845">
        <f t="shared" si="4"/>
        <v>-4.8864260871966804E-2</v>
      </c>
      <c r="CF59" s="294">
        <v>22852</v>
      </c>
      <c r="CG59" s="844">
        <f t="shared" si="5"/>
        <v>-779.78188000000227</v>
      </c>
      <c r="CH59" s="845">
        <f t="shared" si="6"/>
        <v>-3.2997168133984241E-2</v>
      </c>
      <c r="CI59" s="294">
        <v>2762</v>
      </c>
      <c r="CJ59" s="844">
        <f t="shared" si="7"/>
        <v>-210</v>
      </c>
      <c r="CK59" s="845">
        <f t="shared" si="8"/>
        <v>-7.0659488559892333E-2</v>
      </c>
      <c r="CL59" s="294">
        <v>3091</v>
      </c>
      <c r="CM59" s="602">
        <f t="shared" si="9"/>
        <v>-207</v>
      </c>
      <c r="CN59" s="621">
        <f t="shared" si="10"/>
        <v>-6.2765312310491206E-2</v>
      </c>
      <c r="CO59" s="294">
        <v>3579</v>
      </c>
      <c r="CP59" s="602">
        <f t="shared" si="34"/>
        <v>36</v>
      </c>
      <c r="CQ59" s="621">
        <f t="shared" si="11"/>
        <v>1.0160880609652836E-2</v>
      </c>
      <c r="CR59" s="294">
        <v>9432</v>
      </c>
      <c r="CS59" s="602">
        <f t="shared" si="12"/>
        <v>-381</v>
      </c>
      <c r="CT59" s="621">
        <f t="shared" si="13"/>
        <v>-3.8826047080403547E-2</v>
      </c>
      <c r="CU59" s="294">
        <v>32284</v>
      </c>
      <c r="CV59" s="602">
        <f t="shared" si="14"/>
        <v>-1160.7818800000023</v>
      </c>
      <c r="CW59" s="621">
        <f t="shared" si="15"/>
        <v>-3.4707413675618873E-2</v>
      </c>
      <c r="CX59" s="294">
        <v>3496</v>
      </c>
      <c r="CY59" s="602">
        <f t="shared" si="16"/>
        <v>-38</v>
      </c>
      <c r="CZ59" s="621">
        <f t="shared" si="17"/>
        <v>-1.0752688172043012E-2</v>
      </c>
      <c r="DA59" s="294">
        <v>2995</v>
      </c>
      <c r="DB59" s="602">
        <f t="shared" si="18"/>
        <v>7</v>
      </c>
      <c r="DC59" s="621">
        <f t="shared" si="19"/>
        <v>2.3427041499330657E-3</v>
      </c>
      <c r="DD59" s="294">
        <v>3172</v>
      </c>
      <c r="DE59" s="602">
        <f t="shared" si="20"/>
        <v>-120</v>
      </c>
      <c r="DF59" s="621">
        <f t="shared" si="21"/>
        <v>-3.6452004860267312E-2</v>
      </c>
      <c r="DG59" s="294">
        <v>9663</v>
      </c>
      <c r="DH59" s="602">
        <f t="shared" si="22"/>
        <v>-151</v>
      </c>
      <c r="DI59" s="621">
        <f t="shared" si="23"/>
        <v>-1.538618300387202E-2</v>
      </c>
      <c r="DJ59" s="294">
        <v>2838</v>
      </c>
      <c r="DK59" s="602">
        <f t="shared" si="24"/>
        <v>327</v>
      </c>
      <c r="DL59" s="621">
        <f t="shared" si="25"/>
        <v>0.13022700119474312</v>
      </c>
      <c r="DM59" s="294">
        <v>2299</v>
      </c>
      <c r="DN59" s="602">
        <f t="shared" si="26"/>
        <v>-212</v>
      </c>
      <c r="DO59" s="621">
        <f t="shared" si="27"/>
        <v>-8.4428514536041416E-2</v>
      </c>
      <c r="DP59" s="294">
        <v>2154</v>
      </c>
      <c r="DQ59" s="602">
        <f t="shared" si="28"/>
        <v>198</v>
      </c>
      <c r="DR59" s="621">
        <f t="shared" si="29"/>
        <v>0.10122699386503067</v>
      </c>
      <c r="DS59" s="294">
        <v>7290.8</v>
      </c>
      <c r="DT59" s="602">
        <f t="shared" si="30"/>
        <v>-44.199999999999818</v>
      </c>
      <c r="DU59" s="621">
        <f t="shared" si="31"/>
        <v>-6.0259032038172894E-3</v>
      </c>
      <c r="DV59" s="294">
        <v>16953.8</v>
      </c>
      <c r="DW59" s="602">
        <f t="shared" si="32"/>
        <v>-195.20000000000073</v>
      </c>
      <c r="DX59" s="621">
        <f t="shared" si="33"/>
        <v>-1.1382587906000392E-2</v>
      </c>
    </row>
    <row r="60" spans="1:128" x14ac:dyDescent="0.25">
      <c r="A60" s="84" t="s">
        <v>80</v>
      </c>
      <c r="B60" s="85">
        <v>74186.901568229994</v>
      </c>
      <c r="C60" s="85">
        <v>65685.866113919998</v>
      </c>
      <c r="D60" s="85">
        <v>67940.627491480001</v>
      </c>
      <c r="E60" s="85">
        <v>207813.39517363001</v>
      </c>
      <c r="F60" s="85">
        <v>63019.014322529998</v>
      </c>
      <c r="G60" s="85">
        <v>59405.811216230002</v>
      </c>
      <c r="H60" s="85">
        <v>64661.355533130001</v>
      </c>
      <c r="I60" s="85">
        <v>187086.18107188999</v>
      </c>
      <c r="J60" s="85">
        <v>394899.57624551997</v>
      </c>
      <c r="K60" s="85">
        <v>64890.279688000002</v>
      </c>
      <c r="L60" s="85">
        <v>70004.185438999993</v>
      </c>
      <c r="M60" s="85">
        <v>70053.555335504003</v>
      </c>
      <c r="N60" s="85">
        <v>204948.02046250401</v>
      </c>
      <c r="O60" s="85">
        <v>599847.59670802404</v>
      </c>
      <c r="P60" s="85">
        <v>65434.680573600002</v>
      </c>
      <c r="Q60" s="85">
        <v>65597.100622112979</v>
      </c>
      <c r="R60" s="85" t="e">
        <v>#REF!</v>
      </c>
      <c r="S60" s="85" t="e">
        <v>#REF!</v>
      </c>
      <c r="T60" s="85" t="e">
        <v>#REF!</v>
      </c>
      <c r="U60" s="85">
        <v>76040.551062819999</v>
      </c>
      <c r="V60" s="85">
        <v>74368.984160249995</v>
      </c>
      <c r="W60" s="85">
        <v>72034.631134719995</v>
      </c>
      <c r="X60" s="85">
        <v>222444.16635779</v>
      </c>
      <c r="Y60" s="85">
        <v>60302.2392444</v>
      </c>
      <c r="Z60" s="85">
        <v>58486.737745830003</v>
      </c>
      <c r="AA60" s="85">
        <v>65735.623631690003</v>
      </c>
      <c r="AB60" s="85">
        <v>184524.60062191999</v>
      </c>
      <c r="AC60" s="85">
        <v>406968.76697971002</v>
      </c>
      <c r="AD60" s="85">
        <v>67901.951159211996</v>
      </c>
      <c r="AE60" s="85">
        <v>62793.838573840003</v>
      </c>
      <c r="AF60" s="85">
        <v>56602.456702299998</v>
      </c>
      <c r="AG60" s="85">
        <v>187298.24643535199</v>
      </c>
      <c r="AH60" s="85">
        <v>594267.01341506199</v>
      </c>
      <c r="AI60" s="85">
        <v>59064.999697400002</v>
      </c>
      <c r="AJ60" s="85">
        <v>60442.648573999999</v>
      </c>
      <c r="AK60" s="85">
        <v>69730.645195999998</v>
      </c>
      <c r="AL60" s="85">
        <v>189238.29346740001</v>
      </c>
      <c r="AM60" s="294">
        <v>783505.306882462</v>
      </c>
      <c r="AN60" s="85">
        <v>70636.608178800001</v>
      </c>
      <c r="AO60" s="85">
        <v>63678.700000000004</v>
      </c>
      <c r="AP60" s="85">
        <v>61056.117220800006</v>
      </c>
      <c r="AQ60" s="85">
        <v>195371.4253996</v>
      </c>
      <c r="AR60" s="85">
        <v>56782.399999999994</v>
      </c>
      <c r="AS60" s="85">
        <v>55276.5</v>
      </c>
      <c r="AT60" s="85">
        <v>52320.31768</v>
      </c>
      <c r="AU60" s="85">
        <v>164379.21768000003</v>
      </c>
      <c r="AV60" s="85">
        <v>359750.64307960001</v>
      </c>
      <c r="AW60" s="85">
        <v>55936.042582300004</v>
      </c>
      <c r="AX60" s="85">
        <v>60749.194656599997</v>
      </c>
      <c r="AY60" s="85">
        <v>57377.011019999991</v>
      </c>
      <c r="AZ60" s="85">
        <v>174062.24825889998</v>
      </c>
      <c r="BA60" s="85">
        <v>533812.89133850008</v>
      </c>
      <c r="BB60" s="85">
        <v>56175.4</v>
      </c>
      <c r="BC60" s="85">
        <v>54585.599999999999</v>
      </c>
      <c r="BD60" s="85">
        <v>60842.1</v>
      </c>
      <c r="BE60" s="85">
        <v>171603.1</v>
      </c>
      <c r="BF60" s="294">
        <v>705415.99133850005</v>
      </c>
      <c r="BG60" s="85">
        <v>-60454.122076561907</v>
      </c>
      <c r="BH60" s="485">
        <v>-9.9666607051682066E-2</v>
      </c>
      <c r="BI60" s="85">
        <v>61960.7</v>
      </c>
      <c r="BJ60" s="85">
        <v>53546.8</v>
      </c>
      <c r="BK60" s="85">
        <v>54777.4</v>
      </c>
      <c r="BL60" s="85">
        <v>170284.9</v>
      </c>
      <c r="BM60" s="728">
        <v>50527.6</v>
      </c>
      <c r="BN60" s="85">
        <v>49501</v>
      </c>
      <c r="BO60" s="85">
        <v>50013.5</v>
      </c>
      <c r="BP60" s="85">
        <v>150042.1</v>
      </c>
      <c r="BQ60" s="85">
        <v>320327</v>
      </c>
      <c r="BR60" s="85">
        <v>-39423.643079600006</v>
      </c>
      <c r="BS60" s="485">
        <v>-0.10958602531497617</v>
      </c>
      <c r="BT60" s="85">
        <v>49606.400000000001</v>
      </c>
      <c r="BU60" s="85">
        <v>-6329.6425823000027</v>
      </c>
      <c r="BV60" s="485">
        <v>-0.11315856986105251</v>
      </c>
      <c r="BW60" s="85">
        <v>49675.1</v>
      </c>
      <c r="BX60" s="844">
        <v>-11074.094656599998</v>
      </c>
      <c r="BY60" s="845">
        <v>-0.1822920405644731</v>
      </c>
      <c r="BZ60" s="294">
        <v>49992.800000000003</v>
      </c>
      <c r="CA60" s="844">
        <f t="shared" si="1"/>
        <v>-7384.2110199999879</v>
      </c>
      <c r="CB60" s="845">
        <f t="shared" si="2"/>
        <v>-0.12869633479907244</v>
      </c>
      <c r="CC60" s="294">
        <v>149274.29999999999</v>
      </c>
      <c r="CD60" s="844">
        <f t="shared" si="3"/>
        <v>-24787.948258899996</v>
      </c>
      <c r="CE60" s="845">
        <f t="shared" si="4"/>
        <v>-0.14240852629934109</v>
      </c>
      <c r="CF60" s="294">
        <v>469601.3</v>
      </c>
      <c r="CG60" s="844">
        <f t="shared" si="5"/>
        <v>-64211.591338500089</v>
      </c>
      <c r="CH60" s="845">
        <f t="shared" si="6"/>
        <v>-0.12028857373131965</v>
      </c>
      <c r="CI60" s="294">
        <v>54233.1</v>
      </c>
      <c r="CJ60" s="844">
        <f t="shared" si="7"/>
        <v>-1942.3000000000029</v>
      </c>
      <c r="CK60" s="845">
        <f t="shared" si="8"/>
        <v>-3.457563275027864E-2</v>
      </c>
      <c r="CL60" s="294">
        <v>55405.4</v>
      </c>
      <c r="CM60" s="602">
        <f t="shared" si="9"/>
        <v>819.80000000000291</v>
      </c>
      <c r="CN60" s="621">
        <f t="shared" si="10"/>
        <v>1.5018612967522623E-2</v>
      </c>
      <c r="CO60" s="294">
        <v>59642.400000000001</v>
      </c>
      <c r="CP60" s="602">
        <f t="shared" si="34"/>
        <v>-1199.6999999999971</v>
      </c>
      <c r="CQ60" s="621">
        <f t="shared" si="11"/>
        <v>-1.9718254300887004E-2</v>
      </c>
      <c r="CR60" s="294">
        <v>169280.9</v>
      </c>
      <c r="CS60" s="602">
        <f t="shared" si="12"/>
        <v>-2322.2000000000116</v>
      </c>
      <c r="CT60" s="621">
        <f t="shared" si="13"/>
        <v>-1.353238956638902E-2</v>
      </c>
      <c r="CU60" s="294">
        <v>638882.19999999995</v>
      </c>
      <c r="CV60" s="602">
        <f t="shared" si="14"/>
        <v>-66533.791338500101</v>
      </c>
      <c r="CW60" s="621">
        <f t="shared" si="15"/>
        <v>-9.4318518654864569E-2</v>
      </c>
      <c r="CX60" s="294">
        <v>61651</v>
      </c>
      <c r="CY60" s="602">
        <f t="shared" si="16"/>
        <v>-309.69999999999709</v>
      </c>
      <c r="CZ60" s="621">
        <f t="shared" si="17"/>
        <v>-4.9983295863345167E-3</v>
      </c>
      <c r="DA60" s="294">
        <v>53394</v>
      </c>
      <c r="DB60" s="602">
        <f t="shared" si="18"/>
        <v>-152.80000000000291</v>
      </c>
      <c r="DC60" s="621">
        <f t="shared" si="19"/>
        <v>-2.8535785518462894E-3</v>
      </c>
      <c r="DD60" s="294">
        <v>54384</v>
      </c>
      <c r="DE60" s="602">
        <f t="shared" si="20"/>
        <v>-393.40000000000146</v>
      </c>
      <c r="DF60" s="621">
        <f t="shared" si="21"/>
        <v>-7.1817939515201792E-3</v>
      </c>
      <c r="DG60" s="294">
        <v>169429</v>
      </c>
      <c r="DH60" s="602">
        <f t="shared" si="22"/>
        <v>-855.89999999999418</v>
      </c>
      <c r="DI60" s="621">
        <f t="shared" si="23"/>
        <v>-5.026282424337062E-3</v>
      </c>
      <c r="DJ60" s="294">
        <v>49430.2</v>
      </c>
      <c r="DK60" s="602">
        <f t="shared" si="24"/>
        <v>-70.80000000000291</v>
      </c>
      <c r="DL60" s="621">
        <f t="shared" si="25"/>
        <v>-1.4302741358761016E-3</v>
      </c>
      <c r="DM60" s="294">
        <v>50185.4</v>
      </c>
      <c r="DN60" s="602">
        <f t="shared" si="26"/>
        <v>684.40000000000146</v>
      </c>
      <c r="DO60" s="621">
        <f t="shared" si="27"/>
        <v>1.3825983313468444E-2</v>
      </c>
      <c r="DP60" s="294">
        <v>48971.6</v>
      </c>
      <c r="DQ60" s="602">
        <f t="shared" si="28"/>
        <v>-1041.9000000000015</v>
      </c>
      <c r="DR60" s="621">
        <f t="shared" si="29"/>
        <v>-2.0832375258680185E-2</v>
      </c>
      <c r="DS60" s="294">
        <v>148587.20000000001</v>
      </c>
      <c r="DT60" s="602">
        <f t="shared" si="30"/>
        <v>-1454.8999999999942</v>
      </c>
      <c r="DU60" s="621">
        <f t="shared" si="31"/>
        <v>-9.6966118176164823E-3</v>
      </c>
      <c r="DV60" s="294">
        <v>318016.2</v>
      </c>
      <c r="DW60" s="602">
        <f t="shared" si="32"/>
        <v>-2310.7999999999884</v>
      </c>
      <c r="DX60" s="621">
        <f t="shared" si="33"/>
        <v>-7.2138783180936616E-3</v>
      </c>
    </row>
    <row r="61" spans="1:128" x14ac:dyDescent="0.25">
      <c r="A61" s="86" t="s">
        <v>44</v>
      </c>
      <c r="B61" s="294">
        <v>74111</v>
      </c>
      <c r="C61" s="294">
        <v>65621</v>
      </c>
      <c r="D61" s="294">
        <v>67875</v>
      </c>
      <c r="E61" s="294">
        <v>207607</v>
      </c>
      <c r="F61" s="294">
        <v>62962</v>
      </c>
      <c r="G61" s="294">
        <v>59347</v>
      </c>
      <c r="H61" s="294">
        <v>64608</v>
      </c>
      <c r="I61" s="294">
        <v>186917</v>
      </c>
      <c r="J61" s="294">
        <v>394524</v>
      </c>
      <c r="K61" s="294">
        <v>64839</v>
      </c>
      <c r="L61" s="294">
        <v>69934</v>
      </c>
      <c r="M61" s="294">
        <v>69998</v>
      </c>
      <c r="N61" s="294">
        <v>204771</v>
      </c>
      <c r="O61" s="294">
        <v>599295</v>
      </c>
      <c r="P61" s="294">
        <v>65370</v>
      </c>
      <c r="Q61" s="294">
        <v>65531.999999999985</v>
      </c>
      <c r="R61" s="294" t="e">
        <v>#REF!</v>
      </c>
      <c r="S61" s="294" t="e">
        <v>#REF!</v>
      </c>
      <c r="T61" s="294" t="e">
        <v>#REF!</v>
      </c>
      <c r="U61" s="294">
        <v>75963</v>
      </c>
      <c r="V61" s="294">
        <v>74295</v>
      </c>
      <c r="W61" s="294">
        <v>71961</v>
      </c>
      <c r="X61" s="294">
        <v>222219</v>
      </c>
      <c r="Y61" s="294">
        <v>60240</v>
      </c>
      <c r="Z61" s="294">
        <v>58430</v>
      </c>
      <c r="AA61" s="294">
        <v>65676</v>
      </c>
      <c r="AB61" s="294">
        <v>184346</v>
      </c>
      <c r="AC61" s="294">
        <v>406565</v>
      </c>
      <c r="AD61" s="294">
        <v>67846</v>
      </c>
      <c r="AE61" s="294">
        <v>62731</v>
      </c>
      <c r="AF61" s="294">
        <v>56550</v>
      </c>
      <c r="AG61" s="294">
        <v>187127</v>
      </c>
      <c r="AH61" s="294">
        <v>593692</v>
      </c>
      <c r="AI61" s="294">
        <v>58999</v>
      </c>
      <c r="AJ61" s="294">
        <v>60375</v>
      </c>
      <c r="AK61" s="294">
        <v>69657</v>
      </c>
      <c r="AL61" s="294">
        <v>189031</v>
      </c>
      <c r="AM61" s="294">
        <v>782723</v>
      </c>
      <c r="AN61" s="294">
        <v>70549</v>
      </c>
      <c r="AO61" s="294">
        <v>63600.000000000007</v>
      </c>
      <c r="AP61" s="294">
        <v>60979.382040000004</v>
      </c>
      <c r="AQ61" s="294">
        <v>195128.38204</v>
      </c>
      <c r="AR61" s="294">
        <v>56717.999999999993</v>
      </c>
      <c r="AS61" s="294">
        <v>55214</v>
      </c>
      <c r="AT61" s="294">
        <v>52275.324679999998</v>
      </c>
      <c r="AU61" s="294">
        <v>164207.32468000002</v>
      </c>
      <c r="AV61" s="294">
        <v>359335.70672000002</v>
      </c>
      <c r="AW61" s="294">
        <v>55896.039000000004</v>
      </c>
      <c r="AX61" s="294">
        <v>60689</v>
      </c>
      <c r="AY61" s="294">
        <v>57325.759819999992</v>
      </c>
      <c r="AZ61" s="294">
        <v>173910.79882</v>
      </c>
      <c r="BA61" s="294">
        <v>533246.50554000004</v>
      </c>
      <c r="BB61" s="294">
        <v>56117</v>
      </c>
      <c r="BC61" s="294">
        <v>54525</v>
      </c>
      <c r="BD61" s="294">
        <v>60775</v>
      </c>
      <c r="BE61" s="294">
        <v>171417</v>
      </c>
      <c r="BF61" s="294">
        <v>704663.50554000004</v>
      </c>
      <c r="BG61" s="294">
        <v>-60445.494459999958</v>
      </c>
      <c r="BH61" s="546">
        <v>-9.97281215193625E-2</v>
      </c>
      <c r="BI61" s="294">
        <v>61889</v>
      </c>
      <c r="BJ61" s="294">
        <v>53483</v>
      </c>
      <c r="BK61" s="294">
        <v>54709</v>
      </c>
      <c r="BL61" s="294">
        <v>170081</v>
      </c>
      <c r="BM61" s="294">
        <v>50465</v>
      </c>
      <c r="BN61" s="294">
        <v>49448</v>
      </c>
      <c r="BO61" s="294">
        <v>49967</v>
      </c>
      <c r="BP61" s="294">
        <v>149880</v>
      </c>
      <c r="BQ61" s="294">
        <v>319961</v>
      </c>
      <c r="BR61" s="294">
        <v>-39374.706720000017</v>
      </c>
      <c r="BS61" s="546">
        <v>-0.10957638215085984</v>
      </c>
      <c r="BT61" s="294">
        <v>49564</v>
      </c>
      <c r="BU61" s="294">
        <v>-6332.0390000000043</v>
      </c>
      <c r="BV61" s="546">
        <v>-0.11328242775843211</v>
      </c>
      <c r="BW61" s="294">
        <v>49615</v>
      </c>
      <c r="BX61" s="844">
        <v>-11074</v>
      </c>
      <c r="BY61" s="845">
        <v>-0.18247128804231411</v>
      </c>
      <c r="BZ61" s="294">
        <v>49947</v>
      </c>
      <c r="CA61" s="844">
        <f t="shared" si="1"/>
        <v>-7378.759819999992</v>
      </c>
      <c r="CB61" s="845">
        <f t="shared" si="2"/>
        <v>-0.12871630211564447</v>
      </c>
      <c r="CC61" s="294">
        <v>149126</v>
      </c>
      <c r="CD61" s="844">
        <f t="shared" si="3"/>
        <v>-24784.798819999996</v>
      </c>
      <c r="CE61" s="845">
        <f t="shared" si="4"/>
        <v>-0.14251443261814117</v>
      </c>
      <c r="CF61" s="294">
        <v>469087</v>
      </c>
      <c r="CG61" s="844">
        <f t="shared" si="5"/>
        <v>-64159.505540000042</v>
      </c>
      <c r="CH61" s="845">
        <f t="shared" si="6"/>
        <v>-0.12031866101968725</v>
      </c>
      <c r="CI61" s="294">
        <v>54177</v>
      </c>
      <c r="CJ61" s="844">
        <f t="shared" si="7"/>
        <v>-1940</v>
      </c>
      <c r="CK61" s="845">
        <f t="shared" si="8"/>
        <v>-3.457062922109165E-2</v>
      </c>
      <c r="CL61" s="294">
        <v>55346</v>
      </c>
      <c r="CM61" s="602">
        <f t="shared" si="9"/>
        <v>821</v>
      </c>
      <c r="CN61" s="621">
        <f t="shared" si="10"/>
        <v>1.505731315910133E-2</v>
      </c>
      <c r="CO61" s="294">
        <v>59583</v>
      </c>
      <c r="CP61" s="602">
        <f t="shared" si="34"/>
        <v>-1192</v>
      </c>
      <c r="CQ61" s="621">
        <f t="shared" si="11"/>
        <v>-1.9613327848621968E-2</v>
      </c>
      <c r="CR61" s="294">
        <v>169106</v>
      </c>
      <c r="CS61" s="602">
        <f t="shared" si="12"/>
        <v>-2311</v>
      </c>
      <c r="CT61" s="621">
        <f t="shared" si="13"/>
        <v>-1.3481743351009526E-2</v>
      </c>
      <c r="CU61" s="294">
        <v>638193</v>
      </c>
      <c r="CV61" s="602">
        <f t="shared" si="14"/>
        <v>-66470.505540000042</v>
      </c>
      <c r="CW61" s="621">
        <f t="shared" si="15"/>
        <v>-9.4329428184395825E-2</v>
      </c>
      <c r="CX61" s="294">
        <v>61571</v>
      </c>
      <c r="CY61" s="602">
        <f t="shared" si="16"/>
        <v>-318</v>
      </c>
      <c r="CZ61" s="621">
        <f t="shared" si="17"/>
        <v>-5.1382313496744171E-3</v>
      </c>
      <c r="DA61" s="294">
        <v>53336</v>
      </c>
      <c r="DB61" s="602">
        <f t="shared" si="18"/>
        <v>-147</v>
      </c>
      <c r="DC61" s="621">
        <f t="shared" si="19"/>
        <v>-2.7485369182730962E-3</v>
      </c>
      <c r="DD61" s="294">
        <v>54324</v>
      </c>
      <c r="DE61" s="602">
        <f t="shared" si="20"/>
        <v>-385</v>
      </c>
      <c r="DF61" s="621">
        <f t="shared" si="21"/>
        <v>-7.0372333619696942E-3</v>
      </c>
      <c r="DG61" s="294">
        <v>169231</v>
      </c>
      <c r="DH61" s="602">
        <f t="shared" si="22"/>
        <v>-850</v>
      </c>
      <c r="DI61" s="621">
        <f t="shared" si="23"/>
        <v>-4.9976187816393363E-3</v>
      </c>
      <c r="DJ61" s="294">
        <v>49377</v>
      </c>
      <c r="DK61" s="602">
        <f t="shared" si="24"/>
        <v>-71</v>
      </c>
      <c r="DL61" s="621">
        <f t="shared" si="25"/>
        <v>-1.435851803915224E-3</v>
      </c>
      <c r="DM61" s="294">
        <v>50135</v>
      </c>
      <c r="DN61" s="602">
        <f t="shared" si="26"/>
        <v>687</v>
      </c>
      <c r="DO61" s="621">
        <f t="shared" si="27"/>
        <v>1.3893382947743083E-2</v>
      </c>
      <c r="DP61" s="294">
        <v>48925</v>
      </c>
      <c r="DQ61" s="602">
        <f t="shared" si="28"/>
        <v>-1042</v>
      </c>
      <c r="DR61" s="621">
        <f t="shared" si="29"/>
        <v>-2.0853763483899373E-2</v>
      </c>
      <c r="DS61" s="294">
        <v>148437</v>
      </c>
      <c r="DT61" s="602">
        <f t="shared" si="30"/>
        <v>-1443</v>
      </c>
      <c r="DU61" s="621">
        <f t="shared" si="31"/>
        <v>-9.6277021617293835E-3</v>
      </c>
      <c r="DV61" s="294">
        <v>317668</v>
      </c>
      <c r="DW61" s="602">
        <f t="shared" si="32"/>
        <v>-2293</v>
      </c>
      <c r="DX61" s="621">
        <f t="shared" si="33"/>
        <v>-7.1664984169945711E-3</v>
      </c>
    </row>
    <row r="62" spans="1:128" x14ac:dyDescent="0.25">
      <c r="A62" s="86" t="s">
        <v>45</v>
      </c>
      <c r="B62" s="294">
        <v>36506</v>
      </c>
      <c r="C62" s="294">
        <v>32302.999999999996</v>
      </c>
      <c r="D62" s="294">
        <v>31037.000000000004</v>
      </c>
      <c r="E62" s="294">
        <v>99846</v>
      </c>
      <c r="F62" s="294">
        <v>28361</v>
      </c>
      <c r="G62" s="294">
        <v>20958</v>
      </c>
      <c r="H62" s="294">
        <v>36097</v>
      </c>
      <c r="I62" s="294">
        <v>85416</v>
      </c>
      <c r="J62" s="294">
        <v>185262</v>
      </c>
      <c r="K62" s="294">
        <v>39083</v>
      </c>
      <c r="L62" s="294">
        <v>44914</v>
      </c>
      <c r="M62" s="294">
        <v>42635</v>
      </c>
      <c r="N62" s="294">
        <v>126632</v>
      </c>
      <c r="O62" s="294" t="e">
        <v>#REF!</v>
      </c>
      <c r="P62" s="294">
        <v>27480</v>
      </c>
      <c r="Q62" s="294">
        <v>28204.999999999996</v>
      </c>
      <c r="R62" s="294" t="e">
        <v>#REF!</v>
      </c>
      <c r="S62" s="294" t="e">
        <v>#REF!</v>
      </c>
      <c r="T62" s="294" t="e">
        <v>#REF!</v>
      </c>
      <c r="U62" s="294">
        <v>38076.999999999993</v>
      </c>
      <c r="V62" s="294">
        <v>37817</v>
      </c>
      <c r="W62" s="294">
        <v>34823</v>
      </c>
      <c r="X62" s="294">
        <v>110717</v>
      </c>
      <c r="Y62" s="294">
        <v>22902.000000000004</v>
      </c>
      <c r="Z62" s="294">
        <v>23426</v>
      </c>
      <c r="AA62" s="294">
        <v>35997.999999999993</v>
      </c>
      <c r="AB62" s="294">
        <v>82326</v>
      </c>
      <c r="AC62" s="294">
        <v>193043</v>
      </c>
      <c r="AD62" s="294">
        <v>35889</v>
      </c>
      <c r="AE62" s="294">
        <v>36465</v>
      </c>
      <c r="AF62" s="294">
        <v>25193</v>
      </c>
      <c r="AG62" s="294">
        <v>97547</v>
      </c>
      <c r="AH62" s="294">
        <v>290590</v>
      </c>
      <c r="AI62" s="294">
        <v>13649</v>
      </c>
      <c r="AJ62" s="294">
        <v>16577</v>
      </c>
      <c r="AK62" s="294">
        <v>23774.000000000004</v>
      </c>
      <c r="AL62" s="294">
        <v>54000</v>
      </c>
      <c r="AM62" s="294">
        <v>344590</v>
      </c>
      <c r="AN62" s="294">
        <v>20402</v>
      </c>
      <c r="AO62" s="294">
        <v>20759</v>
      </c>
      <c r="AP62" s="294">
        <v>14580.493800000002</v>
      </c>
      <c r="AQ62" s="294">
        <v>55741.493800000004</v>
      </c>
      <c r="AR62" s="294">
        <v>12057.000000000002</v>
      </c>
      <c r="AS62" s="294">
        <v>13986</v>
      </c>
      <c r="AT62" s="294">
        <v>12320.974679999999</v>
      </c>
      <c r="AU62" s="294">
        <v>38363.974679999999</v>
      </c>
      <c r="AV62" s="294">
        <v>94105.46848000001</v>
      </c>
      <c r="AW62" s="294">
        <v>14679.039000000002</v>
      </c>
      <c r="AX62" s="294">
        <v>17676</v>
      </c>
      <c r="AY62" s="294">
        <v>12267.982319999999</v>
      </c>
      <c r="AZ62" s="294">
        <v>44623.02132</v>
      </c>
      <c r="BA62" s="294">
        <v>138728.48980000001</v>
      </c>
      <c r="BB62" s="294">
        <v>12789</v>
      </c>
      <c r="BC62" s="294">
        <v>11516</v>
      </c>
      <c r="BD62" s="294">
        <v>11790</v>
      </c>
      <c r="BE62" s="294">
        <v>36095</v>
      </c>
      <c r="BF62" s="294">
        <v>174823.48980000001</v>
      </c>
      <c r="BG62" s="294">
        <v>-151861.51019999999</v>
      </c>
      <c r="BH62" s="567">
        <v>-0.4926623239211817</v>
      </c>
      <c r="BI62" s="294">
        <v>11694</v>
      </c>
      <c r="BJ62" s="294">
        <v>10217</v>
      </c>
      <c r="BK62" s="294">
        <v>11185</v>
      </c>
      <c r="BL62" s="294">
        <v>33096</v>
      </c>
      <c r="BM62" s="294">
        <v>10833</v>
      </c>
      <c r="BN62" s="294">
        <v>13739</v>
      </c>
      <c r="BO62" s="294">
        <v>3835</v>
      </c>
      <c r="BP62" s="294">
        <v>28407</v>
      </c>
      <c r="BQ62" s="294">
        <v>61503</v>
      </c>
      <c r="BR62" s="294">
        <v>-32602.46848000001</v>
      </c>
      <c r="BS62" s="567">
        <v>-0.34644605681899271</v>
      </c>
      <c r="BT62" s="294">
        <v>0</v>
      </c>
      <c r="BU62" s="294">
        <v>-14679.039000000002</v>
      </c>
      <c r="BV62" s="567">
        <v>-1</v>
      </c>
      <c r="BW62" s="294">
        <v>0</v>
      </c>
      <c r="BX62" s="844">
        <v>-17676</v>
      </c>
      <c r="BY62" s="845">
        <v>-1</v>
      </c>
      <c r="BZ62" s="294">
        <v>0</v>
      </c>
      <c r="CA62" s="844">
        <f t="shared" si="1"/>
        <v>-12267.982319999999</v>
      </c>
      <c r="CB62" s="845">
        <f t="shared" si="2"/>
        <v>-1</v>
      </c>
      <c r="CC62" s="294">
        <v>0</v>
      </c>
      <c r="CD62" s="844">
        <f t="shared" si="3"/>
        <v>-44623.02132</v>
      </c>
      <c r="CE62" s="845">
        <f t="shared" si="4"/>
        <v>-1</v>
      </c>
      <c r="CF62" s="294">
        <v>61503</v>
      </c>
      <c r="CG62" s="844">
        <f t="shared" si="5"/>
        <v>-77225.48980000001</v>
      </c>
      <c r="CH62" s="845">
        <f t="shared" si="6"/>
        <v>-0.55666640580700677</v>
      </c>
      <c r="CI62" s="294">
        <v>7677</v>
      </c>
      <c r="CJ62" s="844">
        <f t="shared" si="7"/>
        <v>-5112</v>
      </c>
      <c r="CK62" s="845">
        <f t="shared" si="8"/>
        <v>-0.39971850809289233</v>
      </c>
      <c r="CL62" s="294">
        <v>10917</v>
      </c>
      <c r="CM62" s="602">
        <f t="shared" si="9"/>
        <v>-599</v>
      </c>
      <c r="CN62" s="621">
        <f t="shared" si="10"/>
        <v>-5.2014588398749569E-2</v>
      </c>
      <c r="CO62" s="294">
        <v>11264</v>
      </c>
      <c r="CP62" s="602">
        <f t="shared" si="34"/>
        <v>-526</v>
      </c>
      <c r="CQ62" s="621">
        <f t="shared" si="11"/>
        <v>-4.4614079728583549E-2</v>
      </c>
      <c r="CR62" s="294">
        <v>29858</v>
      </c>
      <c r="CS62" s="602">
        <f t="shared" si="12"/>
        <v>-6237</v>
      </c>
      <c r="CT62" s="621">
        <f t="shared" si="13"/>
        <v>-0.1727940157916609</v>
      </c>
      <c r="CU62" s="294">
        <v>91361</v>
      </c>
      <c r="CV62" s="602">
        <f t="shared" si="14"/>
        <v>-83462.48980000001</v>
      </c>
      <c r="CW62" s="621">
        <f t="shared" si="15"/>
        <v>-0.47741004309822449</v>
      </c>
      <c r="CX62" s="294">
        <v>11593</v>
      </c>
      <c r="CY62" s="602">
        <f t="shared" si="16"/>
        <v>-101</v>
      </c>
      <c r="CZ62" s="621">
        <f t="shared" si="17"/>
        <v>-8.6369078159740046E-3</v>
      </c>
      <c r="DA62" s="294">
        <v>9750</v>
      </c>
      <c r="DB62" s="602">
        <f t="shared" si="18"/>
        <v>-467</v>
      </c>
      <c r="DC62" s="621">
        <f t="shared" si="19"/>
        <v>-4.5708133502985221E-2</v>
      </c>
      <c r="DD62" s="294">
        <v>11002</v>
      </c>
      <c r="DE62" s="602">
        <f t="shared" si="20"/>
        <v>-183</v>
      </c>
      <c r="DF62" s="621">
        <f t="shared" si="21"/>
        <v>-1.6361198033080018E-2</v>
      </c>
      <c r="DG62" s="294">
        <v>32345</v>
      </c>
      <c r="DH62" s="602">
        <f t="shared" si="22"/>
        <v>-751</v>
      </c>
      <c r="DI62" s="621">
        <f t="shared" si="23"/>
        <v>-2.2691563935218758E-2</v>
      </c>
      <c r="DJ62" s="294">
        <v>3421</v>
      </c>
      <c r="DK62" s="602">
        <f t="shared" si="24"/>
        <v>-10318</v>
      </c>
      <c r="DL62" s="621">
        <f t="shared" si="25"/>
        <v>-0.75100080064051244</v>
      </c>
      <c r="DM62" s="294">
        <v>3467</v>
      </c>
      <c r="DN62" s="602">
        <f t="shared" si="26"/>
        <v>-10272</v>
      </c>
      <c r="DO62" s="621">
        <f t="shared" si="27"/>
        <v>-0.74765266758861637</v>
      </c>
      <c r="DP62" s="294">
        <v>0</v>
      </c>
      <c r="DQ62" s="602">
        <f t="shared" si="28"/>
        <v>-3835</v>
      </c>
      <c r="DR62" s="621">
        <f t="shared" si="29"/>
        <v>-1</v>
      </c>
      <c r="DS62" s="294">
        <v>6888</v>
      </c>
      <c r="DT62" s="602">
        <f t="shared" si="30"/>
        <v>-21519</v>
      </c>
      <c r="DU62" s="621">
        <f t="shared" si="31"/>
        <v>-0.75752455380716022</v>
      </c>
      <c r="DV62" s="294">
        <v>39233</v>
      </c>
      <c r="DW62" s="602">
        <f t="shared" si="32"/>
        <v>-22270</v>
      </c>
      <c r="DX62" s="621">
        <f t="shared" si="33"/>
        <v>-0.3620961579109962</v>
      </c>
    </row>
    <row r="63" spans="1:128" x14ac:dyDescent="0.25">
      <c r="A63" s="86" t="s">
        <v>46</v>
      </c>
      <c r="B63" s="294">
        <v>37605</v>
      </c>
      <c r="C63" s="294">
        <v>33318</v>
      </c>
      <c r="D63" s="294">
        <v>36838</v>
      </c>
      <c r="E63" s="294">
        <v>107761</v>
      </c>
      <c r="F63" s="294">
        <v>34601</v>
      </c>
      <c r="G63" s="294">
        <v>38389</v>
      </c>
      <c r="H63" s="294">
        <v>28511</v>
      </c>
      <c r="I63" s="294">
        <v>101501</v>
      </c>
      <c r="J63" s="294">
        <v>209262</v>
      </c>
      <c r="K63" s="294">
        <v>25756</v>
      </c>
      <c r="L63" s="294">
        <v>25019.999999999996</v>
      </c>
      <c r="M63" s="294">
        <v>27363</v>
      </c>
      <c r="N63" s="294">
        <v>78139</v>
      </c>
      <c r="O63" s="294" t="e">
        <v>#REF!</v>
      </c>
      <c r="P63" s="294">
        <v>37890</v>
      </c>
      <c r="Q63" s="294">
        <v>37326.999999999993</v>
      </c>
      <c r="R63" s="294" t="e">
        <v>#REF!</v>
      </c>
      <c r="S63" s="294" t="e">
        <v>#REF!</v>
      </c>
      <c r="T63" s="294" t="e">
        <v>#REF!</v>
      </c>
      <c r="U63" s="294">
        <v>37886</v>
      </c>
      <c r="V63" s="294">
        <v>36478</v>
      </c>
      <c r="W63" s="294">
        <v>37138</v>
      </c>
      <c r="X63" s="294">
        <v>111502</v>
      </c>
      <c r="Y63" s="294">
        <v>37337.999999999993</v>
      </c>
      <c r="Z63" s="294">
        <v>35004</v>
      </c>
      <c r="AA63" s="294">
        <v>29678.000000000004</v>
      </c>
      <c r="AB63" s="294">
        <v>102020</v>
      </c>
      <c r="AC63" s="294">
        <v>213522</v>
      </c>
      <c r="AD63" s="294">
        <v>31957.000000000004</v>
      </c>
      <c r="AE63" s="294">
        <v>26266</v>
      </c>
      <c r="AF63" s="294">
        <v>31357</v>
      </c>
      <c r="AG63" s="294">
        <v>89580</v>
      </c>
      <c r="AH63" s="294">
        <v>303102</v>
      </c>
      <c r="AI63" s="294">
        <v>45350</v>
      </c>
      <c r="AJ63" s="294">
        <v>43798</v>
      </c>
      <c r="AK63" s="294">
        <v>45883</v>
      </c>
      <c r="AL63" s="294">
        <v>135031</v>
      </c>
      <c r="AM63" s="294">
        <v>438133</v>
      </c>
      <c r="AN63" s="294">
        <v>50146.999999999993</v>
      </c>
      <c r="AO63" s="294">
        <v>42841.000000000007</v>
      </c>
      <c r="AP63" s="294">
        <v>46398.88824</v>
      </c>
      <c r="AQ63" s="294">
        <v>139386.88824</v>
      </c>
      <c r="AR63" s="294">
        <v>44660.999999999993</v>
      </c>
      <c r="AS63" s="294">
        <v>41228</v>
      </c>
      <c r="AT63" s="294">
        <v>39954.35</v>
      </c>
      <c r="AU63" s="294">
        <v>125843.35</v>
      </c>
      <c r="AV63" s="294">
        <v>265230.23823999998</v>
      </c>
      <c r="AW63" s="294">
        <v>41217</v>
      </c>
      <c r="AX63" s="294">
        <v>43013</v>
      </c>
      <c r="AY63" s="294">
        <v>45057.777499999997</v>
      </c>
      <c r="AZ63" s="294">
        <v>129287.7775</v>
      </c>
      <c r="BA63" s="294">
        <v>394518.01573999994</v>
      </c>
      <c r="BB63" s="294">
        <v>43328</v>
      </c>
      <c r="BC63" s="294">
        <v>43009</v>
      </c>
      <c r="BD63" s="294">
        <v>48985</v>
      </c>
      <c r="BE63" s="294">
        <v>135322</v>
      </c>
      <c r="BF63" s="294">
        <v>529840.01573999994</v>
      </c>
      <c r="BG63" s="294">
        <v>91416.015739999944</v>
      </c>
      <c r="BH63" s="546">
        <v>0.20931318969354051</v>
      </c>
      <c r="BI63" s="294">
        <v>50195</v>
      </c>
      <c r="BJ63" s="294">
        <v>43266</v>
      </c>
      <c r="BK63" s="294">
        <v>43524</v>
      </c>
      <c r="BL63" s="294">
        <v>136985</v>
      </c>
      <c r="BM63" s="294">
        <v>39632</v>
      </c>
      <c r="BN63" s="294">
        <v>35709</v>
      </c>
      <c r="BO63" s="294">
        <v>46132</v>
      </c>
      <c r="BP63" s="294">
        <v>121473</v>
      </c>
      <c r="BQ63" s="294">
        <v>258458</v>
      </c>
      <c r="BR63" s="294">
        <v>-6772.2382399999769</v>
      </c>
      <c r="BS63" s="546">
        <v>-2.5533431953079021E-2</v>
      </c>
      <c r="BT63" s="294">
        <v>49564</v>
      </c>
      <c r="BU63" s="294">
        <v>8347</v>
      </c>
      <c r="BV63" s="546">
        <v>0.202513525972293</v>
      </c>
      <c r="BW63" s="294">
        <v>49615</v>
      </c>
      <c r="BX63" s="844">
        <v>6602</v>
      </c>
      <c r="BY63" s="845">
        <v>0.15348848022690814</v>
      </c>
      <c r="BZ63" s="294">
        <v>49947</v>
      </c>
      <c r="CA63" s="844">
        <f t="shared" si="1"/>
        <v>4889.2225000000035</v>
      </c>
      <c r="CB63" s="845">
        <f t="shared" si="2"/>
        <v>0.10851006798992702</v>
      </c>
      <c r="CC63" s="294">
        <v>149126</v>
      </c>
      <c r="CD63" s="844">
        <f t="shared" si="3"/>
        <v>19838.222500000003</v>
      </c>
      <c r="CE63" s="845">
        <f t="shared" si="4"/>
        <v>0.15344236619737703</v>
      </c>
      <c r="CF63" s="294">
        <v>407584</v>
      </c>
      <c r="CG63" s="844">
        <f t="shared" si="5"/>
        <v>13065.984260000056</v>
      </c>
      <c r="CH63" s="845">
        <f t="shared" si="6"/>
        <v>3.3118853230294454E-2</v>
      </c>
      <c r="CI63" s="294">
        <v>46500</v>
      </c>
      <c r="CJ63" s="844">
        <f t="shared" si="7"/>
        <v>3172</v>
      </c>
      <c r="CK63" s="845">
        <f t="shared" si="8"/>
        <v>7.3209010339734121E-2</v>
      </c>
      <c r="CL63" s="294">
        <v>44429</v>
      </c>
      <c r="CM63" s="602">
        <f t="shared" si="9"/>
        <v>1420</v>
      </c>
      <c r="CN63" s="621">
        <f t="shared" si="10"/>
        <v>3.3016345416075704E-2</v>
      </c>
      <c r="CO63" s="294">
        <v>48319</v>
      </c>
      <c r="CP63" s="602">
        <f t="shared" si="34"/>
        <v>-666</v>
      </c>
      <c r="CQ63" s="621">
        <f t="shared" si="11"/>
        <v>-1.3595998775135246E-2</v>
      </c>
      <c r="CR63" s="294">
        <v>139248</v>
      </c>
      <c r="CS63" s="602">
        <f t="shared" si="12"/>
        <v>3926</v>
      </c>
      <c r="CT63" s="621">
        <f t="shared" si="13"/>
        <v>2.9012281816703862E-2</v>
      </c>
      <c r="CU63" s="294">
        <v>546832</v>
      </c>
      <c r="CV63" s="602">
        <f t="shared" si="14"/>
        <v>16991.984260000056</v>
      </c>
      <c r="CW63" s="621">
        <f t="shared" si="15"/>
        <v>3.2070028225913129E-2</v>
      </c>
      <c r="CX63" s="294">
        <v>49978</v>
      </c>
      <c r="CY63" s="602">
        <f t="shared" si="16"/>
        <v>-217</v>
      </c>
      <c r="CZ63" s="621">
        <f t="shared" si="17"/>
        <v>-4.3231397549556728E-3</v>
      </c>
      <c r="DA63" s="294">
        <v>43586</v>
      </c>
      <c r="DB63" s="602">
        <f t="shared" si="18"/>
        <v>320</v>
      </c>
      <c r="DC63" s="621">
        <f t="shared" si="19"/>
        <v>7.39610779827116E-3</v>
      </c>
      <c r="DD63" s="294">
        <v>43322</v>
      </c>
      <c r="DE63" s="602">
        <f t="shared" si="20"/>
        <v>-202</v>
      </c>
      <c r="DF63" s="621">
        <f t="shared" si="21"/>
        <v>-4.6411175443433509E-3</v>
      </c>
      <c r="DG63" s="294">
        <v>136886</v>
      </c>
      <c r="DH63" s="602">
        <f t="shared" si="22"/>
        <v>-99</v>
      </c>
      <c r="DI63" s="621">
        <f t="shared" si="23"/>
        <v>-7.2270686571522427E-4</v>
      </c>
      <c r="DJ63" s="294">
        <v>45956</v>
      </c>
      <c r="DK63" s="602">
        <f t="shared" si="24"/>
        <v>10247</v>
      </c>
      <c r="DL63" s="621">
        <f t="shared" si="25"/>
        <v>0.28695846985353834</v>
      </c>
      <c r="DM63" s="294">
        <v>46668</v>
      </c>
      <c r="DN63" s="602">
        <f t="shared" si="26"/>
        <v>10959</v>
      </c>
      <c r="DO63" s="621">
        <f t="shared" si="27"/>
        <v>0.30689742081828109</v>
      </c>
      <c r="DP63" s="294">
        <v>48925</v>
      </c>
      <c r="DQ63" s="602">
        <f t="shared" si="28"/>
        <v>2793</v>
      </c>
      <c r="DR63" s="621">
        <f t="shared" si="29"/>
        <v>6.0543657331136737E-2</v>
      </c>
      <c r="DS63" s="294">
        <v>141549</v>
      </c>
      <c r="DT63" s="602">
        <f t="shared" si="30"/>
        <v>20076</v>
      </c>
      <c r="DU63" s="621">
        <f t="shared" si="31"/>
        <v>0.16527129485564693</v>
      </c>
      <c r="DV63" s="294">
        <v>278435</v>
      </c>
      <c r="DW63" s="602">
        <f t="shared" si="32"/>
        <v>19977</v>
      </c>
      <c r="DX63" s="621">
        <f t="shared" si="33"/>
        <v>7.7293022463998023E-2</v>
      </c>
    </row>
    <row r="64" spans="1:128" x14ac:dyDescent="0.25">
      <c r="A64" s="58" t="s">
        <v>112</v>
      </c>
      <c r="E64" s="294">
        <v>0</v>
      </c>
      <c r="I64" s="294">
        <v>0</v>
      </c>
      <c r="N64" s="294">
        <v>0</v>
      </c>
      <c r="S64" s="294">
        <v>0</v>
      </c>
      <c r="T64" s="294">
        <v>0</v>
      </c>
      <c r="X64" s="294">
        <v>0</v>
      </c>
      <c r="AB64" s="294">
        <v>0</v>
      </c>
      <c r="AG64" s="294">
        <v>0</v>
      </c>
      <c r="AL64" s="294">
        <v>0</v>
      </c>
      <c r="AM64" s="294">
        <v>0</v>
      </c>
      <c r="AN64" s="294">
        <v>35862</v>
      </c>
      <c r="AO64" s="294">
        <v>32154.000000000004</v>
      </c>
      <c r="AP64" s="294">
        <v>33828.484700000001</v>
      </c>
      <c r="AQ64" s="294">
        <v>101845.48338000002</v>
      </c>
      <c r="AR64" s="294">
        <v>35197</v>
      </c>
      <c r="AS64" s="294">
        <v>26992</v>
      </c>
      <c r="AT64" s="294">
        <v>25235</v>
      </c>
      <c r="AU64" s="294">
        <v>87424</v>
      </c>
      <c r="AV64" s="294">
        <v>139651</v>
      </c>
      <c r="AW64" s="294">
        <v>26094</v>
      </c>
      <c r="AX64" s="294">
        <v>24719</v>
      </c>
      <c r="AY64" s="294">
        <v>22546</v>
      </c>
      <c r="AZ64" s="294">
        <v>73359</v>
      </c>
      <c r="BA64" s="294">
        <v>213010</v>
      </c>
      <c r="BB64" s="294">
        <v>24077</v>
      </c>
      <c r="BC64" s="294">
        <v>25498</v>
      </c>
      <c r="BD64" s="294">
        <v>30070</v>
      </c>
      <c r="BE64" s="294">
        <v>79645</v>
      </c>
      <c r="BF64" s="294">
        <v>292655</v>
      </c>
      <c r="BG64" s="294">
        <v>213010</v>
      </c>
      <c r="BH64" s="546"/>
      <c r="BI64" s="294">
        <v>27314</v>
      </c>
      <c r="BJ64" s="294">
        <v>23525</v>
      </c>
      <c r="BK64" s="294">
        <v>23933</v>
      </c>
      <c r="BL64" s="294">
        <v>74772</v>
      </c>
      <c r="BM64" s="294">
        <v>18751</v>
      </c>
      <c r="BN64" s="294">
        <v>14669</v>
      </c>
      <c r="BO64" s="294">
        <v>20903</v>
      </c>
      <c r="BP64" s="294">
        <v>54323</v>
      </c>
      <c r="BQ64" s="294">
        <v>129095</v>
      </c>
      <c r="BR64" s="294">
        <v>-10556</v>
      </c>
      <c r="BS64" s="546">
        <v>-7.5588431160535902E-2</v>
      </c>
      <c r="BT64" s="294">
        <v>21945</v>
      </c>
      <c r="BU64" s="294">
        <v>-4149</v>
      </c>
      <c r="BV64" s="546">
        <v>-0.15900206944125087</v>
      </c>
      <c r="BW64" s="294">
        <v>18811</v>
      </c>
      <c r="BX64" s="844">
        <v>-5908</v>
      </c>
      <c r="BY64" s="845">
        <v>-0.23900643229904123</v>
      </c>
      <c r="BZ64" s="294">
        <v>16205</v>
      </c>
      <c r="CA64" s="844">
        <f t="shared" si="1"/>
        <v>-6341</v>
      </c>
      <c r="CB64" s="845">
        <f t="shared" si="2"/>
        <v>-0.28124722788964784</v>
      </c>
      <c r="CC64" s="294">
        <v>56961</v>
      </c>
      <c r="CD64" s="844">
        <f t="shared" si="3"/>
        <v>-16398</v>
      </c>
      <c r="CE64" s="845">
        <f t="shared" si="4"/>
        <v>-0.22353085510980247</v>
      </c>
      <c r="CF64" s="294">
        <v>186056</v>
      </c>
      <c r="CG64" s="844">
        <f t="shared" si="5"/>
        <v>-26954</v>
      </c>
      <c r="CH64" s="845">
        <f t="shared" si="6"/>
        <v>-0.12653866015680015</v>
      </c>
      <c r="CI64" s="294">
        <v>19785</v>
      </c>
      <c r="CJ64" s="844">
        <f t="shared" si="7"/>
        <v>-4292</v>
      </c>
      <c r="CK64" s="845">
        <f t="shared" si="8"/>
        <v>-0.17826141130539519</v>
      </c>
      <c r="CL64" s="294">
        <v>24818</v>
      </c>
      <c r="CM64" s="602">
        <f t="shared" si="9"/>
        <v>-680</v>
      </c>
      <c r="CN64" s="621">
        <f t="shared" si="10"/>
        <v>-2.6668758333986978E-2</v>
      </c>
      <c r="CO64" s="294">
        <v>26287</v>
      </c>
      <c r="CP64" s="602">
        <f t="shared" si="34"/>
        <v>-3783</v>
      </c>
      <c r="CQ64" s="621">
        <f t="shared" si="11"/>
        <v>-0.12580645161290321</v>
      </c>
      <c r="CR64" s="294">
        <v>70890</v>
      </c>
      <c r="CS64" s="602">
        <f t="shared" si="12"/>
        <v>-8755</v>
      </c>
      <c r="CT64" s="621">
        <f t="shared" si="13"/>
        <v>-0.10992529348986126</v>
      </c>
      <c r="CU64" s="294">
        <v>256946</v>
      </c>
      <c r="CV64" s="602">
        <f t="shared" si="14"/>
        <v>-35709</v>
      </c>
      <c r="CW64" s="621">
        <f t="shared" si="15"/>
        <v>-0.12201739249286703</v>
      </c>
      <c r="CX64" s="294">
        <v>26104</v>
      </c>
      <c r="CY64" s="602">
        <f t="shared" si="16"/>
        <v>-1210</v>
      </c>
      <c r="CZ64" s="621">
        <f t="shared" si="17"/>
        <v>-4.4299626565131436E-2</v>
      </c>
      <c r="DA64" s="294">
        <v>21896</v>
      </c>
      <c r="DB64" s="602">
        <f t="shared" si="18"/>
        <v>-1629</v>
      </c>
      <c r="DC64" s="621">
        <f t="shared" si="19"/>
        <v>-6.9245483528161525E-2</v>
      </c>
      <c r="DD64" s="294">
        <v>22918</v>
      </c>
      <c r="DE64" s="602">
        <f t="shared" si="20"/>
        <v>-1015</v>
      </c>
      <c r="DF64" s="621">
        <f t="shared" si="21"/>
        <v>-4.2410061421468269E-2</v>
      </c>
      <c r="DG64" s="294">
        <v>70918</v>
      </c>
      <c r="DH64" s="602">
        <f t="shared" si="22"/>
        <v>-3854</v>
      </c>
      <c r="DI64" s="621">
        <f t="shared" si="23"/>
        <v>-5.1543358476435028E-2</v>
      </c>
      <c r="DJ64" s="294">
        <v>22940</v>
      </c>
      <c r="DK64" s="602">
        <f t="shared" si="24"/>
        <v>8271</v>
      </c>
      <c r="DL64" s="621">
        <f t="shared" si="25"/>
        <v>0.56384211602699574</v>
      </c>
      <c r="DM64" s="294">
        <v>23233</v>
      </c>
      <c r="DN64" s="602">
        <f t="shared" si="26"/>
        <v>8564</v>
      </c>
      <c r="DO64" s="621">
        <f t="shared" si="27"/>
        <v>0.58381621105733184</v>
      </c>
      <c r="DP64" s="294">
        <v>19399</v>
      </c>
      <c r="DQ64" s="602">
        <f t="shared" si="28"/>
        <v>-1504</v>
      </c>
      <c r="DR64" s="621">
        <f t="shared" si="29"/>
        <v>-7.1951394536669377E-2</v>
      </c>
      <c r="DS64" s="294">
        <v>65572</v>
      </c>
      <c r="DT64" s="602">
        <f t="shared" si="30"/>
        <v>11249</v>
      </c>
      <c r="DU64" s="621">
        <f t="shared" si="31"/>
        <v>0.20707619240469047</v>
      </c>
      <c r="DV64" s="294">
        <v>136490</v>
      </c>
      <c r="DW64" s="602">
        <f t="shared" si="32"/>
        <v>7395</v>
      </c>
      <c r="DX64" s="621">
        <f t="shared" si="33"/>
        <v>5.7283395948719937E-2</v>
      </c>
    </row>
    <row r="65" spans="1:128" x14ac:dyDescent="0.25">
      <c r="A65" s="58" t="s">
        <v>111</v>
      </c>
      <c r="E65" s="294">
        <v>0</v>
      </c>
      <c r="I65" s="294">
        <v>0</v>
      </c>
      <c r="N65" s="294">
        <v>0</v>
      </c>
      <c r="S65" s="294">
        <v>0</v>
      </c>
      <c r="T65" s="294">
        <v>0</v>
      </c>
      <c r="X65" s="294">
        <v>0</v>
      </c>
      <c r="AB65" s="294">
        <v>0</v>
      </c>
      <c r="AG65" s="294">
        <v>0</v>
      </c>
      <c r="AI65" s="294">
        <v>12990</v>
      </c>
      <c r="AJ65" s="294">
        <v>12434</v>
      </c>
      <c r="AK65" s="294">
        <v>10032</v>
      </c>
      <c r="AL65" s="294">
        <v>35456</v>
      </c>
      <c r="AM65" s="294">
        <v>35456</v>
      </c>
      <c r="AN65" s="294">
        <v>14285.000000000002</v>
      </c>
      <c r="AO65" s="294">
        <v>10687</v>
      </c>
      <c r="AP65" s="294">
        <v>12570.091119999999</v>
      </c>
      <c r="AQ65" s="294">
        <v>37542.091119999997</v>
      </c>
      <c r="AR65" s="294">
        <v>9464</v>
      </c>
      <c r="AS65" s="294">
        <v>14236</v>
      </c>
      <c r="AT65" s="294">
        <v>14719</v>
      </c>
      <c r="AU65" s="294">
        <v>38419</v>
      </c>
      <c r="AV65" s="294">
        <v>67374</v>
      </c>
      <c r="AW65" s="294">
        <v>15123</v>
      </c>
      <c r="AX65" s="294">
        <v>12511</v>
      </c>
      <c r="AY65" s="294">
        <v>11675</v>
      </c>
      <c r="AZ65" s="294">
        <v>39309</v>
      </c>
      <c r="BA65" s="294">
        <v>106683</v>
      </c>
      <c r="BB65" s="294">
        <v>9808</v>
      </c>
      <c r="BC65" s="294">
        <v>5491</v>
      </c>
      <c r="BD65" s="294">
        <v>9135</v>
      </c>
      <c r="BE65" s="294">
        <v>24434</v>
      </c>
      <c r="BF65" s="294">
        <v>131117</v>
      </c>
      <c r="BG65" s="294">
        <v>106683</v>
      </c>
      <c r="BH65" s="546">
        <v>2.6980200812274369</v>
      </c>
      <c r="BI65" s="294">
        <v>11985</v>
      </c>
      <c r="BJ65" s="294">
        <v>9849</v>
      </c>
      <c r="BK65" s="294">
        <v>8675</v>
      </c>
      <c r="BL65" s="294">
        <v>30509</v>
      </c>
      <c r="BM65" s="294">
        <v>8116</v>
      </c>
      <c r="BN65" s="294">
        <v>8128</v>
      </c>
      <c r="BO65" s="294">
        <v>11274</v>
      </c>
      <c r="BP65" s="294">
        <v>27518</v>
      </c>
      <c r="BQ65" s="294">
        <v>58027</v>
      </c>
      <c r="BR65" s="294">
        <v>-9347</v>
      </c>
      <c r="BS65" s="546">
        <v>-0.1387330424199246</v>
      </c>
      <c r="BT65" s="294">
        <v>14080</v>
      </c>
      <c r="BU65" s="294">
        <v>-1043</v>
      </c>
      <c r="BV65" s="546">
        <v>-6.8967797394696814E-2</v>
      </c>
      <c r="BW65" s="294">
        <v>14704</v>
      </c>
      <c r="BX65" s="844">
        <v>2193</v>
      </c>
      <c r="BY65" s="845">
        <v>0.17528574854128368</v>
      </c>
      <c r="BZ65" s="294">
        <v>13405</v>
      </c>
      <c r="CA65" s="844">
        <f t="shared" si="1"/>
        <v>1730</v>
      </c>
      <c r="CB65" s="845">
        <f t="shared" si="2"/>
        <v>0.14817987152034262</v>
      </c>
      <c r="CC65" s="294">
        <v>42189</v>
      </c>
      <c r="CD65" s="844">
        <f t="shared" si="3"/>
        <v>2880</v>
      </c>
      <c r="CE65" s="845">
        <f t="shared" si="4"/>
        <v>7.3265664351675183E-2</v>
      </c>
      <c r="CF65" s="294">
        <v>100216</v>
      </c>
      <c r="CG65" s="844">
        <f t="shared" si="5"/>
        <v>-6467</v>
      </c>
      <c r="CH65" s="845">
        <f t="shared" si="6"/>
        <v>-6.0618842739705484E-2</v>
      </c>
      <c r="CI65" s="294">
        <v>10166</v>
      </c>
      <c r="CJ65" s="844">
        <f t="shared" si="7"/>
        <v>358</v>
      </c>
      <c r="CK65" s="845">
        <f t="shared" si="8"/>
        <v>3.6500815660685158E-2</v>
      </c>
      <c r="CL65" s="294">
        <v>6772</v>
      </c>
      <c r="CM65" s="602">
        <f t="shared" si="9"/>
        <v>1281</v>
      </c>
      <c r="CN65" s="621">
        <f t="shared" si="10"/>
        <v>0.23329083955563651</v>
      </c>
      <c r="CO65" s="294">
        <v>8151</v>
      </c>
      <c r="CP65" s="602">
        <f t="shared" si="34"/>
        <v>-984</v>
      </c>
      <c r="CQ65" s="621">
        <f t="shared" si="11"/>
        <v>-0.10771756978653531</v>
      </c>
      <c r="CR65" s="294">
        <v>25089</v>
      </c>
      <c r="CS65" s="602">
        <f t="shared" si="12"/>
        <v>655</v>
      </c>
      <c r="CT65" s="621">
        <f t="shared" si="13"/>
        <v>2.6806908406319063E-2</v>
      </c>
      <c r="CU65" s="294">
        <v>125305</v>
      </c>
      <c r="CV65" s="602">
        <f t="shared" si="14"/>
        <v>-5812</v>
      </c>
      <c r="CW65" s="621">
        <f t="shared" si="15"/>
        <v>-4.4326822608815028E-2</v>
      </c>
      <c r="CX65" s="294">
        <v>8976</v>
      </c>
      <c r="CY65" s="602">
        <f t="shared" si="16"/>
        <v>-3009</v>
      </c>
      <c r="CZ65" s="621">
        <f t="shared" si="17"/>
        <v>-0.25106382978723402</v>
      </c>
      <c r="DA65" s="294">
        <v>9710</v>
      </c>
      <c r="DB65" s="602">
        <f t="shared" si="18"/>
        <v>-139</v>
      </c>
      <c r="DC65" s="621">
        <f t="shared" si="19"/>
        <v>-1.411310792973906E-2</v>
      </c>
      <c r="DD65" s="294">
        <v>6941</v>
      </c>
      <c r="DE65" s="602">
        <f t="shared" si="20"/>
        <v>-1734</v>
      </c>
      <c r="DF65" s="621">
        <f t="shared" si="21"/>
        <v>-0.19988472622478387</v>
      </c>
      <c r="DG65" s="294">
        <v>25627</v>
      </c>
      <c r="DH65" s="602">
        <f t="shared" si="22"/>
        <v>-4882</v>
      </c>
      <c r="DI65" s="621">
        <f t="shared" si="23"/>
        <v>-0.16001835523943755</v>
      </c>
      <c r="DJ65" s="294">
        <v>8371</v>
      </c>
      <c r="DK65" s="602">
        <f t="shared" si="24"/>
        <v>243</v>
      </c>
      <c r="DL65" s="621">
        <f t="shared" si="25"/>
        <v>2.9896653543307086E-2</v>
      </c>
      <c r="DM65" s="294">
        <v>7371</v>
      </c>
      <c r="DN65" s="602">
        <f t="shared" si="26"/>
        <v>-757</v>
      </c>
      <c r="DO65" s="621">
        <f t="shared" si="27"/>
        <v>-9.313484251968504E-2</v>
      </c>
      <c r="DP65" s="294">
        <v>14224</v>
      </c>
      <c r="DQ65" s="602">
        <f t="shared" si="28"/>
        <v>2950</v>
      </c>
      <c r="DR65" s="621">
        <f t="shared" si="29"/>
        <v>0.26166400567677844</v>
      </c>
      <c r="DS65" s="294">
        <v>29966</v>
      </c>
      <c r="DT65" s="602">
        <f t="shared" si="30"/>
        <v>2448</v>
      </c>
      <c r="DU65" s="621">
        <f t="shared" si="31"/>
        <v>8.8959953484991638E-2</v>
      </c>
      <c r="DV65" s="294">
        <v>55593</v>
      </c>
      <c r="DW65" s="602">
        <f t="shared" si="32"/>
        <v>-2434</v>
      </c>
      <c r="DX65" s="621">
        <f t="shared" si="33"/>
        <v>-4.1945990659520566E-2</v>
      </c>
    </row>
    <row r="66" spans="1:128" x14ac:dyDescent="0.25">
      <c r="A66" s="58" t="s">
        <v>245</v>
      </c>
      <c r="AX66" s="88">
        <v>5783</v>
      </c>
      <c r="AY66" s="294">
        <v>10837</v>
      </c>
      <c r="AZ66" s="294">
        <v>16620</v>
      </c>
      <c r="BA66" s="294">
        <v>16620</v>
      </c>
      <c r="BB66" s="294">
        <v>9443</v>
      </c>
      <c r="BC66" s="294">
        <v>12020</v>
      </c>
      <c r="BD66" s="294">
        <v>9780</v>
      </c>
      <c r="BE66" s="294">
        <v>31243</v>
      </c>
      <c r="BF66" s="294">
        <v>47863</v>
      </c>
      <c r="BH66" s="546"/>
      <c r="BI66" s="294">
        <v>10896</v>
      </c>
      <c r="BJ66" s="294">
        <v>9892</v>
      </c>
      <c r="BK66" s="294">
        <v>10916</v>
      </c>
      <c r="BL66" s="294">
        <v>31704</v>
      </c>
      <c r="BM66" s="294">
        <v>12765</v>
      </c>
      <c r="BN66" s="294">
        <v>12912</v>
      </c>
      <c r="BO66" s="294">
        <v>13955</v>
      </c>
      <c r="BP66" s="294">
        <v>39632</v>
      </c>
      <c r="BQ66" s="294">
        <v>71336</v>
      </c>
      <c r="BR66" s="294">
        <v>71336</v>
      </c>
      <c r="BS66" s="546" t="e">
        <v>#DIV/0!</v>
      </c>
      <c r="BT66" s="294">
        <v>13539</v>
      </c>
      <c r="BU66" s="294">
        <v>13539</v>
      </c>
      <c r="BV66" s="546" t="e">
        <v>#DIV/0!</v>
      </c>
      <c r="BW66" s="294">
        <v>16100</v>
      </c>
      <c r="BX66" s="844">
        <v>10317</v>
      </c>
      <c r="BY66" s="845">
        <v>1.7840221338405671</v>
      </c>
      <c r="BZ66" s="294">
        <v>20337</v>
      </c>
      <c r="CA66" s="844">
        <f t="shared" si="1"/>
        <v>9500</v>
      </c>
      <c r="CB66" s="845">
        <f t="shared" si="2"/>
        <v>0.87662637261234655</v>
      </c>
      <c r="CC66" s="294">
        <v>49976</v>
      </c>
      <c r="CD66" s="844">
        <f t="shared" si="3"/>
        <v>33356</v>
      </c>
      <c r="CE66" s="845">
        <f t="shared" si="4"/>
        <v>2.0069795427196149</v>
      </c>
      <c r="CF66" s="294">
        <v>121312</v>
      </c>
      <c r="CG66" s="844">
        <f t="shared" si="5"/>
        <v>104692</v>
      </c>
      <c r="CH66" s="845">
        <f t="shared" si="6"/>
        <v>6.2991576413959089</v>
      </c>
      <c r="CI66" s="294">
        <v>16549</v>
      </c>
      <c r="CJ66" s="844">
        <f t="shared" si="7"/>
        <v>7106</v>
      </c>
      <c r="CK66" s="845">
        <f t="shared" si="8"/>
        <v>0.7525150905432596</v>
      </c>
      <c r="CL66" s="294">
        <v>12839</v>
      </c>
      <c r="CM66" s="602">
        <f t="shared" si="9"/>
        <v>819</v>
      </c>
      <c r="CN66" s="621">
        <f t="shared" si="10"/>
        <v>6.8136439267886859E-2</v>
      </c>
      <c r="CO66" s="294">
        <v>13881</v>
      </c>
      <c r="CP66" s="602">
        <f t="shared" si="34"/>
        <v>4101</v>
      </c>
      <c r="CQ66" s="621">
        <f t="shared" si="11"/>
        <v>0.41932515337423315</v>
      </c>
      <c r="CR66" s="83">
        <v>43269</v>
      </c>
      <c r="CS66" s="602">
        <f t="shared" si="12"/>
        <v>12026</v>
      </c>
      <c r="CT66" s="621">
        <f t="shared" si="13"/>
        <v>0.38491822168165668</v>
      </c>
      <c r="CU66" s="83">
        <v>164581</v>
      </c>
      <c r="CV66" s="602">
        <f t="shared" si="14"/>
        <v>116718</v>
      </c>
      <c r="CW66" s="621">
        <f t="shared" si="15"/>
        <v>2.4385851283872721</v>
      </c>
      <c r="CX66" s="294">
        <v>14898</v>
      </c>
      <c r="CY66" s="602">
        <f t="shared" si="16"/>
        <v>4002</v>
      </c>
      <c r="CZ66" s="621">
        <f t="shared" si="17"/>
        <v>0.36729074889867841</v>
      </c>
      <c r="DA66" s="294">
        <v>11980</v>
      </c>
      <c r="DB66" s="602">
        <f t="shared" si="18"/>
        <v>2088</v>
      </c>
      <c r="DC66" s="621">
        <f t="shared" si="19"/>
        <v>0.21107966033158107</v>
      </c>
      <c r="DD66" s="294">
        <v>13463</v>
      </c>
      <c r="DE66" s="602">
        <f t="shared" si="20"/>
        <v>2547</v>
      </c>
      <c r="DF66" s="621">
        <f t="shared" si="21"/>
        <v>0.23332722609014292</v>
      </c>
      <c r="DG66" s="294">
        <v>40341</v>
      </c>
      <c r="DH66" s="602">
        <f t="shared" si="22"/>
        <v>8637</v>
      </c>
      <c r="DI66" s="621">
        <f t="shared" si="23"/>
        <v>0.27242619227857684</v>
      </c>
      <c r="DJ66" s="294">
        <v>14645</v>
      </c>
      <c r="DK66" s="602">
        <f t="shared" si="24"/>
        <v>1733</v>
      </c>
      <c r="DL66" s="621">
        <f t="shared" si="25"/>
        <v>0.13421623296158613</v>
      </c>
      <c r="DM66" s="294">
        <v>16064</v>
      </c>
      <c r="DN66" s="602">
        <f t="shared" si="26"/>
        <v>3152</v>
      </c>
      <c r="DO66" s="621">
        <f t="shared" si="27"/>
        <v>0.24411400247831475</v>
      </c>
      <c r="DP66" s="294">
        <v>15302</v>
      </c>
      <c r="DQ66" s="602">
        <f t="shared" si="28"/>
        <v>1347</v>
      </c>
      <c r="DR66" s="621">
        <f t="shared" si="29"/>
        <v>9.6524543174489427E-2</v>
      </c>
      <c r="DS66" s="294">
        <v>46011</v>
      </c>
      <c r="DT66" s="602">
        <f t="shared" si="30"/>
        <v>6379</v>
      </c>
      <c r="DU66" s="621">
        <f t="shared" si="31"/>
        <v>0.16095579329834478</v>
      </c>
      <c r="DV66" s="294">
        <v>86352</v>
      </c>
      <c r="DW66" s="602">
        <f t="shared" si="32"/>
        <v>15016</v>
      </c>
      <c r="DX66" s="621">
        <f t="shared" si="33"/>
        <v>0.2104968038577997</v>
      </c>
    </row>
    <row r="67" spans="1:128" x14ac:dyDescent="0.25">
      <c r="A67" s="86" t="s">
        <v>47</v>
      </c>
      <c r="B67" s="294">
        <v>75.901568229999995</v>
      </c>
      <c r="C67" s="294">
        <v>64.866113919999989</v>
      </c>
      <c r="D67" s="294">
        <v>65.627491480000003</v>
      </c>
      <c r="E67" s="294">
        <v>206.39517362999999</v>
      </c>
      <c r="F67" s="294">
        <v>57.014322530000008</v>
      </c>
      <c r="G67" s="294">
        <v>58.811216229999999</v>
      </c>
      <c r="H67" s="294">
        <v>53.355533129999998</v>
      </c>
      <c r="I67" s="294">
        <v>169.18107189</v>
      </c>
      <c r="J67" s="294">
        <v>375.57624551999999</v>
      </c>
      <c r="K67" s="294">
        <v>51.279687999999993</v>
      </c>
      <c r="L67" s="294">
        <v>70.185439000000002</v>
      </c>
      <c r="M67" s="294">
        <v>55.555335503999999</v>
      </c>
      <c r="N67" s="294">
        <v>177.02046250399999</v>
      </c>
      <c r="O67" s="294">
        <v>552.59670802400001</v>
      </c>
      <c r="P67" s="294">
        <v>64.680573600000002</v>
      </c>
      <c r="Q67" s="294">
        <v>65.100622113</v>
      </c>
      <c r="R67" s="294">
        <v>73.988278000000008</v>
      </c>
      <c r="S67" s="294">
        <v>203.76947371300002</v>
      </c>
      <c r="T67" s="294">
        <v>756.36618173700003</v>
      </c>
      <c r="U67" s="294">
        <v>77.551062819999999</v>
      </c>
      <c r="V67" s="294">
        <v>73.984160250000002</v>
      </c>
      <c r="W67" s="294">
        <v>73.631134720000006</v>
      </c>
      <c r="X67" s="294">
        <v>225.16635779000001</v>
      </c>
      <c r="Y67" s="294">
        <v>62.239244400000004</v>
      </c>
      <c r="Z67" s="294">
        <v>56.737745830000001</v>
      </c>
      <c r="AA67" s="294">
        <v>59.623631689999996</v>
      </c>
      <c r="AB67" s="294">
        <v>178.60062191999998</v>
      </c>
      <c r="AC67" s="294">
        <v>403.76697970999999</v>
      </c>
      <c r="AD67" s="294">
        <v>55.951159212</v>
      </c>
      <c r="AE67" s="294">
        <v>62.838573840000002</v>
      </c>
      <c r="AF67" s="294">
        <v>52.456702300000003</v>
      </c>
      <c r="AG67" s="294">
        <v>171.24643535199999</v>
      </c>
      <c r="AH67" s="294">
        <v>575.01341506199992</v>
      </c>
      <c r="AI67" s="294">
        <v>65.999697400000002</v>
      </c>
      <c r="AJ67" s="294">
        <v>67.648573999999996</v>
      </c>
      <c r="AK67" s="294">
        <v>73.645195999999999</v>
      </c>
      <c r="AL67" s="294">
        <v>207.2934674</v>
      </c>
      <c r="AM67" s="294">
        <v>782.30688246199998</v>
      </c>
      <c r="AN67" s="294">
        <v>87.608178800000005</v>
      </c>
      <c r="AO67" s="294">
        <v>78.7</v>
      </c>
      <c r="AP67" s="294">
        <v>76.735180799999995</v>
      </c>
      <c r="AQ67" s="294">
        <v>243.04335960000003</v>
      </c>
      <c r="AR67" s="294">
        <v>64.400000000000006</v>
      </c>
      <c r="AS67" s="294">
        <v>62.5</v>
      </c>
      <c r="AT67" s="294">
        <v>44.993000000000002</v>
      </c>
      <c r="AU67" s="294">
        <v>171.893</v>
      </c>
      <c r="AV67" s="294">
        <v>414.93635960000006</v>
      </c>
      <c r="AW67" s="294">
        <v>40.003582299999998</v>
      </c>
      <c r="AX67" s="294">
        <v>60.194656600000002</v>
      </c>
      <c r="AY67" s="294">
        <v>51.251200000000004</v>
      </c>
      <c r="AZ67" s="294">
        <v>151.44943890000002</v>
      </c>
      <c r="BA67" s="294">
        <v>566.38579850000008</v>
      </c>
      <c r="BB67" s="294">
        <v>58.4</v>
      </c>
      <c r="BC67" s="294">
        <v>60.6</v>
      </c>
      <c r="BD67" s="294">
        <v>67.099999999999994</v>
      </c>
      <c r="BE67" s="294">
        <v>186.1</v>
      </c>
      <c r="BF67" s="294">
        <v>752.4857985000001</v>
      </c>
      <c r="BG67" s="294">
        <v>-8.6276165619998437</v>
      </c>
      <c r="BH67" s="546">
        <v>-3.8119419157031875E-2</v>
      </c>
      <c r="BI67" s="294">
        <v>71.7</v>
      </c>
      <c r="BJ67" s="294">
        <v>63.8</v>
      </c>
      <c r="BK67" s="294">
        <v>68.400000000000006</v>
      </c>
      <c r="BL67" s="294">
        <v>203.89999999999998</v>
      </c>
      <c r="BM67" s="294">
        <v>62.6</v>
      </c>
      <c r="BN67" s="294">
        <v>53</v>
      </c>
      <c r="BO67" s="294">
        <v>46.5</v>
      </c>
      <c r="BP67" s="294">
        <v>162.1</v>
      </c>
      <c r="BQ67" s="294">
        <v>366</v>
      </c>
      <c r="BR67" s="294">
        <v>-48.93635960000006</v>
      </c>
      <c r="BS67" s="546">
        <v>-0.11793702448051277</v>
      </c>
      <c r="BT67" s="294">
        <v>42.4</v>
      </c>
      <c r="BU67" s="294">
        <v>2.3964177000000007</v>
      </c>
      <c r="BV67" s="546">
        <v>5.9905077551017247E-2</v>
      </c>
      <c r="BW67" s="294">
        <v>60.1</v>
      </c>
      <c r="BX67" s="844">
        <v>-9.4656600000000424E-2</v>
      </c>
      <c r="BY67" s="845">
        <v>-1.5725083478589099E-3</v>
      </c>
      <c r="BZ67" s="294">
        <v>45.8</v>
      </c>
      <c r="CA67" s="844">
        <f t="shared" si="1"/>
        <v>-5.4512000000000072</v>
      </c>
      <c r="CB67" s="845">
        <f t="shared" si="2"/>
        <v>-0.10636238761238774</v>
      </c>
      <c r="CC67" s="294">
        <v>148.30000000000001</v>
      </c>
      <c r="CD67" s="844">
        <f t="shared" si="3"/>
        <v>-3.1494389000000069</v>
      </c>
      <c r="CE67" s="845">
        <f t="shared" si="4"/>
        <v>-2.0795315736227574E-2</v>
      </c>
      <c r="CF67" s="294">
        <v>514.29999999999995</v>
      </c>
      <c r="CG67" s="844">
        <f t="shared" si="5"/>
        <v>-52.085798500000124</v>
      </c>
      <c r="CH67" s="845">
        <f t="shared" si="6"/>
        <v>-9.1961695787469711E-2</v>
      </c>
      <c r="CI67" s="294">
        <v>56.1</v>
      </c>
      <c r="CJ67" s="844">
        <f t="shared" si="7"/>
        <v>-2.2999999999999972</v>
      </c>
      <c r="CK67" s="845">
        <f t="shared" si="8"/>
        <v>-3.9383561643835566E-2</v>
      </c>
      <c r="CL67" s="294">
        <v>59.4</v>
      </c>
      <c r="CM67" s="602">
        <f t="shared" si="9"/>
        <v>-1.2000000000000028</v>
      </c>
      <c r="CN67" s="621">
        <f t="shared" si="10"/>
        <v>-1.9801980198019847E-2</v>
      </c>
      <c r="CO67" s="294">
        <v>59.4</v>
      </c>
      <c r="CP67" s="602">
        <f t="shared" si="34"/>
        <v>-7.6999999999999957</v>
      </c>
      <c r="CQ67" s="621">
        <f t="shared" si="11"/>
        <v>-0.11475409836065568</v>
      </c>
      <c r="CR67" s="294">
        <v>174.9</v>
      </c>
      <c r="CS67" s="602">
        <f t="shared" si="12"/>
        <v>-11.199999999999989</v>
      </c>
      <c r="CT67" s="621">
        <f t="shared" si="13"/>
        <v>-6.0182697474476028E-2</v>
      </c>
      <c r="CU67" s="294">
        <v>689.19999999999993</v>
      </c>
      <c r="CV67" s="602">
        <f t="shared" si="14"/>
        <v>-63.285798500000169</v>
      </c>
      <c r="CW67" s="621">
        <f t="shared" si="15"/>
        <v>-8.4102316118328926E-2</v>
      </c>
      <c r="CX67" s="294">
        <v>80</v>
      </c>
      <c r="CY67" s="602">
        <f t="shared" si="16"/>
        <v>8.2999999999999972</v>
      </c>
      <c r="CZ67" s="621">
        <f t="shared" si="17"/>
        <v>0.11576011157601111</v>
      </c>
      <c r="DA67" s="294">
        <v>58</v>
      </c>
      <c r="DB67" s="602">
        <f t="shared" si="18"/>
        <v>-5.7999999999999972</v>
      </c>
      <c r="DC67" s="621">
        <f t="shared" si="19"/>
        <v>-9.090909090909087E-2</v>
      </c>
      <c r="DD67" s="294">
        <v>60</v>
      </c>
      <c r="DE67" s="602">
        <f t="shared" si="20"/>
        <v>-8.4000000000000057</v>
      </c>
      <c r="DF67" s="621">
        <f t="shared" si="21"/>
        <v>-0.12280701754385973</v>
      </c>
      <c r="DG67" s="294">
        <v>198</v>
      </c>
      <c r="DH67" s="602">
        <f t="shared" si="22"/>
        <v>-5.8999999999999773</v>
      </c>
      <c r="DI67" s="621">
        <f t="shared" si="23"/>
        <v>-2.8935752820009701E-2</v>
      </c>
      <c r="DJ67" s="294">
        <v>53.2</v>
      </c>
      <c r="DK67" s="602">
        <f t="shared" si="24"/>
        <v>0.20000000000000284</v>
      </c>
      <c r="DL67" s="621">
        <f t="shared" si="25"/>
        <v>3.7735849056604312E-3</v>
      </c>
      <c r="DM67" s="294">
        <v>50.4</v>
      </c>
      <c r="DN67" s="602">
        <f t="shared" si="26"/>
        <v>-2.6000000000000014</v>
      </c>
      <c r="DO67" s="621">
        <f t="shared" si="27"/>
        <v>-4.9056603773584929E-2</v>
      </c>
      <c r="DP67" s="294">
        <v>46.6</v>
      </c>
      <c r="DQ67" s="602">
        <f t="shared" si="28"/>
        <v>0.10000000000000142</v>
      </c>
      <c r="DR67" s="621">
        <f t="shared" si="29"/>
        <v>2.1505376344086325E-3</v>
      </c>
      <c r="DS67" s="294">
        <v>150.19999999999999</v>
      </c>
      <c r="DT67" s="602">
        <f t="shared" si="30"/>
        <v>-11.900000000000006</v>
      </c>
      <c r="DU67" s="621">
        <f t="shared" si="31"/>
        <v>-7.3411474398519472E-2</v>
      </c>
      <c r="DV67" s="294">
        <v>348.2</v>
      </c>
      <c r="DW67" s="602">
        <f t="shared" si="32"/>
        <v>-17.800000000000011</v>
      </c>
      <c r="DX67" s="621">
        <f t="shared" si="33"/>
        <v>-4.8633879781420794E-2</v>
      </c>
    </row>
    <row r="68" spans="1:128" x14ac:dyDescent="0.25">
      <c r="A68" s="84" t="s">
        <v>81</v>
      </c>
      <c r="B68" s="85">
        <v>72554</v>
      </c>
      <c r="C68" s="85">
        <v>64914.999999999993</v>
      </c>
      <c r="D68" s="85">
        <v>61247.999999999993</v>
      </c>
      <c r="E68" s="85">
        <v>198716.99999999997</v>
      </c>
      <c r="F68" s="85">
        <v>52957.999999999993</v>
      </c>
      <c r="G68" s="85">
        <v>53146</v>
      </c>
      <c r="H68" s="85">
        <v>51785.000000000007</v>
      </c>
      <c r="I68" s="85">
        <v>157889</v>
      </c>
      <c r="J68" s="85">
        <v>356606</v>
      </c>
      <c r="K68" s="85">
        <v>54632.328999999998</v>
      </c>
      <c r="L68" s="85">
        <v>55097.495999999999</v>
      </c>
      <c r="M68" s="85">
        <v>60394</v>
      </c>
      <c r="N68" s="85">
        <v>170123.82500000001</v>
      </c>
      <c r="O68" s="85">
        <v>526729.82499999995</v>
      </c>
      <c r="P68" s="85">
        <v>61076</v>
      </c>
      <c r="Q68" s="85">
        <v>64159</v>
      </c>
      <c r="R68" s="85" t="e">
        <v>#REF!</v>
      </c>
      <c r="S68" s="85" t="e">
        <v>#REF!</v>
      </c>
      <c r="T68" s="85" t="e">
        <v>#REF!</v>
      </c>
      <c r="U68" s="85">
        <v>72723</v>
      </c>
      <c r="V68" s="85">
        <v>66245</v>
      </c>
      <c r="W68" s="85">
        <v>68603</v>
      </c>
      <c r="X68" s="85">
        <v>207571</v>
      </c>
      <c r="Y68" s="85">
        <v>56212</v>
      </c>
      <c r="Z68" s="85">
        <v>54677</v>
      </c>
      <c r="AA68" s="85">
        <v>49182</v>
      </c>
      <c r="AB68" s="85">
        <v>160071</v>
      </c>
      <c r="AC68" s="85">
        <v>367642</v>
      </c>
      <c r="AD68" s="85">
        <v>51767.681000000011</v>
      </c>
      <c r="AE68" s="85">
        <v>56204.316000644314</v>
      </c>
      <c r="AF68" s="85">
        <v>59939.000000000007</v>
      </c>
      <c r="AG68" s="85">
        <v>167910.9970006443</v>
      </c>
      <c r="AH68" s="85">
        <v>535552.99700064433</v>
      </c>
      <c r="AI68" s="85">
        <v>68496.739000000001</v>
      </c>
      <c r="AJ68" s="85">
        <v>71371.368000000002</v>
      </c>
      <c r="AK68" s="85">
        <v>142251.57499999998</v>
      </c>
      <c r="AL68" s="85">
        <v>282119.68200000003</v>
      </c>
      <c r="AM68" s="85">
        <v>817672.67900064436</v>
      </c>
      <c r="AN68" s="85">
        <v>82921.266999999993</v>
      </c>
      <c r="AO68" s="85">
        <v>69024.606</v>
      </c>
      <c r="AP68" s="85">
        <v>69193.040799999988</v>
      </c>
      <c r="AQ68" s="85">
        <v>221138.91379999998</v>
      </c>
      <c r="AR68" s="85">
        <v>58158.042000000001</v>
      </c>
      <c r="AS68" s="85">
        <v>58404.995000000003</v>
      </c>
      <c r="AT68" s="85">
        <v>53916.588400000001</v>
      </c>
      <c r="AU68" s="85">
        <v>170479.62539999999</v>
      </c>
      <c r="AV68" s="85">
        <v>391618.5392</v>
      </c>
      <c r="AW68" s="85">
        <v>55700.088000000003</v>
      </c>
      <c r="AX68" s="85">
        <v>53751.3</v>
      </c>
      <c r="AY68" s="85">
        <v>61779.998800000008</v>
      </c>
      <c r="AZ68" s="85">
        <v>171231.38680000001</v>
      </c>
      <c r="BA68" s="85">
        <v>562849.92599999998</v>
      </c>
      <c r="BB68" s="85">
        <v>67545.084199999998</v>
      </c>
      <c r="BC68" s="85">
        <v>69100</v>
      </c>
      <c r="BD68" s="85">
        <v>72758</v>
      </c>
      <c r="BE68" s="85">
        <v>209403.08419999998</v>
      </c>
      <c r="BF68" s="294">
        <v>772253.0101999999</v>
      </c>
      <c r="BG68" s="85">
        <v>27296.928999355645</v>
      </c>
      <c r="BH68" s="485">
        <v>-5.5547494696968625E-2</v>
      </c>
      <c r="BI68" s="85">
        <v>78285</v>
      </c>
      <c r="BJ68" s="85">
        <v>67687</v>
      </c>
      <c r="BK68" s="85">
        <v>66430.7</v>
      </c>
      <c r="BL68" s="85">
        <v>212402.7</v>
      </c>
      <c r="BM68" s="85">
        <v>53662.6</v>
      </c>
      <c r="BN68" s="85">
        <v>54110.5</v>
      </c>
      <c r="BO68" s="85">
        <v>51115</v>
      </c>
      <c r="BP68" s="85">
        <v>158888.1</v>
      </c>
      <c r="BQ68" s="85">
        <v>371290.8</v>
      </c>
      <c r="BR68" s="85">
        <v>-20327.739200000011</v>
      </c>
      <c r="BS68" s="485">
        <v>-5.1906988983528725E-2</v>
      </c>
      <c r="BT68" s="85">
        <v>54818.8</v>
      </c>
      <c r="BU68" s="85">
        <v>-881.28800000000047</v>
      </c>
      <c r="BV68" s="485">
        <v>-1.5822021681545645E-2</v>
      </c>
      <c r="BW68" s="85">
        <v>54558.8</v>
      </c>
      <c r="BX68" s="844">
        <v>807.5</v>
      </c>
      <c r="BY68" s="845">
        <v>1.5022892469577479E-2</v>
      </c>
      <c r="BZ68" s="294">
        <v>62061</v>
      </c>
      <c r="CA68" s="844">
        <f t="shared" si="1"/>
        <v>281.00119999999151</v>
      </c>
      <c r="CB68" s="845">
        <f t="shared" si="2"/>
        <v>4.5484170517658129E-3</v>
      </c>
      <c r="CC68" s="294">
        <v>171438.6</v>
      </c>
      <c r="CD68" s="844">
        <f t="shared" si="3"/>
        <v>207.21319999999832</v>
      </c>
      <c r="CE68" s="845">
        <f t="shared" si="4"/>
        <v>1.2101356174964899E-3</v>
      </c>
      <c r="CF68" s="294">
        <v>542729.4</v>
      </c>
      <c r="CG68" s="844">
        <f t="shared" si="5"/>
        <v>-20120.525999999954</v>
      </c>
      <c r="CH68" s="845">
        <f t="shared" si="6"/>
        <v>-3.5747585760542419E-2</v>
      </c>
      <c r="CI68" s="294">
        <v>71051.199999999997</v>
      </c>
      <c r="CJ68" s="844">
        <f t="shared" si="7"/>
        <v>3506.1157999999996</v>
      </c>
      <c r="CK68" s="845">
        <f t="shared" si="8"/>
        <v>5.1907786355235602E-2</v>
      </c>
      <c r="CL68" s="294">
        <v>69410.600000000006</v>
      </c>
      <c r="CM68" s="602">
        <f t="shared" si="9"/>
        <v>310.60000000000582</v>
      </c>
      <c r="CN68" s="621">
        <f t="shared" si="10"/>
        <v>4.4949348769899537E-3</v>
      </c>
      <c r="CO68" s="294">
        <v>80992.600000000006</v>
      </c>
      <c r="CP68" s="602">
        <f t="shared" ref="CP68:CP84" si="35">CO68-BD68</f>
        <v>8234.6000000000058</v>
      </c>
      <c r="CQ68" s="621">
        <f t="shared" si="11"/>
        <v>0.11317793232359336</v>
      </c>
      <c r="CR68" s="294">
        <v>221454.4</v>
      </c>
      <c r="CS68" s="602">
        <f t="shared" si="12"/>
        <v>12051.315800000011</v>
      </c>
      <c r="CT68" s="621">
        <f t="shared" si="13"/>
        <v>5.7550803733577544E-2</v>
      </c>
      <c r="CU68" s="294">
        <v>764183.70000000007</v>
      </c>
      <c r="CV68" s="602">
        <f t="shared" si="14"/>
        <v>-8069.3101999998325</v>
      </c>
      <c r="CW68" s="621">
        <f t="shared" si="15"/>
        <v>-1.0449049849491715E-2</v>
      </c>
      <c r="CX68" s="294">
        <v>74979</v>
      </c>
      <c r="CY68" s="602">
        <f t="shared" si="16"/>
        <v>-3306</v>
      </c>
      <c r="CZ68" s="621">
        <f t="shared" si="17"/>
        <v>-4.2230312320367884E-2</v>
      </c>
      <c r="DA68" s="294">
        <v>67557</v>
      </c>
      <c r="DB68" s="602">
        <f t="shared" si="18"/>
        <v>-130</v>
      </c>
      <c r="DC68" s="621">
        <f t="shared" si="19"/>
        <v>-1.9206051383574394E-3</v>
      </c>
      <c r="DD68" s="294">
        <v>66558</v>
      </c>
      <c r="DE68" s="602">
        <f t="shared" si="20"/>
        <v>127.30000000000291</v>
      </c>
      <c r="DF68" s="621">
        <f t="shared" si="21"/>
        <v>1.9162826825549471E-3</v>
      </c>
      <c r="DG68" s="294">
        <v>209094</v>
      </c>
      <c r="DH68" s="602">
        <f t="shared" si="22"/>
        <v>-3308.7000000000116</v>
      </c>
      <c r="DI68" s="621">
        <f t="shared" si="23"/>
        <v>-1.5577485596934556E-2</v>
      </c>
      <c r="DJ68" s="294">
        <v>60089.9</v>
      </c>
      <c r="DK68" s="602">
        <f t="shared" si="24"/>
        <v>5979.4000000000015</v>
      </c>
      <c r="DL68" s="621">
        <f t="shared" si="25"/>
        <v>0.11050350671311486</v>
      </c>
      <c r="DM68" s="294">
        <v>57247.9</v>
      </c>
      <c r="DN68" s="602">
        <f t="shared" si="26"/>
        <v>3137.4000000000015</v>
      </c>
      <c r="DO68" s="621">
        <f t="shared" si="27"/>
        <v>5.7981352972158853E-2</v>
      </c>
      <c r="DP68" s="294">
        <v>53891.199999999997</v>
      </c>
      <c r="DQ68" s="602">
        <f t="shared" si="28"/>
        <v>2776.1999999999971</v>
      </c>
      <c r="DR68" s="621">
        <f t="shared" si="29"/>
        <v>5.4312824024258965E-2</v>
      </c>
      <c r="DS68" s="294">
        <v>171229.1</v>
      </c>
      <c r="DT68" s="602">
        <f t="shared" si="30"/>
        <v>12341</v>
      </c>
      <c r="DU68" s="621">
        <f t="shared" si="31"/>
        <v>7.767101500993466E-2</v>
      </c>
      <c r="DV68" s="294">
        <v>380323.1</v>
      </c>
      <c r="DW68" s="602">
        <f t="shared" si="32"/>
        <v>9032.2999999999884</v>
      </c>
      <c r="DX68" s="621">
        <f t="shared" si="33"/>
        <v>2.4326754123721862E-2</v>
      </c>
    </row>
    <row r="69" spans="1:128" x14ac:dyDescent="0.25">
      <c r="A69" s="86" t="s">
        <v>48</v>
      </c>
      <c r="B69" s="294">
        <v>60000.999999999993</v>
      </c>
      <c r="C69" s="294">
        <v>52957.999999999993</v>
      </c>
      <c r="D69" s="294">
        <v>51762.999999999993</v>
      </c>
      <c r="E69" s="294">
        <v>164721.99999999997</v>
      </c>
      <c r="F69" s="294">
        <v>44201.999999999993</v>
      </c>
      <c r="G69" s="294">
        <v>45379</v>
      </c>
      <c r="H69" s="294">
        <v>46152.000000000007</v>
      </c>
      <c r="I69" s="294">
        <v>135733</v>
      </c>
      <c r="J69" s="294">
        <v>300455</v>
      </c>
      <c r="K69" s="294">
        <v>50075</v>
      </c>
      <c r="L69" s="294">
        <v>50270</v>
      </c>
      <c r="M69" s="294">
        <v>52965</v>
      </c>
      <c r="N69" s="294">
        <v>153310</v>
      </c>
      <c r="O69" s="294">
        <v>453765</v>
      </c>
      <c r="P69" s="294">
        <v>52562</v>
      </c>
      <c r="Q69" s="294">
        <v>53588</v>
      </c>
      <c r="S69" s="294" t="e">
        <v>#REF!</v>
      </c>
      <c r="T69" s="294" t="e">
        <v>#REF!</v>
      </c>
      <c r="U69" s="294">
        <v>60476</v>
      </c>
      <c r="V69" s="294">
        <v>55310</v>
      </c>
      <c r="W69" s="294">
        <v>58377.000000000007</v>
      </c>
      <c r="X69" s="294">
        <v>174163</v>
      </c>
      <c r="Y69" s="294">
        <v>47038</v>
      </c>
      <c r="Z69" s="294">
        <v>47214</v>
      </c>
      <c r="AA69" s="294">
        <v>44214</v>
      </c>
      <c r="AB69" s="294">
        <v>138466</v>
      </c>
      <c r="AC69" s="294">
        <v>312629</v>
      </c>
      <c r="AD69" s="294">
        <v>47231.000000000007</v>
      </c>
      <c r="AE69" s="294">
        <v>51056</v>
      </c>
      <c r="AF69" s="294">
        <v>52817.000000000007</v>
      </c>
      <c r="AG69" s="294">
        <v>151104</v>
      </c>
      <c r="AH69" s="294">
        <v>463733</v>
      </c>
      <c r="AI69" s="294">
        <v>59566</v>
      </c>
      <c r="AJ69" s="294">
        <v>58819.000000000007</v>
      </c>
      <c r="AK69" s="294">
        <v>131467.99999999997</v>
      </c>
      <c r="AL69" s="294">
        <v>249853</v>
      </c>
      <c r="AM69" s="294">
        <v>713586</v>
      </c>
      <c r="AN69" s="294">
        <v>69882</v>
      </c>
      <c r="AO69" s="294">
        <v>57078</v>
      </c>
      <c r="AP69" s="294">
        <v>60272.040799999995</v>
      </c>
      <c r="AQ69" s="294">
        <v>187232.04079999999</v>
      </c>
      <c r="AR69" s="294">
        <v>49225</v>
      </c>
      <c r="AS69" s="294">
        <v>50167</v>
      </c>
      <c r="AT69" s="294">
        <v>49214.588400000001</v>
      </c>
      <c r="AU69" s="294">
        <v>148606.58839999998</v>
      </c>
      <c r="AV69" s="294">
        <v>335838.62919999997</v>
      </c>
      <c r="AW69" s="294">
        <v>50934</v>
      </c>
      <c r="AX69" s="294">
        <v>48492</v>
      </c>
      <c r="AY69" s="294">
        <v>54475.998800000008</v>
      </c>
      <c r="AZ69" s="294">
        <v>153901.9988</v>
      </c>
      <c r="BA69" s="294">
        <v>489740.62799999997</v>
      </c>
      <c r="BB69" s="294">
        <v>58843.0052</v>
      </c>
      <c r="BC69" s="294">
        <v>58349</v>
      </c>
      <c r="BD69" s="294">
        <v>61885</v>
      </c>
      <c r="BE69" s="294">
        <v>179077.00519999999</v>
      </c>
      <c r="BF69" s="294">
        <v>668817.63320000004</v>
      </c>
      <c r="BG69" s="294">
        <v>26007.627999999968</v>
      </c>
      <c r="BH69" s="546">
        <v>-6.2737170852567137E-2</v>
      </c>
      <c r="BI69" s="294">
        <v>65906</v>
      </c>
      <c r="BJ69" s="294">
        <v>55610</v>
      </c>
      <c r="BK69" s="294">
        <v>56787</v>
      </c>
      <c r="BL69" s="294">
        <v>178303</v>
      </c>
      <c r="BM69" s="294">
        <v>44626</v>
      </c>
      <c r="BN69" s="294">
        <v>46483</v>
      </c>
      <c r="BO69" s="294">
        <v>45398</v>
      </c>
      <c r="BP69" s="294">
        <v>136507</v>
      </c>
      <c r="BQ69" s="294">
        <v>314810</v>
      </c>
      <c r="BR69" s="294">
        <v>-21028.629199999967</v>
      </c>
      <c r="BS69" s="546">
        <v>-6.2615278206953714E-2</v>
      </c>
      <c r="BT69" s="294">
        <v>50182</v>
      </c>
      <c r="BU69" s="294">
        <v>-752</v>
      </c>
      <c r="BV69" s="546">
        <v>-1.4764204657007108E-2</v>
      </c>
      <c r="BW69" s="294">
        <v>49723</v>
      </c>
      <c r="BX69" s="844">
        <v>1231</v>
      </c>
      <c r="BY69" s="845">
        <v>2.5385630619483627E-2</v>
      </c>
      <c r="BZ69" s="294">
        <v>55069</v>
      </c>
      <c r="CA69" s="844">
        <f t="shared" ref="CA69:CA84" si="36">BZ69-AY69</f>
        <v>593.00119999999151</v>
      </c>
      <c r="CB69" s="845">
        <f t="shared" ref="CB69:CB84" si="37">CA69/AY69</f>
        <v>1.0885549839611043E-2</v>
      </c>
      <c r="CC69" s="294">
        <v>154974</v>
      </c>
      <c r="CD69" s="844">
        <f t="shared" ref="CD69:CD84" si="38">CC69-AZ69</f>
        <v>1072.0011999999988</v>
      </c>
      <c r="CE69" s="845">
        <f t="shared" ref="CE69:CE84" si="39">CD69/AZ69</f>
        <v>6.9654793853138625E-3</v>
      </c>
      <c r="CF69" s="294">
        <v>469784</v>
      </c>
      <c r="CG69" s="844">
        <f t="shared" ref="CG69:CG84" si="40">CF69-BA69</f>
        <v>-19956.627999999968</v>
      </c>
      <c r="CH69" s="845">
        <f t="shared" ref="CH69:CH84" si="41">CG69/BA69</f>
        <v>-4.0749382140294818E-2</v>
      </c>
      <c r="CI69" s="294">
        <v>62478</v>
      </c>
      <c r="CJ69" s="844">
        <f t="shared" ref="CJ69:CJ84" si="42">CI69-BB69</f>
        <v>3634.9948000000004</v>
      </c>
      <c r="CK69" s="845">
        <f t="shared" ref="CK69:CK84" si="43">CJ69/BB69</f>
        <v>6.1774458793277275E-2</v>
      </c>
      <c r="CL69" s="294">
        <v>58806</v>
      </c>
      <c r="CM69" s="602">
        <f t="shared" ref="CM69:CM84" si="44">CL69-BC69</f>
        <v>457</v>
      </c>
      <c r="CN69" s="621">
        <f t="shared" ref="CN69:CN84" si="45">CM69/BC69</f>
        <v>7.8321822139196893E-3</v>
      </c>
      <c r="CO69" s="294">
        <v>68615</v>
      </c>
      <c r="CP69" s="602">
        <f t="shared" si="35"/>
        <v>6730</v>
      </c>
      <c r="CQ69" s="621">
        <f t="shared" ref="CQ69:CQ84" si="46">CP69/BD69</f>
        <v>0.10875010099377878</v>
      </c>
      <c r="CR69" s="294">
        <v>189899</v>
      </c>
      <c r="CS69" s="602">
        <f t="shared" ref="CS69:CS84" si="47">CR69-BE69</f>
        <v>10821.994800000015</v>
      </c>
      <c r="CT69" s="621">
        <f t="shared" ref="CT69:CT84" si="48">CS69/BE69</f>
        <v>6.0432073832782728E-2</v>
      </c>
      <c r="CU69" s="294">
        <v>659683</v>
      </c>
      <c r="CV69" s="602">
        <f t="shared" ref="CV69:CV84" si="49">CU69-BF69</f>
        <v>-9134.6332000000402</v>
      </c>
      <c r="CW69" s="621">
        <f t="shared" ref="CW69:CW84" si="50">CV69/BF69</f>
        <v>-1.365788332507744E-2</v>
      </c>
      <c r="CX69" s="294">
        <v>63403</v>
      </c>
      <c r="CY69" s="602">
        <f t="shared" ref="CY69:CY84" si="51">CX69-BI69</f>
        <v>-2503</v>
      </c>
      <c r="CZ69" s="621">
        <f t="shared" ref="CZ69:CZ84" si="52">CY69/BI69</f>
        <v>-3.7978332776985403E-2</v>
      </c>
      <c r="DA69" s="294">
        <v>56099</v>
      </c>
      <c r="DB69" s="602">
        <f t="shared" ref="DB69:DB84" si="53">DA69-BJ69</f>
        <v>489</v>
      </c>
      <c r="DC69" s="621">
        <f t="shared" ref="DC69:DC84" si="54">DB69/BJ69</f>
        <v>8.7933824851645394E-3</v>
      </c>
      <c r="DD69" s="294">
        <v>57039</v>
      </c>
      <c r="DE69" s="602">
        <f t="shared" ref="DE69:DE84" si="55">DD69-BK69</f>
        <v>252</v>
      </c>
      <c r="DF69" s="621">
        <f t="shared" ref="DF69:DF84" si="56">DE69/BK69</f>
        <v>4.4376353742934119E-3</v>
      </c>
      <c r="DG69" s="294">
        <v>176541</v>
      </c>
      <c r="DH69" s="602">
        <f t="shared" ref="DH69:DH84" si="57">DG69-BL69</f>
        <v>-1762</v>
      </c>
      <c r="DI69" s="621">
        <f t="shared" ref="DI69:DI84" si="58">DH69/BL69</f>
        <v>-9.8820547046320033E-3</v>
      </c>
      <c r="DJ69" s="294">
        <v>50452</v>
      </c>
      <c r="DK69" s="602">
        <f t="shared" ref="DK69:DK84" si="59">DJ69-BN69</f>
        <v>3969</v>
      </c>
      <c r="DL69" s="621">
        <f t="shared" ref="DL69:DL84" si="60">DK69/BN69</f>
        <v>8.5386055116924472E-2</v>
      </c>
      <c r="DM69" s="294">
        <v>49404</v>
      </c>
      <c r="DN69" s="602">
        <f t="shared" ref="DN69:DN84" si="61">DM69-BN69</f>
        <v>2921</v>
      </c>
      <c r="DO69" s="621">
        <f t="shared" ref="DO69:DO84" si="62">DN69/BN69</f>
        <v>6.2840178129638796E-2</v>
      </c>
      <c r="DP69" s="294">
        <v>47939</v>
      </c>
      <c r="DQ69" s="602">
        <f t="shared" ref="DQ69:DQ84" si="63">DP69-BO69</f>
        <v>2541</v>
      </c>
      <c r="DR69" s="621">
        <f t="shared" ref="DR69:DR84" si="64">DQ69/BO69</f>
        <v>5.5971628706110402E-2</v>
      </c>
      <c r="DS69" s="294">
        <v>147795</v>
      </c>
      <c r="DT69" s="602">
        <f t="shared" ref="DT69:DT84" si="65">DS69-BP69</f>
        <v>11288</v>
      </c>
      <c r="DU69" s="621">
        <f t="shared" ref="DU69:DU84" si="66">DT69/BP69</f>
        <v>8.2691730094427388E-2</v>
      </c>
      <c r="DV69" s="294">
        <v>324336</v>
      </c>
      <c r="DW69" s="602">
        <f t="shared" ref="DW69:DW84" si="67">DV69-BQ69</f>
        <v>9526</v>
      </c>
      <c r="DX69" s="621">
        <f t="shared" ref="DX69:DX84" si="68">DW69/BQ69</f>
        <v>3.0259521616212953E-2</v>
      </c>
    </row>
    <row r="70" spans="1:128" x14ac:dyDescent="0.25">
      <c r="A70" s="87" t="s">
        <v>49</v>
      </c>
      <c r="B70" s="294">
        <v>58502.999999999993</v>
      </c>
      <c r="C70" s="294">
        <v>51011.999999999993</v>
      </c>
      <c r="D70" s="294">
        <v>49882.999999999993</v>
      </c>
      <c r="E70" s="294">
        <v>159397.99999999997</v>
      </c>
      <c r="F70" s="294">
        <v>39994.999999999993</v>
      </c>
      <c r="G70" s="294">
        <v>42864</v>
      </c>
      <c r="H70" s="294">
        <v>43750.000000000007</v>
      </c>
      <c r="I70" s="294">
        <v>126609</v>
      </c>
      <c r="J70" s="294">
        <v>286007</v>
      </c>
      <c r="K70" s="294">
        <v>47089</v>
      </c>
      <c r="L70" s="294">
        <v>48063</v>
      </c>
      <c r="M70" s="294">
        <v>48780</v>
      </c>
      <c r="N70" s="294">
        <v>143932</v>
      </c>
      <c r="O70" s="294">
        <v>429939</v>
      </c>
      <c r="P70" s="294">
        <v>49149</v>
      </c>
      <c r="Q70" s="294">
        <v>52006</v>
      </c>
      <c r="R70" s="294" t="e">
        <v>#REF!</v>
      </c>
      <c r="S70" s="294" t="e">
        <v>#REF!</v>
      </c>
      <c r="T70" s="294" t="e">
        <v>#REF!</v>
      </c>
      <c r="U70" s="294">
        <v>59155</v>
      </c>
      <c r="V70" s="294">
        <v>53959</v>
      </c>
      <c r="W70" s="294">
        <v>56463.000000000007</v>
      </c>
      <c r="X70" s="294">
        <v>169577</v>
      </c>
      <c r="Y70" s="294">
        <v>44544</v>
      </c>
      <c r="Z70" s="294">
        <v>44903</v>
      </c>
      <c r="AA70" s="294">
        <v>41314</v>
      </c>
      <c r="AB70" s="294">
        <v>130761</v>
      </c>
      <c r="AC70" s="294">
        <v>300338</v>
      </c>
      <c r="AD70" s="294">
        <v>43859.000000000007</v>
      </c>
      <c r="AE70" s="294">
        <v>48493</v>
      </c>
      <c r="AF70" s="294">
        <v>49462.000000000007</v>
      </c>
      <c r="AG70" s="294">
        <v>141814</v>
      </c>
      <c r="AH70" s="294">
        <v>442152</v>
      </c>
      <c r="AI70" s="294">
        <v>56991</v>
      </c>
      <c r="AJ70" s="294">
        <v>57124.000000000007</v>
      </c>
      <c r="AK70" s="294">
        <v>97222.999999999985</v>
      </c>
      <c r="AL70" s="294">
        <v>211338</v>
      </c>
      <c r="AM70" s="294">
        <v>653490</v>
      </c>
      <c r="AN70" s="294">
        <v>68485</v>
      </c>
      <c r="AO70" s="294">
        <v>55926</v>
      </c>
      <c r="AP70" s="294">
        <v>58057</v>
      </c>
      <c r="AQ70" s="294">
        <v>182468</v>
      </c>
      <c r="AR70" s="294">
        <v>46273</v>
      </c>
      <c r="AS70" s="294">
        <v>47351</v>
      </c>
      <c r="AT70" s="294">
        <v>46286.690399999999</v>
      </c>
      <c r="AU70" s="294">
        <v>139910.69039999999</v>
      </c>
      <c r="AV70" s="294">
        <v>322378.69039999996</v>
      </c>
      <c r="AW70" s="294">
        <v>48184</v>
      </c>
      <c r="AX70" s="294">
        <v>46876</v>
      </c>
      <c r="AY70" s="294">
        <v>51949</v>
      </c>
      <c r="AZ70" s="294">
        <v>147009</v>
      </c>
      <c r="BA70" s="294">
        <v>469387.69039999996</v>
      </c>
      <c r="BB70" s="294">
        <v>57105</v>
      </c>
      <c r="BC70" s="294">
        <v>56623</v>
      </c>
      <c r="BD70" s="294">
        <v>60355</v>
      </c>
      <c r="BE70" s="294">
        <v>174083</v>
      </c>
      <c r="BF70" s="294">
        <v>643470.69039999996</v>
      </c>
      <c r="BG70" s="294">
        <v>27235.690399999963</v>
      </c>
      <c r="BH70" s="546">
        <v>-1.5332001407825757E-2</v>
      </c>
      <c r="BI70" s="294">
        <v>64370</v>
      </c>
      <c r="BJ70" s="294">
        <v>54077</v>
      </c>
      <c r="BK70" s="294">
        <v>54265</v>
      </c>
      <c r="BL70" s="294">
        <v>172712</v>
      </c>
      <c r="BM70" s="294">
        <v>41981</v>
      </c>
      <c r="BN70" s="294">
        <v>44036</v>
      </c>
      <c r="BO70" s="294">
        <v>42696</v>
      </c>
      <c r="BP70" s="294">
        <v>128713</v>
      </c>
      <c r="BQ70" s="294">
        <v>301425</v>
      </c>
      <c r="BR70" s="294">
        <v>-20953.690399999963</v>
      </c>
      <c r="BS70" s="546">
        <v>-6.4997132329066523E-2</v>
      </c>
      <c r="BT70" s="294">
        <v>46971</v>
      </c>
      <c r="BU70" s="294">
        <v>-1213</v>
      </c>
      <c r="BV70" s="546">
        <v>-2.5174331728374563E-2</v>
      </c>
      <c r="BW70" s="294">
        <v>48322</v>
      </c>
      <c r="BX70" s="844">
        <v>1446</v>
      </c>
      <c r="BY70" s="845">
        <v>3.0847341923372303E-2</v>
      </c>
      <c r="BZ70" s="294">
        <v>51966</v>
      </c>
      <c r="CA70" s="844">
        <f t="shared" si="36"/>
        <v>17</v>
      </c>
      <c r="CB70" s="845">
        <f t="shared" si="37"/>
        <v>3.2724402779649273E-4</v>
      </c>
      <c r="CC70" s="294">
        <v>147259</v>
      </c>
      <c r="CD70" s="844">
        <f t="shared" si="38"/>
        <v>250</v>
      </c>
      <c r="CE70" s="845">
        <f t="shared" si="39"/>
        <v>1.7005761552013822E-3</v>
      </c>
      <c r="CF70" s="294">
        <v>448684</v>
      </c>
      <c r="CG70" s="844">
        <f t="shared" si="40"/>
        <v>-20703.690399999963</v>
      </c>
      <c r="CH70" s="845">
        <f t="shared" si="41"/>
        <v>-4.4107868236503638E-2</v>
      </c>
      <c r="CI70" s="294">
        <v>59530</v>
      </c>
      <c r="CJ70" s="844">
        <f t="shared" si="42"/>
        <v>2425</v>
      </c>
      <c r="CK70" s="845">
        <f t="shared" si="43"/>
        <v>4.2465633482181943E-2</v>
      </c>
      <c r="CL70" s="294">
        <v>57202</v>
      </c>
      <c r="CM70" s="602">
        <f t="shared" si="44"/>
        <v>579</v>
      </c>
      <c r="CN70" s="621">
        <f t="shared" si="45"/>
        <v>1.0225526729420906E-2</v>
      </c>
      <c r="CO70" s="294">
        <v>67081</v>
      </c>
      <c r="CP70" s="602">
        <f t="shared" si="35"/>
        <v>6726</v>
      </c>
      <c r="CQ70" s="621">
        <f t="shared" si="46"/>
        <v>0.11144064286306023</v>
      </c>
      <c r="CR70" s="294">
        <v>183813</v>
      </c>
      <c r="CS70" s="602">
        <f t="shared" si="47"/>
        <v>9730</v>
      </c>
      <c r="CT70" s="621">
        <f t="shared" si="48"/>
        <v>5.5892878684305765E-2</v>
      </c>
      <c r="CU70" s="294">
        <v>632497</v>
      </c>
      <c r="CV70" s="602">
        <f t="shared" si="49"/>
        <v>-10973.690399999963</v>
      </c>
      <c r="CW70" s="621">
        <f t="shared" si="50"/>
        <v>-1.7053908691907007E-2</v>
      </c>
      <c r="CX70" s="294">
        <v>61896</v>
      </c>
      <c r="CY70" s="602">
        <f t="shared" si="51"/>
        <v>-2474</v>
      </c>
      <c r="CZ70" s="621">
        <f t="shared" si="52"/>
        <v>-3.8434053130340221E-2</v>
      </c>
      <c r="DA70" s="294">
        <v>54734</v>
      </c>
      <c r="DB70" s="602">
        <f t="shared" si="53"/>
        <v>657</v>
      </c>
      <c r="DC70" s="621">
        <f t="shared" si="54"/>
        <v>1.2149342604064575E-2</v>
      </c>
      <c r="DD70" s="294">
        <v>55014</v>
      </c>
      <c r="DE70" s="602">
        <f t="shared" si="55"/>
        <v>749</v>
      </c>
      <c r="DF70" s="621">
        <f t="shared" si="56"/>
        <v>1.380263521606929E-2</v>
      </c>
      <c r="DG70" s="294">
        <v>171644</v>
      </c>
      <c r="DH70" s="602">
        <f t="shared" si="57"/>
        <v>-1068</v>
      </c>
      <c r="DI70" s="621">
        <f t="shared" si="58"/>
        <v>-6.1837046644124321E-3</v>
      </c>
      <c r="DJ70" s="294">
        <v>47876</v>
      </c>
      <c r="DK70" s="602">
        <f t="shared" si="59"/>
        <v>3840</v>
      </c>
      <c r="DL70" s="621">
        <f t="shared" si="60"/>
        <v>8.7201380688527563E-2</v>
      </c>
      <c r="DM70" s="294">
        <v>46588</v>
      </c>
      <c r="DN70" s="602">
        <f t="shared" si="61"/>
        <v>2552</v>
      </c>
      <c r="DO70" s="621">
        <f t="shared" si="62"/>
        <v>5.7952584249250615E-2</v>
      </c>
      <c r="DP70" s="294">
        <v>45469</v>
      </c>
      <c r="DQ70" s="602">
        <f t="shared" si="63"/>
        <v>2773</v>
      </c>
      <c r="DR70" s="621">
        <f t="shared" si="64"/>
        <v>6.4947536068952594E-2</v>
      </c>
      <c r="DS70" s="294">
        <v>139933</v>
      </c>
      <c r="DT70" s="602">
        <f t="shared" si="65"/>
        <v>11220</v>
      </c>
      <c r="DU70" s="621">
        <f t="shared" si="66"/>
        <v>8.7170682060087171E-2</v>
      </c>
      <c r="DV70" s="294">
        <v>311577</v>
      </c>
      <c r="DW70" s="602">
        <f t="shared" si="67"/>
        <v>10152</v>
      </c>
      <c r="DX70" s="621">
        <f t="shared" si="68"/>
        <v>3.3680019905449117E-2</v>
      </c>
    </row>
    <row r="71" spans="1:128" x14ac:dyDescent="0.25">
      <c r="A71" s="87" t="s">
        <v>50</v>
      </c>
      <c r="B71" s="294">
        <v>637.00000000000011</v>
      </c>
      <c r="C71" s="294">
        <v>1177</v>
      </c>
      <c r="D71" s="294">
        <v>916.99999999999989</v>
      </c>
      <c r="E71" s="294">
        <v>2731</v>
      </c>
      <c r="F71" s="294">
        <v>1483</v>
      </c>
      <c r="G71" s="294">
        <v>1567</v>
      </c>
      <c r="H71" s="294">
        <v>1671.0000000000002</v>
      </c>
      <c r="I71" s="294">
        <v>4721</v>
      </c>
      <c r="J71" s="294">
        <v>7452</v>
      </c>
      <c r="K71" s="294">
        <v>1786</v>
      </c>
      <c r="L71" s="294">
        <v>1370</v>
      </c>
      <c r="M71" s="294">
        <v>2675</v>
      </c>
      <c r="N71" s="294">
        <v>5831</v>
      </c>
      <c r="O71" s="294">
        <v>13283</v>
      </c>
      <c r="P71" s="294">
        <v>1888</v>
      </c>
      <c r="Q71" s="294">
        <v>650</v>
      </c>
      <c r="R71" s="294" t="e">
        <v>#REF!</v>
      </c>
      <c r="S71" s="294" t="e">
        <v>#REF!</v>
      </c>
      <c r="T71" s="294" t="e">
        <v>#REF!</v>
      </c>
      <c r="U71" s="294">
        <v>498</v>
      </c>
      <c r="V71" s="294">
        <v>652</v>
      </c>
      <c r="W71" s="294">
        <v>760</v>
      </c>
      <c r="X71" s="294">
        <v>1910</v>
      </c>
      <c r="Y71" s="294">
        <v>1244.9999999999998</v>
      </c>
      <c r="Z71" s="294">
        <v>1635</v>
      </c>
      <c r="AA71" s="294">
        <v>1950.0000000000002</v>
      </c>
      <c r="AB71" s="294">
        <v>4830</v>
      </c>
      <c r="AC71" s="294">
        <v>6740</v>
      </c>
      <c r="AD71" s="294">
        <v>2089</v>
      </c>
      <c r="AE71" s="294">
        <v>1246</v>
      </c>
      <c r="AF71" s="294">
        <v>2086</v>
      </c>
      <c r="AG71" s="294">
        <v>5421</v>
      </c>
      <c r="AH71" s="294">
        <v>12161</v>
      </c>
      <c r="AI71" s="294">
        <v>1622</v>
      </c>
      <c r="AJ71" s="294">
        <v>691</v>
      </c>
      <c r="AK71" s="294">
        <v>33395</v>
      </c>
      <c r="AL71" s="294">
        <v>35708</v>
      </c>
      <c r="AM71" s="294">
        <v>47869</v>
      </c>
      <c r="AN71" s="294">
        <v>560</v>
      </c>
      <c r="AO71" s="294">
        <v>427</v>
      </c>
      <c r="AP71" s="294">
        <v>865.99799999999993</v>
      </c>
      <c r="AQ71" s="294">
        <v>1852.998</v>
      </c>
      <c r="AR71" s="294">
        <v>1324</v>
      </c>
      <c r="AS71" s="294">
        <v>1805</v>
      </c>
      <c r="AT71" s="294">
        <v>1888.8984</v>
      </c>
      <c r="AU71" s="294">
        <v>5017.8984</v>
      </c>
      <c r="AV71" s="294">
        <v>6870.8963999999996</v>
      </c>
      <c r="AW71" s="294">
        <v>2033</v>
      </c>
      <c r="AX71" s="294">
        <v>875</v>
      </c>
      <c r="AY71" s="294">
        <v>1629.048</v>
      </c>
      <c r="AZ71" s="294">
        <v>4537.0479999999998</v>
      </c>
      <c r="BA71" s="294">
        <v>11407.9444</v>
      </c>
      <c r="BB71" s="294">
        <v>1025</v>
      </c>
      <c r="BC71" s="294">
        <v>700</v>
      </c>
      <c r="BD71" s="294">
        <v>671</v>
      </c>
      <c r="BE71" s="294">
        <v>2396</v>
      </c>
      <c r="BF71" s="294">
        <v>13803.9444</v>
      </c>
      <c r="BG71" s="294">
        <v>-753.05559999999969</v>
      </c>
      <c r="BH71" s="546">
        <v>-0.71163081743926138</v>
      </c>
      <c r="BI71" s="294">
        <v>701</v>
      </c>
      <c r="BJ71" s="294">
        <v>855</v>
      </c>
      <c r="BK71" s="294">
        <v>1235</v>
      </c>
      <c r="BL71" s="294">
        <v>2791</v>
      </c>
      <c r="BM71" s="294">
        <v>1495</v>
      </c>
      <c r="BN71" s="294">
        <v>1844</v>
      </c>
      <c r="BO71" s="294">
        <v>1935</v>
      </c>
      <c r="BP71" s="294">
        <v>5274</v>
      </c>
      <c r="BQ71" s="294">
        <v>8065</v>
      </c>
      <c r="BR71" s="294">
        <v>1194.1036000000004</v>
      </c>
      <c r="BS71" s="546">
        <v>0.17379153031618996</v>
      </c>
      <c r="BT71" s="294">
        <v>2044</v>
      </c>
      <c r="BU71" s="294">
        <v>11</v>
      </c>
      <c r="BV71" s="546">
        <v>5.4107230693556324E-3</v>
      </c>
      <c r="BW71" s="294">
        <v>833</v>
      </c>
      <c r="BX71" s="844">
        <v>-42</v>
      </c>
      <c r="BY71" s="845">
        <v>-4.8000000000000001E-2</v>
      </c>
      <c r="BZ71" s="294">
        <v>2415</v>
      </c>
      <c r="CA71" s="844">
        <f t="shared" si="36"/>
        <v>785.952</v>
      </c>
      <c r="CB71" s="845">
        <f t="shared" si="37"/>
        <v>0.48246092196178381</v>
      </c>
      <c r="CC71" s="294">
        <v>5292</v>
      </c>
      <c r="CD71" s="844">
        <f t="shared" si="38"/>
        <v>754.95200000000023</v>
      </c>
      <c r="CE71" s="845">
        <f t="shared" si="39"/>
        <v>0.16639718160354491</v>
      </c>
      <c r="CF71" s="294">
        <v>13357</v>
      </c>
      <c r="CG71" s="844">
        <f t="shared" si="40"/>
        <v>1949.0555999999997</v>
      </c>
      <c r="CH71" s="845">
        <f t="shared" si="41"/>
        <v>0.17085072749828617</v>
      </c>
      <c r="CI71" s="294">
        <v>2224</v>
      </c>
      <c r="CJ71" s="844">
        <f t="shared" si="42"/>
        <v>1199</v>
      </c>
      <c r="CK71" s="845">
        <f t="shared" si="43"/>
        <v>1.1697560975609755</v>
      </c>
      <c r="CL71" s="294">
        <v>763</v>
      </c>
      <c r="CM71" s="602">
        <f t="shared" si="44"/>
        <v>63</v>
      </c>
      <c r="CN71" s="621">
        <f t="shared" si="45"/>
        <v>0.09</v>
      </c>
      <c r="CO71" s="294">
        <v>669</v>
      </c>
      <c r="CP71" s="602">
        <f t="shared" si="35"/>
        <v>-2</v>
      </c>
      <c r="CQ71" s="621">
        <f t="shared" si="46"/>
        <v>-2.9806259314456036E-3</v>
      </c>
      <c r="CR71" s="294">
        <v>3656</v>
      </c>
      <c r="CS71" s="602">
        <f t="shared" si="47"/>
        <v>1260</v>
      </c>
      <c r="CT71" s="621">
        <f t="shared" si="48"/>
        <v>0.52587646076794659</v>
      </c>
      <c r="CU71" s="294">
        <v>17013</v>
      </c>
      <c r="CV71" s="602">
        <f t="shared" si="49"/>
        <v>3209.0555999999997</v>
      </c>
      <c r="CW71" s="621">
        <f t="shared" si="50"/>
        <v>0.23247381378904999</v>
      </c>
      <c r="CX71" s="294">
        <v>752</v>
      </c>
      <c r="CY71" s="602">
        <f t="shared" si="51"/>
        <v>51</v>
      </c>
      <c r="CZ71" s="621">
        <f t="shared" si="52"/>
        <v>7.2753209700427965E-2</v>
      </c>
      <c r="DA71" s="294">
        <v>723</v>
      </c>
      <c r="DB71" s="602">
        <f t="shared" si="53"/>
        <v>-132</v>
      </c>
      <c r="DC71" s="621">
        <f t="shared" si="54"/>
        <v>-0.15438596491228071</v>
      </c>
      <c r="DD71" s="294">
        <v>836</v>
      </c>
      <c r="DE71" s="602">
        <f t="shared" si="55"/>
        <v>-399</v>
      </c>
      <c r="DF71" s="621">
        <f t="shared" si="56"/>
        <v>-0.32307692307692309</v>
      </c>
      <c r="DG71" s="294">
        <v>2311</v>
      </c>
      <c r="DH71" s="602">
        <f t="shared" si="57"/>
        <v>-480</v>
      </c>
      <c r="DI71" s="621">
        <f t="shared" si="58"/>
        <v>-0.17198136868505912</v>
      </c>
      <c r="DJ71" s="294">
        <v>1353</v>
      </c>
      <c r="DK71" s="602">
        <f t="shared" si="59"/>
        <v>-491</v>
      </c>
      <c r="DL71" s="621">
        <f t="shared" si="60"/>
        <v>-0.26626898047722342</v>
      </c>
      <c r="DM71" s="294">
        <v>2071</v>
      </c>
      <c r="DN71" s="602">
        <f t="shared" si="61"/>
        <v>227</v>
      </c>
      <c r="DO71" s="621">
        <f t="shared" si="62"/>
        <v>0.12310195227765727</v>
      </c>
      <c r="DP71" s="294">
        <v>1946</v>
      </c>
      <c r="DQ71" s="602">
        <f t="shared" si="63"/>
        <v>11</v>
      </c>
      <c r="DR71" s="621">
        <f t="shared" si="64"/>
        <v>5.6847545219638239E-3</v>
      </c>
      <c r="DS71" s="294">
        <v>5370</v>
      </c>
      <c r="DT71" s="602">
        <f t="shared" si="65"/>
        <v>96</v>
      </c>
      <c r="DU71" s="621">
        <f t="shared" si="66"/>
        <v>1.8202502844141068E-2</v>
      </c>
      <c r="DV71" s="294">
        <v>7681</v>
      </c>
      <c r="DW71" s="602">
        <f t="shared" si="67"/>
        <v>-384</v>
      </c>
      <c r="DX71" s="621">
        <f t="shared" si="68"/>
        <v>-4.7613143211407319E-2</v>
      </c>
    </row>
    <row r="72" spans="1:128" x14ac:dyDescent="0.25">
      <c r="A72" s="87" t="s">
        <v>95</v>
      </c>
      <c r="E72" s="294">
        <v>0</v>
      </c>
      <c r="I72" s="294">
        <v>0</v>
      </c>
      <c r="N72" s="294">
        <v>0</v>
      </c>
      <c r="P72" s="88"/>
      <c r="Q72" s="88"/>
      <c r="S72" s="294">
        <v>0</v>
      </c>
      <c r="T72" s="294">
        <v>0</v>
      </c>
      <c r="X72" s="294">
        <v>0</v>
      </c>
      <c r="AB72" s="294">
        <v>0</v>
      </c>
      <c r="AG72" s="294">
        <v>0</v>
      </c>
      <c r="AL72" s="294">
        <v>0</v>
      </c>
      <c r="AM72" s="294">
        <v>0</v>
      </c>
      <c r="AQ72" s="294">
        <v>0</v>
      </c>
      <c r="AU72" s="294">
        <v>0</v>
      </c>
      <c r="AZ72" s="294">
        <v>0</v>
      </c>
      <c r="BB72" s="88"/>
      <c r="BC72" s="88"/>
      <c r="BE72" s="294">
        <v>0</v>
      </c>
      <c r="BF72" s="294">
        <v>0</v>
      </c>
      <c r="BG72" s="294">
        <v>0</v>
      </c>
      <c r="BH72" s="546"/>
      <c r="BL72" s="294">
        <v>0</v>
      </c>
      <c r="BP72" s="294">
        <v>0</v>
      </c>
      <c r="BR72" s="294">
        <v>0</v>
      </c>
      <c r="BS72" s="546" t="e">
        <v>#DIV/0!</v>
      </c>
      <c r="BT72" s="294">
        <v>0</v>
      </c>
      <c r="BU72" s="294">
        <v>0</v>
      </c>
      <c r="BV72" s="546" t="e">
        <v>#DIV/0!</v>
      </c>
      <c r="BX72" s="844">
        <v>0</v>
      </c>
      <c r="BY72" s="845" t="e">
        <v>#DIV/0!</v>
      </c>
      <c r="CA72" s="844">
        <f t="shared" si="36"/>
        <v>0</v>
      </c>
      <c r="CB72" s="845" t="e">
        <f t="shared" si="37"/>
        <v>#DIV/0!</v>
      </c>
      <c r="CC72" s="294">
        <v>0</v>
      </c>
      <c r="CD72" s="844">
        <f t="shared" si="38"/>
        <v>0</v>
      </c>
      <c r="CE72" s="845" t="e">
        <f t="shared" si="39"/>
        <v>#DIV/0!</v>
      </c>
      <c r="CG72" s="844">
        <f t="shared" si="40"/>
        <v>0</v>
      </c>
      <c r="CH72" s="845" t="e">
        <f t="shared" si="41"/>
        <v>#DIV/0!</v>
      </c>
      <c r="CJ72" s="844">
        <f t="shared" si="42"/>
        <v>0</v>
      </c>
      <c r="CK72" s="845" t="e">
        <f t="shared" si="43"/>
        <v>#DIV/0!</v>
      </c>
      <c r="CL72" s="294">
        <v>0</v>
      </c>
      <c r="CM72" s="602">
        <f t="shared" si="44"/>
        <v>0</v>
      </c>
      <c r="CN72" s="621" t="e">
        <f t="shared" si="45"/>
        <v>#DIV/0!</v>
      </c>
      <c r="CP72" s="602">
        <f t="shared" si="35"/>
        <v>0</v>
      </c>
      <c r="CQ72" s="621" t="e">
        <f t="shared" si="46"/>
        <v>#DIV/0!</v>
      </c>
      <c r="CR72" s="294">
        <v>0</v>
      </c>
      <c r="CS72" s="602">
        <f t="shared" si="47"/>
        <v>0</v>
      </c>
      <c r="CT72" s="621" t="e">
        <f t="shared" si="48"/>
        <v>#DIV/0!</v>
      </c>
      <c r="CU72" s="294">
        <v>0</v>
      </c>
      <c r="CV72" s="602">
        <f t="shared" si="49"/>
        <v>0</v>
      </c>
      <c r="CW72" s="621" t="e">
        <f t="shared" si="50"/>
        <v>#DIV/0!</v>
      </c>
      <c r="CY72" s="602">
        <f t="shared" si="51"/>
        <v>0</v>
      </c>
      <c r="CZ72" s="621" t="e">
        <f t="shared" si="52"/>
        <v>#DIV/0!</v>
      </c>
      <c r="DB72" s="602">
        <f t="shared" si="53"/>
        <v>0</v>
      </c>
      <c r="DC72" s="621" t="e">
        <f t="shared" si="54"/>
        <v>#DIV/0!</v>
      </c>
      <c r="DE72" s="602">
        <f t="shared" si="55"/>
        <v>0</v>
      </c>
      <c r="DF72" s="621" t="e">
        <f t="shared" si="56"/>
        <v>#DIV/0!</v>
      </c>
      <c r="DG72" s="294">
        <v>0</v>
      </c>
      <c r="DH72" s="602">
        <f t="shared" si="57"/>
        <v>0</v>
      </c>
      <c r="DI72" s="621" t="e">
        <f t="shared" si="58"/>
        <v>#DIV/0!</v>
      </c>
      <c r="DK72" s="602">
        <f t="shared" si="59"/>
        <v>0</v>
      </c>
      <c r="DL72" s="621" t="e">
        <f t="shared" si="60"/>
        <v>#DIV/0!</v>
      </c>
      <c r="DN72" s="602">
        <f t="shared" si="61"/>
        <v>0</v>
      </c>
      <c r="DO72" s="621" t="e">
        <f t="shared" si="62"/>
        <v>#DIV/0!</v>
      </c>
      <c r="DQ72" s="602">
        <f t="shared" si="63"/>
        <v>0</v>
      </c>
      <c r="DR72" s="621" t="e">
        <f t="shared" si="64"/>
        <v>#DIV/0!</v>
      </c>
      <c r="DS72" s="294">
        <v>0</v>
      </c>
      <c r="DT72" s="602">
        <f t="shared" si="65"/>
        <v>0</v>
      </c>
      <c r="DU72" s="621" t="e">
        <f t="shared" si="66"/>
        <v>#DIV/0!</v>
      </c>
      <c r="DW72" s="602">
        <f t="shared" si="67"/>
        <v>0</v>
      </c>
      <c r="DX72" s="621" t="e">
        <f t="shared" si="68"/>
        <v>#DIV/0!</v>
      </c>
    </row>
    <row r="73" spans="1:128" x14ac:dyDescent="0.25">
      <c r="A73" s="87" t="s">
        <v>96</v>
      </c>
      <c r="E73" s="294">
        <v>0</v>
      </c>
      <c r="I73" s="294">
        <v>0</v>
      </c>
      <c r="N73" s="294">
        <v>0</v>
      </c>
      <c r="S73" s="294">
        <v>0</v>
      </c>
      <c r="T73" s="294">
        <v>0</v>
      </c>
      <c r="X73" s="294">
        <v>0</v>
      </c>
      <c r="AB73" s="294">
        <v>0</v>
      </c>
      <c r="AG73" s="294">
        <v>0</v>
      </c>
      <c r="AL73" s="294">
        <v>0</v>
      </c>
      <c r="AM73" s="294">
        <v>0</v>
      </c>
      <c r="AQ73" s="294">
        <v>0</v>
      </c>
      <c r="AU73" s="294">
        <v>0</v>
      </c>
      <c r="AZ73" s="294">
        <v>0</v>
      </c>
      <c r="BG73" s="294">
        <v>0</v>
      </c>
      <c r="BH73" s="546"/>
      <c r="BL73" s="294">
        <v>0</v>
      </c>
      <c r="BP73" s="294">
        <v>0</v>
      </c>
      <c r="BR73" s="294">
        <v>0</v>
      </c>
      <c r="BS73" s="546" t="e">
        <v>#DIV/0!</v>
      </c>
      <c r="BT73" s="294">
        <v>0</v>
      </c>
      <c r="BU73" s="294">
        <v>0</v>
      </c>
      <c r="BV73" s="546" t="e">
        <v>#DIV/0!</v>
      </c>
      <c r="BX73" s="844">
        <v>0</v>
      </c>
      <c r="BY73" s="845" t="e">
        <v>#DIV/0!</v>
      </c>
      <c r="CA73" s="844">
        <f t="shared" si="36"/>
        <v>0</v>
      </c>
      <c r="CB73" s="845" t="e">
        <f t="shared" si="37"/>
        <v>#DIV/0!</v>
      </c>
      <c r="CC73" s="294">
        <v>0</v>
      </c>
      <c r="CD73" s="844">
        <f t="shared" si="38"/>
        <v>0</v>
      </c>
      <c r="CE73" s="845" t="e">
        <f t="shared" si="39"/>
        <v>#DIV/0!</v>
      </c>
      <c r="CG73" s="844">
        <f t="shared" si="40"/>
        <v>0</v>
      </c>
      <c r="CH73" s="845" t="e">
        <f t="shared" si="41"/>
        <v>#DIV/0!</v>
      </c>
      <c r="CJ73" s="844">
        <f t="shared" si="42"/>
        <v>0</v>
      </c>
      <c r="CK73" s="845" t="e">
        <f t="shared" si="43"/>
        <v>#DIV/0!</v>
      </c>
      <c r="CL73" s="294">
        <v>0</v>
      </c>
      <c r="CM73" s="602">
        <f t="shared" si="44"/>
        <v>0</v>
      </c>
      <c r="CN73" s="621" t="e">
        <f t="shared" si="45"/>
        <v>#DIV/0!</v>
      </c>
      <c r="CP73" s="602">
        <f t="shared" si="35"/>
        <v>0</v>
      </c>
      <c r="CQ73" s="621" t="e">
        <f t="shared" si="46"/>
        <v>#DIV/0!</v>
      </c>
      <c r="CR73" s="294">
        <v>0</v>
      </c>
      <c r="CS73" s="602">
        <f t="shared" si="47"/>
        <v>0</v>
      </c>
      <c r="CT73" s="621" t="e">
        <f t="shared" si="48"/>
        <v>#DIV/0!</v>
      </c>
      <c r="CV73" s="602">
        <f t="shared" si="49"/>
        <v>0</v>
      </c>
      <c r="CW73" s="621" t="e">
        <f t="shared" si="50"/>
        <v>#DIV/0!</v>
      </c>
      <c r="CY73" s="602">
        <f t="shared" si="51"/>
        <v>0</v>
      </c>
      <c r="CZ73" s="621" t="e">
        <f t="shared" si="52"/>
        <v>#DIV/0!</v>
      </c>
      <c r="DB73" s="602">
        <f t="shared" si="53"/>
        <v>0</v>
      </c>
      <c r="DC73" s="621" t="e">
        <f t="shared" si="54"/>
        <v>#DIV/0!</v>
      </c>
      <c r="DE73" s="602">
        <f t="shared" si="55"/>
        <v>0</v>
      </c>
      <c r="DF73" s="621" t="e">
        <f t="shared" si="56"/>
        <v>#DIV/0!</v>
      </c>
      <c r="DG73" s="294">
        <v>0</v>
      </c>
      <c r="DH73" s="602">
        <f t="shared" si="57"/>
        <v>0</v>
      </c>
      <c r="DI73" s="621" t="e">
        <f t="shared" si="58"/>
        <v>#DIV/0!</v>
      </c>
      <c r="DK73" s="602">
        <f t="shared" si="59"/>
        <v>0</v>
      </c>
      <c r="DL73" s="621" t="e">
        <f t="shared" si="60"/>
        <v>#DIV/0!</v>
      </c>
      <c r="DN73" s="602">
        <f t="shared" si="61"/>
        <v>0</v>
      </c>
      <c r="DO73" s="621" t="e">
        <f t="shared" si="62"/>
        <v>#DIV/0!</v>
      </c>
      <c r="DQ73" s="602">
        <f t="shared" si="63"/>
        <v>0</v>
      </c>
      <c r="DR73" s="621" t="e">
        <f t="shared" si="64"/>
        <v>#DIV/0!</v>
      </c>
      <c r="DS73" s="294">
        <v>0</v>
      </c>
      <c r="DT73" s="602">
        <f t="shared" si="65"/>
        <v>0</v>
      </c>
      <c r="DU73" s="621" t="e">
        <f t="shared" si="66"/>
        <v>#DIV/0!</v>
      </c>
      <c r="DW73" s="602">
        <f t="shared" si="67"/>
        <v>0</v>
      </c>
      <c r="DX73" s="621" t="e">
        <f t="shared" si="68"/>
        <v>#DIV/0!</v>
      </c>
    </row>
    <row r="74" spans="1:128" x14ac:dyDescent="0.25">
      <c r="A74" s="87" t="s">
        <v>69</v>
      </c>
      <c r="E74" s="294">
        <v>0</v>
      </c>
      <c r="I74" s="294">
        <v>0</v>
      </c>
      <c r="N74" s="294">
        <v>0</v>
      </c>
      <c r="O74" s="294">
        <v>0</v>
      </c>
      <c r="S74" s="294">
        <v>0</v>
      </c>
      <c r="T74" s="294">
        <v>0</v>
      </c>
      <c r="X74" s="294">
        <v>0</v>
      </c>
      <c r="AB74" s="294">
        <v>0</v>
      </c>
      <c r="AC74" s="294">
        <v>0</v>
      </c>
      <c r="AG74" s="294">
        <v>0</v>
      </c>
      <c r="AH74" s="294">
        <v>0</v>
      </c>
      <c r="AL74" s="294">
        <v>0</v>
      </c>
      <c r="AM74" s="294">
        <v>0</v>
      </c>
      <c r="AQ74" s="294">
        <v>0</v>
      </c>
      <c r="AU74" s="294">
        <v>0</v>
      </c>
      <c r="AV74" s="294">
        <v>0</v>
      </c>
      <c r="AZ74" s="294">
        <v>0</v>
      </c>
      <c r="BA74" s="294">
        <v>0</v>
      </c>
      <c r="BG74" s="294">
        <v>0</v>
      </c>
      <c r="BH74" s="546"/>
      <c r="BL74" s="294">
        <v>0</v>
      </c>
      <c r="BP74" s="294">
        <v>0</v>
      </c>
      <c r="BQ74" s="294">
        <v>0</v>
      </c>
      <c r="BR74" s="294">
        <v>0</v>
      </c>
      <c r="BS74" s="546" t="e">
        <v>#DIV/0!</v>
      </c>
      <c r="BT74" s="294">
        <v>0</v>
      </c>
      <c r="BU74" s="294">
        <v>0</v>
      </c>
      <c r="BV74" s="546" t="e">
        <v>#DIV/0!</v>
      </c>
      <c r="BX74" s="844">
        <v>0</v>
      </c>
      <c r="BY74" s="845" t="e">
        <v>#DIV/0!</v>
      </c>
      <c r="CA74" s="844">
        <f t="shared" si="36"/>
        <v>0</v>
      </c>
      <c r="CB74" s="845" t="e">
        <f t="shared" si="37"/>
        <v>#DIV/0!</v>
      </c>
      <c r="CC74" s="294">
        <v>0</v>
      </c>
      <c r="CD74" s="844">
        <f t="shared" si="38"/>
        <v>0</v>
      </c>
      <c r="CE74" s="845" t="e">
        <f t="shared" si="39"/>
        <v>#DIV/0!</v>
      </c>
      <c r="CF74" s="294">
        <v>0</v>
      </c>
      <c r="CG74" s="844">
        <f t="shared" si="40"/>
        <v>0</v>
      </c>
      <c r="CH74" s="845" t="e">
        <f t="shared" si="41"/>
        <v>#DIV/0!</v>
      </c>
      <c r="CJ74" s="844">
        <f t="shared" si="42"/>
        <v>0</v>
      </c>
      <c r="CK74" s="845" t="e">
        <f t="shared" si="43"/>
        <v>#DIV/0!</v>
      </c>
      <c r="CL74" s="294">
        <v>0</v>
      </c>
      <c r="CM74" s="602">
        <f t="shared" si="44"/>
        <v>0</v>
      </c>
      <c r="CN74" s="621" t="e">
        <f t="shared" si="45"/>
        <v>#DIV/0!</v>
      </c>
      <c r="CP74" s="602">
        <f t="shared" si="35"/>
        <v>0</v>
      </c>
      <c r="CQ74" s="621" t="e">
        <f t="shared" si="46"/>
        <v>#DIV/0!</v>
      </c>
      <c r="CR74" s="294">
        <v>0</v>
      </c>
      <c r="CS74" s="602">
        <f t="shared" si="47"/>
        <v>0</v>
      </c>
      <c r="CT74" s="621" t="e">
        <f t="shared" si="48"/>
        <v>#DIV/0!</v>
      </c>
      <c r="CV74" s="602">
        <f t="shared" si="49"/>
        <v>0</v>
      </c>
      <c r="CW74" s="621" t="e">
        <f t="shared" si="50"/>
        <v>#DIV/0!</v>
      </c>
      <c r="CY74" s="602">
        <f t="shared" si="51"/>
        <v>0</v>
      </c>
      <c r="CZ74" s="621" t="e">
        <f t="shared" si="52"/>
        <v>#DIV/0!</v>
      </c>
      <c r="DB74" s="602">
        <f t="shared" si="53"/>
        <v>0</v>
      </c>
      <c r="DC74" s="621" t="e">
        <f t="shared" si="54"/>
        <v>#DIV/0!</v>
      </c>
      <c r="DE74" s="602">
        <f t="shared" si="55"/>
        <v>0</v>
      </c>
      <c r="DF74" s="621" t="e">
        <f t="shared" si="56"/>
        <v>#DIV/0!</v>
      </c>
      <c r="DG74" s="294">
        <v>0</v>
      </c>
      <c r="DH74" s="602">
        <f t="shared" si="57"/>
        <v>0</v>
      </c>
      <c r="DI74" s="621" t="e">
        <f t="shared" si="58"/>
        <v>#DIV/0!</v>
      </c>
      <c r="DK74" s="602">
        <f t="shared" si="59"/>
        <v>0</v>
      </c>
      <c r="DL74" s="621" t="e">
        <f t="shared" si="60"/>
        <v>#DIV/0!</v>
      </c>
      <c r="DN74" s="602">
        <f t="shared" si="61"/>
        <v>0</v>
      </c>
      <c r="DO74" s="621" t="e">
        <f t="shared" si="62"/>
        <v>#DIV/0!</v>
      </c>
      <c r="DQ74" s="602">
        <f t="shared" si="63"/>
        <v>0</v>
      </c>
      <c r="DR74" s="621" t="e">
        <f t="shared" si="64"/>
        <v>#DIV/0!</v>
      </c>
      <c r="DS74" s="294">
        <v>0</v>
      </c>
      <c r="DT74" s="602">
        <f t="shared" si="65"/>
        <v>0</v>
      </c>
      <c r="DU74" s="621" t="e">
        <f t="shared" si="66"/>
        <v>#DIV/0!</v>
      </c>
      <c r="DV74" s="294">
        <v>0</v>
      </c>
      <c r="DW74" s="602">
        <f t="shared" si="67"/>
        <v>0</v>
      </c>
      <c r="DX74" s="621" t="e">
        <f t="shared" si="68"/>
        <v>#DIV/0!</v>
      </c>
    </row>
    <row r="75" spans="1:128" x14ac:dyDescent="0.25">
      <c r="A75" s="89" t="s">
        <v>93</v>
      </c>
      <c r="B75" s="294">
        <v>677</v>
      </c>
      <c r="C75" s="294">
        <v>557</v>
      </c>
      <c r="D75" s="294">
        <v>723</v>
      </c>
      <c r="E75" s="294">
        <v>1957</v>
      </c>
      <c r="F75" s="294">
        <v>1288</v>
      </c>
      <c r="G75" s="294">
        <v>806.00000000000011</v>
      </c>
      <c r="H75" s="294">
        <v>581</v>
      </c>
      <c r="I75" s="294">
        <v>2675</v>
      </c>
      <c r="J75" s="294">
        <v>4632</v>
      </c>
      <c r="K75" s="294">
        <v>784</v>
      </c>
      <c r="L75" s="294">
        <v>601.00000000000011</v>
      </c>
      <c r="M75" s="294">
        <v>748</v>
      </c>
      <c r="N75" s="294">
        <v>2133</v>
      </c>
      <c r="O75" s="294">
        <v>6765</v>
      </c>
      <c r="P75" s="294">
        <v>1112</v>
      </c>
      <c r="Q75" s="294">
        <v>657.99999999999989</v>
      </c>
      <c r="R75" s="294">
        <v>777</v>
      </c>
      <c r="S75" s="294">
        <v>2547</v>
      </c>
      <c r="T75" s="294">
        <v>9312</v>
      </c>
      <c r="U75" s="294">
        <v>623.99999999999989</v>
      </c>
      <c r="V75" s="294">
        <v>564</v>
      </c>
      <c r="W75" s="294">
        <v>594</v>
      </c>
      <c r="X75" s="294">
        <v>1782</v>
      </c>
      <c r="Y75" s="294">
        <v>939.00000000000023</v>
      </c>
      <c r="Z75" s="294">
        <v>432</v>
      </c>
      <c r="AA75" s="294">
        <v>554</v>
      </c>
      <c r="AB75" s="294">
        <v>1925.0000000000002</v>
      </c>
      <c r="AC75" s="294">
        <v>3707</v>
      </c>
      <c r="AD75" s="294">
        <v>938</v>
      </c>
      <c r="AE75" s="294">
        <v>796</v>
      </c>
      <c r="AF75" s="294">
        <v>671.99999999999989</v>
      </c>
      <c r="AG75" s="294">
        <v>2406</v>
      </c>
      <c r="AH75" s="294">
        <v>6113</v>
      </c>
      <c r="AI75" s="294">
        <v>696</v>
      </c>
      <c r="AJ75" s="294">
        <v>726</v>
      </c>
      <c r="AK75" s="294">
        <v>652.99999999999989</v>
      </c>
      <c r="AL75" s="294">
        <v>2075</v>
      </c>
      <c r="AM75" s="294">
        <v>8188</v>
      </c>
      <c r="AN75" s="294">
        <v>646.99999999999989</v>
      </c>
      <c r="AO75" s="294">
        <v>580</v>
      </c>
      <c r="AP75" s="294">
        <v>741.03120000000001</v>
      </c>
      <c r="AQ75" s="294">
        <v>1968.0311999999999</v>
      </c>
      <c r="AR75" s="294">
        <v>879.00000000000011</v>
      </c>
      <c r="AS75" s="294">
        <v>460</v>
      </c>
      <c r="AT75" s="294">
        <v>659.00159999999994</v>
      </c>
      <c r="AU75" s="294">
        <v>1998.0016000000001</v>
      </c>
      <c r="AV75" s="294">
        <v>3966.0328</v>
      </c>
      <c r="AW75" s="294">
        <v>367</v>
      </c>
      <c r="AX75" s="294">
        <v>629</v>
      </c>
      <c r="AY75" s="294">
        <v>718.94860000000006</v>
      </c>
      <c r="AZ75" s="294">
        <v>1714.9486000000002</v>
      </c>
      <c r="BA75" s="294">
        <v>5680.9814000000006</v>
      </c>
      <c r="BB75" s="294">
        <v>555.00119999999993</v>
      </c>
      <c r="BC75" s="294">
        <v>794</v>
      </c>
      <c r="BD75" s="294">
        <v>625</v>
      </c>
      <c r="BE75" s="294">
        <v>1974.0011999999999</v>
      </c>
      <c r="BF75" s="294">
        <v>7654.9826000000003</v>
      </c>
      <c r="BG75" s="294">
        <v>-432.01859999999942</v>
      </c>
      <c r="BH75" s="546">
        <v>-6.5097386419149972E-2</v>
      </c>
      <c r="BI75" s="294">
        <v>631</v>
      </c>
      <c r="BJ75" s="294">
        <v>549</v>
      </c>
      <c r="BK75" s="294">
        <v>685</v>
      </c>
      <c r="BL75" s="294">
        <v>1865</v>
      </c>
      <c r="BM75" s="294">
        <v>832</v>
      </c>
      <c r="BN75" s="294">
        <v>450</v>
      </c>
      <c r="BO75" s="294">
        <v>290</v>
      </c>
      <c r="BP75" s="294">
        <v>1572</v>
      </c>
      <c r="BQ75" s="294">
        <v>3437</v>
      </c>
      <c r="BR75" s="294">
        <v>-529.03279999999995</v>
      </c>
      <c r="BS75" s="546">
        <v>-0.13339092909166056</v>
      </c>
      <c r="BT75" s="294">
        <v>443</v>
      </c>
      <c r="BU75" s="294">
        <v>76</v>
      </c>
      <c r="BV75" s="546">
        <v>0.20708446866485014</v>
      </c>
      <c r="BW75" s="294">
        <v>439</v>
      </c>
      <c r="BX75" s="844">
        <v>-190</v>
      </c>
      <c r="BY75" s="845">
        <v>-0.30206677265500798</v>
      </c>
      <c r="BZ75" s="294">
        <v>562</v>
      </c>
      <c r="CA75" s="844">
        <f t="shared" si="36"/>
        <v>-156.94860000000006</v>
      </c>
      <c r="CB75" s="845">
        <f t="shared" si="37"/>
        <v>-0.21830294961280966</v>
      </c>
      <c r="CC75" s="294">
        <v>1444</v>
      </c>
      <c r="CD75" s="844">
        <f t="shared" si="38"/>
        <v>-270.94860000000017</v>
      </c>
      <c r="CE75" s="845">
        <f t="shared" si="39"/>
        <v>-0.15799225702741188</v>
      </c>
      <c r="CF75" s="294">
        <v>4881</v>
      </c>
      <c r="CG75" s="844">
        <f t="shared" si="40"/>
        <v>-799.98140000000058</v>
      </c>
      <c r="CH75" s="845">
        <f t="shared" si="41"/>
        <v>-0.14081746509502752</v>
      </c>
      <c r="CI75" s="294">
        <v>580</v>
      </c>
      <c r="CJ75" s="844">
        <f t="shared" si="42"/>
        <v>24.998800000000074</v>
      </c>
      <c r="CK75" s="845">
        <f t="shared" si="43"/>
        <v>4.5042785493076554E-2</v>
      </c>
      <c r="CL75" s="294">
        <v>601</v>
      </c>
      <c r="CM75" s="602">
        <f t="shared" si="44"/>
        <v>-193</v>
      </c>
      <c r="CN75" s="621">
        <f t="shared" si="45"/>
        <v>-0.24307304785894207</v>
      </c>
      <c r="CO75" s="294">
        <v>632</v>
      </c>
      <c r="CP75" s="602">
        <f t="shared" si="35"/>
        <v>7</v>
      </c>
      <c r="CQ75" s="621">
        <f t="shared" si="46"/>
        <v>1.12E-2</v>
      </c>
      <c r="CR75" s="294">
        <v>1813</v>
      </c>
      <c r="CS75" s="602">
        <f t="shared" si="47"/>
        <v>-161.00119999999993</v>
      </c>
      <c r="CT75" s="621">
        <f t="shared" si="48"/>
        <v>-8.1560842009619813E-2</v>
      </c>
      <c r="CU75" s="294">
        <v>6694</v>
      </c>
      <c r="CV75" s="602">
        <f t="shared" si="49"/>
        <v>-960.98260000000028</v>
      </c>
      <c r="CW75" s="621">
        <f t="shared" si="50"/>
        <v>-0.12553687581210182</v>
      </c>
      <c r="CX75" s="294">
        <v>624</v>
      </c>
      <c r="CY75" s="602">
        <f t="shared" si="51"/>
        <v>-7</v>
      </c>
      <c r="CZ75" s="621">
        <f t="shared" si="52"/>
        <v>-1.1093502377179081E-2</v>
      </c>
      <c r="DA75" s="294">
        <v>541</v>
      </c>
      <c r="DB75" s="602">
        <f t="shared" si="53"/>
        <v>-8</v>
      </c>
      <c r="DC75" s="621">
        <f t="shared" si="54"/>
        <v>-1.4571948998178506E-2</v>
      </c>
      <c r="DD75" s="294">
        <v>531</v>
      </c>
      <c r="DE75" s="602">
        <f t="shared" si="55"/>
        <v>-154</v>
      </c>
      <c r="DF75" s="621">
        <f t="shared" si="56"/>
        <v>-0.22481751824817517</v>
      </c>
      <c r="DG75" s="294">
        <v>1696</v>
      </c>
      <c r="DH75" s="602">
        <f t="shared" si="57"/>
        <v>-169</v>
      </c>
      <c r="DI75" s="621">
        <f t="shared" si="58"/>
        <v>-9.0616621983914208E-2</v>
      </c>
      <c r="DJ75" s="294">
        <v>1008</v>
      </c>
      <c r="DK75" s="602">
        <f t="shared" si="59"/>
        <v>558</v>
      </c>
      <c r="DL75" s="621">
        <f t="shared" si="60"/>
        <v>1.24</v>
      </c>
      <c r="DM75" s="294">
        <v>620</v>
      </c>
      <c r="DN75" s="602">
        <f t="shared" si="61"/>
        <v>170</v>
      </c>
      <c r="DO75" s="621">
        <f t="shared" si="62"/>
        <v>0.37777777777777777</v>
      </c>
      <c r="DP75" s="294">
        <v>407</v>
      </c>
      <c r="DQ75" s="602">
        <f t="shared" si="63"/>
        <v>117</v>
      </c>
      <c r="DR75" s="621">
        <f t="shared" si="64"/>
        <v>0.40344827586206894</v>
      </c>
      <c r="DS75" s="294">
        <v>2035</v>
      </c>
      <c r="DT75" s="602">
        <f t="shared" si="65"/>
        <v>463</v>
      </c>
      <c r="DU75" s="621">
        <f t="shared" si="66"/>
        <v>0.29452926208651398</v>
      </c>
      <c r="DV75" s="294">
        <v>3731</v>
      </c>
      <c r="DW75" s="602">
        <f t="shared" si="67"/>
        <v>294</v>
      </c>
      <c r="DX75" s="621">
        <f t="shared" si="68"/>
        <v>8.5539714867617106E-2</v>
      </c>
    </row>
    <row r="76" spans="1:128" x14ac:dyDescent="0.25">
      <c r="A76" s="89" t="s">
        <v>94</v>
      </c>
      <c r="B76" s="294">
        <v>184</v>
      </c>
      <c r="C76" s="294">
        <v>212.00000000000003</v>
      </c>
      <c r="D76" s="294">
        <v>240</v>
      </c>
      <c r="E76" s="294">
        <v>636</v>
      </c>
      <c r="F76" s="294">
        <v>1436</v>
      </c>
      <c r="G76" s="294">
        <v>142</v>
      </c>
      <c r="H76" s="294">
        <v>150</v>
      </c>
      <c r="I76" s="294">
        <v>1728</v>
      </c>
      <c r="J76" s="294">
        <v>2364</v>
      </c>
      <c r="K76" s="294">
        <v>416</v>
      </c>
      <c r="L76" s="294">
        <v>236.00000000000003</v>
      </c>
      <c r="M76" s="294">
        <v>761.99999999999989</v>
      </c>
      <c r="N76" s="294">
        <v>1414</v>
      </c>
      <c r="O76" s="294">
        <v>3778</v>
      </c>
      <c r="P76" s="294">
        <v>413</v>
      </c>
      <c r="Q76" s="294">
        <v>274</v>
      </c>
      <c r="R76" s="294">
        <v>273</v>
      </c>
      <c r="S76" s="294">
        <v>960</v>
      </c>
      <c r="T76" s="294">
        <v>4738</v>
      </c>
      <c r="U76" s="294">
        <v>199</v>
      </c>
      <c r="V76" s="294">
        <v>135</v>
      </c>
      <c r="W76" s="294">
        <v>560</v>
      </c>
      <c r="X76" s="294">
        <v>894</v>
      </c>
      <c r="Y76" s="294">
        <v>310</v>
      </c>
      <c r="Z76" s="294">
        <v>244</v>
      </c>
      <c r="AA76" s="294">
        <v>395.99999999999994</v>
      </c>
      <c r="AB76" s="294">
        <v>950</v>
      </c>
      <c r="AC76" s="294">
        <v>1844</v>
      </c>
      <c r="AD76" s="294">
        <v>345.00000000000006</v>
      </c>
      <c r="AE76" s="294">
        <v>521.00000000000011</v>
      </c>
      <c r="AF76" s="294">
        <v>597</v>
      </c>
      <c r="AG76" s="294">
        <v>1463</v>
      </c>
      <c r="AH76" s="294">
        <v>3307</v>
      </c>
      <c r="AI76" s="294">
        <v>257</v>
      </c>
      <c r="AJ76" s="294">
        <v>278</v>
      </c>
      <c r="AK76" s="294">
        <v>197.00000000000003</v>
      </c>
      <c r="AL76" s="294">
        <v>732</v>
      </c>
      <c r="AM76" s="294">
        <v>4039</v>
      </c>
      <c r="AN76" s="294">
        <v>190</v>
      </c>
      <c r="AO76" s="294">
        <v>145</v>
      </c>
      <c r="AP76" s="294">
        <v>608.01160000000004</v>
      </c>
      <c r="AQ76" s="294">
        <v>943.01160000000004</v>
      </c>
      <c r="AR76" s="294">
        <v>749</v>
      </c>
      <c r="AS76" s="294">
        <v>551</v>
      </c>
      <c r="AT76" s="294">
        <v>379.99800000000005</v>
      </c>
      <c r="AU76" s="294">
        <v>1679.998</v>
      </c>
      <c r="AV76" s="294">
        <v>2623.0096000000003</v>
      </c>
      <c r="AW76" s="294">
        <v>350</v>
      </c>
      <c r="AX76" s="294">
        <v>112</v>
      </c>
      <c r="AY76" s="294">
        <v>179.00219999999999</v>
      </c>
      <c r="AZ76" s="294">
        <v>641.00220000000002</v>
      </c>
      <c r="BA76" s="294">
        <v>3264.0118000000002</v>
      </c>
      <c r="BB76" s="294">
        <v>158.00399999999999</v>
      </c>
      <c r="BC76" s="294">
        <v>232</v>
      </c>
      <c r="BD76" s="294">
        <v>233.99999999999997</v>
      </c>
      <c r="BE76" s="294">
        <v>624.00400000000002</v>
      </c>
      <c r="BF76" s="294">
        <v>3888.0158000000001</v>
      </c>
      <c r="BG76" s="294">
        <v>-42.988199999999779</v>
      </c>
      <c r="BH76" s="546">
        <v>-3.7381579598910641E-2</v>
      </c>
      <c r="BI76" s="294">
        <v>204</v>
      </c>
      <c r="BJ76" s="294">
        <v>129</v>
      </c>
      <c r="BK76" s="294">
        <v>602</v>
      </c>
      <c r="BL76" s="294">
        <v>935</v>
      </c>
      <c r="BM76" s="294">
        <v>318</v>
      </c>
      <c r="BN76" s="294">
        <v>153</v>
      </c>
      <c r="BO76" s="294">
        <v>477</v>
      </c>
      <c r="BP76" s="294">
        <v>948</v>
      </c>
      <c r="BQ76" s="294">
        <v>1883</v>
      </c>
      <c r="BR76" s="294">
        <v>-740.00960000000032</v>
      </c>
      <c r="BS76" s="546">
        <v>-0.2821223376384136</v>
      </c>
      <c r="BT76" s="294">
        <v>724</v>
      </c>
      <c r="BU76" s="294">
        <v>374</v>
      </c>
      <c r="BV76" s="546">
        <v>1.0685714285714285</v>
      </c>
      <c r="BW76" s="294">
        <v>129</v>
      </c>
      <c r="BX76" s="844">
        <v>17</v>
      </c>
      <c r="BY76" s="845">
        <v>0.15178571428571427</v>
      </c>
      <c r="BZ76" s="294">
        <v>126</v>
      </c>
      <c r="CA76" s="844">
        <f t="shared" si="36"/>
        <v>-53.002199999999988</v>
      </c>
      <c r="CB76" s="845">
        <f t="shared" si="37"/>
        <v>-0.29609803678390539</v>
      </c>
      <c r="CC76" s="294">
        <v>979</v>
      </c>
      <c r="CD76" s="844">
        <f t="shared" si="38"/>
        <v>337.99779999999998</v>
      </c>
      <c r="CE76" s="845">
        <f t="shared" si="39"/>
        <v>0.52729585015464842</v>
      </c>
      <c r="CF76" s="294">
        <v>2862</v>
      </c>
      <c r="CG76" s="844">
        <f t="shared" si="40"/>
        <v>-402.01180000000022</v>
      </c>
      <c r="CH76" s="845">
        <f t="shared" si="41"/>
        <v>-0.12316493463657215</v>
      </c>
      <c r="CI76" s="294">
        <v>144</v>
      </c>
      <c r="CJ76" s="844">
        <f t="shared" si="42"/>
        <v>-14.003999999999991</v>
      </c>
      <c r="CK76" s="845">
        <f t="shared" si="43"/>
        <v>-8.8630667578035949E-2</v>
      </c>
      <c r="CL76" s="294">
        <v>240</v>
      </c>
      <c r="CM76" s="602">
        <f t="shared" si="44"/>
        <v>8</v>
      </c>
      <c r="CN76" s="621">
        <f t="shared" si="45"/>
        <v>3.4482758620689655E-2</v>
      </c>
      <c r="CO76" s="294">
        <v>233</v>
      </c>
      <c r="CP76" s="602">
        <f t="shared" si="35"/>
        <v>-0.99999999999997158</v>
      </c>
      <c r="CQ76" s="621">
        <f t="shared" si="46"/>
        <v>-4.2735042735041525E-3</v>
      </c>
      <c r="CR76" s="294">
        <v>617</v>
      </c>
      <c r="CS76" s="602">
        <f t="shared" si="47"/>
        <v>-7.0040000000000191</v>
      </c>
      <c r="CT76" s="621">
        <f t="shared" si="48"/>
        <v>-1.122428702380116E-2</v>
      </c>
      <c r="CU76" s="294">
        <v>3479</v>
      </c>
      <c r="CV76" s="602">
        <f t="shared" si="49"/>
        <v>-409.01580000000013</v>
      </c>
      <c r="CW76" s="621">
        <f t="shared" si="50"/>
        <v>-0.10519910953036768</v>
      </c>
      <c r="CX76" s="294">
        <v>131</v>
      </c>
      <c r="CY76" s="602">
        <f t="shared" si="51"/>
        <v>-73</v>
      </c>
      <c r="CZ76" s="621">
        <f t="shared" si="52"/>
        <v>-0.35784313725490197</v>
      </c>
      <c r="DA76" s="294">
        <v>101</v>
      </c>
      <c r="DB76" s="602">
        <f t="shared" si="53"/>
        <v>-28</v>
      </c>
      <c r="DC76" s="621">
        <f t="shared" si="54"/>
        <v>-0.21705426356589147</v>
      </c>
      <c r="DD76" s="294">
        <v>658</v>
      </c>
      <c r="DE76" s="602">
        <f t="shared" si="55"/>
        <v>56</v>
      </c>
      <c r="DF76" s="621">
        <f t="shared" si="56"/>
        <v>9.3023255813953487E-2</v>
      </c>
      <c r="DG76" s="294">
        <v>890</v>
      </c>
      <c r="DH76" s="602">
        <f t="shared" si="57"/>
        <v>-45</v>
      </c>
      <c r="DI76" s="621">
        <f t="shared" si="58"/>
        <v>-4.8128342245989303E-2</v>
      </c>
      <c r="DJ76" s="294">
        <v>215</v>
      </c>
      <c r="DK76" s="602">
        <f t="shared" si="59"/>
        <v>62</v>
      </c>
      <c r="DL76" s="621">
        <f t="shared" si="60"/>
        <v>0.40522875816993464</v>
      </c>
      <c r="DM76" s="294">
        <v>125</v>
      </c>
      <c r="DN76" s="602">
        <f t="shared" si="61"/>
        <v>-28</v>
      </c>
      <c r="DO76" s="621">
        <f t="shared" si="62"/>
        <v>-0.18300653594771241</v>
      </c>
      <c r="DP76" s="294">
        <v>117</v>
      </c>
      <c r="DQ76" s="602">
        <f t="shared" si="63"/>
        <v>-360</v>
      </c>
      <c r="DR76" s="621">
        <f t="shared" si="64"/>
        <v>-0.75471698113207553</v>
      </c>
      <c r="DS76" s="294">
        <v>457</v>
      </c>
      <c r="DT76" s="602">
        <f t="shared" si="65"/>
        <v>-491</v>
      </c>
      <c r="DU76" s="621">
        <f t="shared" si="66"/>
        <v>-0.51793248945147674</v>
      </c>
      <c r="DV76" s="294">
        <v>1347</v>
      </c>
      <c r="DW76" s="602">
        <f t="shared" si="67"/>
        <v>-536</v>
      </c>
      <c r="DX76" s="621">
        <f t="shared" si="68"/>
        <v>-0.28465215082315454</v>
      </c>
    </row>
    <row r="77" spans="1:128" x14ac:dyDescent="0.25">
      <c r="E77" s="294">
        <v>0</v>
      </c>
      <c r="I77" s="294">
        <v>0</v>
      </c>
      <c r="N77" s="294">
        <v>0</v>
      </c>
      <c r="O77" s="294">
        <v>0</v>
      </c>
      <c r="S77" s="294">
        <v>0</v>
      </c>
      <c r="T77" s="294">
        <v>0</v>
      </c>
      <c r="X77" s="294">
        <v>0</v>
      </c>
      <c r="AB77" s="294">
        <v>0</v>
      </c>
      <c r="AC77" s="294">
        <v>0</v>
      </c>
      <c r="AG77" s="294">
        <v>0</v>
      </c>
      <c r="AH77" s="294">
        <v>0</v>
      </c>
      <c r="AL77" s="294">
        <v>0</v>
      </c>
      <c r="AM77" s="294">
        <v>0</v>
      </c>
      <c r="AQ77" s="294">
        <v>0</v>
      </c>
      <c r="AU77" s="294">
        <v>0</v>
      </c>
      <c r="AV77" s="294">
        <v>0</v>
      </c>
      <c r="AZ77" s="294">
        <v>0</v>
      </c>
      <c r="BA77" s="294">
        <v>0</v>
      </c>
      <c r="BE77" s="294">
        <v>0</v>
      </c>
      <c r="BF77" s="294">
        <v>0</v>
      </c>
      <c r="BG77" s="294">
        <v>0</v>
      </c>
      <c r="BH77" s="546"/>
      <c r="BL77" s="294">
        <v>0</v>
      </c>
      <c r="BP77" s="294">
        <v>0</v>
      </c>
      <c r="BQ77" s="294">
        <v>0</v>
      </c>
      <c r="BR77" s="294">
        <v>0</v>
      </c>
      <c r="BS77" s="546" t="e">
        <v>#DIV/0!</v>
      </c>
      <c r="BT77" s="294">
        <v>0</v>
      </c>
      <c r="BU77" s="294">
        <v>0</v>
      </c>
      <c r="BV77" s="546" t="e">
        <v>#DIV/0!</v>
      </c>
      <c r="BX77" s="844">
        <v>0</v>
      </c>
      <c r="BY77" s="845" t="e">
        <v>#DIV/0!</v>
      </c>
      <c r="CA77" s="844">
        <f t="shared" si="36"/>
        <v>0</v>
      </c>
      <c r="CB77" s="845" t="e">
        <f t="shared" si="37"/>
        <v>#DIV/0!</v>
      </c>
      <c r="CC77" s="294">
        <v>0</v>
      </c>
      <c r="CD77" s="844">
        <f t="shared" si="38"/>
        <v>0</v>
      </c>
      <c r="CE77" s="845" t="e">
        <f t="shared" si="39"/>
        <v>#DIV/0!</v>
      </c>
      <c r="CF77" s="294">
        <v>0</v>
      </c>
      <c r="CG77" s="844">
        <f t="shared" si="40"/>
        <v>0</v>
      </c>
      <c r="CH77" s="845" t="e">
        <f t="shared" si="41"/>
        <v>#DIV/0!</v>
      </c>
      <c r="CJ77" s="844">
        <f t="shared" si="42"/>
        <v>0</v>
      </c>
      <c r="CK77" s="845" t="e">
        <f t="shared" si="43"/>
        <v>#DIV/0!</v>
      </c>
      <c r="CM77" s="602">
        <f t="shared" si="44"/>
        <v>0</v>
      </c>
      <c r="CN77" s="621" t="e">
        <f t="shared" si="45"/>
        <v>#DIV/0!</v>
      </c>
      <c r="CP77" s="602">
        <f t="shared" si="35"/>
        <v>0</v>
      </c>
      <c r="CQ77" s="621" t="e">
        <f t="shared" si="46"/>
        <v>#DIV/0!</v>
      </c>
      <c r="CR77" s="294">
        <v>0</v>
      </c>
      <c r="CS77" s="602">
        <f t="shared" si="47"/>
        <v>0</v>
      </c>
      <c r="CT77" s="621" t="e">
        <f t="shared" si="48"/>
        <v>#DIV/0!</v>
      </c>
      <c r="CU77" s="294">
        <v>0</v>
      </c>
      <c r="CV77" s="602">
        <f t="shared" si="49"/>
        <v>0</v>
      </c>
      <c r="CW77" s="621" t="e">
        <f t="shared" si="50"/>
        <v>#DIV/0!</v>
      </c>
      <c r="CY77" s="602">
        <f t="shared" si="51"/>
        <v>0</v>
      </c>
      <c r="CZ77" s="621" t="e">
        <f t="shared" si="52"/>
        <v>#DIV/0!</v>
      </c>
      <c r="DB77" s="602">
        <f t="shared" si="53"/>
        <v>0</v>
      </c>
      <c r="DC77" s="621" t="e">
        <f t="shared" si="54"/>
        <v>#DIV/0!</v>
      </c>
      <c r="DE77" s="602">
        <f t="shared" si="55"/>
        <v>0</v>
      </c>
      <c r="DF77" s="621" t="e">
        <f t="shared" si="56"/>
        <v>#DIV/0!</v>
      </c>
      <c r="DG77" s="294">
        <v>0</v>
      </c>
      <c r="DH77" s="602">
        <f t="shared" si="57"/>
        <v>0</v>
      </c>
      <c r="DI77" s="621" t="e">
        <f t="shared" si="58"/>
        <v>#DIV/0!</v>
      </c>
      <c r="DK77" s="602">
        <f t="shared" si="59"/>
        <v>0</v>
      </c>
      <c r="DL77" s="621" t="e">
        <f t="shared" si="60"/>
        <v>#DIV/0!</v>
      </c>
      <c r="DN77" s="602">
        <f t="shared" si="61"/>
        <v>0</v>
      </c>
      <c r="DO77" s="621" t="e">
        <f t="shared" si="62"/>
        <v>#DIV/0!</v>
      </c>
      <c r="DQ77" s="602">
        <f t="shared" si="63"/>
        <v>0</v>
      </c>
      <c r="DR77" s="621" t="e">
        <f t="shared" si="64"/>
        <v>#DIV/0!</v>
      </c>
      <c r="DS77" s="294">
        <v>0</v>
      </c>
      <c r="DT77" s="602">
        <f t="shared" si="65"/>
        <v>0</v>
      </c>
      <c r="DU77" s="621" t="e">
        <f t="shared" si="66"/>
        <v>#DIV/0!</v>
      </c>
      <c r="DV77" s="294">
        <v>0</v>
      </c>
      <c r="DW77" s="602">
        <f t="shared" si="67"/>
        <v>0</v>
      </c>
      <c r="DX77" s="621" t="e">
        <f t="shared" si="68"/>
        <v>#DIV/0!</v>
      </c>
    </row>
    <row r="78" spans="1:128" x14ac:dyDescent="0.25">
      <c r="A78" s="87" t="s">
        <v>53</v>
      </c>
      <c r="B78" s="294">
        <v>12553</v>
      </c>
      <c r="C78" s="294">
        <v>11957</v>
      </c>
      <c r="D78" s="294">
        <v>9485</v>
      </c>
      <c r="E78" s="294">
        <v>33995</v>
      </c>
      <c r="F78" s="294">
        <v>8756</v>
      </c>
      <c r="G78" s="294">
        <v>7767</v>
      </c>
      <c r="H78" s="294">
        <v>5633</v>
      </c>
      <c r="I78" s="294">
        <v>22156</v>
      </c>
      <c r="J78" s="294">
        <v>56151</v>
      </c>
      <c r="K78" s="294">
        <v>4557.3290000000006</v>
      </c>
      <c r="L78" s="294">
        <v>4827.4960000000001</v>
      </c>
      <c r="M78" s="294">
        <v>7429</v>
      </c>
      <c r="N78" s="294">
        <v>16813.825000000001</v>
      </c>
      <c r="O78" s="294">
        <v>72964.824999999997</v>
      </c>
      <c r="P78" s="294">
        <v>8514</v>
      </c>
      <c r="Q78" s="294">
        <v>10571</v>
      </c>
      <c r="R78" s="294" t="e">
        <v>#REF!</v>
      </c>
      <c r="S78" s="294" t="e">
        <v>#REF!</v>
      </c>
      <c r="T78" s="294" t="e">
        <v>#REF!</v>
      </c>
      <c r="U78" s="294">
        <v>12247</v>
      </c>
      <c r="V78" s="294">
        <v>10935</v>
      </c>
      <c r="W78" s="294">
        <v>10226</v>
      </c>
      <c r="X78" s="294">
        <v>33408</v>
      </c>
      <c r="Y78" s="294">
        <v>9174</v>
      </c>
      <c r="Z78" s="294">
        <v>7463</v>
      </c>
      <c r="AA78" s="294">
        <v>4968</v>
      </c>
      <c r="AB78" s="294">
        <v>21605</v>
      </c>
      <c r="AC78" s="294">
        <v>55013</v>
      </c>
      <c r="AD78" s="294">
        <v>4536.6810000000005</v>
      </c>
      <c r="AE78" s="294">
        <v>5148.3160006443113</v>
      </c>
      <c r="AF78" s="294">
        <v>7122</v>
      </c>
      <c r="AG78" s="294">
        <v>16806.997000644311</v>
      </c>
      <c r="AH78" s="294">
        <v>71819.997000644304</v>
      </c>
      <c r="AI78" s="294">
        <v>8930.7389999999996</v>
      </c>
      <c r="AJ78" s="294">
        <v>12552.368</v>
      </c>
      <c r="AK78" s="294">
        <v>10783.575000000001</v>
      </c>
      <c r="AL78" s="294">
        <v>32266.682000000001</v>
      </c>
      <c r="AM78" s="294">
        <v>104086.6790006443</v>
      </c>
      <c r="AN78" s="294">
        <v>13039.267</v>
      </c>
      <c r="AO78" s="294">
        <v>11946.606</v>
      </c>
      <c r="AP78" s="294">
        <v>8921</v>
      </c>
      <c r="AQ78" s="294">
        <v>33906.873</v>
      </c>
      <c r="AR78" s="294">
        <v>8933.0419999999995</v>
      </c>
      <c r="AS78" s="294">
        <v>8237.9950000000008</v>
      </c>
      <c r="AT78" s="294">
        <v>4702</v>
      </c>
      <c r="AU78" s="294">
        <v>21873.037</v>
      </c>
      <c r="AV78" s="294">
        <v>55779.91</v>
      </c>
      <c r="AW78" s="294">
        <v>4766.0879999999997</v>
      </c>
      <c r="AX78" s="294">
        <v>5259.3</v>
      </c>
      <c r="AY78" s="294">
        <v>7304</v>
      </c>
      <c r="AZ78" s="294">
        <v>17329.387999999999</v>
      </c>
      <c r="BA78" s="294">
        <v>73109.29800000001</v>
      </c>
      <c r="BB78" s="294">
        <v>8702.0789999999997</v>
      </c>
      <c r="BC78" s="294">
        <v>10751</v>
      </c>
      <c r="BD78" s="224">
        <v>10873</v>
      </c>
      <c r="BE78" s="294">
        <v>30326.078999999998</v>
      </c>
      <c r="BF78" s="681">
        <v>103435.37700000001</v>
      </c>
      <c r="BG78" s="294">
        <v>1289.3009993557062</v>
      </c>
      <c r="BH78" s="546">
        <v>-6.2573040748111763E-3</v>
      </c>
      <c r="BI78" s="294">
        <v>12379</v>
      </c>
      <c r="BJ78" s="294">
        <v>12077</v>
      </c>
      <c r="BK78" s="294">
        <v>9643.7000000000007</v>
      </c>
      <c r="BL78" s="294">
        <v>34099.699999999997</v>
      </c>
      <c r="BM78" s="294">
        <v>9036.6</v>
      </c>
      <c r="BN78" s="294">
        <v>7627.5</v>
      </c>
      <c r="BO78" s="294">
        <v>5717</v>
      </c>
      <c r="BP78" s="294">
        <v>22381.1</v>
      </c>
      <c r="BQ78" s="294">
        <v>56480.799999999996</v>
      </c>
      <c r="BR78" s="294">
        <v>700.88999999999214</v>
      </c>
      <c r="BS78" s="546">
        <v>1.2565276638129966E-2</v>
      </c>
      <c r="BT78" s="294">
        <v>4636.8</v>
      </c>
      <c r="BU78" s="294">
        <v>-129.28799999999956</v>
      </c>
      <c r="BV78" s="546">
        <v>-2.7126649780700559E-2</v>
      </c>
      <c r="BW78" s="294">
        <v>4835.8</v>
      </c>
      <c r="BX78" s="844">
        <v>-423.5</v>
      </c>
      <c r="BY78" s="845">
        <v>-8.0524024109672382E-2</v>
      </c>
      <c r="BZ78" s="294">
        <v>6992</v>
      </c>
      <c r="CA78" s="844">
        <f t="shared" si="36"/>
        <v>-312</v>
      </c>
      <c r="CB78" s="845">
        <f t="shared" si="37"/>
        <v>-4.271631982475356E-2</v>
      </c>
      <c r="CC78" s="294">
        <v>16464.599999999999</v>
      </c>
      <c r="CD78" s="844">
        <f t="shared" si="38"/>
        <v>-864.78800000000047</v>
      </c>
      <c r="CE78" s="845">
        <f t="shared" si="39"/>
        <v>-4.9902974069251642E-2</v>
      </c>
      <c r="CF78" s="294">
        <v>72945.399999999994</v>
      </c>
      <c r="CG78" s="844">
        <f t="shared" si="40"/>
        <v>-163.8980000000156</v>
      </c>
      <c r="CH78" s="845">
        <f t="shared" si="41"/>
        <v>-2.2418215532587328E-3</v>
      </c>
      <c r="CI78" s="294">
        <v>8573.2000000000007</v>
      </c>
      <c r="CJ78" s="844">
        <f t="shared" si="42"/>
        <v>-128.878999999999</v>
      </c>
      <c r="CK78" s="845">
        <f t="shared" si="43"/>
        <v>-1.4810139048381313E-2</v>
      </c>
      <c r="CL78" s="294">
        <v>10604.6</v>
      </c>
      <c r="CM78" s="602">
        <f t="shared" si="44"/>
        <v>-146.39999999999964</v>
      </c>
      <c r="CN78" s="621">
        <f t="shared" si="45"/>
        <v>-1.3617337922053729E-2</v>
      </c>
      <c r="CO78" s="294">
        <v>12377.6</v>
      </c>
      <c r="CP78" s="602">
        <f t="shared" si="35"/>
        <v>1504.6000000000004</v>
      </c>
      <c r="CQ78" s="621">
        <f t="shared" si="46"/>
        <v>0.13837947208682061</v>
      </c>
      <c r="CR78" s="294">
        <v>31555.4</v>
      </c>
      <c r="CS78" s="602">
        <f t="shared" si="47"/>
        <v>1229.3210000000036</v>
      </c>
      <c r="CT78" s="621">
        <f t="shared" si="48"/>
        <v>4.053676045623978E-2</v>
      </c>
      <c r="CU78" s="294">
        <v>104500.69999999998</v>
      </c>
      <c r="CV78" s="602">
        <f t="shared" si="49"/>
        <v>1065.3229999999749</v>
      </c>
      <c r="CW78" s="621">
        <f t="shared" si="50"/>
        <v>1.0299406556037154E-2</v>
      </c>
      <c r="CX78" s="294">
        <v>11576</v>
      </c>
      <c r="CY78" s="602">
        <f t="shared" si="51"/>
        <v>-803</v>
      </c>
      <c r="CZ78" s="621">
        <f t="shared" si="52"/>
        <v>-6.4867921479925678E-2</v>
      </c>
      <c r="DA78" s="294">
        <v>11458</v>
      </c>
      <c r="DB78" s="602">
        <f t="shared" si="53"/>
        <v>-619</v>
      </c>
      <c r="DC78" s="621">
        <f t="shared" si="54"/>
        <v>-5.1254450608594848E-2</v>
      </c>
      <c r="DD78" s="294">
        <v>9519</v>
      </c>
      <c r="DE78" s="602">
        <f t="shared" si="55"/>
        <v>-124.70000000000073</v>
      </c>
      <c r="DF78" s="621">
        <f t="shared" si="56"/>
        <v>-1.2930721611000002E-2</v>
      </c>
      <c r="DG78" s="294">
        <v>32553</v>
      </c>
      <c r="DH78" s="602">
        <f t="shared" si="57"/>
        <v>-1546.6999999999971</v>
      </c>
      <c r="DI78" s="621">
        <f t="shared" si="58"/>
        <v>-4.535817030648355E-2</v>
      </c>
      <c r="DJ78" s="294">
        <v>9637.9</v>
      </c>
      <c r="DK78" s="602">
        <f t="shared" si="59"/>
        <v>2010.3999999999996</v>
      </c>
      <c r="DL78" s="621">
        <f t="shared" si="60"/>
        <v>0.26357259914782033</v>
      </c>
      <c r="DM78" s="294">
        <v>7843.9</v>
      </c>
      <c r="DN78" s="602">
        <f t="shared" si="61"/>
        <v>216.39999999999964</v>
      </c>
      <c r="DO78" s="621">
        <f t="shared" si="62"/>
        <v>2.8371025893149739E-2</v>
      </c>
      <c r="DP78" s="294">
        <v>5952.2</v>
      </c>
      <c r="DQ78" s="602">
        <f t="shared" si="63"/>
        <v>235.19999999999982</v>
      </c>
      <c r="DR78" s="621">
        <f t="shared" si="64"/>
        <v>4.114045828231587E-2</v>
      </c>
      <c r="DS78" s="294">
        <v>23434.100000000002</v>
      </c>
      <c r="DT78" s="602">
        <f t="shared" si="65"/>
        <v>1053.0000000000036</v>
      </c>
      <c r="DU78" s="621">
        <f t="shared" si="66"/>
        <v>4.7048625849489246E-2</v>
      </c>
      <c r="DV78" s="294">
        <v>55987.100000000006</v>
      </c>
      <c r="DW78" s="602">
        <f t="shared" si="67"/>
        <v>-493.69999999998981</v>
      </c>
      <c r="DX78" s="621">
        <f t="shared" si="68"/>
        <v>-8.7410234982505525E-3</v>
      </c>
    </row>
    <row r="79" spans="1:128" x14ac:dyDescent="0.25">
      <c r="A79" s="87" t="s">
        <v>98</v>
      </c>
      <c r="B79" s="294">
        <v>845.60000202911999</v>
      </c>
      <c r="C79" s="294">
        <v>876.4860073128001</v>
      </c>
      <c r="D79" s="294">
        <v>450.13600063394199</v>
      </c>
      <c r="E79" s="294">
        <v>2172.222009975862</v>
      </c>
      <c r="F79" s="294">
        <v>131.92200004288802</v>
      </c>
      <c r="G79" s="294" t="e">
        <v>#REF!</v>
      </c>
      <c r="H79" s="294" t="e">
        <v>#REF!</v>
      </c>
      <c r="I79" s="294" t="e">
        <v>#REF!</v>
      </c>
      <c r="J79" s="294" t="e">
        <v>#REF!</v>
      </c>
      <c r="K79" s="294" t="e">
        <v>#REF!</v>
      </c>
      <c r="L79" s="294" t="e">
        <v>#REF!</v>
      </c>
      <c r="M79" s="294" t="e">
        <v>#REF!</v>
      </c>
      <c r="N79" s="294" t="e">
        <v>#REF!</v>
      </c>
      <c r="O79" s="294" t="e">
        <v>#REF!</v>
      </c>
      <c r="P79" s="294">
        <v>299.77600000000001</v>
      </c>
      <c r="Q79" s="294">
        <v>737.21199999999988</v>
      </c>
      <c r="R79" s="294">
        <v>486.71699999999993</v>
      </c>
      <c r="S79" s="294">
        <v>1523.7049999999999</v>
      </c>
      <c r="T79" s="294" t="e">
        <v>#REF!</v>
      </c>
      <c r="U79" s="294">
        <v>370.40600017092294</v>
      </c>
      <c r="V79" s="294">
        <v>390.09799996128004</v>
      </c>
      <c r="W79" s="294">
        <v>331.65400002542498</v>
      </c>
      <c r="X79" s="294">
        <v>1092.1580001576278</v>
      </c>
      <c r="Y79" s="294">
        <v>239.39099990467204</v>
      </c>
      <c r="Z79" s="294" t="e">
        <v>#REF!</v>
      </c>
      <c r="AA79" s="294" t="e">
        <v>#REF!</v>
      </c>
      <c r="AB79" s="294" t="e">
        <v>#REF!</v>
      </c>
      <c r="AC79" s="294" t="e">
        <v>#REF!</v>
      </c>
      <c r="AD79" s="294" t="e">
        <v>#REF!</v>
      </c>
      <c r="AE79" s="294" t="e">
        <v>#REF!</v>
      </c>
      <c r="AF79" s="294" t="e">
        <v>#REF!</v>
      </c>
      <c r="AG79" s="294" t="e">
        <v>#REF!</v>
      </c>
      <c r="AH79" s="294">
        <v>1331.5490000622999</v>
      </c>
      <c r="AI79" s="294">
        <v>536.13312707967236</v>
      </c>
      <c r="AJ79" s="294">
        <v>2887.6669999999999</v>
      </c>
      <c r="AK79" s="294">
        <v>2499.0630000000001</v>
      </c>
      <c r="AL79" s="294">
        <v>5922.8631270796723</v>
      </c>
      <c r="AM79" s="294">
        <v>7254.4121271419717</v>
      </c>
      <c r="AN79" s="294">
        <v>678.24</v>
      </c>
      <c r="AO79" s="294">
        <v>728.38300000000004</v>
      </c>
      <c r="AP79" s="294">
        <v>255</v>
      </c>
      <c r="AQ79" s="294">
        <v>1662</v>
      </c>
      <c r="AR79" s="294">
        <v>708.91399999999999</v>
      </c>
      <c r="AS79" s="294">
        <v>126.748</v>
      </c>
      <c r="AU79" s="294">
        <v>835.66200000000003</v>
      </c>
      <c r="AV79" s="294">
        <v>2497.6620000000003</v>
      </c>
      <c r="AZ79" s="294">
        <v>0</v>
      </c>
      <c r="BA79" s="294">
        <v>2497.6620000000003</v>
      </c>
      <c r="BB79" s="294">
        <v>51.56</v>
      </c>
      <c r="BC79" s="230">
        <v>565</v>
      </c>
      <c r="BD79" s="681">
        <v>577</v>
      </c>
      <c r="BE79" s="681">
        <v>1193.56</v>
      </c>
      <c r="BF79" s="681">
        <v>3691.2220000000002</v>
      </c>
      <c r="BG79" s="294">
        <v>1166.1129999377004</v>
      </c>
      <c r="BH79" s="546">
        <v>-0.4911755859321113</v>
      </c>
      <c r="BI79" s="294">
        <v>622</v>
      </c>
      <c r="BJ79" s="294">
        <v>485</v>
      </c>
      <c r="BK79" s="294">
        <v>509</v>
      </c>
      <c r="BL79" s="294">
        <v>1616</v>
      </c>
      <c r="BM79" s="294">
        <v>341</v>
      </c>
      <c r="BN79" s="294">
        <v>0</v>
      </c>
      <c r="BP79" s="294">
        <v>341</v>
      </c>
      <c r="BQ79" s="294">
        <v>1957</v>
      </c>
      <c r="BR79" s="294">
        <v>-540.66200000000026</v>
      </c>
      <c r="BS79" s="546">
        <v>-0.21646724016300051</v>
      </c>
      <c r="BT79" s="294">
        <v>0</v>
      </c>
      <c r="BU79" s="294">
        <v>0</v>
      </c>
      <c r="BV79" s="546" t="e">
        <v>#DIV/0!</v>
      </c>
      <c r="BX79" s="844">
        <v>0</v>
      </c>
      <c r="BY79" s="845" t="e">
        <v>#DIV/0!</v>
      </c>
      <c r="CA79" s="844">
        <f t="shared" si="36"/>
        <v>0</v>
      </c>
      <c r="CB79" s="845" t="e">
        <f t="shared" si="37"/>
        <v>#DIV/0!</v>
      </c>
      <c r="CC79" s="294">
        <v>0</v>
      </c>
      <c r="CD79" s="844">
        <f t="shared" si="38"/>
        <v>0</v>
      </c>
      <c r="CE79" s="845" t="e">
        <f t="shared" si="39"/>
        <v>#DIV/0!</v>
      </c>
      <c r="CF79" s="294">
        <v>1957</v>
      </c>
      <c r="CG79" s="844">
        <f t="shared" si="40"/>
        <v>-540.66200000000026</v>
      </c>
      <c r="CH79" s="845">
        <f t="shared" si="41"/>
        <v>-0.21646724016300051</v>
      </c>
      <c r="CI79" s="294">
        <v>150.279</v>
      </c>
      <c r="CJ79" s="844">
        <f t="shared" si="42"/>
        <v>98.718999999999994</v>
      </c>
      <c r="CK79" s="845">
        <f t="shared" si="43"/>
        <v>1.9146431342125676</v>
      </c>
      <c r="CL79" s="294">
        <v>567.56500000000005</v>
      </c>
      <c r="CM79" s="602">
        <f t="shared" si="44"/>
        <v>2.5650000000000546</v>
      </c>
      <c r="CN79" s="621">
        <f t="shared" si="45"/>
        <v>4.5398230088496538E-3</v>
      </c>
      <c r="CO79" s="294">
        <v>669.54899999999998</v>
      </c>
      <c r="CP79" s="602">
        <f t="shared" si="35"/>
        <v>92.548999999999978</v>
      </c>
      <c r="CQ79" s="621">
        <f t="shared" si="46"/>
        <v>0.16039688041594449</v>
      </c>
      <c r="CR79" s="294">
        <v>1387.414</v>
      </c>
      <c r="CS79" s="602">
        <f t="shared" si="47"/>
        <v>193.85400000000004</v>
      </c>
      <c r="CT79" s="621">
        <f t="shared" si="48"/>
        <v>0.16241663594624489</v>
      </c>
      <c r="CU79" s="294">
        <v>3344.6139999999996</v>
      </c>
      <c r="CV79" s="602">
        <f t="shared" si="49"/>
        <v>-346.60800000000063</v>
      </c>
      <c r="CW79" s="621">
        <f t="shared" si="50"/>
        <v>-9.3900610692069078E-2</v>
      </c>
      <c r="CX79" s="294">
        <v>789</v>
      </c>
      <c r="CY79" s="602">
        <f t="shared" si="51"/>
        <v>167</v>
      </c>
      <c r="CZ79" s="621">
        <f t="shared" si="52"/>
        <v>0.26848874598070738</v>
      </c>
      <c r="DA79" s="294">
        <v>481</v>
      </c>
      <c r="DB79" s="602">
        <f t="shared" si="53"/>
        <v>-4</v>
      </c>
      <c r="DC79" s="621">
        <f t="shared" si="54"/>
        <v>-8.2474226804123713E-3</v>
      </c>
      <c r="DD79" s="294">
        <v>455.15199999999999</v>
      </c>
      <c r="DE79" s="602">
        <f t="shared" si="55"/>
        <v>-53.848000000000013</v>
      </c>
      <c r="DF79" s="621">
        <f t="shared" si="56"/>
        <v>-0.10579174852652262</v>
      </c>
      <c r="DG79" s="294">
        <v>1725.152</v>
      </c>
      <c r="DH79" s="602">
        <f t="shared" si="57"/>
        <v>109.15200000000004</v>
      </c>
      <c r="DI79" s="621">
        <f t="shared" si="58"/>
        <v>6.7544554455445577E-2</v>
      </c>
      <c r="DJ79" s="294">
        <v>235</v>
      </c>
      <c r="DK79" s="602">
        <f t="shared" si="59"/>
        <v>235</v>
      </c>
      <c r="DL79" s="621" t="e">
        <f t="shared" si="60"/>
        <v>#DIV/0!</v>
      </c>
      <c r="DM79" s="294">
        <v>0</v>
      </c>
      <c r="DN79" s="602">
        <f t="shared" si="61"/>
        <v>0</v>
      </c>
      <c r="DO79" s="621" t="e">
        <f t="shared" si="62"/>
        <v>#DIV/0!</v>
      </c>
      <c r="DP79" s="294">
        <v>0</v>
      </c>
      <c r="DQ79" s="602">
        <f t="shared" si="63"/>
        <v>0</v>
      </c>
      <c r="DR79" s="621" t="e">
        <f t="shared" si="64"/>
        <v>#DIV/0!</v>
      </c>
      <c r="DS79" s="294">
        <v>235</v>
      </c>
      <c r="DT79" s="602">
        <f t="shared" si="65"/>
        <v>-106</v>
      </c>
      <c r="DU79" s="621">
        <f t="shared" si="66"/>
        <v>-0.31085043988269795</v>
      </c>
      <c r="DV79" s="294">
        <v>1960.152</v>
      </c>
      <c r="DW79" s="602">
        <f t="shared" si="67"/>
        <v>3.1520000000000437</v>
      </c>
      <c r="DX79" s="621">
        <f t="shared" si="68"/>
        <v>1.6106285130301704E-3</v>
      </c>
    </row>
    <row r="80" spans="1:128" x14ac:dyDescent="0.25">
      <c r="A80" s="86" t="s">
        <v>85</v>
      </c>
      <c r="E80" s="294">
        <v>0</v>
      </c>
      <c r="I80" s="294">
        <v>0</v>
      </c>
      <c r="N80" s="294">
        <v>0</v>
      </c>
      <c r="S80" s="294">
        <v>0</v>
      </c>
      <c r="T80" s="294">
        <v>0</v>
      </c>
      <c r="X80" s="294">
        <v>0</v>
      </c>
      <c r="AB80" s="294">
        <v>0</v>
      </c>
      <c r="AG80" s="294">
        <v>0</v>
      </c>
      <c r="AL80" s="294">
        <v>0</v>
      </c>
      <c r="AM80" s="294">
        <v>0</v>
      </c>
      <c r="AQ80" s="294">
        <v>0</v>
      </c>
      <c r="AU80" s="294">
        <v>0</v>
      </c>
      <c r="AY80" s="88"/>
      <c r="AZ80" s="294">
        <v>0</v>
      </c>
      <c r="BE80" s="294">
        <v>0</v>
      </c>
      <c r="BF80" s="294">
        <v>0</v>
      </c>
      <c r="BG80" s="294">
        <v>0</v>
      </c>
      <c r="BH80" s="546"/>
      <c r="BL80" s="294">
        <v>0</v>
      </c>
      <c r="BP80" s="294">
        <v>0</v>
      </c>
      <c r="BR80" s="294">
        <v>0</v>
      </c>
      <c r="BS80" s="546" t="e">
        <v>#DIV/0!</v>
      </c>
      <c r="BT80" s="294">
        <v>0</v>
      </c>
      <c r="BU80" s="294">
        <v>0</v>
      </c>
      <c r="BV80" s="546" t="e">
        <v>#DIV/0!</v>
      </c>
      <c r="BX80" s="844">
        <v>0</v>
      </c>
      <c r="BY80" s="845" t="e">
        <v>#DIV/0!</v>
      </c>
      <c r="CA80" s="844">
        <f t="shared" si="36"/>
        <v>0</v>
      </c>
      <c r="CB80" s="845" t="e">
        <f t="shared" si="37"/>
        <v>#DIV/0!</v>
      </c>
      <c r="CC80" s="294">
        <v>0</v>
      </c>
      <c r="CD80" s="844">
        <f t="shared" si="38"/>
        <v>0</v>
      </c>
      <c r="CE80" s="845" t="e">
        <f t="shared" si="39"/>
        <v>#DIV/0!</v>
      </c>
      <c r="CG80" s="844">
        <f t="shared" si="40"/>
        <v>0</v>
      </c>
      <c r="CH80" s="845" t="e">
        <f t="shared" si="41"/>
        <v>#DIV/0!</v>
      </c>
      <c r="CJ80" s="844">
        <f t="shared" si="42"/>
        <v>0</v>
      </c>
      <c r="CK80" s="845" t="e">
        <f t="shared" si="43"/>
        <v>#DIV/0!</v>
      </c>
      <c r="CM80" s="602">
        <f t="shared" si="44"/>
        <v>0</v>
      </c>
      <c r="CN80" s="621" t="e">
        <f t="shared" si="45"/>
        <v>#DIV/0!</v>
      </c>
      <c r="CP80" s="602">
        <f t="shared" si="35"/>
        <v>0</v>
      </c>
      <c r="CQ80" s="621" t="e">
        <f t="shared" si="46"/>
        <v>#DIV/0!</v>
      </c>
      <c r="CR80" s="294">
        <v>0</v>
      </c>
      <c r="CS80" s="602">
        <f t="shared" si="47"/>
        <v>0</v>
      </c>
      <c r="CT80" s="621" t="e">
        <f t="shared" si="48"/>
        <v>#DIV/0!</v>
      </c>
      <c r="CU80" s="294">
        <v>0</v>
      </c>
      <c r="CV80" s="602">
        <f t="shared" si="49"/>
        <v>0</v>
      </c>
      <c r="CW80" s="621" t="e">
        <f t="shared" si="50"/>
        <v>#DIV/0!</v>
      </c>
      <c r="CY80" s="602">
        <f t="shared" si="51"/>
        <v>0</v>
      </c>
      <c r="CZ80" s="621" t="e">
        <f t="shared" si="52"/>
        <v>#DIV/0!</v>
      </c>
      <c r="DB80" s="602">
        <f t="shared" si="53"/>
        <v>0</v>
      </c>
      <c r="DC80" s="621" t="e">
        <f t="shared" si="54"/>
        <v>#DIV/0!</v>
      </c>
      <c r="DE80" s="602">
        <f t="shared" si="55"/>
        <v>0</v>
      </c>
      <c r="DF80" s="621" t="e">
        <f t="shared" si="56"/>
        <v>#DIV/0!</v>
      </c>
      <c r="DG80" s="294">
        <v>0</v>
      </c>
      <c r="DH80" s="602">
        <f t="shared" si="57"/>
        <v>0</v>
      </c>
      <c r="DI80" s="621" t="e">
        <f t="shared" si="58"/>
        <v>#DIV/0!</v>
      </c>
      <c r="DK80" s="602">
        <f t="shared" si="59"/>
        <v>0</v>
      </c>
      <c r="DL80" s="621" t="e">
        <f t="shared" si="60"/>
        <v>#DIV/0!</v>
      </c>
      <c r="DN80" s="602">
        <f t="shared" si="61"/>
        <v>0</v>
      </c>
      <c r="DO80" s="621" t="e">
        <f t="shared" si="62"/>
        <v>#DIV/0!</v>
      </c>
      <c r="DQ80" s="602">
        <f t="shared" si="63"/>
        <v>0</v>
      </c>
      <c r="DR80" s="621" t="e">
        <f t="shared" si="64"/>
        <v>#DIV/0!</v>
      </c>
      <c r="DS80" s="294">
        <v>0</v>
      </c>
      <c r="DT80" s="602">
        <f t="shared" si="65"/>
        <v>0</v>
      </c>
      <c r="DU80" s="621" t="e">
        <f t="shared" si="66"/>
        <v>#DIV/0!</v>
      </c>
      <c r="DW80" s="602">
        <f t="shared" si="67"/>
        <v>0</v>
      </c>
      <c r="DX80" s="621" t="e">
        <f t="shared" si="68"/>
        <v>#DIV/0!</v>
      </c>
    </row>
    <row r="81" spans="1:128" x14ac:dyDescent="0.25">
      <c r="A81" s="90" t="s">
        <v>54</v>
      </c>
      <c r="B81" s="80">
        <v>34430.950478333529</v>
      </c>
      <c r="C81" s="80">
        <v>31599.220475181774</v>
      </c>
      <c r="D81" s="80">
        <v>34032.7623589168</v>
      </c>
      <c r="E81" s="80">
        <v>100062.9333124321</v>
      </c>
      <c r="F81" s="80">
        <v>30119.820925301119</v>
      </c>
      <c r="G81" s="80">
        <v>26403.659532194695</v>
      </c>
      <c r="H81" s="80">
        <v>22571.532403541332</v>
      </c>
      <c r="I81" s="80">
        <v>79095.012861037161</v>
      </c>
      <c r="J81" s="80">
        <v>179157.94617346927</v>
      </c>
      <c r="K81" s="80">
        <v>19916.030944083308</v>
      </c>
      <c r="L81" s="80">
        <v>24047.058560351648</v>
      </c>
      <c r="M81" s="80">
        <v>31046.45</v>
      </c>
      <c r="N81" s="80">
        <v>75009.539504434943</v>
      </c>
      <c r="O81" s="80">
        <v>254167.48567790425</v>
      </c>
      <c r="P81" s="80">
        <v>34293.56</v>
      </c>
      <c r="Q81" s="80">
        <v>35442.648120452031</v>
      </c>
      <c r="R81" s="80">
        <v>37654.88937933978</v>
      </c>
      <c r="S81" s="80">
        <v>107391.09749979181</v>
      </c>
      <c r="T81" s="80">
        <v>361558.58317769604</v>
      </c>
      <c r="U81" s="80">
        <v>37391.71905684207</v>
      </c>
      <c r="V81" s="80">
        <v>33506.271368739152</v>
      </c>
      <c r="W81" s="80">
        <v>36241.137691553333</v>
      </c>
      <c r="X81" s="80">
        <v>107139.12811713453</v>
      </c>
      <c r="Y81" s="80">
        <v>33212.24880575054</v>
      </c>
      <c r="Z81" s="80">
        <v>27150.117800541142</v>
      </c>
      <c r="AA81" s="80">
        <v>22183.261674422705</v>
      </c>
      <c r="AB81" s="80">
        <v>82545.628280714387</v>
      </c>
      <c r="AC81" s="80">
        <v>189684.75639784892</v>
      </c>
      <c r="AD81" s="80">
        <v>23111.837977908708</v>
      </c>
      <c r="AE81" s="80">
        <v>25866.712980040204</v>
      </c>
      <c r="AF81" s="80">
        <v>29587.91</v>
      </c>
      <c r="AG81" s="80">
        <v>78566.460957948919</v>
      </c>
      <c r="AH81" s="80">
        <v>268251.21735579782</v>
      </c>
      <c r="AI81" s="80">
        <v>36005.479999999996</v>
      </c>
      <c r="AJ81" s="80">
        <v>36016.276275561293</v>
      </c>
      <c r="AK81" s="80">
        <v>36446.101701983192</v>
      </c>
      <c r="AL81" s="80">
        <v>108467.8579775445</v>
      </c>
      <c r="AM81" s="80">
        <v>376719.07533334231</v>
      </c>
      <c r="AN81" s="80">
        <v>21621.14</v>
      </c>
      <c r="AO81" s="80">
        <v>18314.099999999999</v>
      </c>
      <c r="AP81" s="80">
        <v>21108.253199999999</v>
      </c>
      <c r="AQ81" s="80">
        <v>61042.396800000002</v>
      </c>
      <c r="AR81" s="80">
        <v>12931.862166563747</v>
      </c>
      <c r="AS81" s="80">
        <v>14284.777</v>
      </c>
      <c r="AT81" s="80">
        <v>11270.432464599999</v>
      </c>
      <c r="AU81" s="80">
        <v>38487.071631163752</v>
      </c>
      <c r="AV81" s="80">
        <v>99529.468431163754</v>
      </c>
      <c r="AW81" s="80">
        <v>16003.668000000001</v>
      </c>
      <c r="AX81" s="80">
        <v>17379.782999999999</v>
      </c>
      <c r="AY81" s="80">
        <v>18089.570291399999</v>
      </c>
      <c r="AZ81" s="80">
        <v>51473.0212914</v>
      </c>
      <c r="BA81" s="80">
        <v>151002.48972256374</v>
      </c>
      <c r="BB81" s="80">
        <v>14446.588</v>
      </c>
      <c r="BC81" s="80">
        <v>14570.51</v>
      </c>
      <c r="BD81" s="80">
        <v>15165.356</v>
      </c>
      <c r="BE81" s="80">
        <v>44182.453999999998</v>
      </c>
      <c r="BF81" s="80">
        <v>195184.94372256374</v>
      </c>
      <c r="BG81" s="80">
        <v>-117248.72763323408</v>
      </c>
      <c r="BH81" s="449">
        <v>-0.48188197385584186</v>
      </c>
      <c r="BI81" s="80">
        <v>16157.2</v>
      </c>
      <c r="BJ81" s="80">
        <v>15407.419999999998</v>
      </c>
      <c r="BK81" s="80">
        <v>15076.599999999999</v>
      </c>
      <c r="BL81" s="80">
        <v>46636.319999999992</v>
      </c>
      <c r="BM81" s="80">
        <v>13956.5</v>
      </c>
      <c r="BN81" s="727">
        <v>13766.8</v>
      </c>
      <c r="BO81" s="727">
        <v>11056.6</v>
      </c>
      <c r="BP81" s="727">
        <v>38779.9</v>
      </c>
      <c r="BQ81" s="727">
        <v>85416.22</v>
      </c>
      <c r="BR81" s="80">
        <v>-14113.248431163753</v>
      </c>
      <c r="BS81" s="449">
        <v>-0.14179969664888456</v>
      </c>
      <c r="BT81" s="80">
        <v>9447.4</v>
      </c>
      <c r="BU81" s="80">
        <v>-6556.2680000000018</v>
      </c>
      <c r="BV81" s="449">
        <v>-0.40967283250314873</v>
      </c>
      <c r="BW81" s="80">
        <v>10923.4</v>
      </c>
      <c r="BX81" s="602">
        <v>-6456.3829999999998</v>
      </c>
      <c r="BY81" s="621">
        <v>-0.37148812502434581</v>
      </c>
      <c r="BZ81" s="294">
        <v>17804.599999999999</v>
      </c>
      <c r="CA81" s="602">
        <f t="shared" si="36"/>
        <v>-284.97029140000086</v>
      </c>
      <c r="CB81" s="621">
        <f t="shared" si="37"/>
        <v>-1.5753292466846446E-2</v>
      </c>
      <c r="CC81" s="294">
        <v>38175.4</v>
      </c>
      <c r="CD81" s="602">
        <f t="shared" si="38"/>
        <v>-13297.621291399999</v>
      </c>
      <c r="CE81" s="621">
        <f t="shared" si="39"/>
        <v>-0.25834157307610262</v>
      </c>
      <c r="CF81" s="294">
        <v>123591.62</v>
      </c>
      <c r="CG81" s="602">
        <f t="shared" si="40"/>
        <v>-27410.869722563744</v>
      </c>
      <c r="CH81" s="621">
        <f t="shared" si="41"/>
        <v>-0.18152594551868398</v>
      </c>
      <c r="CI81" s="294">
        <v>22663.4</v>
      </c>
      <c r="CJ81" s="602">
        <f t="shared" si="42"/>
        <v>8216.8120000000017</v>
      </c>
      <c r="CK81" s="621">
        <f t="shared" si="43"/>
        <v>0.56877180964806373</v>
      </c>
      <c r="CL81" s="294">
        <v>25130.400000000001</v>
      </c>
      <c r="CM81" s="602">
        <f t="shared" si="44"/>
        <v>10559.890000000001</v>
      </c>
      <c r="CN81" s="621">
        <f t="shared" si="45"/>
        <v>0.72474402062796717</v>
      </c>
      <c r="CO81" s="294">
        <v>27229.600000000002</v>
      </c>
      <c r="CP81" s="602">
        <f t="shared" si="35"/>
        <v>12064.244000000002</v>
      </c>
      <c r="CQ81" s="621">
        <f t="shared" si="46"/>
        <v>0.79551340568595963</v>
      </c>
      <c r="CR81" s="294">
        <v>75023.399999999994</v>
      </c>
      <c r="CS81" s="602">
        <f t="shared" si="47"/>
        <v>30840.945999999996</v>
      </c>
      <c r="CT81" s="621">
        <f t="shared" si="48"/>
        <v>0.69803605748109865</v>
      </c>
      <c r="CU81" s="294">
        <v>198615.02</v>
      </c>
      <c r="CV81" s="602">
        <f t="shared" si="49"/>
        <v>3430.076277436252</v>
      </c>
      <c r="CW81" s="621">
        <f t="shared" si="50"/>
        <v>1.7573467563726478E-2</v>
      </c>
      <c r="CX81" s="294">
        <v>34835.700000000004</v>
      </c>
      <c r="CY81" s="602">
        <f t="shared" si="51"/>
        <v>18678.500000000004</v>
      </c>
      <c r="CZ81" s="621">
        <f t="shared" si="52"/>
        <v>1.1560480776372146</v>
      </c>
      <c r="DA81" s="294">
        <v>21274</v>
      </c>
      <c r="DB81" s="602">
        <f t="shared" si="53"/>
        <v>5866.5800000000017</v>
      </c>
      <c r="DC81" s="621">
        <f t="shared" si="54"/>
        <v>0.38076329456846131</v>
      </c>
      <c r="DD81" s="294">
        <v>17547</v>
      </c>
      <c r="DE81" s="602">
        <f t="shared" si="55"/>
        <v>2470.4000000000015</v>
      </c>
      <c r="DF81" s="621">
        <f t="shared" si="56"/>
        <v>0.16385657243675641</v>
      </c>
      <c r="DG81" s="294">
        <v>73656.7</v>
      </c>
      <c r="DH81" s="602">
        <f t="shared" si="57"/>
        <v>27020.380000000005</v>
      </c>
      <c r="DI81" s="621">
        <f t="shared" si="58"/>
        <v>0.57938490858626945</v>
      </c>
      <c r="DJ81" s="294">
        <v>17922</v>
      </c>
      <c r="DK81" s="602">
        <f t="shared" si="59"/>
        <v>4155.2000000000007</v>
      </c>
      <c r="DL81" s="621">
        <f t="shared" si="60"/>
        <v>0.30182758520498598</v>
      </c>
      <c r="DM81" s="294">
        <v>13784</v>
      </c>
      <c r="DN81" s="602">
        <f t="shared" si="61"/>
        <v>17.200000000000728</v>
      </c>
      <c r="DO81" s="621">
        <f t="shared" si="62"/>
        <v>1.2493825725659361E-3</v>
      </c>
      <c r="DP81" s="294">
        <v>9211.7000000000007</v>
      </c>
      <c r="DQ81" s="602">
        <f t="shared" si="63"/>
        <v>-1844.8999999999996</v>
      </c>
      <c r="DR81" s="621">
        <f t="shared" si="64"/>
        <v>-0.1668596132626666</v>
      </c>
      <c r="DS81" s="294">
        <v>40917.699999999997</v>
      </c>
      <c r="DT81" s="602">
        <f t="shared" si="65"/>
        <v>2137.7999999999956</v>
      </c>
      <c r="DU81" s="621">
        <f t="shared" si="66"/>
        <v>5.5126495942485552E-2</v>
      </c>
      <c r="DV81" s="294">
        <v>114574.40000000001</v>
      </c>
      <c r="DW81" s="602">
        <f t="shared" si="67"/>
        <v>29158.180000000008</v>
      </c>
      <c r="DX81" s="621">
        <f t="shared" si="68"/>
        <v>0.34136584363016775</v>
      </c>
    </row>
    <row r="82" spans="1:128" x14ac:dyDescent="0.25">
      <c r="A82" s="294" t="s">
        <v>86</v>
      </c>
      <c r="B82" s="294">
        <v>12747.59</v>
      </c>
      <c r="C82" s="294">
        <v>12015.41</v>
      </c>
      <c r="D82" s="294">
        <v>13038.000000000002</v>
      </c>
      <c r="E82" s="294">
        <v>37801</v>
      </c>
      <c r="F82" s="294">
        <v>13304.590000000002</v>
      </c>
      <c r="G82" s="294">
        <v>9963.4199999999983</v>
      </c>
      <c r="H82" s="294">
        <v>9094.6200000000008</v>
      </c>
      <c r="I82" s="294">
        <v>32362.630000000005</v>
      </c>
      <c r="J82" s="294">
        <v>70163.63</v>
      </c>
      <c r="K82" s="294">
        <v>6149.48</v>
      </c>
      <c r="L82" s="294">
        <v>9488.0300000000007</v>
      </c>
      <c r="M82" s="294">
        <v>12863.7</v>
      </c>
      <c r="N82" s="294">
        <v>28501.210000000003</v>
      </c>
      <c r="O82" s="294">
        <v>98664.840000000011</v>
      </c>
      <c r="P82" s="294">
        <v>13813.569999999998</v>
      </c>
      <c r="Q82" s="294">
        <v>14939.410000000002</v>
      </c>
      <c r="R82" s="294">
        <v>16370.263182303903</v>
      </c>
      <c r="S82" s="294">
        <v>45123.243182303901</v>
      </c>
      <c r="T82" s="294">
        <v>143788.0831823039</v>
      </c>
      <c r="U82" s="294">
        <v>14594.930000000002</v>
      </c>
      <c r="V82" s="294">
        <v>12759.7</v>
      </c>
      <c r="W82" s="294">
        <v>13894.608149615295</v>
      </c>
      <c r="X82" s="294">
        <v>41249.238149615296</v>
      </c>
      <c r="Y82" s="294">
        <v>14032.597323809949</v>
      </c>
      <c r="Z82" s="294">
        <v>10535.876098905344</v>
      </c>
      <c r="AA82" s="294">
        <v>9672.6719564228497</v>
      </c>
      <c r="AB82" s="294">
        <v>34241.145379138143</v>
      </c>
      <c r="AC82" s="294">
        <v>75490.383528753446</v>
      </c>
      <c r="AD82" s="294">
        <v>10154.72804570572</v>
      </c>
      <c r="AE82" s="294">
        <v>11238.659444894785</v>
      </c>
      <c r="AF82" s="294">
        <v>11200</v>
      </c>
      <c r="AG82" s="294">
        <v>32593.387490600508</v>
      </c>
      <c r="AH82" s="294">
        <v>108083.77101935395</v>
      </c>
      <c r="AI82" s="294">
        <v>14855.169999999998</v>
      </c>
      <c r="AJ82" s="294">
        <v>14114.859083343867</v>
      </c>
      <c r="AK82" s="294">
        <v>14062.891352118791</v>
      </c>
      <c r="AL82" s="294">
        <v>43032.920435462656</v>
      </c>
      <c r="AM82" s="294">
        <v>151116.69145481661</v>
      </c>
      <c r="AN82" s="294">
        <v>7187.89</v>
      </c>
      <c r="AO82" s="294">
        <v>6080.8806000000004</v>
      </c>
      <c r="AP82" s="294">
        <v>6630.2168000000001</v>
      </c>
      <c r="AQ82" s="294">
        <v>19898.987400000002</v>
      </c>
      <c r="AR82" s="294">
        <v>5841.7348997802319</v>
      </c>
      <c r="AS82" s="294">
        <v>6130.6710000000003</v>
      </c>
      <c r="AT82" s="294">
        <v>5306.9977817999998</v>
      </c>
      <c r="AU82" s="294">
        <v>17279.403681580232</v>
      </c>
      <c r="AV82" s="294">
        <v>37178.391081580237</v>
      </c>
      <c r="AW82" s="294">
        <v>5589.2870000000003</v>
      </c>
      <c r="AX82" s="294">
        <v>5466.7120000000004</v>
      </c>
      <c r="AY82" s="294">
        <v>5391.8806644000006</v>
      </c>
      <c r="AZ82" s="294">
        <v>16447.879664399999</v>
      </c>
      <c r="BA82" s="294">
        <v>53626.270745980233</v>
      </c>
      <c r="BB82" s="294">
        <v>5550.79</v>
      </c>
      <c r="BC82" s="294">
        <v>5960.84</v>
      </c>
      <c r="BD82" s="294">
        <v>6192.8909999999996</v>
      </c>
      <c r="BE82" s="294">
        <v>17704.521000000001</v>
      </c>
      <c r="BF82" s="294">
        <v>71330.791745980241</v>
      </c>
      <c r="BG82" s="294">
        <v>-54457.50027337372</v>
      </c>
      <c r="BH82" s="546">
        <v>-0.5279754270737993</v>
      </c>
      <c r="BI82" s="294">
        <v>6128.2</v>
      </c>
      <c r="BJ82" s="294">
        <v>5583.86</v>
      </c>
      <c r="BK82" s="294">
        <v>6248.2</v>
      </c>
      <c r="BL82" s="294">
        <v>17960.259999999998</v>
      </c>
      <c r="BM82" s="294">
        <v>5744.1</v>
      </c>
      <c r="BN82" s="294">
        <v>5823.3</v>
      </c>
      <c r="BO82" s="294">
        <v>5655.1</v>
      </c>
      <c r="BP82" s="294">
        <v>17222.5</v>
      </c>
      <c r="BQ82" s="294">
        <v>35182.759999999995</v>
      </c>
      <c r="BR82" s="294">
        <v>-1995.6310815802426</v>
      </c>
      <c r="BS82" s="546">
        <v>-5.3677177078514389E-2</v>
      </c>
      <c r="BT82" s="294">
        <v>5400.98</v>
      </c>
      <c r="BU82" s="294">
        <v>-188.3070000000007</v>
      </c>
      <c r="BV82" s="546">
        <v>-3.3690701515238113E-2</v>
      </c>
      <c r="BW82" s="294">
        <v>5402.5</v>
      </c>
      <c r="BX82" s="602">
        <v>-64.212000000000444</v>
      </c>
      <c r="BY82" s="621">
        <v>-1.1746000155120746E-2</v>
      </c>
      <c r="BZ82" s="294">
        <v>6112.88</v>
      </c>
      <c r="CA82" s="602">
        <f t="shared" si="36"/>
        <v>720.99933559999954</v>
      </c>
      <c r="CB82" s="621">
        <f t="shared" si="37"/>
        <v>0.13371945346647079</v>
      </c>
      <c r="CC82" s="294">
        <v>16916.36</v>
      </c>
      <c r="CD82" s="602">
        <f t="shared" si="38"/>
        <v>468.48033560000113</v>
      </c>
      <c r="CE82" s="621">
        <f t="shared" si="39"/>
        <v>2.8482719059161523E-2</v>
      </c>
      <c r="CF82" s="294">
        <v>52099.119999999995</v>
      </c>
      <c r="CG82" s="602">
        <f t="shared" si="40"/>
        <v>-1527.1507459802378</v>
      </c>
      <c r="CH82" s="621">
        <f t="shared" si="41"/>
        <v>-2.8477660757245764E-2</v>
      </c>
      <c r="CI82" s="294">
        <v>6661.8</v>
      </c>
      <c r="CJ82" s="602">
        <f t="shared" si="42"/>
        <v>1111.0100000000002</v>
      </c>
      <c r="CK82" s="621">
        <f t="shared" si="43"/>
        <v>0.2001534916651504</v>
      </c>
      <c r="CL82" s="294">
        <v>6833.7</v>
      </c>
      <c r="CM82" s="602">
        <f t="shared" si="44"/>
        <v>872.85999999999967</v>
      </c>
      <c r="CN82" s="621">
        <f t="shared" si="45"/>
        <v>0.14643238201327324</v>
      </c>
      <c r="CO82" s="294">
        <v>6986.6</v>
      </c>
      <c r="CP82" s="602">
        <f t="shared" si="35"/>
        <v>793.70900000000074</v>
      </c>
      <c r="CQ82" s="621">
        <f t="shared" si="46"/>
        <v>0.12816453575559472</v>
      </c>
      <c r="CR82" s="294">
        <v>20482.099999999999</v>
      </c>
      <c r="CS82" s="602">
        <f t="shared" si="47"/>
        <v>2777.5789999999979</v>
      </c>
      <c r="CT82" s="621">
        <f t="shared" si="48"/>
        <v>0.1568852950045922</v>
      </c>
      <c r="CU82" s="294">
        <v>72581.22</v>
      </c>
      <c r="CV82" s="602">
        <f t="shared" si="49"/>
        <v>1250.4282540197601</v>
      </c>
      <c r="CW82" s="621">
        <f t="shared" si="50"/>
        <v>1.7529992635897336E-2</v>
      </c>
      <c r="CX82" s="294">
        <v>11473.7</v>
      </c>
      <c r="CY82" s="602">
        <f t="shared" si="51"/>
        <v>5345.5000000000009</v>
      </c>
      <c r="CZ82" s="621">
        <f t="shared" si="52"/>
        <v>0.87227897261838727</v>
      </c>
      <c r="DA82" s="294">
        <v>7333</v>
      </c>
      <c r="DB82" s="602">
        <f t="shared" si="53"/>
        <v>1749.1400000000003</v>
      </c>
      <c r="DC82" s="621">
        <f t="shared" si="54"/>
        <v>0.31324925768196199</v>
      </c>
      <c r="DD82" s="294">
        <v>7814</v>
      </c>
      <c r="DE82" s="602">
        <f t="shared" si="55"/>
        <v>1565.8000000000002</v>
      </c>
      <c r="DF82" s="621">
        <f t="shared" si="56"/>
        <v>0.25060017284978076</v>
      </c>
      <c r="DG82" s="294">
        <v>26620.7</v>
      </c>
      <c r="DH82" s="602">
        <f t="shared" si="57"/>
        <v>8660.4400000000023</v>
      </c>
      <c r="DI82" s="621">
        <f t="shared" si="58"/>
        <v>0.48220014632304897</v>
      </c>
      <c r="DJ82" s="294">
        <v>7044</v>
      </c>
      <c r="DK82" s="602">
        <f t="shared" si="59"/>
        <v>1220.6999999999998</v>
      </c>
      <c r="DL82" s="621">
        <f t="shared" si="60"/>
        <v>0.20962340940703722</v>
      </c>
      <c r="DM82" s="294">
        <v>6437</v>
      </c>
      <c r="DN82" s="602">
        <f t="shared" si="61"/>
        <v>613.69999999999982</v>
      </c>
      <c r="DO82" s="621">
        <f t="shared" si="62"/>
        <v>0.10538697989112698</v>
      </c>
      <c r="DP82" s="294">
        <v>5766.7</v>
      </c>
      <c r="DQ82" s="602">
        <f t="shared" si="63"/>
        <v>111.59999999999945</v>
      </c>
      <c r="DR82" s="621">
        <f t="shared" si="64"/>
        <v>1.9734399038036365E-2</v>
      </c>
      <c r="DS82" s="294">
        <v>19247.7</v>
      </c>
      <c r="DT82" s="602">
        <f t="shared" si="65"/>
        <v>2025.2000000000007</v>
      </c>
      <c r="DU82" s="621">
        <f t="shared" si="66"/>
        <v>0.11759036144578318</v>
      </c>
      <c r="DV82" s="294">
        <v>45868.4</v>
      </c>
      <c r="DW82" s="602">
        <f t="shared" si="67"/>
        <v>10685.640000000007</v>
      </c>
      <c r="DX82" s="621">
        <f t="shared" si="68"/>
        <v>0.30371807100977888</v>
      </c>
    </row>
    <row r="83" spans="1:128" x14ac:dyDescent="0.25">
      <c r="A83" s="294" t="s">
        <v>87</v>
      </c>
      <c r="B83" s="294">
        <v>14525.860478333532</v>
      </c>
      <c r="C83" s="294">
        <v>13114.470475181772</v>
      </c>
      <c r="D83" s="294">
        <v>14533.772358916802</v>
      </c>
      <c r="E83" s="294">
        <v>42174.103312432104</v>
      </c>
      <c r="F83" s="294">
        <v>10934.870925301122</v>
      </c>
      <c r="G83" s="294">
        <v>11313.459532194698</v>
      </c>
      <c r="H83" s="294">
        <v>10054.162403541332</v>
      </c>
      <c r="I83" s="294">
        <v>32302.492861037153</v>
      </c>
      <c r="J83" s="294">
        <v>74476.596173469254</v>
      </c>
      <c r="K83" s="294">
        <v>10415.060944083307</v>
      </c>
      <c r="L83" s="294">
        <v>10465.288560351646</v>
      </c>
      <c r="M83" s="294">
        <v>13207.41</v>
      </c>
      <c r="N83" s="294">
        <v>34087.759504434951</v>
      </c>
      <c r="O83" s="294">
        <v>108564.35567790421</v>
      </c>
      <c r="P83" s="294">
        <v>14599.470000000001</v>
      </c>
      <c r="Q83" s="294">
        <v>13982.258596717178</v>
      </c>
      <c r="R83" s="294">
        <v>14336.852185494752</v>
      </c>
      <c r="S83" s="294">
        <v>42918.580782211931</v>
      </c>
      <c r="T83" s="294">
        <v>151482.93646011615</v>
      </c>
      <c r="U83" s="294">
        <v>15721.77</v>
      </c>
      <c r="V83" s="294">
        <v>14237.939064220949</v>
      </c>
      <c r="W83" s="294">
        <v>15787.269999999999</v>
      </c>
      <c r="X83" s="294">
        <v>45746.979064220948</v>
      </c>
      <c r="Y83" s="294">
        <v>13476.66</v>
      </c>
      <c r="Z83" s="294">
        <v>11524.068607748037</v>
      </c>
      <c r="AA83" s="294">
        <v>8762.9085769100857</v>
      </c>
      <c r="AB83" s="294">
        <v>33763.637184658117</v>
      </c>
      <c r="AC83" s="294">
        <v>79510.616248879058</v>
      </c>
      <c r="AD83" s="294">
        <v>9662.8604876479149</v>
      </c>
      <c r="AE83" s="294">
        <v>10644.501430647178</v>
      </c>
      <c r="AF83" s="294">
        <v>13108.77</v>
      </c>
      <c r="AG83" s="294">
        <v>33416.131918295097</v>
      </c>
      <c r="AH83" s="294">
        <v>112926.74816717416</v>
      </c>
      <c r="AI83" s="294">
        <v>14942.61</v>
      </c>
      <c r="AJ83" s="294">
        <v>15474.918151455086</v>
      </c>
      <c r="AK83" s="294">
        <v>15530.981433529898</v>
      </c>
      <c r="AL83" s="294">
        <v>45948.509584984982</v>
      </c>
      <c r="AM83" s="294">
        <v>158875.25775215914</v>
      </c>
      <c r="AN83" s="294">
        <v>6760.28</v>
      </c>
      <c r="AO83" s="294">
        <v>5696.9250000000002</v>
      </c>
      <c r="AP83" s="294">
        <v>7142.3819999999996</v>
      </c>
      <c r="AQ83" s="294">
        <v>19599.587</v>
      </c>
      <c r="AR83" s="294">
        <v>1431.21</v>
      </c>
      <c r="AS83" s="294">
        <v>2699.6950000000002</v>
      </c>
      <c r="AT83" s="294">
        <v>2322.5893878000002</v>
      </c>
      <c r="AU83" s="294">
        <v>6453.4943878000004</v>
      </c>
      <c r="AV83" s="294">
        <v>26053.081387800001</v>
      </c>
      <c r="AW83" s="294">
        <v>7379.1540000000005</v>
      </c>
      <c r="AX83" s="294">
        <v>7921.1660000000002</v>
      </c>
      <c r="AY83" s="294">
        <v>7320.5196749999996</v>
      </c>
      <c r="AZ83" s="294">
        <v>22620.839674999999</v>
      </c>
      <c r="BA83" s="294">
        <v>48673.9210628</v>
      </c>
      <c r="BB83" s="294">
        <v>2738.2460000000001</v>
      </c>
      <c r="BC83" s="294">
        <v>2274.85</v>
      </c>
      <c r="BD83" s="294">
        <v>1823.875</v>
      </c>
      <c r="BE83" s="294">
        <v>6836.9710000000005</v>
      </c>
      <c r="BF83" s="294">
        <v>55510.892062799998</v>
      </c>
      <c r="BG83" s="294">
        <v>-64252.827104374155</v>
      </c>
      <c r="BH83" s="546">
        <v>-0.65060077416588435</v>
      </c>
      <c r="BI83" s="294">
        <v>2343</v>
      </c>
      <c r="BJ83" s="294">
        <v>2692.37</v>
      </c>
      <c r="BK83" s="294">
        <v>2608.1</v>
      </c>
      <c r="BL83" s="294">
        <v>7643.4699999999993</v>
      </c>
      <c r="BM83" s="294">
        <v>2506.9</v>
      </c>
      <c r="BN83" s="294">
        <v>2469.3000000000002</v>
      </c>
      <c r="BO83" s="294">
        <v>1244.3</v>
      </c>
      <c r="BP83" s="294">
        <v>6220.5</v>
      </c>
      <c r="BQ83" s="294">
        <v>13863.97</v>
      </c>
      <c r="BR83" s="294">
        <v>-12189.111387800001</v>
      </c>
      <c r="BS83" s="546">
        <v>-0.46785680382159534</v>
      </c>
      <c r="BT83" s="294">
        <v>190.91</v>
      </c>
      <c r="BU83" s="294">
        <v>-7188.2440000000006</v>
      </c>
      <c r="BV83" s="546">
        <v>-0.97412847055367058</v>
      </c>
      <c r="BW83" s="294">
        <v>1292.4000000000001</v>
      </c>
      <c r="BX83" s="602">
        <v>-6628.7659999999996</v>
      </c>
      <c r="BY83" s="621">
        <v>-0.83684220227173622</v>
      </c>
      <c r="BZ83" s="294">
        <v>6329.58</v>
      </c>
      <c r="CA83" s="602">
        <f t="shared" si="36"/>
        <v>-990.93967499999962</v>
      </c>
      <c r="CB83" s="621">
        <f t="shared" si="37"/>
        <v>-0.13536466248210716</v>
      </c>
      <c r="CC83" s="294">
        <v>7812.8899999999994</v>
      </c>
      <c r="CD83" s="602">
        <f t="shared" si="38"/>
        <v>-14807.949675</v>
      </c>
      <c r="CE83" s="621">
        <f t="shared" si="39"/>
        <v>-0.65461538509401063</v>
      </c>
      <c r="CF83" s="294">
        <v>21676.86</v>
      </c>
      <c r="CG83" s="602">
        <f t="shared" si="40"/>
        <v>-26997.061062799999</v>
      </c>
      <c r="CH83" s="621">
        <f t="shared" si="41"/>
        <v>-0.55465145345426126</v>
      </c>
      <c r="CI83" s="294">
        <v>9645.1</v>
      </c>
      <c r="CJ83" s="602">
        <f t="shared" si="42"/>
        <v>6906.8540000000003</v>
      </c>
      <c r="CK83" s="621">
        <f t="shared" si="43"/>
        <v>2.5223643164273772</v>
      </c>
      <c r="CL83" s="294">
        <v>11960.2</v>
      </c>
      <c r="CM83" s="602">
        <f t="shared" si="44"/>
        <v>9685.35</v>
      </c>
      <c r="CN83" s="621">
        <f t="shared" si="45"/>
        <v>4.2575774226872101</v>
      </c>
      <c r="CO83" s="294">
        <v>13167.2</v>
      </c>
      <c r="CP83" s="602">
        <f t="shared" si="35"/>
        <v>11343.325000000001</v>
      </c>
      <c r="CQ83" s="621">
        <f t="shared" si="46"/>
        <v>6.2193543965458167</v>
      </c>
      <c r="CR83" s="294">
        <v>34772.5</v>
      </c>
      <c r="CS83" s="602">
        <f t="shared" si="47"/>
        <v>27935.528999999999</v>
      </c>
      <c r="CT83" s="621">
        <f t="shared" si="48"/>
        <v>4.0859510739478049</v>
      </c>
      <c r="CU83" s="294">
        <v>56449.36</v>
      </c>
      <c r="CV83" s="602">
        <f t="shared" si="49"/>
        <v>938.46793720000278</v>
      </c>
      <c r="CW83" s="621">
        <f t="shared" si="50"/>
        <v>1.6906014339281471E-2</v>
      </c>
      <c r="CX83" s="294">
        <v>16031.7</v>
      </c>
      <c r="CY83" s="602">
        <f t="shared" si="51"/>
        <v>13688.7</v>
      </c>
      <c r="CZ83" s="621">
        <f t="shared" si="52"/>
        <v>5.842381562099872</v>
      </c>
      <c r="DA83" s="294">
        <v>7630</v>
      </c>
      <c r="DB83" s="602">
        <f t="shared" si="53"/>
        <v>4937.63</v>
      </c>
      <c r="DC83" s="621">
        <f t="shared" si="54"/>
        <v>1.8339344146606893</v>
      </c>
      <c r="DD83" s="294">
        <v>3568</v>
      </c>
      <c r="DE83" s="602">
        <f t="shared" si="55"/>
        <v>959.90000000000009</v>
      </c>
      <c r="DF83" s="621">
        <f t="shared" si="56"/>
        <v>0.36804570376902729</v>
      </c>
      <c r="DG83" s="294">
        <v>27229.7</v>
      </c>
      <c r="DH83" s="602">
        <f t="shared" si="57"/>
        <v>19586.230000000003</v>
      </c>
      <c r="DI83" s="621">
        <f t="shared" si="58"/>
        <v>2.5624788217916739</v>
      </c>
      <c r="DJ83" s="294">
        <v>5293</v>
      </c>
      <c r="DK83" s="602">
        <f t="shared" si="59"/>
        <v>2823.7</v>
      </c>
      <c r="DL83" s="621">
        <f t="shared" si="60"/>
        <v>1.1435224557566921</v>
      </c>
      <c r="DM83" s="294">
        <v>2180</v>
      </c>
      <c r="DN83" s="602">
        <f t="shared" si="61"/>
        <v>-289.30000000000018</v>
      </c>
      <c r="DO83" s="621">
        <f t="shared" si="62"/>
        <v>-0.11715870894585517</v>
      </c>
      <c r="DP83" s="294">
        <v>6</v>
      </c>
      <c r="DQ83" s="602">
        <f t="shared" si="63"/>
        <v>-1238.3</v>
      </c>
      <c r="DR83" s="621">
        <f t="shared" si="64"/>
        <v>-0.99517801173350473</v>
      </c>
      <c r="DS83" s="294">
        <v>7479</v>
      </c>
      <c r="DT83" s="602">
        <f t="shared" si="65"/>
        <v>1258.5</v>
      </c>
      <c r="DU83" s="621">
        <f t="shared" si="66"/>
        <v>0.20231492645285748</v>
      </c>
      <c r="DV83" s="294">
        <v>34708.699999999997</v>
      </c>
      <c r="DW83" s="602">
        <f t="shared" si="67"/>
        <v>20844.729999999996</v>
      </c>
      <c r="DX83" s="621">
        <f t="shared" si="68"/>
        <v>1.503518112055926</v>
      </c>
    </row>
    <row r="84" spans="1:128" x14ac:dyDescent="0.25">
      <c r="A84" s="294" t="s">
        <v>88</v>
      </c>
      <c r="B84" s="294">
        <v>7157.5</v>
      </c>
      <c r="C84" s="294">
        <v>6469.3400000000011</v>
      </c>
      <c r="D84" s="294">
        <v>6460.99</v>
      </c>
      <c r="E84" s="294">
        <v>20087.830000000002</v>
      </c>
      <c r="F84" s="294">
        <v>5880.3599999999979</v>
      </c>
      <c r="G84" s="294">
        <v>5126.78</v>
      </c>
      <c r="H84" s="294">
        <v>3422.7499999999991</v>
      </c>
      <c r="I84" s="294">
        <v>14429.889999999996</v>
      </c>
      <c r="J84" s="294">
        <v>34517.72</v>
      </c>
      <c r="K84" s="294">
        <v>3351.49</v>
      </c>
      <c r="L84" s="294">
        <v>4093.7400000000002</v>
      </c>
      <c r="M84" s="294">
        <v>4975.34</v>
      </c>
      <c r="N84" s="294">
        <v>12420.57</v>
      </c>
      <c r="O84" s="294">
        <v>46938.29</v>
      </c>
      <c r="P84" s="294">
        <v>5880.52</v>
      </c>
      <c r="Q84" s="294">
        <v>6520.9795237348535</v>
      </c>
      <c r="R84" s="294">
        <v>6947.7740115411225</v>
      </c>
      <c r="S84" s="294">
        <v>19349.273535275977</v>
      </c>
      <c r="T84" s="294">
        <v>66287.563535275985</v>
      </c>
      <c r="U84" s="294">
        <v>7075.0190568420685</v>
      </c>
      <c r="V84" s="294">
        <v>6508.6323045181962</v>
      </c>
      <c r="W84" s="294">
        <v>6559.2595419380341</v>
      </c>
      <c r="X84" s="294">
        <v>20142.9109032983</v>
      </c>
      <c r="Y84" s="294">
        <v>5702.9914819405876</v>
      </c>
      <c r="Z84" s="294">
        <v>5090.1730938877608</v>
      </c>
      <c r="AA84" s="294">
        <v>3747.6811410897726</v>
      </c>
      <c r="AB84" s="294">
        <v>14540.845716918122</v>
      </c>
      <c r="AC84" s="294">
        <v>34683.756620216423</v>
      </c>
      <c r="AD84" s="294">
        <v>3294.2494445550724</v>
      </c>
      <c r="AE84" s="294">
        <v>3983.5521044982397</v>
      </c>
      <c r="AF84" s="294">
        <v>5279.14</v>
      </c>
      <c r="AG84" s="294">
        <v>12556.941549053314</v>
      </c>
      <c r="AH84" s="294">
        <v>47240.698169269737</v>
      </c>
      <c r="AI84" s="294">
        <v>6207.7000000000007</v>
      </c>
      <c r="AJ84" s="294">
        <v>6426.4990407623391</v>
      </c>
      <c r="AK84" s="294">
        <v>6852.2289163345067</v>
      </c>
      <c r="AL84" s="294">
        <v>19486.427957096847</v>
      </c>
      <c r="AM84" s="294">
        <v>66727.12612636658</v>
      </c>
      <c r="AN84" s="294">
        <v>7672.97</v>
      </c>
      <c r="AO84" s="294">
        <v>6535.1980000000003</v>
      </c>
      <c r="AP84" s="294">
        <v>7335.6544000000004</v>
      </c>
      <c r="AQ84" s="294">
        <v>21543.822400000001</v>
      </c>
      <c r="AR84" s="294">
        <v>5658.9172667835146</v>
      </c>
      <c r="AS84" s="294">
        <v>5454.4110000000001</v>
      </c>
      <c r="AT84" s="294">
        <v>3640.8452950000001</v>
      </c>
      <c r="AU84" s="294">
        <v>14754.173561783515</v>
      </c>
      <c r="AV84" s="294">
        <v>36297.995961783512</v>
      </c>
      <c r="AW84" s="294">
        <v>3035.2269999999999</v>
      </c>
      <c r="AX84" s="294">
        <v>3991.9050000000002</v>
      </c>
      <c r="AY84" s="294">
        <v>5377.1699520000002</v>
      </c>
      <c r="AZ84" s="294">
        <v>12404.301952</v>
      </c>
      <c r="BA84" s="294">
        <v>48702.297913783514</v>
      </c>
      <c r="BB84" s="294">
        <v>6157.5519999999997</v>
      </c>
      <c r="BC84" s="294">
        <v>6334.82</v>
      </c>
      <c r="BD84" s="294">
        <v>7148.59</v>
      </c>
      <c r="BE84" s="294">
        <v>19640.962</v>
      </c>
      <c r="BF84" s="294">
        <v>68343.25991378352</v>
      </c>
      <c r="BG84" s="294">
        <v>1461.5997445137764</v>
      </c>
      <c r="BH84" s="546">
        <v>2.4220041851590324E-2</v>
      </c>
      <c r="BI84" s="294">
        <v>7681.1</v>
      </c>
      <c r="BJ84" s="294">
        <v>7131.19</v>
      </c>
      <c r="BK84" s="294">
        <v>6220.3</v>
      </c>
      <c r="BL84" s="294">
        <v>21032.59</v>
      </c>
      <c r="BM84" s="294">
        <v>5705.5</v>
      </c>
      <c r="BN84" s="294">
        <v>5474.2</v>
      </c>
      <c r="BO84" s="294">
        <v>4157.2</v>
      </c>
      <c r="BP84" s="294">
        <v>15336.9</v>
      </c>
      <c r="BQ84" s="294">
        <v>36369.49</v>
      </c>
      <c r="BR84" s="294">
        <v>71.494038216485933</v>
      </c>
      <c r="BS84" s="546">
        <v>1.9696414725418649E-3</v>
      </c>
      <c r="BT84" s="294">
        <v>3855.51</v>
      </c>
      <c r="BU84" s="294">
        <v>820.28300000000036</v>
      </c>
      <c r="BV84" s="546">
        <v>0.27025425116474006</v>
      </c>
      <c r="BW84" s="294">
        <v>4228.5</v>
      </c>
      <c r="BX84" s="602">
        <v>236.5949999999998</v>
      </c>
      <c r="BY84" s="621">
        <v>5.9268695021549807E-2</v>
      </c>
      <c r="BZ84" s="294">
        <v>5362.14</v>
      </c>
      <c r="CA84" s="602">
        <f t="shared" si="36"/>
        <v>-15.029951999999867</v>
      </c>
      <c r="CB84" s="621">
        <f t="shared" si="37"/>
        <v>-2.795141707285927E-3</v>
      </c>
      <c r="CC84" s="294">
        <v>13446.15</v>
      </c>
      <c r="CD84" s="602">
        <f t="shared" si="38"/>
        <v>1041.8480479999998</v>
      </c>
      <c r="CE84" s="621">
        <f t="shared" si="39"/>
        <v>8.399086478477881E-2</v>
      </c>
      <c r="CF84" s="294">
        <v>49815.64</v>
      </c>
      <c r="CG84" s="602">
        <f t="shared" si="40"/>
        <v>1113.3420862164858</v>
      </c>
      <c r="CH84" s="621">
        <f t="shared" si="41"/>
        <v>2.2860155144782041E-2</v>
      </c>
      <c r="CI84" s="294">
        <v>6356.5</v>
      </c>
      <c r="CJ84" s="602">
        <f t="shared" si="42"/>
        <v>198.94800000000032</v>
      </c>
      <c r="CK84" s="621">
        <f t="shared" si="43"/>
        <v>3.2309593162997294E-2</v>
      </c>
      <c r="CL84" s="294">
        <v>6336.5</v>
      </c>
      <c r="CM84" s="602">
        <f t="shared" si="44"/>
        <v>1.680000000000291</v>
      </c>
      <c r="CN84" s="621">
        <f t="shared" si="45"/>
        <v>2.6520090547170895E-4</v>
      </c>
      <c r="CO84" s="294">
        <v>7075.8</v>
      </c>
      <c r="CP84" s="602">
        <f t="shared" si="35"/>
        <v>-72.789999999999964</v>
      </c>
      <c r="CQ84" s="621">
        <f t="shared" si="46"/>
        <v>-1.0182427583621379E-2</v>
      </c>
      <c r="CR84" s="294">
        <v>19768.8</v>
      </c>
      <c r="CS84" s="602">
        <f t="shared" si="47"/>
        <v>127.83799999999974</v>
      </c>
      <c r="CT84" s="621">
        <f t="shared" si="48"/>
        <v>6.5087443272890469E-3</v>
      </c>
      <c r="CU84" s="294">
        <v>69584.44</v>
      </c>
      <c r="CV84" s="602">
        <f t="shared" si="49"/>
        <v>1241.1800862164819</v>
      </c>
      <c r="CW84" s="621">
        <f t="shared" si="50"/>
        <v>1.8160972827199889E-2</v>
      </c>
      <c r="CX84" s="294">
        <v>7330.3</v>
      </c>
      <c r="CY84" s="602">
        <f t="shared" si="51"/>
        <v>-350.80000000000018</v>
      </c>
      <c r="CZ84" s="621">
        <f t="shared" si="52"/>
        <v>-4.5670541979664393E-2</v>
      </c>
      <c r="DA84" s="294">
        <v>6311</v>
      </c>
      <c r="DB84" s="602">
        <f t="shared" si="53"/>
        <v>-820.1899999999996</v>
      </c>
      <c r="DC84" s="621">
        <f t="shared" si="54"/>
        <v>-0.11501446462652092</v>
      </c>
      <c r="DD84" s="294">
        <v>6165</v>
      </c>
      <c r="DE84" s="602">
        <f t="shared" si="55"/>
        <v>-55.300000000000182</v>
      </c>
      <c r="DF84" s="621">
        <f t="shared" si="56"/>
        <v>-8.8902464511358258E-3</v>
      </c>
      <c r="DG84" s="294">
        <v>19806.3</v>
      </c>
      <c r="DH84" s="602">
        <f t="shared" si="57"/>
        <v>-1226.2900000000009</v>
      </c>
      <c r="DI84" s="621">
        <f t="shared" si="58"/>
        <v>-5.8304279216206886E-2</v>
      </c>
      <c r="DJ84" s="294">
        <v>5585</v>
      </c>
      <c r="DK84" s="602">
        <f t="shared" si="59"/>
        <v>110.80000000000018</v>
      </c>
      <c r="DL84" s="621">
        <f t="shared" si="60"/>
        <v>2.0240400423806253E-2</v>
      </c>
      <c r="DM84" s="294">
        <v>5167</v>
      </c>
      <c r="DN84" s="602">
        <f t="shared" si="61"/>
        <v>-307.19999999999982</v>
      </c>
      <c r="DO84" s="621">
        <f t="shared" si="62"/>
        <v>-5.6117788900661256E-2</v>
      </c>
      <c r="DP84" s="294">
        <v>3439</v>
      </c>
      <c r="DQ84" s="602">
        <f t="shared" si="63"/>
        <v>-718.19999999999982</v>
      </c>
      <c r="DR84" s="621">
        <f t="shared" si="64"/>
        <v>-0.17276051188299812</v>
      </c>
      <c r="DS84" s="294">
        <v>14191</v>
      </c>
      <c r="DT84" s="602">
        <f t="shared" si="65"/>
        <v>-1145.8999999999996</v>
      </c>
      <c r="DU84" s="621">
        <f t="shared" si="66"/>
        <v>-7.4715229283623133E-2</v>
      </c>
      <c r="DV84" s="294">
        <v>33997.300000000003</v>
      </c>
      <c r="DW84" s="602">
        <f t="shared" si="67"/>
        <v>-2372.1899999999951</v>
      </c>
      <c r="DX84" s="621">
        <f t="shared" si="68"/>
        <v>-6.5224725449820581E-2</v>
      </c>
    </row>
    <row r="85" spans="1:128" x14ac:dyDescent="0.25">
      <c r="BI85" s="546"/>
      <c r="BJ85" s="546"/>
      <c r="BK85" s="546"/>
      <c r="BL85" s="546"/>
      <c r="BM85" s="546"/>
      <c r="BN85" s="546"/>
      <c r="BO85" s="546"/>
      <c r="BP85" s="546"/>
      <c r="BQ85" s="546"/>
    </row>
  </sheetData>
  <pageMargins left="0.7" right="0.7" top="0.75" bottom="0.75" header="0.3" footer="0.3"/>
  <pageSetup paperSize="9" scale="36" orientation="portrait" r:id="rId1"/>
  <colBreaks count="2" manualBreakCount="2">
    <brk id="20" max="83" man="1"/>
    <brk id="39" max="8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X84"/>
  <sheetViews>
    <sheetView showGridLines="0" view="pageBreakPreview" zoomScale="85" zoomScaleSheetLayoutView="85" workbookViewId="0">
      <pane xSplit="1" ySplit="3" topLeftCell="DK4" activePane="bottomRight" state="frozen"/>
      <selection activeCell="AT18" sqref="AT18"/>
      <selection pane="topRight" activeCell="AT18" sqref="AT18"/>
      <selection pane="bottomLeft" activeCell="AT18" sqref="AT18"/>
      <selection pane="bottomRight" activeCell="DV4" sqref="DV4:DV80"/>
    </sheetView>
  </sheetViews>
  <sheetFormatPr defaultColWidth="9.140625" defaultRowHeight="15" outlineLevelCol="1" x14ac:dyDescent="0.25"/>
  <cols>
    <col min="1" max="1" width="38.85546875" style="294" customWidth="1"/>
    <col min="2" max="2" width="9.140625" style="294" hidden="1" customWidth="1" outlineLevel="1"/>
    <col min="3" max="3" width="8.42578125" style="294" hidden="1" customWidth="1" outlineLevel="1"/>
    <col min="4" max="4" width="9" style="294" hidden="1" customWidth="1" outlineLevel="1"/>
    <col min="5" max="5" width="8" style="294" hidden="1" customWidth="1" outlineLevel="1"/>
    <col min="6" max="8" width="7.42578125" style="294" hidden="1" customWidth="1" outlineLevel="1"/>
    <col min="9" max="9" width="12.140625" style="294" hidden="1" customWidth="1" outlineLevel="1"/>
    <col min="10" max="13" width="12" style="294" hidden="1" customWidth="1" outlineLevel="1"/>
    <col min="14" max="15" width="9.7109375" style="294" hidden="1" customWidth="1" outlineLevel="1"/>
    <col min="16" max="20" width="12" style="294" hidden="1" customWidth="1" outlineLevel="1"/>
    <col min="21" max="21" width="9.140625" style="294" customWidth="1" collapsed="1"/>
    <col min="22" max="24" width="9.140625" style="294" customWidth="1"/>
    <col min="25" max="27" width="9.28515625" style="294" customWidth="1"/>
    <col min="28" max="29" width="9.7109375" style="294" customWidth="1"/>
    <col min="30" max="31" width="9.28515625" style="294" customWidth="1"/>
    <col min="32" max="32" width="11.5703125" style="294" customWidth="1"/>
    <col min="33" max="34" width="9.7109375" style="294" customWidth="1"/>
    <col min="35" max="38" width="12" style="294" customWidth="1"/>
    <col min="39" max="43" width="9.140625" style="294"/>
    <col min="44" max="48" width="9.140625" style="294" customWidth="1"/>
    <col min="49" max="49" width="8.42578125" style="294" customWidth="1"/>
    <col min="50" max="53" width="9.140625" style="294" customWidth="1"/>
    <col min="54" max="54" width="9.85546875" style="294" customWidth="1"/>
    <col min="55" max="59" width="11.140625" style="294" customWidth="1"/>
    <col min="60" max="83" width="9.140625" style="294"/>
    <col min="84" max="84" width="11.28515625" style="294" customWidth="1"/>
    <col min="85" max="86" width="9.140625" style="294"/>
    <col min="87" max="87" width="11.28515625" style="294" customWidth="1"/>
    <col min="88" max="89" width="9.140625" style="294"/>
    <col min="90" max="90" width="11.28515625" style="294" customWidth="1"/>
    <col min="91" max="91" width="9.85546875" style="294" bestFit="1" customWidth="1"/>
    <col min="92" max="92" width="9.140625" style="294"/>
    <col min="93" max="93" width="11" style="294" customWidth="1"/>
    <col min="94" max="95" width="9.140625" style="294"/>
    <col min="96" max="96" width="11.85546875" style="294" customWidth="1"/>
    <col min="97" max="98" width="9.140625" style="294"/>
    <col min="99" max="99" width="11.42578125" style="294" customWidth="1"/>
    <col min="100" max="101" width="9.140625" style="294"/>
    <col min="102" max="102" width="11.42578125" style="294" customWidth="1"/>
    <col min="103" max="16384" width="9.140625" style="294"/>
  </cols>
  <sheetData>
    <row r="1" spans="1:128" ht="28.5" customHeight="1" x14ac:dyDescent="0.25">
      <c r="AN1" s="614" t="s">
        <v>257</v>
      </c>
      <c r="AO1" s="614"/>
      <c r="AP1" s="614"/>
      <c r="AQ1" s="614"/>
      <c r="AR1" s="614"/>
      <c r="AS1" s="614"/>
      <c r="AT1" s="614"/>
      <c r="AU1" s="614"/>
      <c r="AV1" s="614"/>
      <c r="AW1" s="614"/>
      <c r="AX1" s="614"/>
      <c r="AY1" s="614"/>
      <c r="AZ1" s="614"/>
      <c r="BA1" s="614"/>
      <c r="BB1" s="614"/>
      <c r="BC1" s="614"/>
      <c r="BD1" s="614"/>
      <c r="BE1" s="614"/>
      <c r="BF1" s="614"/>
      <c r="BG1" s="614"/>
      <c r="BH1" s="614"/>
      <c r="BI1" s="614"/>
      <c r="BJ1" s="614"/>
      <c r="BK1" s="614"/>
      <c r="BL1" s="614"/>
      <c r="BM1" s="614"/>
      <c r="BN1" s="614"/>
      <c r="BO1" s="614"/>
      <c r="BP1" s="614"/>
      <c r="BQ1" s="614"/>
      <c r="BR1" s="614"/>
      <c r="BS1" s="614"/>
      <c r="BT1" s="614"/>
      <c r="BU1" s="614"/>
      <c r="BV1" s="614"/>
      <c r="BW1" s="614"/>
      <c r="BX1" s="614"/>
      <c r="BY1" s="614"/>
      <c r="BZ1" s="614"/>
      <c r="CA1" s="614"/>
      <c r="CB1" s="614"/>
      <c r="CC1" s="614"/>
      <c r="CD1" s="614"/>
      <c r="CE1" s="614"/>
      <c r="CF1" s="614"/>
      <c r="CG1" s="614"/>
      <c r="CH1" s="614"/>
      <c r="CI1" s="614"/>
      <c r="CJ1" s="614"/>
      <c r="CK1" s="614"/>
      <c r="CL1" s="614"/>
    </row>
    <row r="2" spans="1:128" ht="18.75" x14ac:dyDescent="0.25">
      <c r="A2" s="74"/>
      <c r="B2" s="802">
        <v>2011</v>
      </c>
      <c r="C2" s="802"/>
      <c r="D2" s="802"/>
      <c r="E2" s="802"/>
      <c r="F2" s="802"/>
      <c r="G2" s="802"/>
      <c r="H2" s="802"/>
      <c r="I2" s="800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799">
        <v>2012</v>
      </c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799">
        <v>2013</v>
      </c>
      <c r="AO2" s="802"/>
      <c r="AP2" s="802"/>
      <c r="AQ2" s="802"/>
      <c r="AR2" s="802"/>
      <c r="AS2" s="802"/>
      <c r="AT2" s="802"/>
      <c r="AU2" s="802"/>
      <c r="AV2" s="802"/>
      <c r="AW2" s="802"/>
      <c r="AX2" s="802"/>
      <c r="AY2" s="802"/>
      <c r="AZ2" s="802"/>
      <c r="BA2" s="802"/>
      <c r="BB2" s="802"/>
      <c r="BC2" s="802"/>
      <c r="BD2" s="802"/>
      <c r="BE2" s="802"/>
      <c r="BF2" s="802"/>
      <c r="BG2" s="815" t="s">
        <v>211</v>
      </c>
      <c r="BH2" s="815"/>
      <c r="BI2" s="802">
        <v>2014</v>
      </c>
      <c r="BJ2" s="802"/>
      <c r="BK2" s="802"/>
      <c r="BL2" s="802"/>
      <c r="BM2" s="802"/>
      <c r="BN2" s="802"/>
      <c r="BO2" s="802"/>
      <c r="BP2" s="802"/>
      <c r="BQ2" s="802"/>
      <c r="BR2" s="815" t="s">
        <v>273</v>
      </c>
      <c r="BS2" s="815"/>
      <c r="BT2" s="802"/>
      <c r="BU2" s="815" t="s">
        <v>262</v>
      </c>
      <c r="BV2" s="815"/>
      <c r="BW2" s="802"/>
      <c r="BX2" s="718" t="s">
        <v>273</v>
      </c>
      <c r="BY2" s="718"/>
      <c r="BZ2" s="683"/>
      <c r="CA2" s="718" t="s">
        <v>272</v>
      </c>
      <c r="CB2" s="718"/>
      <c r="CC2" s="802"/>
      <c r="CD2" s="718" t="s">
        <v>272</v>
      </c>
      <c r="CE2" s="718"/>
      <c r="CF2" s="683"/>
      <c r="CG2" s="718" t="s">
        <v>272</v>
      </c>
      <c r="CH2" s="718"/>
      <c r="CI2" s="683"/>
      <c r="CJ2" s="718" t="s">
        <v>272</v>
      </c>
      <c r="CK2" s="718"/>
      <c r="CL2" s="683"/>
      <c r="CM2" s="718" t="s">
        <v>272</v>
      </c>
      <c r="CN2" s="718"/>
      <c r="CO2" s="603"/>
      <c r="CP2" s="603" t="s">
        <v>272</v>
      </c>
      <c r="CQ2" s="601"/>
      <c r="CR2" s="683"/>
      <c r="CS2" s="603" t="s">
        <v>272</v>
      </c>
      <c r="CT2" s="601"/>
      <c r="CU2" s="683"/>
      <c r="CV2" s="603" t="s">
        <v>272</v>
      </c>
      <c r="CW2" s="601"/>
      <c r="CX2" s="683"/>
      <c r="CY2" s="603" t="s">
        <v>338</v>
      </c>
      <c r="CZ2" s="601"/>
      <c r="DA2" s="683"/>
      <c r="DB2" s="603" t="s">
        <v>338</v>
      </c>
      <c r="DC2" s="601"/>
      <c r="DD2" s="683"/>
      <c r="DE2" s="603" t="s">
        <v>338</v>
      </c>
      <c r="DF2" s="601"/>
      <c r="DG2" s="683"/>
      <c r="DH2" s="603" t="s">
        <v>338</v>
      </c>
      <c r="DI2" s="601"/>
      <c r="DJ2" s="683"/>
      <c r="DK2" s="603" t="s">
        <v>338</v>
      </c>
      <c r="DL2" s="601"/>
      <c r="DM2" s="683"/>
      <c r="DN2" s="603" t="s">
        <v>338</v>
      </c>
      <c r="DO2" s="601"/>
      <c r="DP2" s="685"/>
      <c r="DQ2" s="603" t="s">
        <v>338</v>
      </c>
      <c r="DR2" s="601"/>
      <c r="DS2" s="685"/>
      <c r="DT2" s="603" t="s">
        <v>338</v>
      </c>
      <c r="DU2" s="601"/>
      <c r="DV2" s="685"/>
      <c r="DW2" s="603" t="s">
        <v>338</v>
      </c>
      <c r="DX2" s="601"/>
    </row>
    <row r="3" spans="1:128" x14ac:dyDescent="0.25">
      <c r="A3" s="75"/>
      <c r="B3" s="76" t="s">
        <v>0</v>
      </c>
      <c r="C3" s="76" t="s">
        <v>1</v>
      </c>
      <c r="D3" s="76" t="s">
        <v>2</v>
      </c>
      <c r="E3" s="601" t="s">
        <v>3</v>
      </c>
      <c r="F3" s="600" t="s">
        <v>4</v>
      </c>
      <c r="G3" s="76" t="s">
        <v>5</v>
      </c>
      <c r="H3" s="76" t="s">
        <v>8</v>
      </c>
      <c r="I3" s="601" t="s">
        <v>6</v>
      </c>
      <c r="J3" s="76" t="s">
        <v>108</v>
      </c>
      <c r="K3" s="76" t="s">
        <v>100</v>
      </c>
      <c r="L3" s="76" t="s">
        <v>101</v>
      </c>
      <c r="M3" s="76" t="s">
        <v>102</v>
      </c>
      <c r="N3" s="76" t="s">
        <v>103</v>
      </c>
      <c r="O3" s="76" t="s">
        <v>109</v>
      </c>
      <c r="P3" s="76" t="s">
        <v>104</v>
      </c>
      <c r="Q3" s="76" t="s">
        <v>105</v>
      </c>
      <c r="R3" s="76" t="s">
        <v>106</v>
      </c>
      <c r="S3" s="76" t="s">
        <v>107</v>
      </c>
      <c r="T3" s="76" t="s">
        <v>110</v>
      </c>
      <c r="U3" s="76" t="s">
        <v>0</v>
      </c>
      <c r="V3" s="76" t="s">
        <v>1</v>
      </c>
      <c r="W3" s="76" t="s">
        <v>2</v>
      </c>
      <c r="X3" s="601" t="s">
        <v>3</v>
      </c>
      <c r="Y3" s="600" t="s">
        <v>4</v>
      </c>
      <c r="Z3" s="76" t="s">
        <v>5</v>
      </c>
      <c r="AA3" s="76" t="s">
        <v>8</v>
      </c>
      <c r="AB3" s="601" t="s">
        <v>6</v>
      </c>
      <c r="AC3" s="76" t="s">
        <v>108</v>
      </c>
      <c r="AD3" s="600" t="s">
        <v>100</v>
      </c>
      <c r="AE3" s="76" t="s">
        <v>101</v>
      </c>
      <c r="AF3" s="76" t="s">
        <v>102</v>
      </c>
      <c r="AG3" s="601" t="s">
        <v>103</v>
      </c>
      <c r="AH3" s="76" t="s">
        <v>109</v>
      </c>
      <c r="AI3" s="76" t="s">
        <v>104</v>
      </c>
      <c r="AJ3" s="76" t="s">
        <v>105</v>
      </c>
      <c r="AK3" s="76" t="s">
        <v>106</v>
      </c>
      <c r="AL3" s="76" t="s">
        <v>107</v>
      </c>
      <c r="AM3" s="76" t="s">
        <v>110</v>
      </c>
      <c r="AN3" s="76" t="s">
        <v>0</v>
      </c>
      <c r="AO3" s="76" t="s">
        <v>1</v>
      </c>
      <c r="AP3" s="76" t="s">
        <v>2</v>
      </c>
      <c r="AQ3" s="601" t="s">
        <v>3</v>
      </c>
      <c r="AR3" s="600" t="s">
        <v>4</v>
      </c>
      <c r="AS3" s="76" t="s">
        <v>5</v>
      </c>
      <c r="AT3" s="76" t="s">
        <v>8</v>
      </c>
      <c r="AU3" s="601" t="s">
        <v>6</v>
      </c>
      <c r="AV3" s="76" t="s">
        <v>108</v>
      </c>
      <c r="AW3" s="600" t="s">
        <v>100</v>
      </c>
      <c r="AX3" s="76" t="s">
        <v>101</v>
      </c>
      <c r="AY3" s="76" t="s">
        <v>102</v>
      </c>
      <c r="AZ3" s="601" t="s">
        <v>103</v>
      </c>
      <c r="BA3" s="76" t="s">
        <v>109</v>
      </c>
      <c r="BB3" s="76" t="s">
        <v>104</v>
      </c>
      <c r="BC3" s="76" t="s">
        <v>105</v>
      </c>
      <c r="BD3" s="76" t="s">
        <v>106</v>
      </c>
      <c r="BE3" s="76" t="s">
        <v>107</v>
      </c>
      <c r="BF3" s="76" t="s">
        <v>110</v>
      </c>
      <c r="BG3" s="815" t="s">
        <v>210</v>
      </c>
      <c r="BH3" s="815" t="s">
        <v>121</v>
      </c>
      <c r="BI3" s="76" t="s">
        <v>0</v>
      </c>
      <c r="BJ3" s="76" t="s">
        <v>1</v>
      </c>
      <c r="BK3" s="76" t="s">
        <v>2</v>
      </c>
      <c r="BL3" s="76" t="s">
        <v>3</v>
      </c>
      <c r="BM3" s="76" t="s">
        <v>4</v>
      </c>
      <c r="BN3" s="76" t="s">
        <v>5</v>
      </c>
      <c r="BO3" s="76" t="s">
        <v>8</v>
      </c>
      <c r="BP3" s="76" t="s">
        <v>6</v>
      </c>
      <c r="BQ3" s="76" t="s">
        <v>108</v>
      </c>
      <c r="BR3" s="815" t="s">
        <v>210</v>
      </c>
      <c r="BS3" s="815" t="s">
        <v>121</v>
      </c>
      <c r="BT3" s="600" t="s">
        <v>100</v>
      </c>
      <c r="BU3" s="815" t="s">
        <v>210</v>
      </c>
      <c r="BV3" s="815" t="s">
        <v>121</v>
      </c>
      <c r="BW3" s="76" t="s">
        <v>101</v>
      </c>
      <c r="BX3" s="815" t="s">
        <v>210</v>
      </c>
      <c r="BY3" s="815" t="s">
        <v>121</v>
      </c>
      <c r="BZ3" s="832" t="s">
        <v>331</v>
      </c>
      <c r="CA3" s="815" t="s">
        <v>210</v>
      </c>
      <c r="CB3" s="815" t="s">
        <v>121</v>
      </c>
      <c r="CC3" s="65" t="s">
        <v>103</v>
      </c>
      <c r="CD3" s="815" t="s">
        <v>210</v>
      </c>
      <c r="CE3" s="815" t="s">
        <v>121</v>
      </c>
      <c r="CF3" s="832" t="s">
        <v>109</v>
      </c>
      <c r="CG3" s="815" t="s">
        <v>210</v>
      </c>
      <c r="CH3" s="815" t="s">
        <v>121</v>
      </c>
      <c r="CI3" s="832" t="s">
        <v>332</v>
      </c>
      <c r="CJ3" s="815" t="s">
        <v>210</v>
      </c>
      <c r="CK3" s="815" t="s">
        <v>121</v>
      </c>
      <c r="CL3" s="832" t="s">
        <v>333</v>
      </c>
      <c r="CM3" s="815" t="s">
        <v>210</v>
      </c>
      <c r="CN3" s="815" t="s">
        <v>121</v>
      </c>
      <c r="CO3" s="600" t="s">
        <v>335</v>
      </c>
      <c r="CP3" s="721" t="s">
        <v>210</v>
      </c>
      <c r="CQ3" s="601" t="s">
        <v>121</v>
      </c>
      <c r="CR3" s="832" t="s">
        <v>107</v>
      </c>
      <c r="CS3" s="721" t="s">
        <v>210</v>
      </c>
      <c r="CT3" s="601" t="s">
        <v>121</v>
      </c>
      <c r="CU3" s="832" t="s">
        <v>334</v>
      </c>
      <c r="CV3" s="721" t="s">
        <v>210</v>
      </c>
      <c r="CW3" s="601" t="s">
        <v>121</v>
      </c>
      <c r="CX3" s="832" t="s">
        <v>337</v>
      </c>
      <c r="CY3" s="721" t="s">
        <v>210</v>
      </c>
      <c r="CZ3" s="601" t="s">
        <v>121</v>
      </c>
      <c r="DA3" s="832" t="s">
        <v>340</v>
      </c>
      <c r="DB3" s="721" t="s">
        <v>210</v>
      </c>
      <c r="DC3" s="601" t="s">
        <v>121</v>
      </c>
      <c r="DD3" s="832" t="s">
        <v>341</v>
      </c>
      <c r="DE3" s="721" t="s">
        <v>210</v>
      </c>
      <c r="DF3" s="601" t="s">
        <v>121</v>
      </c>
      <c r="DG3" s="832" t="s">
        <v>3</v>
      </c>
      <c r="DH3" s="721" t="s">
        <v>210</v>
      </c>
      <c r="DI3" s="601" t="s">
        <v>121</v>
      </c>
      <c r="DJ3" s="832" t="s">
        <v>342</v>
      </c>
      <c r="DK3" s="721" t="s">
        <v>210</v>
      </c>
      <c r="DL3" s="601" t="s">
        <v>121</v>
      </c>
      <c r="DM3" s="832" t="s">
        <v>373</v>
      </c>
      <c r="DN3" s="721" t="s">
        <v>210</v>
      </c>
      <c r="DO3" s="601" t="s">
        <v>121</v>
      </c>
      <c r="DP3" s="846">
        <v>42156</v>
      </c>
      <c r="DQ3" s="721" t="s">
        <v>210</v>
      </c>
      <c r="DR3" s="601" t="s">
        <v>121</v>
      </c>
      <c r="DS3" s="846" t="s">
        <v>375</v>
      </c>
      <c r="DT3" s="721" t="s">
        <v>210</v>
      </c>
      <c r="DU3" s="601" t="s">
        <v>121</v>
      </c>
      <c r="DV3" s="846" t="s">
        <v>374</v>
      </c>
      <c r="DW3" s="721" t="s">
        <v>210</v>
      </c>
      <c r="DX3" s="601" t="s">
        <v>121</v>
      </c>
    </row>
    <row r="4" spans="1:128" x14ac:dyDescent="0.25">
      <c r="A4" s="77" t="s">
        <v>7</v>
      </c>
      <c r="B4" s="78">
        <v>756656.33729211497</v>
      </c>
      <c r="C4" s="78">
        <v>645993.69439026993</v>
      </c>
      <c r="D4" s="78">
        <v>584135.48137348262</v>
      </c>
      <c r="E4" s="78">
        <v>1996748.3703809171</v>
      </c>
      <c r="F4" s="78">
        <v>443284.91582023248</v>
      </c>
      <c r="G4" s="78">
        <v>260103.09976938134</v>
      </c>
      <c r="H4" s="78">
        <v>132064.16799860279</v>
      </c>
      <c r="I4" s="78">
        <v>843487.93528821645</v>
      </c>
      <c r="J4" s="78">
        <v>2840236.3056691336</v>
      </c>
      <c r="K4" s="78">
        <v>100341.67852</v>
      </c>
      <c r="L4" s="78">
        <v>86829.647217102785</v>
      </c>
      <c r="M4" s="78">
        <v>147821.54596770246</v>
      </c>
      <c r="N4" s="78">
        <v>336491.17710480525</v>
      </c>
      <c r="O4" s="78">
        <v>3176727.4827739387</v>
      </c>
      <c r="P4" s="78">
        <v>372305.25699999998</v>
      </c>
      <c r="Q4" s="78">
        <v>590284.92568338453</v>
      </c>
      <c r="R4" s="78">
        <v>702481.42752983351</v>
      </c>
      <c r="S4" s="78">
        <v>1680101.3200132181</v>
      </c>
      <c r="T4" s="78">
        <v>4856828.8027871568</v>
      </c>
      <c r="U4" s="78">
        <v>844930.59128516458</v>
      </c>
      <c r="V4" s="78">
        <v>729296.03587093554</v>
      </c>
      <c r="W4" s="78">
        <v>627317.83075059229</v>
      </c>
      <c r="X4" s="78">
        <v>2222695.7337066922</v>
      </c>
      <c r="Y4" s="78">
        <v>456146.20409419097</v>
      </c>
      <c r="Z4" s="78">
        <v>220038.54879916989</v>
      </c>
      <c r="AA4" s="78">
        <v>117039.37465920745</v>
      </c>
      <c r="AB4" s="78">
        <v>799927.44785256824</v>
      </c>
      <c r="AC4" s="78">
        <v>3022623.1815592609</v>
      </c>
      <c r="AD4" s="78">
        <v>99281.343909999996</v>
      </c>
      <c r="AE4" s="78">
        <v>98038.418466110117</v>
      </c>
      <c r="AF4" s="78">
        <v>142901.39447399901</v>
      </c>
      <c r="AG4" s="78">
        <v>341438.07145010913</v>
      </c>
      <c r="AH4" s="78">
        <v>3364061.2530093696</v>
      </c>
      <c r="AI4" s="78">
        <v>379654.23700000002</v>
      </c>
      <c r="AJ4" s="78">
        <v>583433.03393376735</v>
      </c>
      <c r="AK4" s="78">
        <v>741945.76780000003</v>
      </c>
      <c r="AL4" s="78">
        <v>1722518.1239337672</v>
      </c>
      <c r="AM4" s="78">
        <v>5086579.3769431366</v>
      </c>
      <c r="AN4" s="78">
        <v>847688.59971659689</v>
      </c>
      <c r="AO4" s="78">
        <v>692261.37968914886</v>
      </c>
      <c r="AP4" s="78">
        <v>623498.93974499998</v>
      </c>
      <c r="AQ4" s="78">
        <v>2163448.919150746</v>
      </c>
      <c r="AR4" s="78">
        <v>455287.59150147834</v>
      </c>
      <c r="AS4" s="78">
        <v>250154.24081857791</v>
      </c>
      <c r="AT4" s="78">
        <v>124176.28937000001</v>
      </c>
      <c r="AU4" s="78">
        <v>829618.12169005629</v>
      </c>
      <c r="AV4" s="78">
        <v>2993067.0408408022</v>
      </c>
      <c r="AW4" s="78">
        <v>98081.768043414282</v>
      </c>
      <c r="AX4" s="78">
        <v>92525.327383399999</v>
      </c>
      <c r="AY4" s="78">
        <v>143741.76675000001</v>
      </c>
      <c r="AZ4" s="78">
        <v>334348.86217681429</v>
      </c>
      <c r="BA4" s="78">
        <v>3327415.9030176164</v>
      </c>
      <c r="BB4" s="78">
        <v>375444.63859420142</v>
      </c>
      <c r="BC4" s="78">
        <v>545147.03778854059</v>
      </c>
      <c r="BD4" s="78">
        <v>716171.8</v>
      </c>
      <c r="BE4" s="78">
        <v>1636763.4763827419</v>
      </c>
      <c r="BF4" s="78">
        <v>4964179.3794003585</v>
      </c>
      <c r="BG4" s="78">
        <v>-122399.99754277803</v>
      </c>
      <c r="BH4" s="598">
        <v>-2.4063322022969458E-2</v>
      </c>
      <c r="BI4" s="78">
        <v>819462.2</v>
      </c>
      <c r="BJ4" s="78">
        <v>675733</v>
      </c>
      <c r="BK4" s="78">
        <v>580465.9</v>
      </c>
      <c r="BL4" s="78">
        <v>2075661.1</v>
      </c>
      <c r="BM4" s="78">
        <v>409207.127888121</v>
      </c>
      <c r="BN4" s="78">
        <v>215937</v>
      </c>
      <c r="BO4" s="78">
        <v>128043.7</v>
      </c>
      <c r="BP4" s="78">
        <v>753187.82788812101</v>
      </c>
      <c r="BQ4" s="78">
        <v>2828848.927888121</v>
      </c>
      <c r="BR4" s="78">
        <v>-164218.11295268126</v>
      </c>
      <c r="BS4" s="598">
        <v>-5.4866165946804074E-2</v>
      </c>
      <c r="BT4" s="78">
        <v>104246</v>
      </c>
      <c r="BU4" s="78">
        <v>6164.2319565857179</v>
      </c>
      <c r="BV4" s="598">
        <v>6.2847887834334537E-2</v>
      </c>
      <c r="BW4" s="78">
        <v>90265.5</v>
      </c>
      <c r="BX4" s="602">
        <v>-2259.8273833999992</v>
      </c>
      <c r="BY4" s="621">
        <v>-2.4423878815752621E-2</v>
      </c>
      <c r="BZ4" s="531">
        <v>146344.9</v>
      </c>
      <c r="CA4" s="602">
        <f>BZ4-AY4</f>
        <v>2603.1332499999844</v>
      </c>
      <c r="CB4" s="621">
        <f>CA4/AY4</f>
        <v>1.8109790277779401E-2</v>
      </c>
      <c r="CC4" s="602">
        <v>340856.4</v>
      </c>
      <c r="CD4" s="602">
        <f>CC4-AZ4</f>
        <v>6507.5378231857321</v>
      </c>
      <c r="CE4" s="621">
        <f>CD4/AZ4</f>
        <v>1.9463316790784651E-2</v>
      </c>
      <c r="CF4" s="602">
        <v>3169706.7278881213</v>
      </c>
      <c r="CG4" s="602">
        <f>CF4-BA4</f>
        <v>-157709.1751294951</v>
      </c>
      <c r="CH4" s="621">
        <f>CG4/BA4</f>
        <v>-4.7396892882091909E-2</v>
      </c>
      <c r="CI4" s="602">
        <v>379849.8</v>
      </c>
      <c r="CJ4" s="602">
        <f>CI4-BB4</f>
        <v>4405.1614057985716</v>
      </c>
      <c r="CK4" s="621">
        <f>CJ4/BB4</f>
        <v>1.1733185010426748E-2</v>
      </c>
      <c r="CL4" s="602">
        <v>572764.4</v>
      </c>
      <c r="CM4" s="602">
        <f>CL4-BC4</f>
        <v>27617.362211459433</v>
      </c>
      <c r="CN4" s="621">
        <f>CM4/BC4</f>
        <v>5.0660391228562536E-2</v>
      </c>
      <c r="CO4" s="602">
        <v>796548.6</v>
      </c>
      <c r="CP4" s="602">
        <f>CO4-BD4</f>
        <v>80376.79999999993</v>
      </c>
      <c r="CQ4" s="621">
        <f>CP4/BD4</f>
        <v>0.11223117134743357</v>
      </c>
      <c r="CR4" s="602">
        <v>1749162.8</v>
      </c>
      <c r="CS4" s="602">
        <f>CR4-BE4</f>
        <v>112399.32361725811</v>
      </c>
      <c r="CT4" s="621">
        <f>CS4/BE4</f>
        <v>6.8671695843104563E-2</v>
      </c>
      <c r="CU4" s="602">
        <v>4918869.1858881209</v>
      </c>
      <c r="CV4" s="602">
        <f>CU4-BF4</f>
        <v>-45310.193512237631</v>
      </c>
      <c r="CW4" s="621">
        <f>CV4/BF4</f>
        <v>-9.1274287347994296E-3</v>
      </c>
      <c r="CX4" s="602">
        <v>784847</v>
      </c>
      <c r="CY4" s="602">
        <f>CX4-BI4</f>
        <v>-34615.199999999953</v>
      </c>
      <c r="CZ4" s="621">
        <f>CY4/BI4</f>
        <v>-4.2241362688846359E-2</v>
      </c>
      <c r="DA4" s="85">
        <v>625920</v>
      </c>
      <c r="DB4" s="602">
        <f>DA4-BJ4</f>
        <v>-49813</v>
      </c>
      <c r="DC4" s="621">
        <f>DB4/BJ4</f>
        <v>-7.3716985850920402E-2</v>
      </c>
      <c r="DD4" s="78">
        <v>567788</v>
      </c>
      <c r="DE4" s="602">
        <f>DD4-BK4</f>
        <v>-12677.900000000023</v>
      </c>
      <c r="DF4" s="621">
        <f>DE4/BK4</f>
        <v>-2.1840904004869231E-2</v>
      </c>
      <c r="DG4" s="78">
        <v>1978555</v>
      </c>
      <c r="DH4" s="602">
        <f>DG4-BL4</f>
        <v>-97106.100000000093</v>
      </c>
      <c r="DI4" s="621">
        <f>DH4/BL4</f>
        <v>-4.6783215236822662E-2</v>
      </c>
      <c r="DJ4" s="294">
        <v>439237.5</v>
      </c>
      <c r="DK4" s="602">
        <f>DJ4-BN4</f>
        <v>223300.5</v>
      </c>
      <c r="DL4" s="621">
        <f>DK4/BN4</f>
        <v>1.0341002236763501</v>
      </c>
      <c r="DM4" s="294">
        <v>229391.6</v>
      </c>
      <c r="DN4" s="602">
        <f>DM4-BN4</f>
        <v>13454.600000000006</v>
      </c>
      <c r="DO4" s="621">
        <f>DN4/BN4</f>
        <v>6.2307987977975085E-2</v>
      </c>
      <c r="DP4" s="294">
        <v>125934.8</v>
      </c>
      <c r="DQ4" s="602">
        <f>DP4-BO4</f>
        <v>-2108.8999999999942</v>
      </c>
      <c r="DR4" s="621">
        <f>DQ4/BO4</f>
        <v>-1.6470158235040024E-2</v>
      </c>
      <c r="DS4" s="294">
        <v>794564.4</v>
      </c>
      <c r="DT4" s="602">
        <f>DS4-BP4</f>
        <v>41376.57211187901</v>
      </c>
      <c r="DU4" s="621">
        <f>DT4/BP4</f>
        <v>5.4935263927320281E-2</v>
      </c>
      <c r="DV4" s="294">
        <v>2773119.4</v>
      </c>
      <c r="DW4" s="602">
        <f>DV4-BQ4</f>
        <v>-55729.527888121083</v>
      </c>
      <c r="DX4" s="621">
        <f>DW4/BQ4</f>
        <v>-1.9700425617894694E-2</v>
      </c>
    </row>
    <row r="5" spans="1:128" x14ac:dyDescent="0.25">
      <c r="A5" s="79" t="s">
        <v>25</v>
      </c>
      <c r="B5" s="80">
        <v>575790</v>
      </c>
      <c r="C5" s="80">
        <v>453508</v>
      </c>
      <c r="D5" s="80">
        <v>413188</v>
      </c>
      <c r="E5" s="80">
        <v>1442486</v>
      </c>
      <c r="F5" s="80">
        <v>308558.7496677817</v>
      </c>
      <c r="G5" s="80">
        <v>159884</v>
      </c>
      <c r="H5" s="80">
        <v>87676</v>
      </c>
      <c r="I5" s="80">
        <v>556118.74966778164</v>
      </c>
      <c r="J5" s="80">
        <v>1998604.7496677816</v>
      </c>
      <c r="K5" s="80">
        <v>78887</v>
      </c>
      <c r="L5" s="80">
        <v>68361</v>
      </c>
      <c r="M5" s="80">
        <v>94106</v>
      </c>
      <c r="N5" s="80">
        <v>241354</v>
      </c>
      <c r="O5" s="80">
        <v>2239958.7496677814</v>
      </c>
      <c r="P5" s="80">
        <v>233852</v>
      </c>
      <c r="Q5" s="80">
        <v>392677</v>
      </c>
      <c r="R5" s="80">
        <v>554087.54439000005</v>
      </c>
      <c r="S5" s="80">
        <v>1180616.5443899999</v>
      </c>
      <c r="T5" s="80">
        <v>3420575.2940577818</v>
      </c>
      <c r="U5" s="80">
        <v>597474</v>
      </c>
      <c r="V5" s="80">
        <v>503543</v>
      </c>
      <c r="W5" s="80">
        <v>415418</v>
      </c>
      <c r="X5" s="80">
        <v>1516435</v>
      </c>
      <c r="Y5" s="80">
        <v>306286</v>
      </c>
      <c r="Z5" s="80">
        <v>116221</v>
      </c>
      <c r="AA5" s="80">
        <v>82186</v>
      </c>
      <c r="AB5" s="80">
        <v>504693</v>
      </c>
      <c r="AC5" s="80">
        <v>2021128</v>
      </c>
      <c r="AD5" s="80">
        <v>78614</v>
      </c>
      <c r="AE5" s="80">
        <v>78204.997839999996</v>
      </c>
      <c r="AF5" s="80">
        <v>90846</v>
      </c>
      <c r="AG5" s="80">
        <v>247664.99784</v>
      </c>
      <c r="AH5" s="80">
        <v>2268792.9978399999</v>
      </c>
      <c r="AI5" s="80">
        <v>245151</v>
      </c>
      <c r="AJ5" s="80">
        <v>397628</v>
      </c>
      <c r="AK5" s="80">
        <v>568140.85459999996</v>
      </c>
      <c r="AL5" s="80">
        <v>1210919.8546</v>
      </c>
      <c r="AM5" s="80">
        <v>3479712.8524400005</v>
      </c>
      <c r="AN5" s="80">
        <v>591970.57669999998</v>
      </c>
      <c r="AO5" s="80">
        <v>471286</v>
      </c>
      <c r="AP5" s="80">
        <v>417665</v>
      </c>
      <c r="AQ5" s="80">
        <v>1480921.5767000001</v>
      </c>
      <c r="AR5" s="80">
        <v>308467</v>
      </c>
      <c r="AS5" s="80">
        <v>144349</v>
      </c>
      <c r="AT5" s="80">
        <v>84405</v>
      </c>
      <c r="AU5" s="80">
        <v>537221</v>
      </c>
      <c r="AV5" s="80">
        <v>2018142.5767000001</v>
      </c>
      <c r="AW5" s="80">
        <v>78397</v>
      </c>
      <c r="AX5" s="80">
        <v>72414</v>
      </c>
      <c r="AY5" s="80">
        <v>88646</v>
      </c>
      <c r="AZ5" s="80">
        <v>239457</v>
      </c>
      <c r="BA5" s="80">
        <v>2257599.5767000001</v>
      </c>
      <c r="BB5" s="80">
        <v>246131</v>
      </c>
      <c r="BC5" s="234">
        <v>365432</v>
      </c>
      <c r="BD5" s="80">
        <v>505858</v>
      </c>
      <c r="BE5" s="80">
        <v>1117421</v>
      </c>
      <c r="BF5" s="80">
        <v>3375020.5767000001</v>
      </c>
      <c r="BG5" s="80">
        <v>-104692.27574000042</v>
      </c>
      <c r="BH5" s="449">
        <v>-3.0086469826551721E-2</v>
      </c>
      <c r="BI5" s="80">
        <v>574614</v>
      </c>
      <c r="BJ5" s="80">
        <v>479748</v>
      </c>
      <c r="BK5" s="80">
        <v>398371</v>
      </c>
      <c r="BL5" s="80">
        <v>1452733</v>
      </c>
      <c r="BM5" s="80">
        <v>269277</v>
      </c>
      <c r="BN5" s="80">
        <v>113769</v>
      </c>
      <c r="BO5" s="80">
        <v>89575</v>
      </c>
      <c r="BP5" s="80">
        <v>472621</v>
      </c>
      <c r="BQ5" s="80">
        <v>1925354</v>
      </c>
      <c r="BR5" s="80">
        <v>-92788.576700000092</v>
      </c>
      <c r="BS5" s="449">
        <v>-4.5977215768236206E-2</v>
      </c>
      <c r="BT5" s="80">
        <v>83304</v>
      </c>
      <c r="BU5" s="80">
        <v>4907</v>
      </c>
      <c r="BV5" s="449">
        <v>6.2591680804112398E-2</v>
      </c>
      <c r="BW5" s="80">
        <v>71129</v>
      </c>
      <c r="BX5" s="602">
        <v>-1285</v>
      </c>
      <c r="BY5" s="621">
        <v>-1.7745187394702683E-2</v>
      </c>
      <c r="BZ5" s="291">
        <v>94600</v>
      </c>
      <c r="CA5" s="602">
        <f t="shared" ref="CA5:CA68" si="0">BZ5-AY5</f>
        <v>5954</v>
      </c>
      <c r="CB5" s="621">
        <f t="shared" ref="CB5:CB68" si="1">CA5/AY5</f>
        <v>6.7166031180199898E-2</v>
      </c>
      <c r="CC5" s="602">
        <v>249033</v>
      </c>
      <c r="CD5" s="602">
        <f t="shared" ref="CD5:CD68" si="2">CC5-AZ5</f>
        <v>9576</v>
      </c>
      <c r="CE5" s="621">
        <f t="shared" ref="CE5:CE68" si="3">CD5/AZ5</f>
        <v>3.9990478457510116E-2</v>
      </c>
      <c r="CF5" s="602">
        <v>2174387</v>
      </c>
      <c r="CG5" s="602">
        <f t="shared" ref="CG5:CG68" si="4">CF5-BA5</f>
        <v>-83212.576700000092</v>
      </c>
      <c r="CH5" s="621">
        <f t="shared" ref="CH5:CH68" si="5">CG5/BA5</f>
        <v>-3.6858873273547636E-2</v>
      </c>
      <c r="CI5" s="602">
        <v>251618</v>
      </c>
      <c r="CJ5" s="602">
        <f t="shared" ref="CJ5:CJ68" si="6">CI5-BB5</f>
        <v>5487</v>
      </c>
      <c r="CK5" s="621">
        <f t="shared" ref="CK5:CK68" si="7">CJ5/BB5</f>
        <v>2.2293006569672248E-2</v>
      </c>
      <c r="CL5" s="602">
        <v>389859</v>
      </c>
      <c r="CM5" s="602">
        <f t="shared" ref="CM5:CM68" si="8">CL5-BC5</f>
        <v>24427</v>
      </c>
      <c r="CN5" s="621">
        <f t="shared" ref="CN5:CN68" si="9">CM5/BC5</f>
        <v>6.6844173471398233E-2</v>
      </c>
      <c r="CO5" s="602">
        <v>563636</v>
      </c>
      <c r="CP5" s="602">
        <f t="shared" ref="CP5:CP68" si="10">CO5-BD5</f>
        <v>57778</v>
      </c>
      <c r="CQ5" s="621">
        <f t="shared" ref="CQ5:CQ68" si="11">CP5/BD5</f>
        <v>0.1142178239743169</v>
      </c>
      <c r="CR5" s="602">
        <v>1205113</v>
      </c>
      <c r="CS5" s="602">
        <f t="shared" ref="CS5:CS68" si="12">CR5-BE5</f>
        <v>87692</v>
      </c>
      <c r="CT5" s="621">
        <f t="shared" ref="CT5:CT68" si="13">CS5/BE5</f>
        <v>7.8477136191283325E-2</v>
      </c>
      <c r="CU5" s="602">
        <v>3379500</v>
      </c>
      <c r="CV5" s="602">
        <f t="shared" ref="CV5:CV68" si="14">CU5-BF5</f>
        <v>4479.4232999999076</v>
      </c>
      <c r="CW5" s="621">
        <f t="shared" ref="CW5:CW68" si="15">CV5/BF5</f>
        <v>1.327228441486944E-3</v>
      </c>
      <c r="CX5" s="602">
        <v>556846</v>
      </c>
      <c r="CY5" s="602">
        <f t="shared" ref="CY5:CY68" si="16">CX5-BI5</f>
        <v>-17768</v>
      </c>
      <c r="CZ5" s="621">
        <f t="shared" ref="CZ5:CZ68" si="17">CY5/BI5</f>
        <v>-3.0921627388124897E-2</v>
      </c>
      <c r="DA5" s="294">
        <v>438623</v>
      </c>
      <c r="DB5" s="602">
        <f t="shared" ref="DB5:DB68" si="18">DA5-BJ5</f>
        <v>-41125</v>
      </c>
      <c r="DC5" s="621">
        <f t="shared" ref="DC5:DC68" si="19">DB5/BJ5</f>
        <v>-8.5722087429233679E-2</v>
      </c>
      <c r="DD5" s="294">
        <v>385589</v>
      </c>
      <c r="DE5" s="602">
        <f t="shared" ref="DE5:DE68" si="20">DD5-BK5</f>
        <v>-12782</v>
      </c>
      <c r="DF5" s="621">
        <f t="shared" ref="DF5:DF68" si="21">DE5/BK5</f>
        <v>-3.2085668886540436E-2</v>
      </c>
      <c r="DG5" s="294">
        <v>1381058</v>
      </c>
      <c r="DH5" s="602">
        <f t="shared" ref="DH5:DH68" si="22">DG5-BL5</f>
        <v>-71675</v>
      </c>
      <c r="DI5" s="621">
        <f t="shared" ref="DI5:DI68" si="23">DH5/BL5</f>
        <v>-4.9338040782442472E-2</v>
      </c>
      <c r="DJ5" s="294">
        <v>299210</v>
      </c>
      <c r="DK5" s="602">
        <f t="shared" ref="DK5:DK68" si="24">DJ5-BN5</f>
        <v>185441</v>
      </c>
      <c r="DL5" s="621">
        <f t="shared" ref="DL5:DL68" si="25">DK5/BN5</f>
        <v>1.6299782893406816</v>
      </c>
      <c r="DM5" s="294">
        <v>130166</v>
      </c>
      <c r="DN5" s="602">
        <f t="shared" ref="DN5:DN68" si="26">DM5-BN5</f>
        <v>16397</v>
      </c>
      <c r="DO5" s="621">
        <f t="shared" ref="DO5:DO68" si="27">DN5/BN5</f>
        <v>0.14412537686012886</v>
      </c>
      <c r="DP5" s="294">
        <v>91919</v>
      </c>
      <c r="DQ5" s="602">
        <f t="shared" ref="DQ5:DQ68" si="28">DP5-BO5</f>
        <v>2344</v>
      </c>
      <c r="DR5" s="621">
        <f t="shared" ref="DR5:DR68" si="29">DQ5/BO5</f>
        <v>2.6168015629360872E-2</v>
      </c>
      <c r="DS5" s="294">
        <v>521295</v>
      </c>
      <c r="DT5" s="602">
        <f t="shared" ref="DT5:DT68" si="30">DS5-BP5</f>
        <v>48674</v>
      </c>
      <c r="DU5" s="621">
        <f t="shared" ref="DU5:DU68" si="31">DT5/BP5</f>
        <v>0.10298738312516795</v>
      </c>
      <c r="DV5" s="294">
        <v>1902353</v>
      </c>
      <c r="DW5" s="602">
        <f t="shared" ref="DW5:DW68" si="32">DV5-BQ5</f>
        <v>-23001</v>
      </c>
      <c r="DX5" s="621">
        <f t="shared" ref="DX5:DX68" si="33">DW5/BQ5</f>
        <v>-1.194637453683842E-2</v>
      </c>
    </row>
    <row r="6" spans="1:128" x14ac:dyDescent="0.25">
      <c r="A6" s="81" t="s">
        <v>26</v>
      </c>
      <c r="B6" s="294">
        <v>57540.000000000015</v>
      </c>
      <c r="C6" s="294">
        <v>46471.999999999985</v>
      </c>
      <c r="D6" s="294">
        <v>39899</v>
      </c>
      <c r="E6" s="294">
        <v>143911</v>
      </c>
      <c r="F6" s="294">
        <v>27751</v>
      </c>
      <c r="G6" s="294">
        <v>17605.999999999993</v>
      </c>
      <c r="H6" s="294">
        <v>6219</v>
      </c>
      <c r="I6" s="294">
        <v>51575.999999999993</v>
      </c>
      <c r="J6" s="294">
        <v>195487</v>
      </c>
      <c r="K6" s="294">
        <v>4611</v>
      </c>
      <c r="L6" s="294">
        <v>4762</v>
      </c>
      <c r="M6" s="294">
        <v>17469</v>
      </c>
      <c r="N6" s="294">
        <v>26842</v>
      </c>
      <c r="O6" s="294">
        <v>222329</v>
      </c>
      <c r="P6" s="294">
        <v>27350</v>
      </c>
      <c r="Q6" s="294">
        <v>43839</v>
      </c>
      <c r="R6" s="294">
        <v>63319</v>
      </c>
      <c r="S6" s="294">
        <v>134508</v>
      </c>
      <c r="T6" s="294">
        <v>356837</v>
      </c>
      <c r="U6" s="294">
        <v>65550</v>
      </c>
      <c r="V6" s="294">
        <v>50937.000000000015</v>
      </c>
      <c r="W6" s="294">
        <v>44525</v>
      </c>
      <c r="X6" s="294">
        <v>161012</v>
      </c>
      <c r="Y6" s="294">
        <v>28615</v>
      </c>
      <c r="Z6" s="294">
        <v>16529</v>
      </c>
      <c r="AA6" s="294">
        <v>6826</v>
      </c>
      <c r="AB6" s="294">
        <v>51970</v>
      </c>
      <c r="AC6" s="294">
        <v>212982</v>
      </c>
      <c r="AD6" s="294">
        <v>6156</v>
      </c>
      <c r="AE6" s="294">
        <v>6457</v>
      </c>
      <c r="AF6" s="294">
        <v>16903</v>
      </c>
      <c r="AG6" s="294">
        <v>29516</v>
      </c>
      <c r="AH6" s="294">
        <v>242498</v>
      </c>
      <c r="AI6" s="294">
        <v>31832</v>
      </c>
      <c r="AJ6" s="294">
        <v>45251.999999999985</v>
      </c>
      <c r="AK6" s="294">
        <v>59055.038690000009</v>
      </c>
      <c r="AL6" s="294">
        <v>136139.03868999999</v>
      </c>
      <c r="AM6" s="294">
        <v>378637.03868999996</v>
      </c>
      <c r="AN6" s="294">
        <v>64922.999999999985</v>
      </c>
      <c r="AO6" s="294">
        <v>48211</v>
      </c>
      <c r="AP6" s="294">
        <v>43832</v>
      </c>
      <c r="AQ6" s="294">
        <v>156966</v>
      </c>
      <c r="AR6" s="294">
        <v>28397</v>
      </c>
      <c r="AS6" s="294">
        <v>17365</v>
      </c>
      <c r="AT6" s="294">
        <v>7991</v>
      </c>
      <c r="AU6" s="294">
        <v>53753</v>
      </c>
      <c r="AV6" s="294">
        <v>210719</v>
      </c>
      <c r="AW6" s="294">
        <v>4529</v>
      </c>
      <c r="AX6" s="294">
        <v>4134</v>
      </c>
      <c r="AY6" s="294">
        <v>16100</v>
      </c>
      <c r="AZ6" s="294">
        <v>24763</v>
      </c>
      <c r="BA6" s="294">
        <v>235482</v>
      </c>
      <c r="BB6" s="294">
        <v>30879</v>
      </c>
      <c r="BC6" s="294">
        <v>41621</v>
      </c>
      <c r="BD6" s="294">
        <v>52222</v>
      </c>
      <c r="BE6" s="294">
        <v>124722</v>
      </c>
      <c r="BF6" s="294">
        <v>360204</v>
      </c>
      <c r="BG6" s="294">
        <v>-18433.038689999958</v>
      </c>
      <c r="BH6" s="546">
        <v>-4.8682608425668517E-2</v>
      </c>
      <c r="BI6" s="294">
        <v>60597</v>
      </c>
      <c r="BJ6" s="294">
        <v>50985</v>
      </c>
      <c r="BK6" s="294">
        <v>40772</v>
      </c>
      <c r="BL6" s="294">
        <v>152354</v>
      </c>
      <c r="BM6" s="294">
        <v>26874</v>
      </c>
      <c r="BN6" s="294">
        <v>18098</v>
      </c>
      <c r="BO6" s="294">
        <v>6789</v>
      </c>
      <c r="BP6" s="294">
        <v>51761</v>
      </c>
      <c r="BQ6" s="294">
        <v>204115</v>
      </c>
      <c r="BR6" s="294">
        <v>-6604</v>
      </c>
      <c r="BS6" s="546">
        <v>-3.1340315775986026E-2</v>
      </c>
      <c r="BT6" s="294">
        <v>6783</v>
      </c>
      <c r="BU6" s="294">
        <v>2254</v>
      </c>
      <c r="BV6" s="546">
        <v>0.49768160741885625</v>
      </c>
      <c r="BW6" s="294">
        <v>6498</v>
      </c>
      <c r="BX6" s="844">
        <v>2364</v>
      </c>
      <c r="BY6" s="845">
        <v>0.57184325108853407</v>
      </c>
      <c r="BZ6" s="294">
        <v>16167</v>
      </c>
      <c r="CA6" s="602">
        <f t="shared" si="0"/>
        <v>67</v>
      </c>
      <c r="CB6" s="621">
        <f t="shared" si="1"/>
        <v>4.1614906832298133E-3</v>
      </c>
      <c r="CC6" s="294">
        <v>29448</v>
      </c>
      <c r="CD6" s="602">
        <f t="shared" si="2"/>
        <v>4685</v>
      </c>
      <c r="CE6" s="621">
        <f t="shared" si="3"/>
        <v>0.18919355490045633</v>
      </c>
      <c r="CF6" s="294">
        <v>233563</v>
      </c>
      <c r="CG6" s="602">
        <f t="shared" si="4"/>
        <v>-1919</v>
      </c>
      <c r="CH6" s="621">
        <f t="shared" si="5"/>
        <v>-8.1492428296005646E-3</v>
      </c>
      <c r="CI6" s="294">
        <v>28356</v>
      </c>
      <c r="CJ6" s="602">
        <f t="shared" si="6"/>
        <v>-2523</v>
      </c>
      <c r="CK6" s="621">
        <f t="shared" si="7"/>
        <v>-8.1706013795783544E-2</v>
      </c>
      <c r="CL6" s="294">
        <v>41021</v>
      </c>
      <c r="CM6" s="602">
        <f t="shared" si="8"/>
        <v>-600</v>
      </c>
      <c r="CN6" s="621">
        <f t="shared" si="9"/>
        <v>-1.4415799716489272E-2</v>
      </c>
      <c r="CO6" s="294">
        <v>56882</v>
      </c>
      <c r="CP6" s="602">
        <f t="shared" si="10"/>
        <v>4660</v>
      </c>
      <c r="CQ6" s="621">
        <f t="shared" si="11"/>
        <v>8.9234422274137332E-2</v>
      </c>
      <c r="CR6" s="294">
        <v>126259</v>
      </c>
      <c r="CS6" s="602">
        <f t="shared" si="12"/>
        <v>1537</v>
      </c>
      <c r="CT6" s="621">
        <f t="shared" si="13"/>
        <v>1.2323407257741217E-2</v>
      </c>
      <c r="CU6" s="294">
        <v>359822</v>
      </c>
      <c r="CV6" s="602">
        <f t="shared" si="14"/>
        <v>-382</v>
      </c>
      <c r="CW6" s="621">
        <f t="shared" si="15"/>
        <v>-1.0605101553564091E-3</v>
      </c>
      <c r="CX6" s="294">
        <v>57697</v>
      </c>
      <c r="CY6" s="602">
        <f t="shared" si="16"/>
        <v>-2900</v>
      </c>
      <c r="CZ6" s="621">
        <f t="shared" si="17"/>
        <v>-4.7857154644619371E-2</v>
      </c>
      <c r="DA6" s="294">
        <v>43452</v>
      </c>
      <c r="DB6" s="602">
        <f t="shared" si="18"/>
        <v>-7533</v>
      </c>
      <c r="DC6" s="621">
        <f t="shared" si="19"/>
        <v>-0.14774933804060017</v>
      </c>
      <c r="DD6" s="294">
        <v>38513</v>
      </c>
      <c r="DE6" s="602">
        <f t="shared" si="20"/>
        <v>-2259</v>
      </c>
      <c r="DF6" s="621">
        <f t="shared" si="21"/>
        <v>-5.5405670558226233E-2</v>
      </c>
      <c r="DG6" s="294">
        <v>139662</v>
      </c>
      <c r="DH6" s="602">
        <f t="shared" si="22"/>
        <v>-12692</v>
      </c>
      <c r="DI6" s="621">
        <f t="shared" si="23"/>
        <v>-8.3305984746051956E-2</v>
      </c>
      <c r="DJ6" s="294">
        <v>29969</v>
      </c>
      <c r="DK6" s="602">
        <f t="shared" si="24"/>
        <v>11871</v>
      </c>
      <c r="DL6" s="621">
        <f t="shared" si="25"/>
        <v>0.65592883191512874</v>
      </c>
      <c r="DM6" s="294">
        <v>21149</v>
      </c>
      <c r="DN6" s="602">
        <f t="shared" si="26"/>
        <v>3051</v>
      </c>
      <c r="DO6" s="621">
        <f t="shared" si="27"/>
        <v>0.16858216377500276</v>
      </c>
      <c r="DP6" s="294">
        <v>7408</v>
      </c>
      <c r="DQ6" s="602">
        <f t="shared" si="28"/>
        <v>619</v>
      </c>
      <c r="DR6" s="621">
        <f t="shared" si="29"/>
        <v>9.1176903814994839E-2</v>
      </c>
      <c r="DS6" s="294">
        <v>58526</v>
      </c>
      <c r="DT6" s="602">
        <f t="shared" si="30"/>
        <v>6765</v>
      </c>
      <c r="DU6" s="621">
        <f t="shared" si="31"/>
        <v>0.13069685670678696</v>
      </c>
      <c r="DV6" s="294">
        <v>198188</v>
      </c>
      <c r="DW6" s="602">
        <f t="shared" si="32"/>
        <v>-5927</v>
      </c>
      <c r="DX6" s="621">
        <f t="shared" si="33"/>
        <v>-2.9037552360189109E-2</v>
      </c>
    </row>
    <row r="7" spans="1:128" x14ac:dyDescent="0.25">
      <c r="A7" s="82" t="s">
        <v>9</v>
      </c>
      <c r="B7" s="294">
        <v>49239.000000000015</v>
      </c>
      <c r="C7" s="294">
        <v>39260.999999999985</v>
      </c>
      <c r="D7" s="294">
        <v>33417</v>
      </c>
      <c r="E7" s="294">
        <v>121917</v>
      </c>
      <c r="F7" s="294">
        <v>22527</v>
      </c>
      <c r="G7" s="294">
        <v>14729.999999999993</v>
      </c>
      <c r="H7" s="294">
        <v>5091</v>
      </c>
      <c r="I7" s="294">
        <v>42347.999999999993</v>
      </c>
      <c r="J7" s="294">
        <v>164265</v>
      </c>
      <c r="K7" s="294">
        <v>3051</v>
      </c>
      <c r="L7" s="294">
        <v>3549</v>
      </c>
      <c r="M7" s="294">
        <v>14218</v>
      </c>
      <c r="N7" s="294">
        <v>20818</v>
      </c>
      <c r="O7" s="294">
        <v>185083</v>
      </c>
      <c r="P7" s="294">
        <v>23090</v>
      </c>
      <c r="Q7" s="294">
        <v>37211</v>
      </c>
      <c r="R7" s="294">
        <v>54188</v>
      </c>
      <c r="S7" s="294">
        <v>114489</v>
      </c>
      <c r="T7" s="294">
        <v>299572</v>
      </c>
      <c r="U7" s="294">
        <v>55457</v>
      </c>
      <c r="V7" s="294">
        <v>41533.000000000015</v>
      </c>
      <c r="W7" s="294">
        <v>36770</v>
      </c>
      <c r="X7" s="294">
        <v>133760</v>
      </c>
      <c r="Y7" s="294">
        <v>23666</v>
      </c>
      <c r="Z7" s="294">
        <v>13459</v>
      </c>
      <c r="AA7" s="294">
        <v>5407</v>
      </c>
      <c r="AB7" s="294">
        <v>42532</v>
      </c>
      <c r="AC7" s="294">
        <v>176292</v>
      </c>
      <c r="AD7" s="294">
        <v>4115</v>
      </c>
      <c r="AE7" s="294">
        <v>4992</v>
      </c>
      <c r="AF7" s="294">
        <v>13748</v>
      </c>
      <c r="AG7" s="294">
        <v>22855</v>
      </c>
      <c r="AH7" s="294">
        <v>199147</v>
      </c>
      <c r="AI7" s="294">
        <v>26760</v>
      </c>
      <c r="AJ7" s="294">
        <v>38519.999999999985</v>
      </c>
      <c r="AK7" s="294">
        <v>49214.943140000003</v>
      </c>
      <c r="AL7" s="294">
        <v>114494.94313999999</v>
      </c>
      <c r="AM7" s="294">
        <v>313641.94313999999</v>
      </c>
      <c r="AN7" s="294">
        <v>54462.999999999985</v>
      </c>
      <c r="AO7" s="294">
        <v>40467</v>
      </c>
      <c r="AP7" s="294">
        <v>36812</v>
      </c>
      <c r="AQ7" s="294">
        <v>131742</v>
      </c>
      <c r="AR7" s="294">
        <v>23702</v>
      </c>
      <c r="AS7" s="294">
        <v>13408</v>
      </c>
      <c r="AT7" s="294">
        <v>6236</v>
      </c>
      <c r="AU7" s="294">
        <v>43346</v>
      </c>
      <c r="AV7" s="294">
        <v>175088</v>
      </c>
      <c r="AW7" s="294">
        <v>3617</v>
      </c>
      <c r="AX7" s="294">
        <v>2646</v>
      </c>
      <c r="AY7" s="294">
        <v>12834</v>
      </c>
      <c r="AZ7" s="294">
        <v>19097</v>
      </c>
      <c r="BA7" s="294">
        <v>194185</v>
      </c>
      <c r="BB7" s="294">
        <v>25951</v>
      </c>
      <c r="BC7" s="294">
        <v>34649</v>
      </c>
      <c r="BD7" s="294">
        <v>42429</v>
      </c>
      <c r="BE7" s="294">
        <v>103029</v>
      </c>
      <c r="BF7" s="294">
        <v>297214</v>
      </c>
      <c r="BG7" s="294">
        <v>-16427.943139999988</v>
      </c>
      <c r="BH7" s="546">
        <v>-5.2378017351675021E-2</v>
      </c>
      <c r="BI7" s="294">
        <v>50492</v>
      </c>
      <c r="BJ7" s="294">
        <v>42727</v>
      </c>
      <c r="BK7" s="294">
        <v>34456</v>
      </c>
      <c r="BL7" s="294">
        <v>127675</v>
      </c>
      <c r="BM7" s="294">
        <v>22146</v>
      </c>
      <c r="BN7" s="294">
        <v>14234</v>
      </c>
      <c r="BO7" s="294">
        <v>5090</v>
      </c>
      <c r="BP7" s="294">
        <v>41470</v>
      </c>
      <c r="BQ7" s="294">
        <v>169145</v>
      </c>
      <c r="BR7" s="294">
        <v>-5943</v>
      </c>
      <c r="BS7" s="546">
        <v>-3.3942931554418347E-2</v>
      </c>
      <c r="BT7" s="294">
        <v>5535</v>
      </c>
      <c r="BU7" s="294">
        <v>1918</v>
      </c>
      <c r="BV7" s="546">
        <v>0.530273707492397</v>
      </c>
      <c r="BW7" s="294">
        <v>4693</v>
      </c>
      <c r="BX7" s="844">
        <v>2047</v>
      </c>
      <c r="BY7" s="845">
        <v>0.77362055933484508</v>
      </c>
      <c r="BZ7" s="294">
        <v>12870</v>
      </c>
      <c r="CA7" s="602">
        <f t="shared" si="0"/>
        <v>36</v>
      </c>
      <c r="CB7" s="621">
        <f t="shared" si="1"/>
        <v>2.8050490883590462E-3</v>
      </c>
      <c r="CC7" s="294">
        <v>23098</v>
      </c>
      <c r="CD7" s="602">
        <f t="shared" si="2"/>
        <v>4001</v>
      </c>
      <c r="CE7" s="621">
        <f t="shared" si="3"/>
        <v>0.2095093470178562</v>
      </c>
      <c r="CF7" s="294">
        <v>192243</v>
      </c>
      <c r="CG7" s="602">
        <f t="shared" si="4"/>
        <v>-1942</v>
      </c>
      <c r="CH7" s="621">
        <f t="shared" si="5"/>
        <v>-1.0000772459252774E-2</v>
      </c>
      <c r="CI7" s="294">
        <v>23317</v>
      </c>
      <c r="CJ7" s="602">
        <f t="shared" si="6"/>
        <v>-2634</v>
      </c>
      <c r="CK7" s="621">
        <f t="shared" si="7"/>
        <v>-0.10149897884474587</v>
      </c>
      <c r="CL7" s="294">
        <v>34534</v>
      </c>
      <c r="CM7" s="602">
        <f t="shared" si="8"/>
        <v>-115</v>
      </c>
      <c r="CN7" s="621">
        <f t="shared" si="9"/>
        <v>-3.3189991053132846E-3</v>
      </c>
      <c r="CO7" s="294">
        <v>47109</v>
      </c>
      <c r="CP7" s="602">
        <f t="shared" si="10"/>
        <v>4680</v>
      </c>
      <c r="CQ7" s="621">
        <f t="shared" si="11"/>
        <v>0.11030191614226119</v>
      </c>
      <c r="CR7" s="294">
        <v>104960</v>
      </c>
      <c r="CS7" s="602">
        <f t="shared" si="12"/>
        <v>1931</v>
      </c>
      <c r="CT7" s="621">
        <f t="shared" si="13"/>
        <v>1.8742295858447621E-2</v>
      </c>
      <c r="CU7" s="294">
        <v>297203</v>
      </c>
      <c r="CV7" s="602">
        <f t="shared" si="14"/>
        <v>-11</v>
      </c>
      <c r="CW7" s="621">
        <f t="shared" si="15"/>
        <v>-3.701036963265526E-5</v>
      </c>
      <c r="CX7" s="294">
        <v>47054</v>
      </c>
      <c r="CY7" s="602">
        <f t="shared" si="16"/>
        <v>-3438</v>
      </c>
      <c r="CZ7" s="621">
        <f t="shared" si="17"/>
        <v>-6.8089994454567065E-2</v>
      </c>
      <c r="DA7" s="294">
        <v>36582</v>
      </c>
      <c r="DB7" s="602">
        <f t="shared" si="18"/>
        <v>-6145</v>
      </c>
      <c r="DC7" s="621">
        <f t="shared" si="19"/>
        <v>-0.14382006693659746</v>
      </c>
      <c r="DD7" s="294">
        <v>31970</v>
      </c>
      <c r="DE7" s="602">
        <f t="shared" si="20"/>
        <v>-2486</v>
      </c>
      <c r="DF7" s="621">
        <f t="shared" si="21"/>
        <v>-7.2149988390991404E-2</v>
      </c>
      <c r="DG7" s="294">
        <v>115606</v>
      </c>
      <c r="DH7" s="602">
        <f t="shared" si="22"/>
        <v>-12069</v>
      </c>
      <c r="DI7" s="621">
        <f t="shared" si="23"/>
        <v>-9.4529077736440176E-2</v>
      </c>
      <c r="DJ7" s="294">
        <v>25041</v>
      </c>
      <c r="DK7" s="602">
        <f t="shared" si="24"/>
        <v>10807</v>
      </c>
      <c r="DL7" s="621">
        <f t="shared" si="25"/>
        <v>0.75923844316425459</v>
      </c>
      <c r="DM7" s="294">
        <v>17053</v>
      </c>
      <c r="DN7" s="602">
        <f t="shared" si="26"/>
        <v>2819</v>
      </c>
      <c r="DO7" s="621">
        <f t="shared" si="27"/>
        <v>0.19804692988618799</v>
      </c>
      <c r="DP7" s="294">
        <v>5661</v>
      </c>
      <c r="DQ7" s="602">
        <f t="shared" si="28"/>
        <v>571</v>
      </c>
      <c r="DR7" s="621">
        <f t="shared" si="29"/>
        <v>0.11218074656188605</v>
      </c>
      <c r="DS7" s="294">
        <v>47755</v>
      </c>
      <c r="DT7" s="602">
        <f t="shared" si="30"/>
        <v>6285</v>
      </c>
      <c r="DU7" s="621">
        <f t="shared" si="31"/>
        <v>0.15155534121051362</v>
      </c>
      <c r="DV7" s="294">
        <v>163361</v>
      </c>
      <c r="DW7" s="602">
        <f t="shared" si="32"/>
        <v>-5784</v>
      </c>
      <c r="DX7" s="621">
        <f t="shared" si="33"/>
        <v>-3.4195512725767832E-2</v>
      </c>
    </row>
    <row r="8" spans="1:128" x14ac:dyDescent="0.25">
      <c r="A8" s="82" t="s">
        <v>10</v>
      </c>
      <c r="B8" s="294">
        <v>8183.9999999999982</v>
      </c>
      <c r="C8" s="294">
        <v>7210.9999999999982</v>
      </c>
      <c r="D8" s="294">
        <v>6482.0000000000009</v>
      </c>
      <c r="E8" s="294">
        <v>21876.999999999996</v>
      </c>
      <c r="F8" s="294">
        <v>5224</v>
      </c>
      <c r="G8" s="294">
        <v>2876</v>
      </c>
      <c r="H8" s="294">
        <v>1128.0000000000002</v>
      </c>
      <c r="I8" s="294">
        <v>9228</v>
      </c>
      <c r="J8" s="294">
        <v>31104.999999999996</v>
      </c>
      <c r="K8" s="294">
        <v>1560</v>
      </c>
      <c r="L8" s="294">
        <v>1213.0000000000002</v>
      </c>
      <c r="M8" s="294">
        <v>3251</v>
      </c>
      <c r="N8" s="294">
        <v>6024</v>
      </c>
      <c r="O8" s="294">
        <v>37129</v>
      </c>
      <c r="P8" s="294">
        <v>4260</v>
      </c>
      <c r="Q8" s="294">
        <v>6628</v>
      </c>
      <c r="R8" s="294">
        <v>8891</v>
      </c>
      <c r="S8" s="294">
        <v>19779</v>
      </c>
      <c r="T8" s="294">
        <v>56908</v>
      </c>
      <c r="U8" s="294">
        <v>9580.9999999999964</v>
      </c>
      <c r="V8" s="294">
        <v>8556.9999999999982</v>
      </c>
      <c r="W8" s="294">
        <v>7755</v>
      </c>
      <c r="X8" s="294">
        <v>25892.999999999993</v>
      </c>
      <c r="Y8" s="294">
        <v>4949</v>
      </c>
      <c r="Z8" s="294">
        <v>3070</v>
      </c>
      <c r="AA8" s="294">
        <v>1418.9999999999998</v>
      </c>
      <c r="AB8" s="294">
        <v>9438</v>
      </c>
      <c r="AC8" s="294">
        <v>35330.999999999993</v>
      </c>
      <c r="AD8" s="294">
        <v>2041</v>
      </c>
      <c r="AE8" s="294">
        <v>1465</v>
      </c>
      <c r="AF8" s="294">
        <v>3155</v>
      </c>
      <c r="AG8" s="294">
        <v>6661</v>
      </c>
      <c r="AH8" s="294">
        <v>41991.999999999993</v>
      </c>
      <c r="AI8" s="294">
        <v>5072.0000000000009</v>
      </c>
      <c r="AJ8" s="294">
        <v>6731.9999999999991</v>
      </c>
      <c r="AK8" s="294">
        <v>8758.0795500000004</v>
      </c>
      <c r="AL8" s="294">
        <v>20562.079550000002</v>
      </c>
      <c r="AM8" s="294">
        <v>62554.079549999995</v>
      </c>
      <c r="AN8" s="294">
        <v>9541</v>
      </c>
      <c r="AO8" s="294">
        <v>7743.9999999999982</v>
      </c>
      <c r="AP8" s="294">
        <v>7020</v>
      </c>
      <c r="AQ8" s="294">
        <v>24305</v>
      </c>
      <c r="AR8" s="294">
        <v>4695</v>
      </c>
      <c r="AS8" s="294">
        <v>3957</v>
      </c>
      <c r="AT8" s="294">
        <v>1755</v>
      </c>
      <c r="AU8" s="294">
        <v>10407</v>
      </c>
      <c r="AV8" s="294">
        <v>34712</v>
      </c>
      <c r="AW8" s="294">
        <v>912</v>
      </c>
      <c r="AX8" s="294">
        <v>1488</v>
      </c>
      <c r="AY8" s="294">
        <v>3266</v>
      </c>
      <c r="AZ8" s="294">
        <v>5666</v>
      </c>
      <c r="BA8" s="294">
        <v>40378</v>
      </c>
      <c r="BB8" s="294">
        <v>4928</v>
      </c>
      <c r="BC8" s="294">
        <v>6972</v>
      </c>
      <c r="BD8" s="294">
        <v>9793</v>
      </c>
      <c r="BE8" s="294">
        <v>21693</v>
      </c>
      <c r="BF8" s="294">
        <v>62071</v>
      </c>
      <c r="BG8" s="294">
        <v>-483.07954999999492</v>
      </c>
      <c r="BH8" s="546">
        <v>-7.7225906523629151E-3</v>
      </c>
      <c r="BI8" s="294">
        <v>9497</v>
      </c>
      <c r="BJ8" s="294">
        <v>8050</v>
      </c>
      <c r="BK8" s="294">
        <v>6316</v>
      </c>
      <c r="BL8" s="294">
        <v>23863</v>
      </c>
      <c r="BM8" s="294">
        <v>4669</v>
      </c>
      <c r="BN8" s="294">
        <v>3864</v>
      </c>
      <c r="BO8" s="294">
        <v>1699</v>
      </c>
      <c r="BP8" s="294">
        <v>10232</v>
      </c>
      <c r="BQ8" s="294">
        <v>34095</v>
      </c>
      <c r="BR8" s="294">
        <v>-617</v>
      </c>
      <c r="BS8" s="546">
        <v>-1.7774832910808943E-2</v>
      </c>
      <c r="BT8" s="294">
        <v>1248</v>
      </c>
      <c r="BU8" s="294">
        <v>336</v>
      </c>
      <c r="BV8" s="546">
        <v>0.36842105263157893</v>
      </c>
      <c r="BW8" s="294">
        <v>1805</v>
      </c>
      <c r="BX8" s="844">
        <v>317</v>
      </c>
      <c r="BY8" s="845">
        <v>0.21303763440860216</v>
      </c>
      <c r="BZ8" s="294">
        <v>3297</v>
      </c>
      <c r="CA8" s="602">
        <f t="shared" si="0"/>
        <v>31</v>
      </c>
      <c r="CB8" s="621">
        <f t="shared" si="1"/>
        <v>9.4917330067360688E-3</v>
      </c>
      <c r="CC8" s="294">
        <v>6350</v>
      </c>
      <c r="CD8" s="602">
        <f t="shared" si="2"/>
        <v>684</v>
      </c>
      <c r="CE8" s="621">
        <f t="shared" si="3"/>
        <v>0.12072008471584893</v>
      </c>
      <c r="CF8" s="294">
        <v>40445</v>
      </c>
      <c r="CG8" s="602">
        <f t="shared" si="4"/>
        <v>67</v>
      </c>
      <c r="CH8" s="621">
        <f t="shared" si="5"/>
        <v>1.6593194313735203E-3</v>
      </c>
      <c r="CI8" s="294">
        <v>5039</v>
      </c>
      <c r="CJ8" s="602">
        <f t="shared" si="6"/>
        <v>111</v>
      </c>
      <c r="CK8" s="621">
        <f t="shared" si="7"/>
        <v>2.2524350649350648E-2</v>
      </c>
      <c r="CL8" s="294">
        <v>6487</v>
      </c>
      <c r="CM8" s="602">
        <f t="shared" si="8"/>
        <v>-485</v>
      </c>
      <c r="CN8" s="621">
        <f t="shared" si="9"/>
        <v>-6.9563970166379802E-2</v>
      </c>
      <c r="CO8" s="294">
        <v>8907</v>
      </c>
      <c r="CP8" s="602">
        <f t="shared" si="10"/>
        <v>-886</v>
      </c>
      <c r="CQ8" s="621">
        <f t="shared" si="11"/>
        <v>-9.0472786684366382E-2</v>
      </c>
      <c r="CR8" s="294">
        <v>20433</v>
      </c>
      <c r="CS8" s="602">
        <f t="shared" si="12"/>
        <v>-1260</v>
      </c>
      <c r="CT8" s="621">
        <f t="shared" si="13"/>
        <v>-5.8083252662149081E-2</v>
      </c>
      <c r="CU8" s="294">
        <v>60878</v>
      </c>
      <c r="CV8" s="602">
        <f t="shared" si="14"/>
        <v>-1193</v>
      </c>
      <c r="CW8" s="621">
        <f t="shared" si="15"/>
        <v>-1.9219925569106348E-2</v>
      </c>
      <c r="CX8" s="294">
        <v>8301</v>
      </c>
      <c r="CY8" s="602">
        <f t="shared" si="16"/>
        <v>-1196</v>
      </c>
      <c r="CZ8" s="621">
        <f t="shared" si="17"/>
        <v>-0.1259345056333579</v>
      </c>
      <c r="DA8" s="294">
        <v>6870</v>
      </c>
      <c r="DB8" s="602">
        <f t="shared" si="18"/>
        <v>-1180</v>
      </c>
      <c r="DC8" s="621">
        <f t="shared" si="19"/>
        <v>-0.14658385093167703</v>
      </c>
      <c r="DD8" s="294">
        <v>5912</v>
      </c>
      <c r="DE8" s="602">
        <f t="shared" si="20"/>
        <v>-404</v>
      </c>
      <c r="DF8" s="621">
        <f t="shared" si="21"/>
        <v>-6.3964534515516147E-2</v>
      </c>
      <c r="DG8" s="294">
        <v>21083</v>
      </c>
      <c r="DH8" s="602">
        <f t="shared" si="22"/>
        <v>-2780</v>
      </c>
      <c r="DI8" s="621">
        <f t="shared" si="23"/>
        <v>-0.11649834471776391</v>
      </c>
      <c r="DJ8" s="294">
        <v>4928</v>
      </c>
      <c r="DK8" s="602">
        <f t="shared" si="24"/>
        <v>1064</v>
      </c>
      <c r="DL8" s="621">
        <f t="shared" si="25"/>
        <v>0.27536231884057971</v>
      </c>
      <c r="DM8" s="294">
        <v>4096</v>
      </c>
      <c r="DN8" s="602">
        <f t="shared" si="26"/>
        <v>232</v>
      </c>
      <c r="DO8" s="621">
        <f t="shared" si="27"/>
        <v>6.0041407867494824E-2</v>
      </c>
      <c r="DP8" s="294">
        <v>1747</v>
      </c>
      <c r="DQ8" s="602">
        <f t="shared" si="28"/>
        <v>48</v>
      </c>
      <c r="DR8" s="621">
        <f t="shared" si="29"/>
        <v>2.8251912889935255E-2</v>
      </c>
      <c r="DS8" s="294">
        <v>10771</v>
      </c>
      <c r="DT8" s="602">
        <f t="shared" si="30"/>
        <v>539</v>
      </c>
      <c r="DU8" s="621">
        <f t="shared" si="31"/>
        <v>5.267787333854574E-2</v>
      </c>
      <c r="DV8" s="294">
        <v>31854</v>
      </c>
      <c r="DW8" s="602">
        <f t="shared" si="32"/>
        <v>-2241</v>
      </c>
      <c r="DX8" s="621">
        <f t="shared" si="33"/>
        <v>-6.5728112626484828E-2</v>
      </c>
    </row>
    <row r="9" spans="1:128" x14ac:dyDescent="0.25">
      <c r="A9" s="82" t="s">
        <v>55</v>
      </c>
      <c r="B9" s="294">
        <v>116.99999999999999</v>
      </c>
      <c r="C9" s="294">
        <v>0</v>
      </c>
      <c r="D9" s="294">
        <v>0</v>
      </c>
      <c r="E9" s="294">
        <v>116.99999999999999</v>
      </c>
      <c r="F9" s="294">
        <v>0</v>
      </c>
      <c r="G9" s="294">
        <v>0</v>
      </c>
      <c r="H9" s="294">
        <v>0</v>
      </c>
      <c r="I9" s="294">
        <v>0</v>
      </c>
      <c r="J9" s="294">
        <v>116.99999999999999</v>
      </c>
      <c r="K9" s="294">
        <v>0</v>
      </c>
      <c r="L9" s="294">
        <v>0</v>
      </c>
      <c r="M9" s="294">
        <v>0</v>
      </c>
      <c r="N9" s="294">
        <v>0</v>
      </c>
      <c r="O9" s="294">
        <v>116.99999999999999</v>
      </c>
      <c r="P9" s="294">
        <v>0</v>
      </c>
      <c r="Q9" s="294">
        <v>0</v>
      </c>
      <c r="R9" s="294">
        <v>239.99999999999997</v>
      </c>
      <c r="S9" s="294">
        <v>239.99999999999997</v>
      </c>
      <c r="T9" s="294">
        <v>356.99999999999994</v>
      </c>
      <c r="U9" s="294">
        <v>512</v>
      </c>
      <c r="V9" s="294">
        <v>847</v>
      </c>
      <c r="W9" s="294">
        <v>0</v>
      </c>
      <c r="X9" s="294">
        <v>1359</v>
      </c>
      <c r="Y9" s="294">
        <v>0</v>
      </c>
      <c r="Z9" s="294">
        <v>0</v>
      </c>
      <c r="AA9" s="294">
        <v>0</v>
      </c>
      <c r="AB9" s="294">
        <v>0</v>
      </c>
      <c r="AC9" s="294">
        <v>1359.0000000000002</v>
      </c>
      <c r="AD9" s="294">
        <v>0</v>
      </c>
      <c r="AE9" s="294">
        <v>0</v>
      </c>
      <c r="AF9" s="294">
        <v>0</v>
      </c>
      <c r="AG9" s="294">
        <v>0</v>
      </c>
      <c r="AH9" s="294">
        <v>1359.0000000000002</v>
      </c>
      <c r="AI9" s="294">
        <v>0</v>
      </c>
      <c r="AJ9" s="294">
        <v>0</v>
      </c>
      <c r="AK9" s="294">
        <v>1082.0160000000001</v>
      </c>
      <c r="AL9" s="294">
        <v>1082.0160000000001</v>
      </c>
      <c r="AM9" s="294">
        <v>2441.0160000000005</v>
      </c>
      <c r="AN9" s="294">
        <v>919.00000000000011</v>
      </c>
      <c r="AO9" s="294">
        <v>0</v>
      </c>
      <c r="AQ9" s="294">
        <v>919.00000000000011</v>
      </c>
      <c r="AR9" s="294">
        <v>0</v>
      </c>
      <c r="AS9" s="294">
        <v>0</v>
      </c>
      <c r="AU9" s="294">
        <v>0</v>
      </c>
      <c r="AV9" s="294">
        <v>919.04399999999998</v>
      </c>
      <c r="AX9" s="294">
        <v>0</v>
      </c>
      <c r="AY9" s="294">
        <v>0</v>
      </c>
      <c r="AZ9" s="294">
        <v>0</v>
      </c>
      <c r="BA9" s="294">
        <v>919.04399999999998</v>
      </c>
      <c r="BB9" s="294">
        <v>0</v>
      </c>
      <c r="BC9" s="294">
        <v>0</v>
      </c>
      <c r="BD9" s="294">
        <v>0</v>
      </c>
      <c r="BE9" s="294">
        <v>0</v>
      </c>
      <c r="BF9" s="294">
        <v>919.04399999999998</v>
      </c>
      <c r="BG9" s="294">
        <v>-1521.9720000000007</v>
      </c>
      <c r="BH9" s="546"/>
      <c r="BI9" s="294">
        <v>608</v>
      </c>
      <c r="BJ9" s="294">
        <v>208</v>
      </c>
      <c r="BK9" s="294">
        <v>0</v>
      </c>
      <c r="BL9" s="294">
        <v>816</v>
      </c>
      <c r="BM9" s="294">
        <v>59</v>
      </c>
      <c r="BP9" s="294">
        <v>59</v>
      </c>
      <c r="BQ9" s="294">
        <v>875</v>
      </c>
      <c r="BR9" s="294">
        <v>-44.043999999999983</v>
      </c>
      <c r="BS9" s="546">
        <v>-4.7923712031197621E-2</v>
      </c>
      <c r="BT9" s="294">
        <v>0</v>
      </c>
      <c r="BU9" s="294">
        <v>0</v>
      </c>
      <c r="BV9" s="546" t="e">
        <v>#DIV/0!</v>
      </c>
      <c r="BX9" s="844">
        <v>0</v>
      </c>
      <c r="BY9" s="845" t="e">
        <v>#DIV/0!</v>
      </c>
      <c r="BZ9" s="294">
        <v>0</v>
      </c>
      <c r="CA9" s="602">
        <f t="shared" si="0"/>
        <v>0</v>
      </c>
      <c r="CB9" s="621" t="e">
        <f t="shared" si="1"/>
        <v>#DIV/0!</v>
      </c>
      <c r="CC9" s="294">
        <v>0</v>
      </c>
      <c r="CD9" s="602">
        <f t="shared" si="2"/>
        <v>0</v>
      </c>
      <c r="CE9" s="621" t="e">
        <f t="shared" si="3"/>
        <v>#DIV/0!</v>
      </c>
      <c r="CF9" s="294">
        <v>875</v>
      </c>
      <c r="CG9" s="602">
        <f t="shared" si="4"/>
        <v>-44.043999999999983</v>
      </c>
      <c r="CH9" s="621">
        <f t="shared" si="5"/>
        <v>-4.7923712031197621E-2</v>
      </c>
      <c r="CI9" s="294">
        <v>0</v>
      </c>
      <c r="CJ9" s="602">
        <f t="shared" si="6"/>
        <v>0</v>
      </c>
      <c r="CK9" s="621" t="e">
        <f t="shared" si="7"/>
        <v>#DIV/0!</v>
      </c>
      <c r="CL9" s="294">
        <v>0</v>
      </c>
      <c r="CM9" s="602">
        <f t="shared" si="8"/>
        <v>0</v>
      </c>
      <c r="CN9" s="621" t="e">
        <f t="shared" si="9"/>
        <v>#DIV/0!</v>
      </c>
      <c r="CO9" s="294">
        <v>866</v>
      </c>
      <c r="CP9" s="602">
        <f t="shared" si="10"/>
        <v>866</v>
      </c>
      <c r="CQ9" s="621" t="e">
        <f t="shared" si="11"/>
        <v>#DIV/0!</v>
      </c>
      <c r="CR9" s="294">
        <v>866</v>
      </c>
      <c r="CS9" s="602">
        <f t="shared" si="12"/>
        <v>866</v>
      </c>
      <c r="CT9" s="621" t="e">
        <f t="shared" si="13"/>
        <v>#DIV/0!</v>
      </c>
      <c r="CU9" s="294">
        <v>1741</v>
      </c>
      <c r="CV9" s="602">
        <f t="shared" si="14"/>
        <v>821.95600000000002</v>
      </c>
      <c r="CW9" s="621">
        <f t="shared" si="15"/>
        <v>0.89435979126135423</v>
      </c>
      <c r="CX9" s="294">
        <v>2342</v>
      </c>
      <c r="CY9" s="602">
        <f t="shared" si="16"/>
        <v>1734</v>
      </c>
      <c r="CZ9" s="621">
        <f t="shared" si="17"/>
        <v>2.8519736842105261</v>
      </c>
      <c r="DA9" s="294">
        <v>0</v>
      </c>
      <c r="DB9" s="602">
        <f t="shared" si="18"/>
        <v>-208</v>
      </c>
      <c r="DC9" s="621">
        <f t="shared" si="19"/>
        <v>-1</v>
      </c>
      <c r="DD9" s="294">
        <v>631</v>
      </c>
      <c r="DE9" s="602">
        <f t="shared" si="20"/>
        <v>631</v>
      </c>
      <c r="DF9" s="621" t="e">
        <f t="shared" si="21"/>
        <v>#DIV/0!</v>
      </c>
      <c r="DG9" s="294">
        <v>2973</v>
      </c>
      <c r="DH9" s="602">
        <f t="shared" si="22"/>
        <v>2157</v>
      </c>
      <c r="DI9" s="621">
        <f t="shared" si="23"/>
        <v>2.6433823529411766</v>
      </c>
      <c r="DJ9" s="294">
        <v>0</v>
      </c>
      <c r="DK9" s="602">
        <f t="shared" si="24"/>
        <v>0</v>
      </c>
      <c r="DL9" s="621" t="e">
        <f t="shared" si="25"/>
        <v>#DIV/0!</v>
      </c>
      <c r="DM9" s="294">
        <v>0</v>
      </c>
      <c r="DN9" s="602">
        <f t="shared" si="26"/>
        <v>0</v>
      </c>
      <c r="DO9" s="621" t="e">
        <f t="shared" si="27"/>
        <v>#DIV/0!</v>
      </c>
      <c r="DP9" s="294">
        <v>0</v>
      </c>
      <c r="DQ9" s="602">
        <f t="shared" si="28"/>
        <v>0</v>
      </c>
      <c r="DR9" s="621" t="e">
        <f t="shared" si="29"/>
        <v>#DIV/0!</v>
      </c>
      <c r="DS9" s="294">
        <v>0</v>
      </c>
      <c r="DT9" s="602">
        <f t="shared" si="30"/>
        <v>-59</v>
      </c>
      <c r="DU9" s="621">
        <f t="shared" si="31"/>
        <v>-1</v>
      </c>
      <c r="DV9" s="294">
        <v>2973</v>
      </c>
      <c r="DW9" s="602">
        <f t="shared" si="32"/>
        <v>2098</v>
      </c>
      <c r="DX9" s="621">
        <f t="shared" si="33"/>
        <v>2.3977142857142857</v>
      </c>
    </row>
    <row r="10" spans="1:128" x14ac:dyDescent="0.25">
      <c r="A10" s="81" t="s">
        <v>27</v>
      </c>
      <c r="B10" s="294">
        <v>52052.999999999993</v>
      </c>
      <c r="C10" s="294">
        <v>42862.999999999985</v>
      </c>
      <c r="D10" s="294">
        <v>37843.000000000007</v>
      </c>
      <c r="E10" s="294">
        <v>132758.99999999997</v>
      </c>
      <c r="F10" s="294">
        <v>28790</v>
      </c>
      <c r="G10" s="294">
        <v>11883</v>
      </c>
      <c r="H10" s="294">
        <v>9188</v>
      </c>
      <c r="I10" s="294">
        <v>49861</v>
      </c>
      <c r="J10" s="294">
        <v>182619.99999999997</v>
      </c>
      <c r="K10" s="294">
        <v>9497</v>
      </c>
      <c r="L10" s="294">
        <v>8387</v>
      </c>
      <c r="M10" s="294">
        <v>9015.0000000000036</v>
      </c>
      <c r="N10" s="294">
        <v>26899.000000000004</v>
      </c>
      <c r="O10" s="294">
        <v>209518.99999999997</v>
      </c>
      <c r="P10" s="294">
        <v>26484</v>
      </c>
      <c r="Q10" s="294">
        <v>36919</v>
      </c>
      <c r="R10" s="294">
        <v>51809</v>
      </c>
      <c r="S10" s="294">
        <v>115212</v>
      </c>
      <c r="T10" s="294">
        <v>324731</v>
      </c>
      <c r="U10" s="294">
        <v>56909.999999999985</v>
      </c>
      <c r="V10" s="294">
        <v>47102.999999999993</v>
      </c>
      <c r="W10" s="294">
        <v>39575.000000000007</v>
      </c>
      <c r="X10" s="294">
        <v>143587.99999999997</v>
      </c>
      <c r="Y10" s="294">
        <v>27287</v>
      </c>
      <c r="Z10" s="294">
        <v>10150</v>
      </c>
      <c r="AA10" s="294">
        <v>8122</v>
      </c>
      <c r="AB10" s="294">
        <v>45559</v>
      </c>
      <c r="AC10" s="294">
        <v>189146.99999999997</v>
      </c>
      <c r="AD10" s="294">
        <v>8249</v>
      </c>
      <c r="AE10" s="294">
        <v>8680</v>
      </c>
      <c r="AF10" s="294">
        <v>7521.0000000000036</v>
      </c>
      <c r="AG10" s="294">
        <v>24450.000000000004</v>
      </c>
      <c r="AH10" s="294">
        <v>213596.99999999997</v>
      </c>
      <c r="AI10" s="294">
        <v>25024</v>
      </c>
      <c r="AJ10" s="294">
        <v>37329</v>
      </c>
      <c r="AK10" s="294">
        <v>52870.556050000014</v>
      </c>
      <c r="AL10" s="294">
        <v>115223.55605</v>
      </c>
      <c r="AM10" s="294">
        <v>328820.55604999996</v>
      </c>
      <c r="AN10" s="294">
        <v>56105.999999999993</v>
      </c>
      <c r="AO10" s="294">
        <v>46519.000000000007</v>
      </c>
      <c r="AP10" s="294">
        <v>39628</v>
      </c>
      <c r="AQ10" s="294">
        <v>142253</v>
      </c>
      <c r="AR10" s="294">
        <v>29306</v>
      </c>
      <c r="AS10" s="294">
        <v>12353</v>
      </c>
      <c r="AT10" s="294">
        <v>10511</v>
      </c>
      <c r="AU10" s="294">
        <v>52170</v>
      </c>
      <c r="AV10" s="294">
        <v>194423</v>
      </c>
      <c r="AW10" s="294">
        <v>9280</v>
      </c>
      <c r="AX10" s="294">
        <v>9321</v>
      </c>
      <c r="AY10" s="294">
        <v>10089</v>
      </c>
      <c r="AZ10" s="294">
        <v>28690</v>
      </c>
      <c r="BA10" s="294">
        <v>223113</v>
      </c>
      <c r="BB10" s="294">
        <v>28557</v>
      </c>
      <c r="BC10" s="294">
        <v>35230</v>
      </c>
      <c r="BD10" s="294">
        <v>47523</v>
      </c>
      <c r="BE10" s="294">
        <v>111310</v>
      </c>
      <c r="BF10" s="294">
        <v>334423</v>
      </c>
      <c r="BG10" s="294">
        <v>5602.4439500000444</v>
      </c>
      <c r="BH10" s="546">
        <v>1.703799791989935E-2</v>
      </c>
      <c r="BI10" s="294">
        <v>57722</v>
      </c>
      <c r="BJ10" s="294">
        <v>46934</v>
      </c>
      <c r="BK10" s="294">
        <v>38026</v>
      </c>
      <c r="BL10" s="294">
        <v>142682</v>
      </c>
      <c r="BM10" s="294">
        <v>25769</v>
      </c>
      <c r="BN10" s="294">
        <v>10739</v>
      </c>
      <c r="BO10" s="294">
        <v>9090</v>
      </c>
      <c r="BP10" s="294">
        <v>45598</v>
      </c>
      <c r="BQ10" s="294">
        <v>188280</v>
      </c>
      <c r="BR10" s="294">
        <v>-6143</v>
      </c>
      <c r="BS10" s="546">
        <v>-3.1596056022178444E-2</v>
      </c>
      <c r="BT10" s="294">
        <v>8674</v>
      </c>
      <c r="BU10" s="294">
        <v>-606</v>
      </c>
      <c r="BV10" s="546">
        <v>-6.5301724137931033E-2</v>
      </c>
      <c r="BW10" s="294">
        <v>8524</v>
      </c>
      <c r="BX10" s="844">
        <v>-797</v>
      </c>
      <c r="BY10" s="845">
        <v>-8.550584701212316E-2</v>
      </c>
      <c r="BZ10" s="294">
        <v>8835</v>
      </c>
      <c r="CA10" s="602">
        <f t="shared" si="0"/>
        <v>-1254</v>
      </c>
      <c r="CB10" s="621">
        <f t="shared" si="1"/>
        <v>-0.12429378531073447</v>
      </c>
      <c r="CC10" s="294">
        <v>26033</v>
      </c>
      <c r="CD10" s="602">
        <f t="shared" si="2"/>
        <v>-2657</v>
      </c>
      <c r="CE10" s="621">
        <f t="shared" si="3"/>
        <v>-9.2610665737190664E-2</v>
      </c>
      <c r="CF10" s="294">
        <v>214313</v>
      </c>
      <c r="CG10" s="602">
        <f t="shared" si="4"/>
        <v>-8800</v>
      </c>
      <c r="CH10" s="621">
        <f t="shared" si="5"/>
        <v>-3.9441897155253168E-2</v>
      </c>
      <c r="CI10" s="294">
        <v>30198</v>
      </c>
      <c r="CJ10" s="602">
        <f t="shared" si="6"/>
        <v>1641</v>
      </c>
      <c r="CK10" s="621">
        <f t="shared" si="7"/>
        <v>5.7464019329761529E-2</v>
      </c>
      <c r="CL10" s="294">
        <v>37097</v>
      </c>
      <c r="CM10" s="602">
        <f t="shared" si="8"/>
        <v>1867</v>
      </c>
      <c r="CN10" s="621">
        <f t="shared" si="9"/>
        <v>5.2994606869145616E-2</v>
      </c>
      <c r="CO10" s="294">
        <v>54452</v>
      </c>
      <c r="CP10" s="602">
        <f t="shared" si="10"/>
        <v>6929</v>
      </c>
      <c r="CQ10" s="621">
        <f t="shared" si="11"/>
        <v>0.14580308482208615</v>
      </c>
      <c r="CR10" s="294">
        <v>121747</v>
      </c>
      <c r="CS10" s="602">
        <f t="shared" si="12"/>
        <v>10437</v>
      </c>
      <c r="CT10" s="621">
        <f t="shared" si="13"/>
        <v>9.3765160362950323E-2</v>
      </c>
      <c r="CU10" s="294">
        <v>336060</v>
      </c>
      <c r="CV10" s="602">
        <f t="shared" si="14"/>
        <v>1637</v>
      </c>
      <c r="CW10" s="621">
        <f t="shared" si="15"/>
        <v>4.8949982507184011E-3</v>
      </c>
      <c r="CX10" s="294">
        <v>52160</v>
      </c>
      <c r="CY10" s="602">
        <f t="shared" si="16"/>
        <v>-5562</v>
      </c>
      <c r="CZ10" s="621">
        <f t="shared" si="17"/>
        <v>-9.6358407539586299E-2</v>
      </c>
      <c r="DA10" s="294">
        <v>40075</v>
      </c>
      <c r="DB10" s="602">
        <f t="shared" si="18"/>
        <v>-6859</v>
      </c>
      <c r="DC10" s="621">
        <f t="shared" si="19"/>
        <v>-0.14614139003707333</v>
      </c>
      <c r="DD10" s="294">
        <v>37248</v>
      </c>
      <c r="DE10" s="602">
        <f t="shared" si="20"/>
        <v>-778</v>
      </c>
      <c r="DF10" s="621">
        <f t="shared" si="21"/>
        <v>-2.0459685478356915E-2</v>
      </c>
      <c r="DG10" s="294">
        <v>129483</v>
      </c>
      <c r="DH10" s="602">
        <f t="shared" si="22"/>
        <v>-13199</v>
      </c>
      <c r="DI10" s="621">
        <f t="shared" si="23"/>
        <v>-9.2506412862169013E-2</v>
      </c>
      <c r="DJ10" s="294">
        <v>29609</v>
      </c>
      <c r="DK10" s="602">
        <f t="shared" si="24"/>
        <v>18870</v>
      </c>
      <c r="DL10" s="621">
        <f t="shared" si="25"/>
        <v>1.7571468479374244</v>
      </c>
      <c r="DM10" s="294">
        <v>11287</v>
      </c>
      <c r="DN10" s="602">
        <f t="shared" si="26"/>
        <v>548</v>
      </c>
      <c r="DO10" s="621">
        <f t="shared" si="27"/>
        <v>5.1028959865909301E-2</v>
      </c>
      <c r="DP10" s="294">
        <v>9643</v>
      </c>
      <c r="DQ10" s="602">
        <f t="shared" si="28"/>
        <v>553</v>
      </c>
      <c r="DR10" s="621">
        <f t="shared" si="29"/>
        <v>6.0836083608360833E-2</v>
      </c>
      <c r="DS10" s="294">
        <v>50539</v>
      </c>
      <c r="DT10" s="602">
        <f t="shared" si="30"/>
        <v>4941</v>
      </c>
      <c r="DU10" s="621">
        <f t="shared" si="31"/>
        <v>0.10836001579016624</v>
      </c>
      <c r="DV10" s="294">
        <v>180022</v>
      </c>
      <c r="DW10" s="602">
        <f t="shared" si="32"/>
        <v>-8258</v>
      </c>
      <c r="DX10" s="621">
        <f t="shared" si="33"/>
        <v>-4.3860208200552371E-2</v>
      </c>
    </row>
    <row r="11" spans="1:128" x14ac:dyDescent="0.25">
      <c r="A11" s="82" t="s">
        <v>12</v>
      </c>
      <c r="B11" s="294">
        <v>4963</v>
      </c>
      <c r="C11" s="294">
        <v>3767.9999999999991</v>
      </c>
      <c r="D11" s="294">
        <v>3744.0000000000009</v>
      </c>
      <c r="E11" s="294">
        <v>12475</v>
      </c>
      <c r="F11" s="294">
        <v>3210</v>
      </c>
      <c r="G11" s="294">
        <v>362</v>
      </c>
      <c r="H11" s="294">
        <v>0</v>
      </c>
      <c r="I11" s="294">
        <v>3572</v>
      </c>
      <c r="J11" s="294">
        <v>16047</v>
      </c>
      <c r="K11" s="294">
        <v>0</v>
      </c>
      <c r="L11" s="294">
        <v>0</v>
      </c>
      <c r="M11" s="294">
        <v>78</v>
      </c>
      <c r="N11" s="294">
        <v>78</v>
      </c>
      <c r="O11" s="294">
        <v>16125</v>
      </c>
      <c r="P11" s="294">
        <v>2354</v>
      </c>
      <c r="Q11" s="294">
        <v>3488.9999999999991</v>
      </c>
      <c r="R11" s="294">
        <v>4798</v>
      </c>
      <c r="S11" s="294">
        <v>10641</v>
      </c>
      <c r="T11" s="294">
        <v>26766</v>
      </c>
      <c r="U11" s="294">
        <v>5466</v>
      </c>
      <c r="V11" s="294">
        <v>4432</v>
      </c>
      <c r="W11" s="294">
        <v>3551</v>
      </c>
      <c r="X11" s="294">
        <v>13449</v>
      </c>
      <c r="Y11" s="294">
        <v>2595</v>
      </c>
      <c r="Z11" s="294">
        <v>155</v>
      </c>
      <c r="AA11" s="294">
        <v>0</v>
      </c>
      <c r="AB11" s="294">
        <v>2750</v>
      </c>
      <c r="AC11" s="294">
        <v>16199</v>
      </c>
      <c r="AD11" s="294">
        <v>0</v>
      </c>
      <c r="AE11" s="294">
        <v>0</v>
      </c>
      <c r="AF11" s="294">
        <v>0</v>
      </c>
      <c r="AG11" s="294">
        <v>0</v>
      </c>
      <c r="AH11" s="294">
        <v>16199</v>
      </c>
      <c r="AI11" s="294">
        <v>2224</v>
      </c>
      <c r="AJ11" s="294">
        <v>3435</v>
      </c>
      <c r="AK11" s="294">
        <v>4979.8807500000003</v>
      </c>
      <c r="AL11" s="294">
        <v>10638.88075</v>
      </c>
      <c r="AM11" s="294">
        <v>26837.88075</v>
      </c>
      <c r="AN11" s="294">
        <v>5429.0000000000018</v>
      </c>
      <c r="AO11" s="294">
        <v>4537</v>
      </c>
      <c r="AP11" s="294">
        <v>4037</v>
      </c>
      <c r="AQ11" s="294">
        <v>14003.000000000002</v>
      </c>
      <c r="AR11" s="294">
        <v>3196</v>
      </c>
      <c r="AS11" s="294">
        <v>360</v>
      </c>
      <c r="AU11" s="294">
        <v>3556</v>
      </c>
      <c r="AV11" s="294">
        <v>17559</v>
      </c>
      <c r="AW11" s="294">
        <v>0</v>
      </c>
      <c r="AX11" s="294">
        <v>0</v>
      </c>
      <c r="AY11" s="294">
        <v>0</v>
      </c>
      <c r="AZ11" s="294">
        <v>0</v>
      </c>
      <c r="BA11" s="294">
        <v>17559</v>
      </c>
      <c r="BB11" s="294">
        <v>2994</v>
      </c>
      <c r="BC11" s="294">
        <v>3724</v>
      </c>
      <c r="BD11" s="294">
        <v>5022</v>
      </c>
      <c r="BE11" s="294">
        <v>11740</v>
      </c>
      <c r="BF11" s="294">
        <v>29299</v>
      </c>
      <c r="BG11" s="294">
        <v>2461.1192499999997</v>
      </c>
      <c r="BH11" s="546">
        <v>9.1703188971059113E-2</v>
      </c>
      <c r="BI11" s="294">
        <v>5572</v>
      </c>
      <c r="BJ11" s="294">
        <v>4472</v>
      </c>
      <c r="BK11" s="294">
        <v>3957</v>
      </c>
      <c r="BL11" s="294">
        <v>14001</v>
      </c>
      <c r="BM11" s="294">
        <v>2390</v>
      </c>
      <c r="BN11" s="294">
        <v>0</v>
      </c>
      <c r="BO11" s="294">
        <v>0</v>
      </c>
      <c r="BP11" s="294">
        <v>2390</v>
      </c>
      <c r="BQ11" s="294">
        <v>16391</v>
      </c>
      <c r="BR11" s="294">
        <v>-1168</v>
      </c>
      <c r="BS11" s="546">
        <v>-6.6518594452987079E-2</v>
      </c>
      <c r="BT11" s="294">
        <v>0</v>
      </c>
      <c r="BU11" s="294">
        <v>0</v>
      </c>
      <c r="BV11" s="546" t="e">
        <v>#DIV/0!</v>
      </c>
      <c r="BW11" s="294">
        <v>0</v>
      </c>
      <c r="BX11" s="844">
        <v>0</v>
      </c>
      <c r="BY11" s="845" t="e">
        <v>#DIV/0!</v>
      </c>
      <c r="BZ11" s="294">
        <v>0</v>
      </c>
      <c r="CA11" s="602">
        <f t="shared" si="0"/>
        <v>0</v>
      </c>
      <c r="CB11" s="621" t="e">
        <f t="shared" si="1"/>
        <v>#DIV/0!</v>
      </c>
      <c r="CC11" s="294">
        <v>0</v>
      </c>
      <c r="CD11" s="602">
        <f t="shared" si="2"/>
        <v>0</v>
      </c>
      <c r="CE11" s="621" t="e">
        <f t="shared" si="3"/>
        <v>#DIV/0!</v>
      </c>
      <c r="CF11" s="294">
        <v>16391</v>
      </c>
      <c r="CG11" s="602">
        <f t="shared" si="4"/>
        <v>-1168</v>
      </c>
      <c r="CH11" s="621">
        <f t="shared" si="5"/>
        <v>-6.6518594452987079E-2</v>
      </c>
      <c r="CI11" s="294">
        <v>3217</v>
      </c>
      <c r="CJ11" s="602">
        <f t="shared" si="6"/>
        <v>223</v>
      </c>
      <c r="CK11" s="621">
        <f t="shared" si="7"/>
        <v>7.4482297929191713E-2</v>
      </c>
      <c r="CL11" s="294">
        <v>3907</v>
      </c>
      <c r="CM11" s="602">
        <f t="shared" si="8"/>
        <v>183</v>
      </c>
      <c r="CN11" s="621">
        <f t="shared" si="9"/>
        <v>4.9140708915145007E-2</v>
      </c>
      <c r="CO11" s="294">
        <v>5266</v>
      </c>
      <c r="CP11" s="602">
        <f t="shared" si="10"/>
        <v>244</v>
      </c>
      <c r="CQ11" s="621">
        <f t="shared" si="11"/>
        <v>4.8586220629231382E-2</v>
      </c>
      <c r="CR11" s="294">
        <v>12390</v>
      </c>
      <c r="CS11" s="602">
        <f t="shared" si="12"/>
        <v>650</v>
      </c>
      <c r="CT11" s="621">
        <f t="shared" si="13"/>
        <v>5.536626916524702E-2</v>
      </c>
      <c r="CU11" s="294">
        <v>28781</v>
      </c>
      <c r="CV11" s="602">
        <f t="shared" si="14"/>
        <v>-518</v>
      </c>
      <c r="CW11" s="621">
        <f t="shared" si="15"/>
        <v>-1.7679784292979284E-2</v>
      </c>
      <c r="CX11" s="294">
        <v>4895</v>
      </c>
      <c r="CY11" s="602">
        <f t="shared" si="16"/>
        <v>-677</v>
      </c>
      <c r="CZ11" s="621">
        <f t="shared" si="17"/>
        <v>-0.12150035893754486</v>
      </c>
      <c r="DA11" s="294">
        <v>3916</v>
      </c>
      <c r="DB11" s="602">
        <f t="shared" si="18"/>
        <v>-556</v>
      </c>
      <c r="DC11" s="621">
        <f t="shared" si="19"/>
        <v>-0.12432915921288014</v>
      </c>
      <c r="DD11" s="294">
        <v>3574</v>
      </c>
      <c r="DE11" s="602">
        <f t="shared" si="20"/>
        <v>-383</v>
      </c>
      <c r="DF11" s="621">
        <f t="shared" si="21"/>
        <v>-9.6790497851908006E-2</v>
      </c>
      <c r="DG11" s="294">
        <v>12385</v>
      </c>
      <c r="DH11" s="602">
        <f t="shared" si="22"/>
        <v>-1616</v>
      </c>
      <c r="DI11" s="621">
        <f t="shared" si="23"/>
        <v>-0.11542032711949146</v>
      </c>
      <c r="DJ11" s="294">
        <v>3155</v>
      </c>
      <c r="DK11" s="602">
        <f t="shared" si="24"/>
        <v>3155</v>
      </c>
      <c r="DL11" s="621" t="e">
        <f t="shared" si="25"/>
        <v>#DIV/0!</v>
      </c>
      <c r="DM11" s="294">
        <v>247</v>
      </c>
      <c r="DN11" s="602">
        <f t="shared" si="26"/>
        <v>247</v>
      </c>
      <c r="DO11" s="621" t="e">
        <f t="shared" si="27"/>
        <v>#DIV/0!</v>
      </c>
      <c r="DP11" s="294">
        <v>0</v>
      </c>
      <c r="DQ11" s="602">
        <f t="shared" si="28"/>
        <v>0</v>
      </c>
      <c r="DR11" s="621" t="e">
        <f t="shared" si="29"/>
        <v>#DIV/0!</v>
      </c>
      <c r="DS11" s="294">
        <v>3402</v>
      </c>
      <c r="DT11" s="602">
        <f t="shared" si="30"/>
        <v>1012</v>
      </c>
      <c r="DU11" s="621">
        <f t="shared" si="31"/>
        <v>0.42343096234309624</v>
      </c>
      <c r="DV11" s="294">
        <v>15787</v>
      </c>
      <c r="DW11" s="602">
        <f t="shared" si="32"/>
        <v>-604</v>
      </c>
      <c r="DX11" s="621">
        <f t="shared" si="33"/>
        <v>-3.6849490574095541E-2</v>
      </c>
    </row>
    <row r="12" spans="1:128" x14ac:dyDescent="0.25">
      <c r="A12" s="82" t="s">
        <v>11</v>
      </c>
      <c r="B12" s="294">
        <v>47089.999999999993</v>
      </c>
      <c r="C12" s="294">
        <v>39094.999999999985</v>
      </c>
      <c r="D12" s="294">
        <v>34099.000000000007</v>
      </c>
      <c r="E12" s="294">
        <v>120283.99999999997</v>
      </c>
      <c r="F12" s="294">
        <v>25580</v>
      </c>
      <c r="G12" s="294">
        <v>11521</v>
      </c>
      <c r="H12" s="294">
        <v>9188</v>
      </c>
      <c r="I12" s="294">
        <v>46289</v>
      </c>
      <c r="J12" s="294">
        <v>166572.99999999997</v>
      </c>
      <c r="K12" s="294">
        <v>9497</v>
      </c>
      <c r="L12" s="294">
        <v>8387</v>
      </c>
      <c r="M12" s="294">
        <v>8937.0000000000036</v>
      </c>
      <c r="N12" s="294">
        <v>26821.000000000004</v>
      </c>
      <c r="O12" s="294">
        <v>193393.99999999997</v>
      </c>
      <c r="P12" s="294">
        <v>24130</v>
      </c>
      <c r="Q12" s="294">
        <v>33430</v>
      </c>
      <c r="R12" s="294">
        <v>47011</v>
      </c>
      <c r="S12" s="294">
        <v>104571</v>
      </c>
      <c r="T12" s="294">
        <v>297965</v>
      </c>
      <c r="U12" s="294">
        <v>51443.999999999985</v>
      </c>
      <c r="V12" s="294">
        <v>42670.999999999993</v>
      </c>
      <c r="W12" s="294">
        <v>36024.000000000007</v>
      </c>
      <c r="X12" s="294">
        <v>130138.99999999997</v>
      </c>
      <c r="Y12" s="294">
        <v>24692</v>
      </c>
      <c r="Z12" s="294">
        <v>9995</v>
      </c>
      <c r="AA12" s="294">
        <v>8122</v>
      </c>
      <c r="AB12" s="294">
        <v>42809</v>
      </c>
      <c r="AC12" s="294">
        <v>172947.99999999997</v>
      </c>
      <c r="AD12" s="294">
        <v>8249</v>
      </c>
      <c r="AE12" s="294">
        <v>8680</v>
      </c>
      <c r="AF12" s="294">
        <v>7521.0000000000036</v>
      </c>
      <c r="AG12" s="294">
        <v>24450.000000000004</v>
      </c>
      <c r="AH12" s="294">
        <v>197397.99999999997</v>
      </c>
      <c r="AI12" s="294">
        <v>22800</v>
      </c>
      <c r="AJ12" s="294">
        <v>33894</v>
      </c>
      <c r="AK12" s="294">
        <v>47890.67530000001</v>
      </c>
      <c r="AL12" s="294">
        <v>104584.6753</v>
      </c>
      <c r="AM12" s="294">
        <v>301982.6753</v>
      </c>
      <c r="AN12" s="294">
        <v>50676.999999999993</v>
      </c>
      <c r="AO12" s="294">
        <v>41982.000000000007</v>
      </c>
      <c r="AP12" s="294">
        <v>35591</v>
      </c>
      <c r="AQ12" s="294">
        <v>128250</v>
      </c>
      <c r="AR12" s="294">
        <v>26110</v>
      </c>
      <c r="AS12" s="294">
        <v>11993</v>
      </c>
      <c r="AT12" s="294">
        <v>10511</v>
      </c>
      <c r="AU12" s="294">
        <v>48614</v>
      </c>
      <c r="AV12" s="294">
        <v>176864</v>
      </c>
      <c r="AW12" s="294">
        <v>9280</v>
      </c>
      <c r="AX12" s="294">
        <v>9321</v>
      </c>
      <c r="AY12" s="294">
        <v>10089</v>
      </c>
      <c r="AZ12" s="294">
        <v>28690</v>
      </c>
      <c r="BA12" s="294">
        <v>205554</v>
      </c>
      <c r="BB12" s="294">
        <v>25563</v>
      </c>
      <c r="BC12" s="294">
        <v>31506</v>
      </c>
      <c r="BD12" s="294">
        <v>42501</v>
      </c>
      <c r="BE12" s="294">
        <v>99570</v>
      </c>
      <c r="BF12" s="294">
        <v>305124</v>
      </c>
      <c r="BG12" s="294">
        <v>3141.3246999999974</v>
      </c>
      <c r="BH12" s="546">
        <v>1.0402334163306826E-2</v>
      </c>
      <c r="BI12" s="294">
        <v>52150</v>
      </c>
      <c r="BJ12" s="294">
        <v>42462</v>
      </c>
      <c r="BK12" s="294">
        <v>34069</v>
      </c>
      <c r="BL12" s="294">
        <v>128681</v>
      </c>
      <c r="BM12" s="294">
        <v>23379</v>
      </c>
      <c r="BN12" s="294">
        <v>10739</v>
      </c>
      <c r="BO12" s="294">
        <v>9090</v>
      </c>
      <c r="BP12" s="294">
        <v>43208</v>
      </c>
      <c r="BQ12" s="294">
        <v>171889</v>
      </c>
      <c r="BR12" s="294">
        <v>-4975</v>
      </c>
      <c r="BS12" s="546">
        <v>-2.8128957843314636E-2</v>
      </c>
      <c r="BT12" s="294">
        <v>8674</v>
      </c>
      <c r="BU12" s="294">
        <v>-606</v>
      </c>
      <c r="BV12" s="546">
        <v>-6.5301724137931033E-2</v>
      </c>
      <c r="BW12" s="294">
        <v>8524</v>
      </c>
      <c r="BX12" s="844">
        <v>-797</v>
      </c>
      <c r="BY12" s="845">
        <v>-8.550584701212316E-2</v>
      </c>
      <c r="BZ12" s="294">
        <v>8835</v>
      </c>
      <c r="CA12" s="602">
        <f t="shared" si="0"/>
        <v>-1254</v>
      </c>
      <c r="CB12" s="621">
        <f t="shared" si="1"/>
        <v>-0.12429378531073447</v>
      </c>
      <c r="CC12" s="294">
        <v>26033</v>
      </c>
      <c r="CD12" s="602">
        <f t="shared" si="2"/>
        <v>-2657</v>
      </c>
      <c r="CE12" s="621">
        <f t="shared" si="3"/>
        <v>-9.2610665737190664E-2</v>
      </c>
      <c r="CF12" s="294">
        <v>197922</v>
      </c>
      <c r="CG12" s="602">
        <f t="shared" si="4"/>
        <v>-7632</v>
      </c>
      <c r="CH12" s="621">
        <f t="shared" si="5"/>
        <v>-3.7128929624332292E-2</v>
      </c>
      <c r="CI12" s="294">
        <v>26981</v>
      </c>
      <c r="CJ12" s="602">
        <f t="shared" si="6"/>
        <v>1418</v>
      </c>
      <c r="CK12" s="621">
        <f t="shared" si="7"/>
        <v>5.547079763721003E-2</v>
      </c>
      <c r="CL12" s="294">
        <v>33190</v>
      </c>
      <c r="CM12" s="602">
        <f t="shared" si="8"/>
        <v>1684</v>
      </c>
      <c r="CN12" s="621">
        <f t="shared" si="9"/>
        <v>5.3450136481939949E-2</v>
      </c>
      <c r="CO12" s="294">
        <v>49186</v>
      </c>
      <c r="CP12" s="602">
        <f t="shared" si="10"/>
        <v>6685</v>
      </c>
      <c r="CQ12" s="621">
        <f t="shared" si="11"/>
        <v>0.15729041669607774</v>
      </c>
      <c r="CR12" s="294">
        <v>109357</v>
      </c>
      <c r="CS12" s="602">
        <f t="shared" si="12"/>
        <v>9787</v>
      </c>
      <c r="CT12" s="621">
        <f t="shared" si="13"/>
        <v>9.8292658431254398E-2</v>
      </c>
      <c r="CU12" s="294">
        <v>307279</v>
      </c>
      <c r="CV12" s="602">
        <f t="shared" si="14"/>
        <v>2155</v>
      </c>
      <c r="CW12" s="621">
        <f t="shared" si="15"/>
        <v>7.0627023767386374E-3</v>
      </c>
      <c r="CX12" s="294">
        <v>47265</v>
      </c>
      <c r="CY12" s="602">
        <f t="shared" si="16"/>
        <v>-4885</v>
      </c>
      <c r="CZ12" s="621">
        <f t="shared" si="17"/>
        <v>-9.3672099712368173E-2</v>
      </c>
      <c r="DA12" s="294">
        <v>36159</v>
      </c>
      <c r="DB12" s="602">
        <f t="shared" si="18"/>
        <v>-6303</v>
      </c>
      <c r="DC12" s="621">
        <f t="shared" si="19"/>
        <v>-0.14843860392821817</v>
      </c>
      <c r="DD12" s="294">
        <v>33674</v>
      </c>
      <c r="DE12" s="602">
        <f t="shared" si="20"/>
        <v>-395</v>
      </c>
      <c r="DF12" s="621">
        <f t="shared" si="21"/>
        <v>-1.1594117819718806E-2</v>
      </c>
      <c r="DG12" s="294">
        <v>117098</v>
      </c>
      <c r="DH12" s="602">
        <f t="shared" si="22"/>
        <v>-11583</v>
      </c>
      <c r="DI12" s="621">
        <f t="shared" si="23"/>
        <v>-9.0013288675095782E-2</v>
      </c>
      <c r="DJ12" s="294">
        <v>26454</v>
      </c>
      <c r="DK12" s="602">
        <f t="shared" si="24"/>
        <v>15715</v>
      </c>
      <c r="DL12" s="621">
        <f t="shared" si="25"/>
        <v>1.4633578545488406</v>
      </c>
      <c r="DM12" s="294">
        <v>11040</v>
      </c>
      <c r="DN12" s="602">
        <f t="shared" si="26"/>
        <v>301</v>
      </c>
      <c r="DO12" s="621">
        <f t="shared" si="27"/>
        <v>2.8028680510289599E-2</v>
      </c>
      <c r="DP12" s="294">
        <v>9643</v>
      </c>
      <c r="DQ12" s="602">
        <f t="shared" si="28"/>
        <v>553</v>
      </c>
      <c r="DR12" s="621">
        <f t="shared" si="29"/>
        <v>6.0836083608360833E-2</v>
      </c>
      <c r="DS12" s="294">
        <v>47137</v>
      </c>
      <c r="DT12" s="602">
        <f t="shared" si="30"/>
        <v>3929</v>
      </c>
      <c r="DU12" s="621">
        <f t="shared" si="31"/>
        <v>9.0932234771338646E-2</v>
      </c>
      <c r="DV12" s="294">
        <v>164235</v>
      </c>
      <c r="DW12" s="602">
        <f t="shared" si="32"/>
        <v>-7654</v>
      </c>
      <c r="DX12" s="621">
        <f t="shared" si="33"/>
        <v>-4.4528736568366797E-2</v>
      </c>
    </row>
    <row r="13" spans="1:128" x14ac:dyDescent="0.25">
      <c r="A13" s="81" t="s">
        <v>28</v>
      </c>
      <c r="B13" s="294">
        <v>297861</v>
      </c>
      <c r="C13" s="294">
        <v>237438</v>
      </c>
      <c r="D13" s="294">
        <v>215400.99999999997</v>
      </c>
      <c r="E13" s="294">
        <v>750700</v>
      </c>
      <c r="F13" s="294">
        <v>155072</v>
      </c>
      <c r="G13" s="294">
        <v>79262</v>
      </c>
      <c r="H13" s="294">
        <v>44473</v>
      </c>
      <c r="I13" s="294">
        <v>278807</v>
      </c>
      <c r="J13" s="294">
        <v>1029507</v>
      </c>
      <c r="K13" s="294">
        <v>39599</v>
      </c>
      <c r="L13" s="294">
        <v>35139</v>
      </c>
      <c r="M13" s="294">
        <v>46974</v>
      </c>
      <c r="N13" s="294">
        <v>121712</v>
      </c>
      <c r="O13" s="294">
        <v>1151219</v>
      </c>
      <c r="P13" s="294">
        <v>138179</v>
      </c>
      <c r="Q13" s="294">
        <v>204849</v>
      </c>
      <c r="R13" s="294">
        <v>286745.91000000003</v>
      </c>
      <c r="S13" s="294">
        <v>629773.90999999992</v>
      </c>
      <c r="T13" s="294">
        <v>1780992.91</v>
      </c>
      <c r="U13" s="294">
        <v>306037</v>
      </c>
      <c r="V13" s="294">
        <v>269558</v>
      </c>
      <c r="W13" s="294">
        <v>218209</v>
      </c>
      <c r="X13" s="294">
        <v>793804</v>
      </c>
      <c r="Y13" s="294">
        <v>155378.99999999997</v>
      </c>
      <c r="Z13" s="294">
        <v>56852</v>
      </c>
      <c r="AA13" s="294">
        <v>40782</v>
      </c>
      <c r="AB13" s="294">
        <v>253012.99999999997</v>
      </c>
      <c r="AC13" s="294">
        <v>1046817</v>
      </c>
      <c r="AD13" s="294">
        <v>39384.999999999993</v>
      </c>
      <c r="AE13" s="294">
        <v>38962.999999999993</v>
      </c>
      <c r="AF13" s="294">
        <v>44391</v>
      </c>
      <c r="AG13" s="294">
        <v>122738.99999999999</v>
      </c>
      <c r="AH13" s="294">
        <v>1169556</v>
      </c>
      <c r="AI13" s="294">
        <v>136870</v>
      </c>
      <c r="AJ13" s="294">
        <v>204364</v>
      </c>
      <c r="AK13" s="294">
        <v>295672.03323999996</v>
      </c>
      <c r="AL13" s="294">
        <v>636906.03324000002</v>
      </c>
      <c r="AM13" s="294">
        <v>1806462.0332400003</v>
      </c>
      <c r="AN13" s="294">
        <v>308722.57669999998</v>
      </c>
      <c r="AO13" s="294">
        <v>244503</v>
      </c>
      <c r="AP13" s="294">
        <v>217662</v>
      </c>
      <c r="AQ13" s="294">
        <v>770887.57669999998</v>
      </c>
      <c r="AR13" s="294">
        <v>157186</v>
      </c>
      <c r="AS13" s="294">
        <v>76788</v>
      </c>
      <c r="AT13" s="294">
        <v>41750</v>
      </c>
      <c r="AU13" s="294">
        <v>275724</v>
      </c>
      <c r="AV13" s="294">
        <v>1046611.5767</v>
      </c>
      <c r="AW13" s="294">
        <v>38383</v>
      </c>
      <c r="AX13" s="294">
        <v>39220</v>
      </c>
      <c r="AY13" s="294">
        <v>40729</v>
      </c>
      <c r="AZ13" s="294">
        <v>118332</v>
      </c>
      <c r="BA13" s="294">
        <v>1164943.5767000001</v>
      </c>
      <c r="BB13" s="294">
        <v>136747</v>
      </c>
      <c r="BC13" s="294">
        <v>188258</v>
      </c>
      <c r="BD13" s="294">
        <v>269091</v>
      </c>
      <c r="BE13" s="294">
        <v>594096</v>
      </c>
      <c r="BF13" s="294">
        <v>1759039.5767000001</v>
      </c>
      <c r="BG13" s="294">
        <v>-47422.456540000159</v>
      </c>
      <c r="BH13" s="546">
        <v>-2.6251565583664704E-2</v>
      </c>
      <c r="BI13" s="294">
        <v>303793</v>
      </c>
      <c r="BJ13" s="294">
        <v>249104</v>
      </c>
      <c r="BK13" s="294">
        <v>207333</v>
      </c>
      <c r="BL13" s="294">
        <v>760230</v>
      </c>
      <c r="BM13" s="294">
        <v>133646</v>
      </c>
      <c r="BN13" s="294">
        <v>60997</v>
      </c>
      <c r="BO13" s="294">
        <v>51411</v>
      </c>
      <c r="BP13" s="294">
        <v>246054</v>
      </c>
      <c r="BQ13" s="294">
        <v>1006284</v>
      </c>
      <c r="BR13" s="294">
        <v>-40327.576699999976</v>
      </c>
      <c r="BS13" s="546">
        <v>-3.8531559938553443E-2</v>
      </c>
      <c r="BT13" s="294">
        <v>44878</v>
      </c>
      <c r="BU13" s="294">
        <v>6495</v>
      </c>
      <c r="BV13" s="546">
        <v>0.16921553812885912</v>
      </c>
      <c r="BW13" s="294">
        <v>38695</v>
      </c>
      <c r="BX13" s="844">
        <v>-525</v>
      </c>
      <c r="BY13" s="845">
        <v>-1.3386027536970933E-2</v>
      </c>
      <c r="BZ13" s="294">
        <v>46847</v>
      </c>
      <c r="CA13" s="602">
        <f t="shared" si="0"/>
        <v>6118</v>
      </c>
      <c r="CB13" s="621">
        <f t="shared" si="1"/>
        <v>0.1502123793856957</v>
      </c>
      <c r="CC13" s="294">
        <v>130420</v>
      </c>
      <c r="CD13" s="602">
        <f t="shared" si="2"/>
        <v>12088</v>
      </c>
      <c r="CE13" s="621">
        <f t="shared" si="3"/>
        <v>0.1021532636987459</v>
      </c>
      <c r="CF13" s="294">
        <v>1136704</v>
      </c>
      <c r="CG13" s="602">
        <f t="shared" si="4"/>
        <v>-28239.576700000092</v>
      </c>
      <c r="CH13" s="621">
        <f t="shared" si="5"/>
        <v>-2.4241154047989086E-2</v>
      </c>
      <c r="CI13" s="294">
        <v>144975</v>
      </c>
      <c r="CJ13" s="602">
        <f t="shared" si="6"/>
        <v>8228</v>
      </c>
      <c r="CK13" s="621">
        <f t="shared" si="7"/>
        <v>6.0169510117223775E-2</v>
      </c>
      <c r="CL13" s="294">
        <v>210942</v>
      </c>
      <c r="CM13" s="602">
        <f t="shared" si="8"/>
        <v>22684</v>
      </c>
      <c r="CN13" s="621">
        <f t="shared" si="9"/>
        <v>0.12049421538526915</v>
      </c>
      <c r="CO13" s="294">
        <v>301093</v>
      </c>
      <c r="CP13" s="602">
        <f t="shared" si="10"/>
        <v>32002</v>
      </c>
      <c r="CQ13" s="621">
        <f t="shared" si="11"/>
        <v>0.11892631117354352</v>
      </c>
      <c r="CR13" s="294">
        <v>657010</v>
      </c>
      <c r="CS13" s="602">
        <f t="shared" si="12"/>
        <v>62914</v>
      </c>
      <c r="CT13" s="621">
        <f t="shared" si="13"/>
        <v>0.10589870997279902</v>
      </c>
      <c r="CU13" s="294">
        <v>1793714</v>
      </c>
      <c r="CV13" s="602">
        <f t="shared" si="14"/>
        <v>34674.423299999908</v>
      </c>
      <c r="CW13" s="621">
        <f t="shared" si="15"/>
        <v>1.9712133688913325E-2</v>
      </c>
      <c r="CX13" s="294">
        <v>300402</v>
      </c>
      <c r="CY13" s="602">
        <f t="shared" si="16"/>
        <v>-3391</v>
      </c>
      <c r="CZ13" s="621">
        <f t="shared" si="17"/>
        <v>-1.1162205844110958E-2</v>
      </c>
      <c r="DA13" s="294">
        <v>235765</v>
      </c>
      <c r="DB13" s="602">
        <f t="shared" si="18"/>
        <v>-13339</v>
      </c>
      <c r="DC13" s="621">
        <f t="shared" si="19"/>
        <v>-5.3547915729976234E-2</v>
      </c>
      <c r="DD13" s="294">
        <v>198060</v>
      </c>
      <c r="DE13" s="602">
        <f t="shared" si="20"/>
        <v>-9273</v>
      </c>
      <c r="DF13" s="621">
        <f t="shared" si="21"/>
        <v>-4.4725152291241625E-2</v>
      </c>
      <c r="DG13" s="294">
        <v>734227</v>
      </c>
      <c r="DH13" s="602">
        <f t="shared" si="22"/>
        <v>-26003</v>
      </c>
      <c r="DI13" s="621">
        <f t="shared" si="23"/>
        <v>-3.420412243663102E-2</v>
      </c>
      <c r="DJ13" s="294">
        <v>151994</v>
      </c>
      <c r="DK13" s="602">
        <f t="shared" si="24"/>
        <v>90997</v>
      </c>
      <c r="DL13" s="621">
        <f t="shared" si="25"/>
        <v>1.4918274669246028</v>
      </c>
      <c r="DM13" s="294">
        <v>70890</v>
      </c>
      <c r="DN13" s="602">
        <f t="shared" si="26"/>
        <v>9893</v>
      </c>
      <c r="DO13" s="621">
        <f t="shared" si="27"/>
        <v>0.16218830434283654</v>
      </c>
      <c r="DP13" s="294">
        <v>47349</v>
      </c>
      <c r="DQ13" s="602">
        <f t="shared" si="28"/>
        <v>-4062</v>
      </c>
      <c r="DR13" s="621">
        <f t="shared" si="29"/>
        <v>-7.9010328528914042E-2</v>
      </c>
      <c r="DS13" s="294">
        <v>270233</v>
      </c>
      <c r="DT13" s="602">
        <f t="shared" si="30"/>
        <v>24179</v>
      </c>
      <c r="DU13" s="621">
        <f t="shared" si="31"/>
        <v>9.8267047070968158E-2</v>
      </c>
      <c r="DV13" s="294">
        <v>1004460</v>
      </c>
      <c r="DW13" s="602">
        <f t="shared" si="32"/>
        <v>-1824</v>
      </c>
      <c r="DX13" s="621">
        <f t="shared" si="33"/>
        <v>-1.812609561515437E-3</v>
      </c>
    </row>
    <row r="14" spans="1:128" x14ac:dyDescent="0.25">
      <c r="A14" s="82" t="s">
        <v>13</v>
      </c>
      <c r="B14" s="294">
        <v>68309</v>
      </c>
      <c r="C14" s="294">
        <v>55640</v>
      </c>
      <c r="D14" s="294">
        <v>53740.999999999993</v>
      </c>
      <c r="E14" s="294">
        <v>177690</v>
      </c>
      <c r="F14" s="294">
        <v>40929</v>
      </c>
      <c r="G14" s="294">
        <v>24405</v>
      </c>
      <c r="H14" s="294">
        <v>16073.000000000004</v>
      </c>
      <c r="I14" s="294">
        <v>81407</v>
      </c>
      <c r="J14" s="294">
        <v>259097</v>
      </c>
      <c r="K14" s="294">
        <v>13025</v>
      </c>
      <c r="L14" s="294">
        <v>9394</v>
      </c>
      <c r="M14" s="294">
        <v>14148</v>
      </c>
      <c r="N14" s="294">
        <v>36567</v>
      </c>
      <c r="O14" s="294">
        <v>295664</v>
      </c>
      <c r="P14" s="294">
        <v>34277</v>
      </c>
      <c r="Q14" s="294">
        <v>49242</v>
      </c>
      <c r="R14" s="294">
        <v>66780</v>
      </c>
      <c r="S14" s="294">
        <v>150299</v>
      </c>
      <c r="T14" s="294">
        <v>445963</v>
      </c>
      <c r="U14" s="294">
        <v>69356.000000000015</v>
      </c>
      <c r="V14" s="294">
        <v>61250.000000000015</v>
      </c>
      <c r="W14" s="294">
        <v>51991</v>
      </c>
      <c r="X14" s="294">
        <v>182597.00000000003</v>
      </c>
      <c r="Y14" s="294">
        <v>39122.999999999993</v>
      </c>
      <c r="Z14" s="294">
        <v>15277.999999999996</v>
      </c>
      <c r="AA14" s="294">
        <v>13233</v>
      </c>
      <c r="AB14" s="294">
        <v>67633.999999999985</v>
      </c>
      <c r="AC14" s="294">
        <v>250231</v>
      </c>
      <c r="AD14" s="294">
        <v>11702.999999999996</v>
      </c>
      <c r="AE14" s="294">
        <v>9247</v>
      </c>
      <c r="AF14" s="294">
        <v>13033</v>
      </c>
      <c r="AG14" s="294">
        <v>33983</v>
      </c>
      <c r="AH14" s="294">
        <v>284214</v>
      </c>
      <c r="AI14" s="294">
        <v>36706</v>
      </c>
      <c r="AJ14" s="294">
        <v>50185</v>
      </c>
      <c r="AK14" s="294">
        <v>68606.456520000007</v>
      </c>
      <c r="AL14" s="294">
        <v>155497.45652000001</v>
      </c>
      <c r="AM14" s="294">
        <v>439711.45652000001</v>
      </c>
      <c r="AN14" s="294">
        <v>69954</v>
      </c>
      <c r="AO14" s="294">
        <v>54534.999999999993</v>
      </c>
      <c r="AP14" s="294">
        <v>51391</v>
      </c>
      <c r="AQ14" s="294">
        <v>175880</v>
      </c>
      <c r="AR14" s="294">
        <v>39049</v>
      </c>
      <c r="AS14" s="294">
        <v>20604</v>
      </c>
      <c r="AT14" s="294">
        <v>15506</v>
      </c>
      <c r="AU14" s="294">
        <v>75159</v>
      </c>
      <c r="AV14" s="294">
        <v>251039</v>
      </c>
      <c r="AW14" s="294">
        <v>12711</v>
      </c>
      <c r="AX14" s="294">
        <v>14555</v>
      </c>
      <c r="AY14" s="294">
        <v>9981</v>
      </c>
      <c r="AZ14" s="294">
        <v>37247</v>
      </c>
      <c r="BA14" s="294">
        <v>288286</v>
      </c>
      <c r="BB14" s="294">
        <v>35124</v>
      </c>
      <c r="BC14" s="294">
        <v>46615</v>
      </c>
      <c r="BD14" s="294">
        <v>62745</v>
      </c>
      <c r="BE14" s="294">
        <v>144484</v>
      </c>
      <c r="BF14" s="294">
        <v>432770</v>
      </c>
      <c r="BG14" s="294">
        <v>-6941.456520000007</v>
      </c>
      <c r="BH14" s="546">
        <v>-1.5786389954304703E-2</v>
      </c>
      <c r="BI14" s="294">
        <v>68439</v>
      </c>
      <c r="BJ14" s="294">
        <v>59923</v>
      </c>
      <c r="BK14" s="294">
        <v>48653</v>
      </c>
      <c r="BL14" s="294">
        <v>177015</v>
      </c>
      <c r="BM14" s="294">
        <v>33841</v>
      </c>
      <c r="BN14" s="294">
        <v>21682</v>
      </c>
      <c r="BO14" s="294">
        <v>20208</v>
      </c>
      <c r="BP14" s="294">
        <v>75731</v>
      </c>
      <c r="BQ14" s="294">
        <v>252746</v>
      </c>
      <c r="BR14" s="294">
        <v>1707</v>
      </c>
      <c r="BS14" s="546">
        <v>6.7997402793988186E-3</v>
      </c>
      <c r="BT14" s="294">
        <v>16891</v>
      </c>
      <c r="BU14" s="294">
        <v>4180</v>
      </c>
      <c r="BV14" s="546">
        <v>0.32884902840059793</v>
      </c>
      <c r="BW14" s="294">
        <v>10485</v>
      </c>
      <c r="BX14" s="844">
        <v>-4070</v>
      </c>
      <c r="BY14" s="845">
        <v>-0.27962899347303333</v>
      </c>
      <c r="BZ14" s="294">
        <v>16549</v>
      </c>
      <c r="CA14" s="602">
        <f t="shared" si="0"/>
        <v>6568</v>
      </c>
      <c r="CB14" s="621">
        <f t="shared" si="1"/>
        <v>0.65805029556156702</v>
      </c>
      <c r="CC14" s="294">
        <v>43925</v>
      </c>
      <c r="CD14" s="602">
        <f t="shared" si="2"/>
        <v>6678</v>
      </c>
      <c r="CE14" s="621">
        <f t="shared" si="3"/>
        <v>0.1792896072166886</v>
      </c>
      <c r="CF14" s="294">
        <v>296671</v>
      </c>
      <c r="CG14" s="602">
        <f t="shared" si="4"/>
        <v>8385</v>
      </c>
      <c r="CH14" s="621">
        <f t="shared" si="5"/>
        <v>2.9085699617740716E-2</v>
      </c>
      <c r="CI14" s="294">
        <v>38495</v>
      </c>
      <c r="CJ14" s="602">
        <f t="shared" si="6"/>
        <v>3371</v>
      </c>
      <c r="CK14" s="621">
        <f t="shared" si="7"/>
        <v>9.5974262612458713E-2</v>
      </c>
      <c r="CL14" s="294">
        <v>49142</v>
      </c>
      <c r="CM14" s="602">
        <f t="shared" si="8"/>
        <v>2527</v>
      </c>
      <c r="CN14" s="621">
        <f t="shared" si="9"/>
        <v>5.4210018234473883E-2</v>
      </c>
      <c r="CO14" s="294">
        <v>70700</v>
      </c>
      <c r="CP14" s="602">
        <f t="shared" si="10"/>
        <v>7955</v>
      </c>
      <c r="CQ14" s="621">
        <f t="shared" si="11"/>
        <v>0.12678301059845407</v>
      </c>
      <c r="CR14" s="294">
        <v>158337</v>
      </c>
      <c r="CS14" s="602">
        <f t="shared" si="12"/>
        <v>13853</v>
      </c>
      <c r="CT14" s="621">
        <f t="shared" si="13"/>
        <v>9.5879128484814932E-2</v>
      </c>
      <c r="CU14" s="294">
        <v>455008</v>
      </c>
      <c r="CV14" s="602">
        <f t="shared" si="14"/>
        <v>22238</v>
      </c>
      <c r="CW14" s="621">
        <f t="shared" si="15"/>
        <v>5.1385262379554958E-2</v>
      </c>
      <c r="CX14" s="294">
        <v>71858</v>
      </c>
      <c r="CY14" s="602">
        <f t="shared" si="16"/>
        <v>3419</v>
      </c>
      <c r="CZ14" s="621">
        <f t="shared" si="17"/>
        <v>4.9956895921915864E-2</v>
      </c>
      <c r="DA14" s="294">
        <v>57169</v>
      </c>
      <c r="DB14" s="602">
        <f t="shared" si="18"/>
        <v>-2754</v>
      </c>
      <c r="DC14" s="621">
        <f t="shared" si="19"/>
        <v>-4.5958980691887925E-2</v>
      </c>
      <c r="DD14" s="294">
        <v>49219</v>
      </c>
      <c r="DE14" s="602">
        <f t="shared" si="20"/>
        <v>566</v>
      </c>
      <c r="DF14" s="621">
        <f t="shared" si="21"/>
        <v>1.1633403901095513E-2</v>
      </c>
      <c r="DG14" s="294">
        <v>178246</v>
      </c>
      <c r="DH14" s="602">
        <f t="shared" si="22"/>
        <v>1231</v>
      </c>
      <c r="DI14" s="621">
        <f t="shared" si="23"/>
        <v>6.9542129198090557E-3</v>
      </c>
      <c r="DJ14" s="294">
        <v>39163</v>
      </c>
      <c r="DK14" s="602">
        <f t="shared" si="24"/>
        <v>17481</v>
      </c>
      <c r="DL14" s="621">
        <f t="shared" si="25"/>
        <v>0.80624481136426529</v>
      </c>
      <c r="DM14" s="294">
        <v>19579</v>
      </c>
      <c r="DN14" s="602">
        <f t="shared" si="26"/>
        <v>-2103</v>
      </c>
      <c r="DO14" s="621">
        <f t="shared" si="27"/>
        <v>-9.6992897334194264E-2</v>
      </c>
      <c r="DP14" s="294">
        <v>17331</v>
      </c>
      <c r="DQ14" s="602">
        <f t="shared" si="28"/>
        <v>-2877</v>
      </c>
      <c r="DR14" s="621">
        <f t="shared" si="29"/>
        <v>-0.14236935866983372</v>
      </c>
      <c r="DS14" s="294">
        <v>76073</v>
      </c>
      <c r="DT14" s="602">
        <f t="shared" si="30"/>
        <v>342</v>
      </c>
      <c r="DU14" s="621">
        <f t="shared" si="31"/>
        <v>4.515984207259907E-3</v>
      </c>
      <c r="DV14" s="294">
        <v>254319</v>
      </c>
      <c r="DW14" s="602">
        <f t="shared" si="32"/>
        <v>1573</v>
      </c>
      <c r="DX14" s="621">
        <f t="shared" si="33"/>
        <v>6.223639543256867E-3</v>
      </c>
    </row>
    <row r="15" spans="1:128" x14ac:dyDescent="0.25">
      <c r="A15" s="82" t="s">
        <v>14</v>
      </c>
      <c r="B15" s="294">
        <v>68243</v>
      </c>
      <c r="C15" s="294">
        <v>51658</v>
      </c>
      <c r="D15" s="294">
        <v>48473.999999999993</v>
      </c>
      <c r="E15" s="294">
        <v>168375</v>
      </c>
      <c r="F15" s="294">
        <v>37512</v>
      </c>
      <c r="G15" s="294">
        <v>17523</v>
      </c>
      <c r="H15" s="294">
        <v>9685</v>
      </c>
      <c r="I15" s="294">
        <v>64720</v>
      </c>
      <c r="J15" s="294">
        <v>233095</v>
      </c>
      <c r="K15" s="294">
        <v>11569</v>
      </c>
      <c r="L15" s="294">
        <v>11757</v>
      </c>
      <c r="M15" s="294">
        <v>12763</v>
      </c>
      <c r="N15" s="294">
        <v>36089</v>
      </c>
      <c r="O15" s="294">
        <v>269184</v>
      </c>
      <c r="P15" s="294">
        <v>34059.999999999993</v>
      </c>
      <c r="Q15" s="294">
        <v>47266</v>
      </c>
      <c r="R15" s="294">
        <v>63622.000000000015</v>
      </c>
      <c r="S15" s="294">
        <v>144948</v>
      </c>
      <c r="T15" s="294">
        <v>414132</v>
      </c>
      <c r="U15" s="294">
        <v>68295.000000000015</v>
      </c>
      <c r="V15" s="294">
        <v>57922</v>
      </c>
      <c r="W15" s="294">
        <v>50022.999999999985</v>
      </c>
      <c r="X15" s="294">
        <v>176240</v>
      </c>
      <c r="Y15" s="294">
        <v>36953.999999999993</v>
      </c>
      <c r="Z15" s="294">
        <v>15139</v>
      </c>
      <c r="AA15" s="294">
        <v>10358</v>
      </c>
      <c r="AB15" s="294">
        <v>62450.999999999993</v>
      </c>
      <c r="AC15" s="294">
        <v>238691</v>
      </c>
      <c r="AD15" s="294">
        <v>11976.999999999996</v>
      </c>
      <c r="AE15" s="294">
        <v>14675.999999999993</v>
      </c>
      <c r="AF15" s="294">
        <v>12657</v>
      </c>
      <c r="AG15" s="294">
        <v>39309.999999999985</v>
      </c>
      <c r="AH15" s="294">
        <v>278001</v>
      </c>
      <c r="AI15" s="294">
        <v>32472</v>
      </c>
      <c r="AJ15" s="294">
        <v>45680.999999999985</v>
      </c>
      <c r="AK15" s="294">
        <v>64776.908429999996</v>
      </c>
      <c r="AL15" s="294">
        <v>142929.90842999998</v>
      </c>
      <c r="AM15" s="294">
        <v>420930.90842999995</v>
      </c>
      <c r="AN15" s="294">
        <v>68222.999999999985</v>
      </c>
      <c r="AO15" s="294">
        <v>54551.000000000015</v>
      </c>
      <c r="AP15" s="294">
        <v>49834</v>
      </c>
      <c r="AQ15" s="294">
        <v>172608</v>
      </c>
      <c r="AR15" s="294">
        <v>38411</v>
      </c>
      <c r="AS15" s="294">
        <v>19044</v>
      </c>
      <c r="AT15" s="294">
        <v>8426</v>
      </c>
      <c r="AU15" s="294">
        <v>65881</v>
      </c>
      <c r="AV15" s="294">
        <v>238489</v>
      </c>
      <c r="AW15" s="294">
        <v>9784</v>
      </c>
      <c r="AX15" s="294">
        <v>10080</v>
      </c>
      <c r="AY15" s="294">
        <v>12195</v>
      </c>
      <c r="AZ15" s="294">
        <v>32059</v>
      </c>
      <c r="BA15" s="294">
        <v>270548</v>
      </c>
      <c r="BB15" s="294">
        <v>33429</v>
      </c>
      <c r="BC15" s="294">
        <v>44127</v>
      </c>
      <c r="BD15" s="294">
        <v>58831</v>
      </c>
      <c r="BE15" s="294">
        <v>136387</v>
      </c>
      <c r="BF15" s="294">
        <v>406935</v>
      </c>
      <c r="BG15" s="294">
        <v>-13995.908429999952</v>
      </c>
      <c r="BH15" s="546">
        <v>-3.324989481576035E-2</v>
      </c>
      <c r="BI15" s="294">
        <v>66589</v>
      </c>
      <c r="BJ15" s="294">
        <v>55299</v>
      </c>
      <c r="BK15" s="294">
        <v>48421</v>
      </c>
      <c r="BL15" s="294">
        <v>170309</v>
      </c>
      <c r="BM15" s="294">
        <v>33198</v>
      </c>
      <c r="BN15" s="294">
        <v>14242</v>
      </c>
      <c r="BO15" s="294">
        <v>13853</v>
      </c>
      <c r="BP15" s="294">
        <v>61293</v>
      </c>
      <c r="BQ15" s="294">
        <v>231602</v>
      </c>
      <c r="BR15" s="294">
        <v>-6887</v>
      </c>
      <c r="BS15" s="546">
        <v>-2.8877642155403394E-2</v>
      </c>
      <c r="BT15" s="294">
        <v>12489</v>
      </c>
      <c r="BU15" s="294">
        <v>2705</v>
      </c>
      <c r="BV15" s="546">
        <v>0.27647179067865901</v>
      </c>
      <c r="BW15" s="294">
        <v>14076</v>
      </c>
      <c r="BX15" s="844">
        <v>3996</v>
      </c>
      <c r="BY15" s="845">
        <v>0.39642857142857141</v>
      </c>
      <c r="BZ15" s="294">
        <v>12785</v>
      </c>
      <c r="CA15" s="602">
        <f t="shared" si="0"/>
        <v>590</v>
      </c>
      <c r="CB15" s="621">
        <f t="shared" si="1"/>
        <v>4.8380483804838045E-2</v>
      </c>
      <c r="CC15" s="294">
        <v>39350</v>
      </c>
      <c r="CD15" s="602">
        <f t="shared" si="2"/>
        <v>7291</v>
      </c>
      <c r="CE15" s="621">
        <f t="shared" si="3"/>
        <v>0.22742443619576405</v>
      </c>
      <c r="CF15" s="294">
        <v>270952</v>
      </c>
      <c r="CG15" s="602">
        <f t="shared" si="4"/>
        <v>404</v>
      </c>
      <c r="CH15" s="621">
        <f t="shared" si="5"/>
        <v>1.4932655203512869E-3</v>
      </c>
      <c r="CI15" s="294">
        <v>35866</v>
      </c>
      <c r="CJ15" s="602">
        <f t="shared" si="6"/>
        <v>2437</v>
      </c>
      <c r="CK15" s="621">
        <f t="shared" si="7"/>
        <v>7.2900774776391758E-2</v>
      </c>
      <c r="CL15" s="294">
        <v>48952</v>
      </c>
      <c r="CM15" s="602">
        <f t="shared" si="8"/>
        <v>4825</v>
      </c>
      <c r="CN15" s="621">
        <f t="shared" si="9"/>
        <v>0.10934348584766695</v>
      </c>
      <c r="CO15" s="294">
        <v>70225</v>
      </c>
      <c r="CP15" s="602">
        <f t="shared" si="10"/>
        <v>11394</v>
      </c>
      <c r="CQ15" s="621">
        <f t="shared" si="11"/>
        <v>0.19367340347775833</v>
      </c>
      <c r="CR15" s="294">
        <v>155043</v>
      </c>
      <c r="CS15" s="602">
        <f t="shared" si="12"/>
        <v>18656</v>
      </c>
      <c r="CT15" s="621">
        <f t="shared" si="13"/>
        <v>0.13678723045451546</v>
      </c>
      <c r="CU15" s="294">
        <v>425995</v>
      </c>
      <c r="CV15" s="602">
        <f t="shared" si="14"/>
        <v>19060</v>
      </c>
      <c r="CW15" s="621">
        <f t="shared" si="15"/>
        <v>4.6837947092287467E-2</v>
      </c>
      <c r="CX15" s="294">
        <v>70153</v>
      </c>
      <c r="CY15" s="602">
        <f t="shared" si="16"/>
        <v>3564</v>
      </c>
      <c r="CZ15" s="621">
        <f t="shared" si="17"/>
        <v>5.3522353541876289E-2</v>
      </c>
      <c r="DA15" s="294">
        <v>55878</v>
      </c>
      <c r="DB15" s="602">
        <f t="shared" si="18"/>
        <v>579</v>
      </c>
      <c r="DC15" s="621">
        <f t="shared" si="19"/>
        <v>1.0470352085932838E-2</v>
      </c>
      <c r="DD15" s="294">
        <v>45270</v>
      </c>
      <c r="DE15" s="602">
        <f t="shared" si="20"/>
        <v>-3151</v>
      </c>
      <c r="DF15" s="621">
        <f t="shared" si="21"/>
        <v>-6.5075070733772541E-2</v>
      </c>
      <c r="DG15" s="294">
        <v>171301</v>
      </c>
      <c r="DH15" s="602">
        <f t="shared" si="22"/>
        <v>992</v>
      </c>
      <c r="DI15" s="621">
        <f t="shared" si="23"/>
        <v>5.8247068563610851E-3</v>
      </c>
      <c r="DJ15" s="294">
        <v>34533</v>
      </c>
      <c r="DK15" s="602">
        <f t="shared" si="24"/>
        <v>20291</v>
      </c>
      <c r="DL15" s="621">
        <f t="shared" si="25"/>
        <v>1.4247296727987642</v>
      </c>
      <c r="DM15" s="294">
        <v>16345</v>
      </c>
      <c r="DN15" s="602">
        <f t="shared" si="26"/>
        <v>2103</v>
      </c>
      <c r="DO15" s="621">
        <f t="shared" si="27"/>
        <v>0.14766184524645415</v>
      </c>
      <c r="DP15" s="294">
        <v>12622</v>
      </c>
      <c r="DQ15" s="602">
        <f t="shared" si="28"/>
        <v>-1231</v>
      </c>
      <c r="DR15" s="621">
        <f t="shared" si="29"/>
        <v>-8.886161842200245E-2</v>
      </c>
      <c r="DS15" s="294">
        <v>63500</v>
      </c>
      <c r="DT15" s="602">
        <f t="shared" si="30"/>
        <v>2207</v>
      </c>
      <c r="DU15" s="621">
        <f t="shared" si="31"/>
        <v>3.6007374414696619E-2</v>
      </c>
      <c r="DV15" s="294">
        <v>234801</v>
      </c>
      <c r="DW15" s="602">
        <f t="shared" si="32"/>
        <v>3199</v>
      </c>
      <c r="DX15" s="621">
        <f t="shared" si="33"/>
        <v>1.3812488665900985E-2</v>
      </c>
    </row>
    <row r="16" spans="1:128" x14ac:dyDescent="0.25">
      <c r="A16" s="82" t="s">
        <v>15</v>
      </c>
      <c r="B16" s="294">
        <v>41688</v>
      </c>
      <c r="C16" s="294">
        <v>34243</v>
      </c>
      <c r="D16" s="294">
        <v>29668.999999999996</v>
      </c>
      <c r="E16" s="294">
        <v>105600</v>
      </c>
      <c r="F16" s="294">
        <v>19413</v>
      </c>
      <c r="G16" s="294">
        <v>11066</v>
      </c>
      <c r="H16" s="294">
        <v>5654</v>
      </c>
      <c r="I16" s="294">
        <v>36133</v>
      </c>
      <c r="J16" s="294">
        <v>141733</v>
      </c>
      <c r="K16" s="294">
        <v>3361</v>
      </c>
      <c r="L16" s="294">
        <v>5437</v>
      </c>
      <c r="M16" s="294">
        <v>6638</v>
      </c>
      <c r="N16" s="294">
        <v>15436</v>
      </c>
      <c r="O16" s="294">
        <v>157169</v>
      </c>
      <c r="P16" s="294">
        <v>18310</v>
      </c>
      <c r="Q16" s="294">
        <v>27732.000000000004</v>
      </c>
      <c r="R16" s="294">
        <v>40165.000000000007</v>
      </c>
      <c r="S16" s="294">
        <v>86207</v>
      </c>
      <c r="T16" s="294">
        <v>243376</v>
      </c>
      <c r="U16" s="294">
        <v>43497.000000000007</v>
      </c>
      <c r="V16" s="294">
        <v>38733</v>
      </c>
      <c r="W16" s="294">
        <v>29664.000000000011</v>
      </c>
      <c r="X16" s="294">
        <v>111894.00000000001</v>
      </c>
      <c r="Y16" s="294">
        <v>21361</v>
      </c>
      <c r="Z16" s="294">
        <v>7774</v>
      </c>
      <c r="AA16" s="294">
        <v>4731</v>
      </c>
      <c r="AB16" s="294">
        <v>33866</v>
      </c>
      <c r="AC16" s="294">
        <v>145760</v>
      </c>
      <c r="AD16" s="294">
        <v>2855.0000000000005</v>
      </c>
      <c r="AE16" s="294">
        <v>5964</v>
      </c>
      <c r="AF16" s="294">
        <v>6169.0000000000036</v>
      </c>
      <c r="AG16" s="294">
        <v>14988.000000000004</v>
      </c>
      <c r="AH16" s="294">
        <v>160748</v>
      </c>
      <c r="AI16" s="294">
        <v>18008</v>
      </c>
      <c r="AJ16" s="294">
        <v>28111</v>
      </c>
      <c r="AK16" s="294">
        <v>42734.320199999995</v>
      </c>
      <c r="AL16" s="294">
        <v>88853.320199999987</v>
      </c>
      <c r="AM16" s="294">
        <v>249601.32019999999</v>
      </c>
      <c r="AN16" s="88">
        <v>45445</v>
      </c>
      <c r="AO16" s="294">
        <v>34671</v>
      </c>
      <c r="AP16" s="294">
        <v>29634</v>
      </c>
      <c r="AQ16" s="294">
        <v>109750</v>
      </c>
      <c r="AR16" s="294">
        <v>21249</v>
      </c>
      <c r="AS16" s="294">
        <v>10651</v>
      </c>
      <c r="AT16" s="294">
        <v>3206</v>
      </c>
      <c r="AU16" s="294">
        <v>35106</v>
      </c>
      <c r="AV16" s="294">
        <v>144856</v>
      </c>
      <c r="AW16" s="294">
        <v>4965</v>
      </c>
      <c r="AX16" s="294">
        <v>5828</v>
      </c>
      <c r="AY16" s="294">
        <v>6824</v>
      </c>
      <c r="AZ16" s="294">
        <v>17617</v>
      </c>
      <c r="BA16" s="294">
        <v>162473</v>
      </c>
      <c r="BB16" s="294">
        <v>18247</v>
      </c>
      <c r="BC16" s="294">
        <v>25187</v>
      </c>
      <c r="BD16" s="294">
        <v>38595</v>
      </c>
      <c r="BE16" s="294">
        <v>82029</v>
      </c>
      <c r="BF16" s="294">
        <v>244502</v>
      </c>
      <c r="BG16" s="294">
        <v>-5099.3201999999874</v>
      </c>
      <c r="BH16" s="546">
        <v>-2.0429860691097423E-2</v>
      </c>
      <c r="BI16" s="294">
        <v>45149</v>
      </c>
      <c r="BJ16" s="294">
        <v>35613</v>
      </c>
      <c r="BK16" s="294">
        <v>28919</v>
      </c>
      <c r="BL16" s="294">
        <v>109681</v>
      </c>
      <c r="BM16" s="294">
        <v>18002</v>
      </c>
      <c r="BN16" s="294">
        <v>7074</v>
      </c>
      <c r="BO16" s="294">
        <v>6204</v>
      </c>
      <c r="BP16" s="294">
        <v>31280</v>
      </c>
      <c r="BQ16" s="294">
        <v>140961</v>
      </c>
      <c r="BR16" s="294">
        <v>-3895</v>
      </c>
      <c r="BS16" s="546">
        <v>-2.6888772298006295E-2</v>
      </c>
      <c r="BT16" s="294">
        <v>3999</v>
      </c>
      <c r="BU16" s="294">
        <v>-966</v>
      </c>
      <c r="BV16" s="546">
        <v>-0.19456193353474321</v>
      </c>
      <c r="BW16" s="294">
        <v>6297</v>
      </c>
      <c r="BX16" s="844">
        <v>469</v>
      </c>
      <c r="BY16" s="845">
        <v>8.0473575840768696E-2</v>
      </c>
      <c r="BZ16" s="294">
        <v>6117</v>
      </c>
      <c r="CA16" s="602">
        <f t="shared" si="0"/>
        <v>-707</v>
      </c>
      <c r="CB16" s="621">
        <f t="shared" si="1"/>
        <v>-0.10360492379835873</v>
      </c>
      <c r="CC16" s="294">
        <v>16413</v>
      </c>
      <c r="CD16" s="602">
        <f t="shared" si="2"/>
        <v>-1204</v>
      </c>
      <c r="CE16" s="621">
        <f t="shared" si="3"/>
        <v>-6.8343077709031044E-2</v>
      </c>
      <c r="CF16" s="294">
        <v>157374</v>
      </c>
      <c r="CG16" s="602">
        <f t="shared" si="4"/>
        <v>-5099</v>
      </c>
      <c r="CH16" s="621">
        <f t="shared" si="5"/>
        <v>-3.1383676056944844E-2</v>
      </c>
      <c r="CI16" s="294">
        <v>19333</v>
      </c>
      <c r="CJ16" s="602">
        <f t="shared" si="6"/>
        <v>1086</v>
      </c>
      <c r="CK16" s="621">
        <f t="shared" si="7"/>
        <v>5.9516632871156903E-2</v>
      </c>
      <c r="CL16" s="294">
        <v>29326</v>
      </c>
      <c r="CM16" s="602">
        <f t="shared" si="8"/>
        <v>4139</v>
      </c>
      <c r="CN16" s="621">
        <f t="shared" si="9"/>
        <v>0.16433080557430421</v>
      </c>
      <c r="CO16" s="294">
        <v>42288</v>
      </c>
      <c r="CP16" s="602">
        <f t="shared" si="10"/>
        <v>3693</v>
      </c>
      <c r="CQ16" s="621">
        <f t="shared" si="11"/>
        <v>9.5685969685192385E-2</v>
      </c>
      <c r="CR16" s="294">
        <v>90947</v>
      </c>
      <c r="CS16" s="602">
        <f t="shared" si="12"/>
        <v>8918</v>
      </c>
      <c r="CT16" s="621">
        <f t="shared" si="13"/>
        <v>0.10871764863645784</v>
      </c>
      <c r="CU16" s="294">
        <v>248321</v>
      </c>
      <c r="CV16" s="602">
        <f t="shared" si="14"/>
        <v>3819</v>
      </c>
      <c r="CW16" s="621">
        <f t="shared" si="15"/>
        <v>1.5619504134935501E-2</v>
      </c>
      <c r="CX16" s="294">
        <v>42560</v>
      </c>
      <c r="CY16" s="602">
        <f t="shared" si="16"/>
        <v>-2589</v>
      </c>
      <c r="CZ16" s="621">
        <f t="shared" si="17"/>
        <v>-5.7343462756650206E-2</v>
      </c>
      <c r="DA16" s="294">
        <v>33731</v>
      </c>
      <c r="DB16" s="602">
        <f t="shared" si="18"/>
        <v>-1882</v>
      </c>
      <c r="DC16" s="621">
        <f t="shared" si="19"/>
        <v>-5.2845870889843598E-2</v>
      </c>
      <c r="DD16" s="294">
        <v>27061</v>
      </c>
      <c r="DE16" s="602">
        <f t="shared" si="20"/>
        <v>-1858</v>
      </c>
      <c r="DF16" s="621">
        <f t="shared" si="21"/>
        <v>-6.4248417995089735E-2</v>
      </c>
      <c r="DG16" s="294">
        <v>103352</v>
      </c>
      <c r="DH16" s="602">
        <f t="shared" si="22"/>
        <v>-6329</v>
      </c>
      <c r="DI16" s="621">
        <f t="shared" si="23"/>
        <v>-5.7703704379062921E-2</v>
      </c>
      <c r="DJ16" s="294">
        <v>20809</v>
      </c>
      <c r="DK16" s="602">
        <f t="shared" si="24"/>
        <v>13735</v>
      </c>
      <c r="DL16" s="621">
        <f t="shared" si="25"/>
        <v>1.9416171897087928</v>
      </c>
      <c r="DM16" s="294">
        <v>11317</v>
      </c>
      <c r="DN16" s="602">
        <f t="shared" si="26"/>
        <v>4243</v>
      </c>
      <c r="DO16" s="621">
        <f t="shared" si="27"/>
        <v>0.59980209216850433</v>
      </c>
      <c r="DP16" s="294">
        <v>5337</v>
      </c>
      <c r="DQ16" s="602">
        <f t="shared" si="28"/>
        <v>-867</v>
      </c>
      <c r="DR16" s="621">
        <f t="shared" si="29"/>
        <v>-0.13974854932301742</v>
      </c>
      <c r="DS16" s="294">
        <v>37463</v>
      </c>
      <c r="DT16" s="602">
        <f t="shared" si="30"/>
        <v>6183</v>
      </c>
      <c r="DU16" s="621">
        <f t="shared" si="31"/>
        <v>0.19766624040920716</v>
      </c>
      <c r="DV16" s="294">
        <v>140815</v>
      </c>
      <c r="DW16" s="602">
        <f t="shared" si="32"/>
        <v>-146</v>
      </c>
      <c r="DX16" s="621">
        <f t="shared" si="33"/>
        <v>-1.0357474762522968E-3</v>
      </c>
    </row>
    <row r="17" spans="1:128" x14ac:dyDescent="0.25">
      <c r="A17" s="82" t="s">
        <v>16</v>
      </c>
      <c r="B17" s="294">
        <v>35037</v>
      </c>
      <c r="C17" s="294">
        <v>29171.999999999993</v>
      </c>
      <c r="D17" s="294">
        <v>26660.999999999996</v>
      </c>
      <c r="E17" s="294">
        <v>90869.999999999985</v>
      </c>
      <c r="F17" s="294">
        <v>16652</v>
      </c>
      <c r="G17" s="294">
        <v>7596</v>
      </c>
      <c r="H17" s="294">
        <v>5890</v>
      </c>
      <c r="I17" s="294">
        <v>30138</v>
      </c>
      <c r="J17" s="294">
        <v>121007.99999999999</v>
      </c>
      <c r="K17" s="294">
        <v>5646</v>
      </c>
      <c r="L17" s="294">
        <v>2533</v>
      </c>
      <c r="M17" s="294">
        <v>5484</v>
      </c>
      <c r="N17" s="294">
        <v>13663</v>
      </c>
      <c r="O17" s="294">
        <v>134671</v>
      </c>
      <c r="P17" s="294">
        <v>15282.999999999996</v>
      </c>
      <c r="Q17" s="294">
        <v>23432.000000000007</v>
      </c>
      <c r="R17" s="294">
        <v>31710</v>
      </c>
      <c r="S17" s="294">
        <v>70425</v>
      </c>
      <c r="T17" s="294">
        <v>205096</v>
      </c>
      <c r="U17" s="294">
        <v>32257.000000000004</v>
      </c>
      <c r="V17" s="294">
        <v>28291</v>
      </c>
      <c r="W17" s="294">
        <v>23872</v>
      </c>
      <c r="X17" s="294">
        <v>84420</v>
      </c>
      <c r="Y17" s="294">
        <v>17227</v>
      </c>
      <c r="Z17" s="294">
        <v>6160</v>
      </c>
      <c r="AA17" s="294">
        <v>5799</v>
      </c>
      <c r="AB17" s="294">
        <v>29186</v>
      </c>
      <c r="AC17" s="294">
        <v>113606</v>
      </c>
      <c r="AD17" s="294">
        <v>5366</v>
      </c>
      <c r="AE17" s="294">
        <v>2481</v>
      </c>
      <c r="AF17" s="294">
        <v>4887</v>
      </c>
      <c r="AG17" s="294">
        <v>12734</v>
      </c>
      <c r="AH17" s="294">
        <v>126340</v>
      </c>
      <c r="AI17" s="294">
        <v>13572</v>
      </c>
      <c r="AJ17" s="294">
        <v>22971</v>
      </c>
      <c r="AK17" s="294">
        <v>33926.249200000006</v>
      </c>
      <c r="AL17" s="294">
        <v>70469.249200000006</v>
      </c>
      <c r="AM17" s="294">
        <v>196809.24920000002</v>
      </c>
      <c r="AN17" s="88">
        <v>35270</v>
      </c>
      <c r="AO17" s="294">
        <v>28148.000000000004</v>
      </c>
      <c r="AP17" s="294">
        <v>23929</v>
      </c>
      <c r="AQ17" s="294">
        <v>87347</v>
      </c>
      <c r="AR17" s="294">
        <v>17372</v>
      </c>
      <c r="AS17" s="294">
        <v>8751</v>
      </c>
      <c r="AT17" s="294">
        <v>5721</v>
      </c>
      <c r="AU17" s="294">
        <v>31844</v>
      </c>
      <c r="AV17" s="294">
        <v>119191</v>
      </c>
      <c r="AW17" s="294">
        <v>3426</v>
      </c>
      <c r="AX17" s="294">
        <v>2727</v>
      </c>
      <c r="AY17" s="294">
        <v>4739</v>
      </c>
      <c r="AZ17" s="294">
        <v>10892</v>
      </c>
      <c r="BA17" s="294">
        <v>130083</v>
      </c>
      <c r="BB17" s="294">
        <v>14258</v>
      </c>
      <c r="BC17" s="294">
        <v>21559</v>
      </c>
      <c r="BD17" s="294">
        <v>29990</v>
      </c>
      <c r="BE17" s="294">
        <v>65807</v>
      </c>
      <c r="BF17" s="294">
        <v>195890</v>
      </c>
      <c r="BG17" s="294">
        <v>-919.24920000002021</v>
      </c>
      <c r="BH17" s="546">
        <v>-4.6707621909876096E-3</v>
      </c>
      <c r="BI17" s="294">
        <v>33391</v>
      </c>
      <c r="BJ17" s="294">
        <v>26840</v>
      </c>
      <c r="BK17" s="294">
        <v>24872</v>
      </c>
      <c r="BL17" s="294">
        <v>85103</v>
      </c>
      <c r="BM17" s="294">
        <v>14623</v>
      </c>
      <c r="BN17" s="294">
        <v>6759</v>
      </c>
      <c r="BO17" s="294">
        <v>4023</v>
      </c>
      <c r="BP17" s="294">
        <v>25405</v>
      </c>
      <c r="BQ17" s="294">
        <v>110508</v>
      </c>
      <c r="BR17" s="294">
        <v>-8683</v>
      </c>
      <c r="BS17" s="546">
        <v>-7.2849460110243222E-2</v>
      </c>
      <c r="BT17" s="294">
        <v>2848</v>
      </c>
      <c r="BU17" s="294">
        <v>-578</v>
      </c>
      <c r="BV17" s="546">
        <v>-0.1687098657326328</v>
      </c>
      <c r="BW17" s="294">
        <v>2015</v>
      </c>
      <c r="BX17" s="844">
        <v>-712</v>
      </c>
      <c r="BY17" s="845">
        <v>-0.26109277594426111</v>
      </c>
      <c r="BZ17" s="294">
        <v>4494</v>
      </c>
      <c r="CA17" s="602">
        <f t="shared" si="0"/>
        <v>-245</v>
      </c>
      <c r="CB17" s="621">
        <f t="shared" si="1"/>
        <v>-5.1698670605612999E-2</v>
      </c>
      <c r="CC17" s="294">
        <v>9357</v>
      </c>
      <c r="CD17" s="602">
        <f t="shared" si="2"/>
        <v>-1535</v>
      </c>
      <c r="CE17" s="621">
        <f t="shared" si="3"/>
        <v>-0.14092912229159016</v>
      </c>
      <c r="CF17" s="294">
        <v>119865</v>
      </c>
      <c r="CG17" s="602">
        <f t="shared" si="4"/>
        <v>-10218</v>
      </c>
      <c r="CH17" s="621">
        <f t="shared" si="5"/>
        <v>-7.8549848942598186E-2</v>
      </c>
      <c r="CI17" s="294">
        <v>13784</v>
      </c>
      <c r="CJ17" s="602">
        <f t="shared" si="6"/>
        <v>-474</v>
      </c>
      <c r="CK17" s="621">
        <f t="shared" si="7"/>
        <v>-3.3244494318978822E-2</v>
      </c>
      <c r="CL17" s="294">
        <v>25279</v>
      </c>
      <c r="CM17" s="602">
        <f t="shared" si="8"/>
        <v>3720</v>
      </c>
      <c r="CN17" s="621">
        <f t="shared" si="9"/>
        <v>0.17254974720534347</v>
      </c>
      <c r="CO17" s="294">
        <v>28501</v>
      </c>
      <c r="CP17" s="602">
        <f t="shared" si="10"/>
        <v>-1489</v>
      </c>
      <c r="CQ17" s="621">
        <f t="shared" si="11"/>
        <v>-4.9649883294431478E-2</v>
      </c>
      <c r="CR17" s="294">
        <v>67564</v>
      </c>
      <c r="CS17" s="602">
        <f t="shared" si="12"/>
        <v>1757</v>
      </c>
      <c r="CT17" s="621">
        <f t="shared" si="13"/>
        <v>2.6699287309860653E-2</v>
      </c>
      <c r="CU17" s="294">
        <v>187429</v>
      </c>
      <c r="CV17" s="602">
        <f t="shared" si="14"/>
        <v>-8461</v>
      </c>
      <c r="CW17" s="621">
        <f t="shared" si="15"/>
        <v>-4.3192608096380619E-2</v>
      </c>
      <c r="CX17" s="294">
        <v>28972</v>
      </c>
      <c r="CY17" s="602">
        <f t="shared" si="16"/>
        <v>-4419</v>
      </c>
      <c r="CZ17" s="621">
        <f t="shared" si="17"/>
        <v>-0.1323410499835285</v>
      </c>
      <c r="DA17" s="294">
        <v>24229</v>
      </c>
      <c r="DB17" s="602">
        <f t="shared" si="18"/>
        <v>-2611</v>
      </c>
      <c r="DC17" s="621">
        <f t="shared" si="19"/>
        <v>-9.7280178837555881E-2</v>
      </c>
      <c r="DD17" s="294">
        <v>21511</v>
      </c>
      <c r="DE17" s="602">
        <f t="shared" si="20"/>
        <v>-3361</v>
      </c>
      <c r="DF17" s="621">
        <f t="shared" si="21"/>
        <v>-0.13513187520102926</v>
      </c>
      <c r="DG17" s="294">
        <v>74712</v>
      </c>
      <c r="DH17" s="602">
        <f t="shared" si="22"/>
        <v>-10391</v>
      </c>
      <c r="DI17" s="621">
        <f t="shared" si="23"/>
        <v>-0.12209910343936171</v>
      </c>
      <c r="DJ17" s="294">
        <v>17075</v>
      </c>
      <c r="DK17" s="602">
        <f t="shared" si="24"/>
        <v>10316</v>
      </c>
      <c r="DL17" s="621">
        <f t="shared" si="25"/>
        <v>1.5262612812546235</v>
      </c>
      <c r="DM17" s="294">
        <v>7979</v>
      </c>
      <c r="DN17" s="602">
        <f t="shared" si="26"/>
        <v>1220</v>
      </c>
      <c r="DO17" s="621">
        <f t="shared" si="27"/>
        <v>0.18050007397544016</v>
      </c>
      <c r="DP17" s="294">
        <v>5178</v>
      </c>
      <c r="DQ17" s="602">
        <f t="shared" si="28"/>
        <v>1155</v>
      </c>
      <c r="DR17" s="621">
        <f t="shared" si="29"/>
        <v>0.2870991797166294</v>
      </c>
      <c r="DS17" s="294">
        <v>30232</v>
      </c>
      <c r="DT17" s="602">
        <f t="shared" si="30"/>
        <v>4827</v>
      </c>
      <c r="DU17" s="621">
        <f t="shared" si="31"/>
        <v>0.19000196811651249</v>
      </c>
      <c r="DV17" s="294">
        <v>104944</v>
      </c>
      <c r="DW17" s="602">
        <f t="shared" si="32"/>
        <v>-5564</v>
      </c>
      <c r="DX17" s="621">
        <f t="shared" si="33"/>
        <v>-5.0349295978571684E-2</v>
      </c>
    </row>
    <row r="18" spans="1:128" x14ac:dyDescent="0.25">
      <c r="A18" s="82" t="s">
        <v>91</v>
      </c>
      <c r="B18" s="294">
        <v>6288.9999999999991</v>
      </c>
      <c r="C18" s="294">
        <v>3975</v>
      </c>
      <c r="D18" s="294">
        <v>1968.0000000000002</v>
      </c>
      <c r="E18" s="294">
        <v>12232</v>
      </c>
      <c r="F18" s="294">
        <v>517</v>
      </c>
      <c r="G18" s="294">
        <v>1038</v>
      </c>
      <c r="H18" s="294">
        <v>0</v>
      </c>
      <c r="I18" s="294">
        <v>1555</v>
      </c>
      <c r="J18" s="294">
        <v>13787</v>
      </c>
      <c r="K18" s="294">
        <v>0</v>
      </c>
      <c r="L18" s="294">
        <v>535</v>
      </c>
      <c r="M18" s="294">
        <v>118.00000000000001</v>
      </c>
      <c r="N18" s="294">
        <v>653</v>
      </c>
      <c r="O18" s="294">
        <v>14440</v>
      </c>
      <c r="P18" s="294">
        <v>1226</v>
      </c>
      <c r="Q18" s="294">
        <v>3201</v>
      </c>
      <c r="R18" s="294">
        <v>7993.91</v>
      </c>
      <c r="S18" s="294">
        <v>12420.91</v>
      </c>
      <c r="T18" s="294">
        <v>26860.91</v>
      </c>
      <c r="U18" s="294">
        <v>10970.999999999998</v>
      </c>
      <c r="V18" s="294">
        <v>10839</v>
      </c>
      <c r="W18" s="294">
        <v>4127</v>
      </c>
      <c r="X18" s="294">
        <v>25937</v>
      </c>
      <c r="Y18" s="294">
        <v>329</v>
      </c>
      <c r="Z18" s="294">
        <v>532</v>
      </c>
      <c r="AA18" s="294">
        <v>0</v>
      </c>
      <c r="AB18" s="294">
        <v>861</v>
      </c>
      <c r="AC18" s="294">
        <v>26798</v>
      </c>
      <c r="AD18" s="294">
        <v>1193</v>
      </c>
      <c r="AE18" s="294">
        <v>471.00000000000006</v>
      </c>
      <c r="AF18" s="83">
        <v>117</v>
      </c>
      <c r="AG18" s="294">
        <v>1781</v>
      </c>
      <c r="AH18" s="294">
        <v>28579</v>
      </c>
      <c r="AI18" s="294">
        <v>2143</v>
      </c>
      <c r="AJ18" s="294">
        <v>3997</v>
      </c>
      <c r="AK18" s="294">
        <v>8169.8970000000008</v>
      </c>
      <c r="AL18" s="294">
        <v>14309.897000000001</v>
      </c>
      <c r="AM18" s="294">
        <v>42888.896999999997</v>
      </c>
      <c r="AN18" s="294">
        <v>8316</v>
      </c>
      <c r="AO18" s="294">
        <v>5459.0000000000009</v>
      </c>
      <c r="AP18" s="294">
        <v>3605</v>
      </c>
      <c r="AQ18" s="294">
        <v>17380</v>
      </c>
      <c r="AR18" s="294">
        <v>326</v>
      </c>
      <c r="AS18" s="294">
        <v>264</v>
      </c>
      <c r="AT18" s="294">
        <v>2039</v>
      </c>
      <c r="AU18" s="294">
        <v>2629</v>
      </c>
      <c r="AV18" s="294">
        <v>20009</v>
      </c>
      <c r="AW18" s="294">
        <v>337</v>
      </c>
      <c r="AX18" s="294">
        <v>370</v>
      </c>
      <c r="AY18" s="83">
        <v>0</v>
      </c>
      <c r="AZ18" s="294">
        <v>707</v>
      </c>
      <c r="BA18" s="294">
        <v>20716</v>
      </c>
      <c r="BB18" s="294">
        <v>1312</v>
      </c>
      <c r="BC18" s="294">
        <v>1281</v>
      </c>
      <c r="BD18" s="294">
        <v>7006</v>
      </c>
      <c r="BE18" s="294">
        <v>9599</v>
      </c>
      <c r="BF18" s="294">
        <v>30315</v>
      </c>
      <c r="BG18" s="294">
        <v>-12573.896999999997</v>
      </c>
      <c r="BH18" s="546">
        <v>-0.2931737088039359</v>
      </c>
      <c r="BI18" s="294">
        <v>9643</v>
      </c>
      <c r="BJ18" s="294">
        <v>5694</v>
      </c>
      <c r="BK18" s="294">
        <v>2866</v>
      </c>
      <c r="BL18" s="294">
        <v>18203</v>
      </c>
      <c r="BM18" s="294">
        <v>267</v>
      </c>
      <c r="BN18" s="294">
        <v>70</v>
      </c>
      <c r="BO18" s="294">
        <v>226</v>
      </c>
      <c r="BP18" s="294">
        <v>563</v>
      </c>
      <c r="BQ18" s="294">
        <v>18766</v>
      </c>
      <c r="BR18" s="294">
        <v>-1243</v>
      </c>
      <c r="BS18" s="546">
        <v>-6.2122045079714132E-2</v>
      </c>
      <c r="BT18" s="294">
        <v>2155</v>
      </c>
      <c r="BU18" s="294">
        <v>1818</v>
      </c>
      <c r="BV18" s="546">
        <v>5.3946587537091988</v>
      </c>
      <c r="BW18" s="294">
        <v>240</v>
      </c>
      <c r="BX18" s="844">
        <v>-130</v>
      </c>
      <c r="BY18" s="845">
        <v>-0.35135135135135137</v>
      </c>
      <c r="BZ18" s="294">
        <v>28</v>
      </c>
      <c r="CA18" s="602">
        <f t="shared" si="0"/>
        <v>28</v>
      </c>
      <c r="CB18" s="621" t="e">
        <f t="shared" si="1"/>
        <v>#DIV/0!</v>
      </c>
      <c r="CC18" s="294">
        <v>2423</v>
      </c>
      <c r="CD18" s="602">
        <f t="shared" si="2"/>
        <v>1716</v>
      </c>
      <c r="CE18" s="621">
        <f t="shared" si="3"/>
        <v>2.427157001414427</v>
      </c>
      <c r="CF18" s="294">
        <v>21189</v>
      </c>
      <c r="CG18" s="602">
        <f t="shared" si="4"/>
        <v>473</v>
      </c>
      <c r="CH18" s="621">
        <f t="shared" si="5"/>
        <v>2.283259316470361E-2</v>
      </c>
      <c r="CI18" s="294">
        <v>1242</v>
      </c>
      <c r="CJ18" s="602">
        <f t="shared" si="6"/>
        <v>-70</v>
      </c>
      <c r="CK18" s="621">
        <f t="shared" si="7"/>
        <v>-5.3353658536585365E-2</v>
      </c>
      <c r="CL18" s="294">
        <v>1691</v>
      </c>
      <c r="CM18" s="602">
        <f t="shared" si="8"/>
        <v>410</v>
      </c>
      <c r="CN18" s="621">
        <f t="shared" si="9"/>
        <v>0.32006245120999222</v>
      </c>
      <c r="CO18" s="294">
        <v>12499</v>
      </c>
      <c r="CP18" s="602">
        <f t="shared" si="10"/>
        <v>5493</v>
      </c>
      <c r="CQ18" s="621">
        <f t="shared" si="11"/>
        <v>0.78404224950042822</v>
      </c>
      <c r="CR18" s="294">
        <v>15432</v>
      </c>
      <c r="CS18" s="602">
        <f t="shared" si="12"/>
        <v>5833</v>
      </c>
      <c r="CT18" s="621">
        <f t="shared" si="13"/>
        <v>0.60766746536097516</v>
      </c>
      <c r="CU18" s="294">
        <v>36621</v>
      </c>
      <c r="CV18" s="602">
        <f t="shared" si="14"/>
        <v>6306</v>
      </c>
      <c r="CW18" s="621">
        <f t="shared" si="15"/>
        <v>0.20801583374567045</v>
      </c>
      <c r="CX18" s="294">
        <v>11503</v>
      </c>
      <c r="CY18" s="602">
        <f t="shared" si="16"/>
        <v>1860</v>
      </c>
      <c r="CZ18" s="621">
        <f t="shared" si="17"/>
        <v>0.19288603131805454</v>
      </c>
      <c r="DA18" s="294">
        <v>5376</v>
      </c>
      <c r="DB18" s="602">
        <f t="shared" si="18"/>
        <v>-318</v>
      </c>
      <c r="DC18" s="621">
        <f t="shared" si="19"/>
        <v>-5.584826132771338E-2</v>
      </c>
      <c r="DD18" s="294">
        <v>3170</v>
      </c>
      <c r="DE18" s="602">
        <f t="shared" si="20"/>
        <v>304</v>
      </c>
      <c r="DF18" s="621">
        <f t="shared" si="21"/>
        <v>0.1060711793440335</v>
      </c>
      <c r="DG18" s="294">
        <v>20049</v>
      </c>
      <c r="DH18" s="602">
        <f t="shared" si="22"/>
        <v>1846</v>
      </c>
      <c r="DI18" s="621">
        <f t="shared" si="23"/>
        <v>0.10141185518870516</v>
      </c>
      <c r="DJ18" s="294">
        <v>610</v>
      </c>
      <c r="DK18" s="602">
        <f t="shared" si="24"/>
        <v>540</v>
      </c>
      <c r="DL18" s="621">
        <f t="shared" si="25"/>
        <v>7.7142857142857144</v>
      </c>
      <c r="DM18" s="294">
        <v>146</v>
      </c>
      <c r="DN18" s="602">
        <f t="shared" si="26"/>
        <v>76</v>
      </c>
      <c r="DO18" s="621">
        <f t="shared" si="27"/>
        <v>1.0857142857142856</v>
      </c>
      <c r="DP18" s="294">
        <v>0</v>
      </c>
      <c r="DQ18" s="602">
        <f t="shared" si="28"/>
        <v>-226</v>
      </c>
      <c r="DR18" s="621">
        <f t="shared" si="29"/>
        <v>-1</v>
      </c>
      <c r="DS18" s="294">
        <v>756</v>
      </c>
      <c r="DT18" s="602">
        <f t="shared" si="30"/>
        <v>193</v>
      </c>
      <c r="DU18" s="621">
        <f t="shared" si="31"/>
        <v>0.34280639431616339</v>
      </c>
      <c r="DV18" s="294">
        <v>20805</v>
      </c>
      <c r="DW18" s="602">
        <f t="shared" si="32"/>
        <v>2039</v>
      </c>
      <c r="DX18" s="621">
        <f t="shared" si="33"/>
        <v>0.10865394863050197</v>
      </c>
    </row>
    <row r="19" spans="1:128" x14ac:dyDescent="0.25">
      <c r="A19" s="82" t="s">
        <v>17</v>
      </c>
      <c r="B19" s="294">
        <v>17813.999999999996</v>
      </c>
      <c r="C19" s="294">
        <v>14915</v>
      </c>
      <c r="D19" s="294">
        <v>12603.999999999998</v>
      </c>
      <c r="E19" s="294">
        <v>45332.999999999993</v>
      </c>
      <c r="F19" s="294">
        <v>8626.0000000000018</v>
      </c>
      <c r="G19" s="294">
        <v>3279</v>
      </c>
      <c r="H19" s="294">
        <v>1298</v>
      </c>
      <c r="I19" s="294">
        <v>13203.000000000002</v>
      </c>
      <c r="J19" s="294">
        <v>58535.999999999993</v>
      </c>
      <c r="K19" s="294">
        <v>1155</v>
      </c>
      <c r="L19" s="294">
        <v>1350</v>
      </c>
      <c r="M19" s="294">
        <v>2087</v>
      </c>
      <c r="N19" s="294">
        <v>4592</v>
      </c>
      <c r="O19" s="294">
        <v>63127.999999999993</v>
      </c>
      <c r="P19" s="294">
        <v>8031.9999999999982</v>
      </c>
      <c r="Q19" s="294">
        <v>12680</v>
      </c>
      <c r="R19" s="294">
        <v>17939</v>
      </c>
      <c r="S19" s="294">
        <v>38651</v>
      </c>
      <c r="T19" s="294">
        <v>101779</v>
      </c>
      <c r="U19" s="294">
        <v>18932</v>
      </c>
      <c r="V19" s="294">
        <v>17362</v>
      </c>
      <c r="W19" s="294">
        <v>13522.999999999996</v>
      </c>
      <c r="X19" s="294">
        <v>49817</v>
      </c>
      <c r="Y19" s="294">
        <v>9164.9999999999982</v>
      </c>
      <c r="Z19" s="294">
        <v>2293.9999999999982</v>
      </c>
      <c r="AA19" s="294">
        <v>1717.0000000000018</v>
      </c>
      <c r="AB19" s="294">
        <v>13175.999999999998</v>
      </c>
      <c r="AC19" s="294">
        <v>62993</v>
      </c>
      <c r="AD19" s="294">
        <v>1665</v>
      </c>
      <c r="AE19" s="294">
        <v>1688</v>
      </c>
      <c r="AF19" s="294">
        <v>2177</v>
      </c>
      <c r="AG19" s="294">
        <v>5530</v>
      </c>
      <c r="AH19" s="294">
        <v>68523</v>
      </c>
      <c r="AI19" s="294">
        <v>7414</v>
      </c>
      <c r="AJ19" s="294">
        <v>12012.000000000002</v>
      </c>
      <c r="AK19" s="294">
        <v>17466.496590000006</v>
      </c>
      <c r="AL19" s="294">
        <v>36892.49659000001</v>
      </c>
      <c r="AM19" s="294">
        <v>105415.49659000001</v>
      </c>
      <c r="AN19" s="294">
        <v>18035.999999999996</v>
      </c>
      <c r="AO19" s="294">
        <v>15437</v>
      </c>
      <c r="AP19" s="294">
        <v>13432</v>
      </c>
      <c r="AQ19" s="294">
        <v>46905</v>
      </c>
      <c r="AR19" s="294">
        <v>8674</v>
      </c>
      <c r="AS19" s="294">
        <v>3919</v>
      </c>
      <c r="AT19" s="294">
        <v>1819</v>
      </c>
      <c r="AU19" s="294">
        <v>14412</v>
      </c>
      <c r="AV19" s="294">
        <v>61317</v>
      </c>
      <c r="AW19" s="294">
        <v>1437</v>
      </c>
      <c r="AX19" s="294">
        <v>1435</v>
      </c>
      <c r="AY19" s="294">
        <v>1691</v>
      </c>
      <c r="AZ19" s="294">
        <v>4563</v>
      </c>
      <c r="BA19" s="294">
        <v>65880</v>
      </c>
      <c r="BB19" s="294">
        <v>7297</v>
      </c>
      <c r="BC19" s="294">
        <v>11202</v>
      </c>
      <c r="BD19" s="294">
        <v>16486</v>
      </c>
      <c r="BE19" s="294">
        <v>34985</v>
      </c>
      <c r="BF19" s="294">
        <v>100865</v>
      </c>
      <c r="BG19" s="294">
        <v>-4550.4965900000097</v>
      </c>
      <c r="BH19" s="546">
        <v>-4.3167245207776039E-2</v>
      </c>
      <c r="BI19" s="294">
        <v>18264</v>
      </c>
      <c r="BJ19" s="294">
        <v>14649</v>
      </c>
      <c r="BK19" s="294">
        <v>12157</v>
      </c>
      <c r="BL19" s="294">
        <v>45070</v>
      </c>
      <c r="BM19" s="294">
        <v>6871</v>
      </c>
      <c r="BN19" s="294">
        <v>2276</v>
      </c>
      <c r="BO19" s="294">
        <v>2129</v>
      </c>
      <c r="BP19" s="294">
        <v>11276</v>
      </c>
      <c r="BQ19" s="294">
        <v>56346</v>
      </c>
      <c r="BR19" s="294">
        <v>-4971</v>
      </c>
      <c r="BS19" s="546">
        <v>-8.1070502470766678E-2</v>
      </c>
      <c r="BT19" s="294">
        <v>1703</v>
      </c>
      <c r="BU19" s="294">
        <v>266</v>
      </c>
      <c r="BV19" s="546">
        <v>0.18510786360473208</v>
      </c>
      <c r="BW19" s="294">
        <v>1597</v>
      </c>
      <c r="BX19" s="844">
        <v>162</v>
      </c>
      <c r="BY19" s="845">
        <v>0.11289198606271778</v>
      </c>
      <c r="BZ19" s="294">
        <v>2227</v>
      </c>
      <c r="CA19" s="602">
        <f t="shared" si="0"/>
        <v>536</v>
      </c>
      <c r="CB19" s="621">
        <f t="shared" si="1"/>
        <v>0.31697220579538732</v>
      </c>
      <c r="CC19" s="294">
        <v>5527</v>
      </c>
      <c r="CD19" s="602">
        <f t="shared" si="2"/>
        <v>964</v>
      </c>
      <c r="CE19" s="621">
        <f t="shared" si="3"/>
        <v>0.21126451895682666</v>
      </c>
      <c r="CF19" s="294">
        <v>61873</v>
      </c>
      <c r="CG19" s="602">
        <f t="shared" si="4"/>
        <v>-4007</v>
      </c>
      <c r="CH19" s="621">
        <f t="shared" si="5"/>
        <v>-6.0822707953855498E-2</v>
      </c>
      <c r="CI19" s="294">
        <v>7365</v>
      </c>
      <c r="CJ19" s="602">
        <f t="shared" si="6"/>
        <v>68</v>
      </c>
      <c r="CK19" s="621">
        <f t="shared" si="7"/>
        <v>9.3188981773331507E-3</v>
      </c>
      <c r="CL19" s="294">
        <v>13108</v>
      </c>
      <c r="CM19" s="602">
        <f t="shared" si="8"/>
        <v>1906</v>
      </c>
      <c r="CN19" s="621">
        <f t="shared" si="9"/>
        <v>0.17014818782360291</v>
      </c>
      <c r="CO19" s="294">
        <v>17351</v>
      </c>
      <c r="CP19" s="602">
        <f t="shared" si="10"/>
        <v>865</v>
      </c>
      <c r="CQ19" s="621">
        <f t="shared" si="11"/>
        <v>5.2468761373286425E-2</v>
      </c>
      <c r="CR19" s="294">
        <v>37824</v>
      </c>
      <c r="CS19" s="602">
        <f t="shared" si="12"/>
        <v>2839</v>
      </c>
      <c r="CT19" s="621">
        <f t="shared" si="13"/>
        <v>8.1149063884521935E-2</v>
      </c>
      <c r="CU19" s="294">
        <v>99697</v>
      </c>
      <c r="CV19" s="602">
        <f t="shared" si="14"/>
        <v>-1168</v>
      </c>
      <c r="CW19" s="621">
        <f t="shared" si="15"/>
        <v>-1.15798344321618E-2</v>
      </c>
      <c r="CX19" s="294">
        <v>18144</v>
      </c>
      <c r="CY19" s="602">
        <f t="shared" si="16"/>
        <v>-120</v>
      </c>
      <c r="CZ19" s="621">
        <f t="shared" si="17"/>
        <v>-6.5703022339027592E-3</v>
      </c>
      <c r="DA19" s="294">
        <v>13704</v>
      </c>
      <c r="DB19" s="602">
        <f t="shared" si="18"/>
        <v>-945</v>
      </c>
      <c r="DC19" s="621">
        <f t="shared" si="19"/>
        <v>-6.4509522834323166E-2</v>
      </c>
      <c r="DD19" s="294">
        <v>11034</v>
      </c>
      <c r="DE19" s="602">
        <f t="shared" si="20"/>
        <v>-1123</v>
      </c>
      <c r="DF19" s="621">
        <f t="shared" si="21"/>
        <v>-9.237476351073455E-2</v>
      </c>
      <c r="DG19" s="294">
        <v>42882</v>
      </c>
      <c r="DH19" s="602">
        <f t="shared" si="22"/>
        <v>-2188</v>
      </c>
      <c r="DI19" s="621">
        <f t="shared" si="23"/>
        <v>-4.8546705125360551E-2</v>
      </c>
      <c r="DJ19" s="294">
        <v>8077</v>
      </c>
      <c r="DK19" s="602">
        <f t="shared" si="24"/>
        <v>5801</v>
      </c>
      <c r="DL19" s="621">
        <f t="shared" si="25"/>
        <v>2.5487697715289981</v>
      </c>
      <c r="DM19" s="294">
        <v>3826</v>
      </c>
      <c r="DN19" s="602">
        <f t="shared" si="26"/>
        <v>1550</v>
      </c>
      <c r="DO19" s="621">
        <f t="shared" si="27"/>
        <v>0.6810193321616872</v>
      </c>
      <c r="DP19" s="294">
        <v>2553</v>
      </c>
      <c r="DQ19" s="602">
        <f t="shared" si="28"/>
        <v>424</v>
      </c>
      <c r="DR19" s="621">
        <f t="shared" si="29"/>
        <v>0.199154532644434</v>
      </c>
      <c r="DS19" s="294">
        <v>14456</v>
      </c>
      <c r="DT19" s="602">
        <f t="shared" si="30"/>
        <v>3180</v>
      </c>
      <c r="DU19" s="621">
        <f t="shared" si="31"/>
        <v>0.28201489890031928</v>
      </c>
      <c r="DV19" s="294">
        <v>57338</v>
      </c>
      <c r="DW19" s="602">
        <f t="shared" si="32"/>
        <v>992</v>
      </c>
      <c r="DX19" s="621">
        <f t="shared" si="33"/>
        <v>1.7605508820501898E-2</v>
      </c>
    </row>
    <row r="20" spans="1:128" x14ac:dyDescent="0.25">
      <c r="A20" s="82" t="s">
        <v>18</v>
      </c>
      <c r="B20" s="294">
        <v>1477</v>
      </c>
      <c r="C20" s="294">
        <v>1199</v>
      </c>
      <c r="D20" s="294">
        <v>1152</v>
      </c>
      <c r="E20" s="294">
        <v>3828</v>
      </c>
      <c r="F20" s="294">
        <v>1004.9999999999991</v>
      </c>
      <c r="G20" s="294">
        <v>1000.9999999999991</v>
      </c>
      <c r="H20" s="294">
        <v>548</v>
      </c>
      <c r="I20" s="294">
        <v>2553.9999999999982</v>
      </c>
      <c r="J20" s="294">
        <v>6381.9999999999982</v>
      </c>
      <c r="K20" s="294">
        <v>0</v>
      </c>
      <c r="L20" s="294">
        <v>0</v>
      </c>
      <c r="M20" s="294">
        <v>0</v>
      </c>
      <c r="N20" s="294">
        <v>0</v>
      </c>
      <c r="O20" s="294">
        <v>6381.9999999999982</v>
      </c>
      <c r="P20" s="294">
        <v>863</v>
      </c>
      <c r="Q20" s="294">
        <v>1202</v>
      </c>
      <c r="R20" s="294">
        <v>1491</v>
      </c>
      <c r="S20" s="294">
        <v>3556</v>
      </c>
      <c r="T20" s="294">
        <v>9937.9999999999982</v>
      </c>
      <c r="U20" s="294">
        <v>1598</v>
      </c>
      <c r="V20" s="294">
        <v>1492</v>
      </c>
      <c r="W20" s="294">
        <v>1301</v>
      </c>
      <c r="X20" s="294">
        <v>4391</v>
      </c>
      <c r="Y20" s="294">
        <v>1067</v>
      </c>
      <c r="Z20" s="294">
        <v>1091</v>
      </c>
      <c r="AA20" s="294">
        <v>507</v>
      </c>
      <c r="AB20" s="294">
        <v>2665</v>
      </c>
      <c r="AC20" s="294">
        <v>7056</v>
      </c>
      <c r="AD20" s="294">
        <v>0</v>
      </c>
      <c r="AE20" s="294">
        <v>0</v>
      </c>
      <c r="AF20" s="294">
        <v>0</v>
      </c>
      <c r="AG20" s="294">
        <v>0</v>
      </c>
      <c r="AH20" s="294">
        <v>7056</v>
      </c>
      <c r="AI20" s="294">
        <v>751</v>
      </c>
      <c r="AJ20" s="294">
        <v>1105</v>
      </c>
      <c r="AK20" s="294">
        <v>1436.9797500000004</v>
      </c>
      <c r="AL20" s="294">
        <v>3292.9797500000004</v>
      </c>
      <c r="AM20" s="294">
        <v>10348.97975</v>
      </c>
      <c r="AN20" s="294">
        <v>1449</v>
      </c>
      <c r="AO20" s="294">
        <v>1244</v>
      </c>
      <c r="AP20" s="294">
        <v>1188</v>
      </c>
      <c r="AQ20" s="294">
        <v>3881</v>
      </c>
      <c r="AR20" s="294">
        <v>1000</v>
      </c>
      <c r="AS20" s="294">
        <v>978</v>
      </c>
      <c r="AT20" s="294">
        <v>104</v>
      </c>
      <c r="AU20" s="294">
        <v>2082</v>
      </c>
      <c r="AV20" s="294">
        <v>5963</v>
      </c>
      <c r="AW20" s="294">
        <v>0</v>
      </c>
      <c r="AX20" s="294">
        <v>0</v>
      </c>
      <c r="AY20" s="294">
        <v>0</v>
      </c>
      <c r="AZ20" s="294">
        <v>0</v>
      </c>
      <c r="BA20" s="294">
        <v>5963</v>
      </c>
      <c r="BB20" s="294">
        <v>905</v>
      </c>
      <c r="BC20" s="294">
        <v>1202</v>
      </c>
      <c r="BD20" s="294">
        <v>1434</v>
      </c>
      <c r="BE20" s="294">
        <v>3541</v>
      </c>
      <c r="BF20" s="294">
        <v>9504</v>
      </c>
      <c r="BG20" s="294">
        <v>-844.97975000000042</v>
      </c>
      <c r="BH20" s="546">
        <v>-8.1648604056839602E-2</v>
      </c>
      <c r="BI20" s="294">
        <v>1738</v>
      </c>
      <c r="BJ20" s="294">
        <v>1413</v>
      </c>
      <c r="BK20" s="294">
        <v>1319</v>
      </c>
      <c r="BL20" s="294">
        <v>4470</v>
      </c>
      <c r="BM20" s="294">
        <v>980</v>
      </c>
      <c r="BN20" s="294">
        <v>952</v>
      </c>
      <c r="BO20" s="294">
        <v>220</v>
      </c>
      <c r="BP20" s="294">
        <v>2152</v>
      </c>
      <c r="BQ20" s="294">
        <v>6622</v>
      </c>
      <c r="BR20" s="294">
        <v>659</v>
      </c>
      <c r="BS20" s="546">
        <v>0.11051484152272346</v>
      </c>
      <c r="BT20" s="294">
        <v>0</v>
      </c>
      <c r="BU20" s="294">
        <v>0</v>
      </c>
      <c r="BV20" s="546" t="e">
        <v>#DIV/0!</v>
      </c>
      <c r="BW20" s="294">
        <v>0</v>
      </c>
      <c r="BX20" s="844">
        <v>0</v>
      </c>
      <c r="BY20" s="845" t="e">
        <v>#DIV/0!</v>
      </c>
      <c r="BZ20" s="294">
        <v>0</v>
      </c>
      <c r="CA20" s="602">
        <f t="shared" si="0"/>
        <v>0</v>
      </c>
      <c r="CB20" s="621" t="e">
        <f t="shared" si="1"/>
        <v>#DIV/0!</v>
      </c>
      <c r="CC20" s="294">
        <v>0</v>
      </c>
      <c r="CD20" s="602">
        <f t="shared" si="2"/>
        <v>0</v>
      </c>
      <c r="CE20" s="621" t="e">
        <f t="shared" si="3"/>
        <v>#DIV/0!</v>
      </c>
      <c r="CF20" s="294">
        <v>6622</v>
      </c>
      <c r="CG20" s="602">
        <f t="shared" si="4"/>
        <v>659</v>
      </c>
      <c r="CH20" s="621">
        <f t="shared" si="5"/>
        <v>0.11051484152272346</v>
      </c>
      <c r="CI20" s="294">
        <v>1060</v>
      </c>
      <c r="CJ20" s="602">
        <f t="shared" si="6"/>
        <v>155</v>
      </c>
      <c r="CK20" s="621">
        <f t="shared" si="7"/>
        <v>0.17127071823204421</v>
      </c>
      <c r="CL20" s="294">
        <v>1112</v>
      </c>
      <c r="CM20" s="602">
        <f t="shared" si="8"/>
        <v>-90</v>
      </c>
      <c r="CN20" s="621">
        <f t="shared" si="9"/>
        <v>-7.4875207986688855E-2</v>
      </c>
      <c r="CO20" s="294">
        <v>1442</v>
      </c>
      <c r="CP20" s="602">
        <f t="shared" si="10"/>
        <v>8</v>
      </c>
      <c r="CQ20" s="621">
        <f t="shared" si="11"/>
        <v>5.5788005578800556E-3</v>
      </c>
      <c r="CR20" s="294">
        <v>3614</v>
      </c>
      <c r="CS20" s="602">
        <f t="shared" si="12"/>
        <v>73</v>
      </c>
      <c r="CT20" s="621">
        <f t="shared" si="13"/>
        <v>2.0615645297938436E-2</v>
      </c>
      <c r="CU20" s="294">
        <v>10236</v>
      </c>
      <c r="CV20" s="602">
        <f t="shared" si="14"/>
        <v>732</v>
      </c>
      <c r="CW20" s="621">
        <f t="shared" si="15"/>
        <v>7.7020202020202017E-2</v>
      </c>
      <c r="CX20" s="294">
        <v>1545</v>
      </c>
      <c r="CY20" s="602">
        <f t="shared" si="16"/>
        <v>-193</v>
      </c>
      <c r="CZ20" s="621">
        <f t="shared" si="17"/>
        <v>-0.11104718066743383</v>
      </c>
      <c r="DA20" s="294">
        <v>1289</v>
      </c>
      <c r="DB20" s="602">
        <f t="shared" si="18"/>
        <v>-124</v>
      </c>
      <c r="DC20" s="621">
        <f t="shared" si="19"/>
        <v>-8.7756546355272469E-2</v>
      </c>
      <c r="DD20" s="294">
        <v>1211</v>
      </c>
      <c r="DE20" s="602">
        <f t="shared" si="20"/>
        <v>-108</v>
      </c>
      <c r="DF20" s="621">
        <f t="shared" si="21"/>
        <v>-8.1880212282031836E-2</v>
      </c>
      <c r="DG20" s="294">
        <v>4045</v>
      </c>
      <c r="DH20" s="602">
        <f t="shared" si="22"/>
        <v>-425</v>
      </c>
      <c r="DI20" s="621">
        <f t="shared" si="23"/>
        <v>-9.507829977628636E-2</v>
      </c>
      <c r="DJ20" s="294">
        <v>1091</v>
      </c>
      <c r="DK20" s="602">
        <f t="shared" si="24"/>
        <v>139</v>
      </c>
      <c r="DL20" s="621">
        <f t="shared" si="25"/>
        <v>0.14600840336134455</v>
      </c>
      <c r="DM20" s="294">
        <v>1065</v>
      </c>
      <c r="DN20" s="602">
        <f t="shared" si="26"/>
        <v>113</v>
      </c>
      <c r="DO20" s="621">
        <f t="shared" si="27"/>
        <v>0.11869747899159663</v>
      </c>
      <c r="DP20" s="294">
        <v>267</v>
      </c>
      <c r="DQ20" s="602">
        <f t="shared" si="28"/>
        <v>47</v>
      </c>
      <c r="DR20" s="621">
        <f t="shared" si="29"/>
        <v>0.21363636363636362</v>
      </c>
      <c r="DS20" s="294">
        <v>2423</v>
      </c>
      <c r="DT20" s="602">
        <f t="shared" si="30"/>
        <v>271</v>
      </c>
      <c r="DU20" s="621">
        <f t="shared" si="31"/>
        <v>0.12592936802973978</v>
      </c>
      <c r="DV20" s="294">
        <v>6468</v>
      </c>
      <c r="DW20" s="602">
        <f t="shared" si="32"/>
        <v>-154</v>
      </c>
      <c r="DX20" s="621">
        <f t="shared" si="33"/>
        <v>-2.3255813953488372E-2</v>
      </c>
    </row>
    <row r="21" spans="1:128" x14ac:dyDescent="0.25">
      <c r="A21" s="82" t="s">
        <v>19</v>
      </c>
      <c r="B21" s="294">
        <v>7828.9999999999982</v>
      </c>
      <c r="C21" s="294">
        <v>6758</v>
      </c>
      <c r="D21" s="294">
        <v>6367</v>
      </c>
      <c r="E21" s="294">
        <v>20954</v>
      </c>
      <c r="F21" s="294">
        <v>4937</v>
      </c>
      <c r="G21" s="294">
        <v>4535</v>
      </c>
      <c r="H21" s="294">
        <v>1515</v>
      </c>
      <c r="I21" s="294">
        <v>10987</v>
      </c>
      <c r="J21" s="294">
        <v>31941</v>
      </c>
      <c r="K21" s="294">
        <v>1299</v>
      </c>
      <c r="L21" s="294">
        <v>1179</v>
      </c>
      <c r="M21" s="294">
        <v>2350</v>
      </c>
      <c r="N21" s="294">
        <v>4828</v>
      </c>
      <c r="O21" s="294">
        <v>36769</v>
      </c>
      <c r="P21" s="294">
        <v>4614</v>
      </c>
      <c r="Q21" s="294">
        <v>5765</v>
      </c>
      <c r="R21" s="294">
        <v>7964</v>
      </c>
      <c r="S21" s="294">
        <v>18343</v>
      </c>
      <c r="T21" s="294">
        <v>55112</v>
      </c>
      <c r="U21" s="294">
        <v>8008.9999999999982</v>
      </c>
      <c r="V21" s="294">
        <v>7858</v>
      </c>
      <c r="W21" s="294">
        <v>6826</v>
      </c>
      <c r="X21" s="294">
        <v>22693</v>
      </c>
      <c r="Y21" s="294">
        <v>4985</v>
      </c>
      <c r="Z21" s="294">
        <v>3106</v>
      </c>
      <c r="AA21" s="294">
        <v>1210</v>
      </c>
      <c r="AB21" s="294">
        <v>9301</v>
      </c>
      <c r="AC21" s="294">
        <v>31994</v>
      </c>
      <c r="AD21" s="294">
        <v>1129</v>
      </c>
      <c r="AE21" s="294">
        <v>1390</v>
      </c>
      <c r="AF21" s="294">
        <v>1581</v>
      </c>
      <c r="AG21" s="294">
        <v>4100</v>
      </c>
      <c r="AH21" s="294">
        <v>36094</v>
      </c>
      <c r="AI21" s="294">
        <v>4631</v>
      </c>
      <c r="AJ21" s="294">
        <v>5896</v>
      </c>
      <c r="AK21" s="294">
        <v>8932.8359899999978</v>
      </c>
      <c r="AL21" s="294">
        <v>19459.83599</v>
      </c>
      <c r="AM21" s="294">
        <v>55553.83599</v>
      </c>
      <c r="AN21" s="294">
        <v>8740</v>
      </c>
      <c r="AO21" s="294">
        <v>7171</v>
      </c>
      <c r="AP21" s="294">
        <v>6863</v>
      </c>
      <c r="AQ21" s="294">
        <v>22774</v>
      </c>
      <c r="AR21" s="294">
        <v>4752</v>
      </c>
      <c r="AS21" s="294">
        <v>4635</v>
      </c>
      <c r="AT21" s="294">
        <v>1541</v>
      </c>
      <c r="AU21" s="294">
        <v>10928</v>
      </c>
      <c r="AV21" s="294">
        <v>33702</v>
      </c>
      <c r="AW21" s="294">
        <v>1709</v>
      </c>
      <c r="AX21" s="294">
        <v>1088</v>
      </c>
      <c r="AY21" s="294">
        <v>1501</v>
      </c>
      <c r="AZ21" s="294">
        <v>4298</v>
      </c>
      <c r="BA21" s="294">
        <v>38000</v>
      </c>
      <c r="BB21" s="294">
        <v>4315</v>
      </c>
      <c r="BC21" s="294">
        <v>5691</v>
      </c>
      <c r="BD21" s="294">
        <v>6932</v>
      </c>
      <c r="BE21" s="294">
        <v>16938</v>
      </c>
      <c r="BF21" s="294">
        <v>54938</v>
      </c>
      <c r="BG21" s="294">
        <v>-615.83598999999958</v>
      </c>
      <c r="BH21" s="546">
        <v>-1.108539093701566E-2</v>
      </c>
      <c r="BI21" s="294">
        <v>8373</v>
      </c>
      <c r="BJ21" s="294">
        <v>6784</v>
      </c>
      <c r="BK21" s="294">
        <v>5964</v>
      </c>
      <c r="BL21" s="294">
        <v>21121</v>
      </c>
      <c r="BM21" s="294">
        <v>4879</v>
      </c>
      <c r="BN21" s="294">
        <v>4000</v>
      </c>
      <c r="BO21" s="294">
        <v>863</v>
      </c>
      <c r="BP21" s="294">
        <v>9742</v>
      </c>
      <c r="BQ21" s="294">
        <v>30863</v>
      </c>
      <c r="BR21" s="294">
        <v>-2839</v>
      </c>
      <c r="BS21" s="546">
        <v>-8.423832413506617E-2</v>
      </c>
      <c r="BT21" s="294">
        <v>1138</v>
      </c>
      <c r="BU21" s="294">
        <v>-571</v>
      </c>
      <c r="BV21" s="546">
        <v>-0.33411351667641898</v>
      </c>
      <c r="BW21" s="294">
        <v>1106</v>
      </c>
      <c r="BX21" s="844">
        <v>18</v>
      </c>
      <c r="BY21" s="845">
        <v>1.6544117647058824E-2</v>
      </c>
      <c r="BZ21" s="294">
        <v>1180</v>
      </c>
      <c r="CA21" s="602">
        <f t="shared" si="0"/>
        <v>-321</v>
      </c>
      <c r="CB21" s="621">
        <f t="shared" si="1"/>
        <v>-0.21385742838107927</v>
      </c>
      <c r="CC21" s="294">
        <v>3424</v>
      </c>
      <c r="CD21" s="602">
        <f t="shared" si="2"/>
        <v>-874</v>
      </c>
      <c r="CE21" s="621">
        <f t="shared" si="3"/>
        <v>-0.20335039553280596</v>
      </c>
      <c r="CF21" s="294">
        <v>34287</v>
      </c>
      <c r="CG21" s="602">
        <f t="shared" si="4"/>
        <v>-3713</v>
      </c>
      <c r="CH21" s="621">
        <f t="shared" si="5"/>
        <v>-9.771052631578947E-2</v>
      </c>
      <c r="CI21" s="294">
        <v>5119</v>
      </c>
      <c r="CJ21" s="602">
        <f t="shared" si="6"/>
        <v>804</v>
      </c>
      <c r="CK21" s="621">
        <f t="shared" si="7"/>
        <v>0.18632676709154114</v>
      </c>
      <c r="CL21" s="294">
        <v>5862</v>
      </c>
      <c r="CM21" s="602">
        <f t="shared" si="8"/>
        <v>171</v>
      </c>
      <c r="CN21" s="621">
        <f t="shared" si="9"/>
        <v>3.0047443331576173E-2</v>
      </c>
      <c r="CO21" s="294">
        <v>7784</v>
      </c>
      <c r="CP21" s="602">
        <f t="shared" si="10"/>
        <v>852</v>
      </c>
      <c r="CQ21" s="621">
        <f t="shared" si="11"/>
        <v>0.12290825158684363</v>
      </c>
      <c r="CR21" s="294">
        <v>18765</v>
      </c>
      <c r="CS21" s="602">
        <f t="shared" si="12"/>
        <v>1827</v>
      </c>
      <c r="CT21" s="621">
        <f t="shared" si="13"/>
        <v>0.10786397449521785</v>
      </c>
      <c r="CU21" s="294">
        <v>53052</v>
      </c>
      <c r="CV21" s="602">
        <f t="shared" si="14"/>
        <v>-1886</v>
      </c>
      <c r="CW21" s="621">
        <f t="shared" si="15"/>
        <v>-3.4329607921657138E-2</v>
      </c>
      <c r="CX21" s="294">
        <v>8000</v>
      </c>
      <c r="CY21" s="602">
        <f t="shared" si="16"/>
        <v>-373</v>
      </c>
      <c r="CZ21" s="621">
        <f t="shared" si="17"/>
        <v>-4.4547951749671563E-2</v>
      </c>
      <c r="DA21" s="294">
        <v>6556</v>
      </c>
      <c r="DB21" s="602">
        <f t="shared" si="18"/>
        <v>-228</v>
      </c>
      <c r="DC21" s="621">
        <f t="shared" si="19"/>
        <v>-3.3608490566037735E-2</v>
      </c>
      <c r="DD21" s="294">
        <v>6389</v>
      </c>
      <c r="DE21" s="602">
        <f t="shared" si="20"/>
        <v>425</v>
      </c>
      <c r="DF21" s="621">
        <f t="shared" si="21"/>
        <v>7.1260898725687458E-2</v>
      </c>
      <c r="DG21" s="294">
        <v>20945</v>
      </c>
      <c r="DH21" s="602">
        <f t="shared" si="22"/>
        <v>-176</v>
      </c>
      <c r="DI21" s="621">
        <f t="shared" si="23"/>
        <v>-8.3329387813077024E-3</v>
      </c>
      <c r="DJ21" s="294">
        <v>5105</v>
      </c>
      <c r="DK21" s="602">
        <f t="shared" si="24"/>
        <v>1105</v>
      </c>
      <c r="DL21" s="621">
        <f t="shared" si="25"/>
        <v>0.27625</v>
      </c>
      <c r="DM21" s="294">
        <v>4507</v>
      </c>
      <c r="DN21" s="602">
        <f t="shared" si="26"/>
        <v>507</v>
      </c>
      <c r="DO21" s="621">
        <f t="shared" si="27"/>
        <v>0.12675</v>
      </c>
      <c r="DP21" s="294">
        <v>880</v>
      </c>
      <c r="DQ21" s="602">
        <f t="shared" si="28"/>
        <v>17</v>
      </c>
      <c r="DR21" s="621">
        <f t="shared" si="29"/>
        <v>1.9698725376593278E-2</v>
      </c>
      <c r="DS21" s="294">
        <v>10492</v>
      </c>
      <c r="DT21" s="602">
        <f t="shared" si="30"/>
        <v>750</v>
      </c>
      <c r="DU21" s="621">
        <f t="shared" si="31"/>
        <v>7.6986245124204475E-2</v>
      </c>
      <c r="DV21" s="294">
        <v>31437</v>
      </c>
      <c r="DW21" s="602">
        <f t="shared" si="32"/>
        <v>574</v>
      </c>
      <c r="DX21" s="621">
        <f t="shared" si="33"/>
        <v>1.8598321614878656E-2</v>
      </c>
    </row>
    <row r="22" spans="1:128" x14ac:dyDescent="0.25">
      <c r="A22" s="82" t="s">
        <v>57</v>
      </c>
      <c r="B22" s="294">
        <v>51175</v>
      </c>
      <c r="C22" s="294">
        <v>39877.999999999993</v>
      </c>
      <c r="D22" s="294">
        <v>34765</v>
      </c>
      <c r="E22" s="294">
        <v>125818</v>
      </c>
      <c r="F22" s="294">
        <v>25481</v>
      </c>
      <c r="G22" s="294">
        <v>8819</v>
      </c>
      <c r="H22" s="294">
        <v>3810.0000000000005</v>
      </c>
      <c r="I22" s="294">
        <v>38110</v>
      </c>
      <c r="J22" s="294">
        <v>163928</v>
      </c>
      <c r="K22" s="294">
        <v>3544.0000000000005</v>
      </c>
      <c r="L22" s="294">
        <v>2954</v>
      </c>
      <c r="M22" s="294">
        <v>3385.9999999999995</v>
      </c>
      <c r="N22" s="294">
        <v>9884</v>
      </c>
      <c r="O22" s="294">
        <v>173812</v>
      </c>
      <c r="P22" s="294">
        <v>21514.000000000004</v>
      </c>
      <c r="Q22" s="294">
        <v>34329</v>
      </c>
      <c r="R22" s="294">
        <v>49081.000000000007</v>
      </c>
      <c r="S22" s="294">
        <v>104924</v>
      </c>
      <c r="T22" s="294">
        <v>278736</v>
      </c>
      <c r="U22" s="294">
        <v>53122</v>
      </c>
      <c r="V22" s="294">
        <v>45811.000000000007</v>
      </c>
      <c r="W22" s="294">
        <v>36882</v>
      </c>
      <c r="X22" s="294">
        <v>135815</v>
      </c>
      <c r="Y22" s="294">
        <v>25167.999999999996</v>
      </c>
      <c r="Z22" s="294">
        <v>5478</v>
      </c>
      <c r="AA22" s="294">
        <v>3227</v>
      </c>
      <c r="AB22" s="294">
        <v>33873</v>
      </c>
      <c r="AC22" s="294">
        <v>169688</v>
      </c>
      <c r="AD22" s="294">
        <v>3497.0000000000005</v>
      </c>
      <c r="AE22" s="294">
        <v>3046</v>
      </c>
      <c r="AF22" s="294">
        <v>3769.9999999999995</v>
      </c>
      <c r="AG22" s="294">
        <v>10313</v>
      </c>
      <c r="AH22" s="294">
        <v>180001</v>
      </c>
      <c r="AI22" s="294">
        <v>21173</v>
      </c>
      <c r="AJ22" s="294">
        <v>34406.000000000007</v>
      </c>
      <c r="AK22" s="294">
        <v>49621.889559999996</v>
      </c>
      <c r="AL22" s="294">
        <v>105200.88956000001</v>
      </c>
      <c r="AM22" s="294">
        <v>285201.88956000004</v>
      </c>
      <c r="AN22" s="294">
        <v>53289.576700000005</v>
      </c>
      <c r="AO22" s="294">
        <v>43287</v>
      </c>
      <c r="AP22" s="294">
        <v>37786</v>
      </c>
      <c r="AQ22" s="294">
        <v>134362.57670000001</v>
      </c>
      <c r="AR22" s="294">
        <v>26353</v>
      </c>
      <c r="AS22" s="294">
        <v>7942</v>
      </c>
      <c r="AT22" s="294">
        <v>3388</v>
      </c>
      <c r="AU22" s="294">
        <v>37683</v>
      </c>
      <c r="AV22" s="294">
        <v>172045.57670000001</v>
      </c>
      <c r="AW22" s="294">
        <v>4014</v>
      </c>
      <c r="AX22" s="294">
        <v>3137</v>
      </c>
      <c r="AY22" s="294">
        <v>3798</v>
      </c>
      <c r="AZ22" s="294">
        <v>10949</v>
      </c>
      <c r="BA22" s="294">
        <v>182994.57670000001</v>
      </c>
      <c r="BB22" s="294">
        <v>21860</v>
      </c>
      <c r="BC22" s="294">
        <v>31394</v>
      </c>
      <c r="BD22" s="294">
        <v>47072</v>
      </c>
      <c r="BE22" s="294">
        <v>100326</v>
      </c>
      <c r="BF22" s="294">
        <v>283320.57669999998</v>
      </c>
      <c r="BG22" s="294">
        <v>-1881.3128600000637</v>
      </c>
      <c r="BH22" s="546">
        <v>-6.5964249497171279E-3</v>
      </c>
      <c r="BI22" s="294">
        <v>52207</v>
      </c>
      <c r="BJ22" s="294">
        <v>42889</v>
      </c>
      <c r="BK22" s="294">
        <v>34162</v>
      </c>
      <c r="BL22" s="294">
        <v>129258</v>
      </c>
      <c r="BM22" s="294">
        <v>20985</v>
      </c>
      <c r="BN22" s="294">
        <v>3942</v>
      </c>
      <c r="BO22" s="294">
        <v>3685</v>
      </c>
      <c r="BP22" s="294">
        <v>28612</v>
      </c>
      <c r="BQ22" s="294">
        <v>157870</v>
      </c>
      <c r="BR22" s="294">
        <v>-14175.576700000005</v>
      </c>
      <c r="BS22" s="546">
        <v>-8.2394310693138587E-2</v>
      </c>
      <c r="BT22" s="294">
        <v>3655</v>
      </c>
      <c r="BU22" s="294">
        <v>-359</v>
      </c>
      <c r="BV22" s="546">
        <v>-8.9436970602889881E-2</v>
      </c>
      <c r="BW22" s="294">
        <v>2879</v>
      </c>
      <c r="BX22" s="844">
        <v>-258</v>
      </c>
      <c r="BY22" s="845">
        <v>-8.2244182339815106E-2</v>
      </c>
      <c r="BZ22" s="294">
        <v>3467</v>
      </c>
      <c r="CA22" s="602">
        <f t="shared" si="0"/>
        <v>-331</v>
      </c>
      <c r="CB22" s="621">
        <f t="shared" si="1"/>
        <v>-8.7151132174828852E-2</v>
      </c>
      <c r="CC22" s="294">
        <v>10001</v>
      </c>
      <c r="CD22" s="602">
        <f t="shared" si="2"/>
        <v>-948</v>
      </c>
      <c r="CE22" s="621">
        <f t="shared" si="3"/>
        <v>-8.6583249611836693E-2</v>
      </c>
      <c r="CF22" s="294">
        <v>167871</v>
      </c>
      <c r="CG22" s="602">
        <f t="shared" si="4"/>
        <v>-15123.576700000005</v>
      </c>
      <c r="CH22" s="621">
        <f t="shared" si="5"/>
        <v>-8.2644944854259189E-2</v>
      </c>
      <c r="CI22" s="294">
        <v>22711</v>
      </c>
      <c r="CJ22" s="602">
        <f t="shared" si="6"/>
        <v>851</v>
      </c>
      <c r="CK22" s="621">
        <f t="shared" si="7"/>
        <v>3.8929551692589201E-2</v>
      </c>
      <c r="CL22" s="294">
        <v>36470</v>
      </c>
      <c r="CM22" s="602">
        <f t="shared" si="8"/>
        <v>5076</v>
      </c>
      <c r="CN22" s="621">
        <f t="shared" si="9"/>
        <v>0.16168694655029622</v>
      </c>
      <c r="CO22" s="294">
        <v>50303</v>
      </c>
      <c r="CP22" s="602">
        <f t="shared" si="10"/>
        <v>3231</v>
      </c>
      <c r="CQ22" s="621">
        <f t="shared" si="11"/>
        <v>6.8639530931339218E-2</v>
      </c>
      <c r="CR22" s="294">
        <v>109484</v>
      </c>
      <c r="CS22" s="602">
        <f t="shared" si="12"/>
        <v>9158</v>
      </c>
      <c r="CT22" s="621">
        <f t="shared" si="13"/>
        <v>9.1282419313039487E-2</v>
      </c>
      <c r="CU22" s="294">
        <v>277355</v>
      </c>
      <c r="CV22" s="602">
        <f t="shared" si="14"/>
        <v>-5965.576699999976</v>
      </c>
      <c r="CW22" s="621">
        <f t="shared" si="15"/>
        <v>-2.1055924597798464E-2</v>
      </c>
      <c r="CX22" s="294">
        <v>47667</v>
      </c>
      <c r="CY22" s="602">
        <f t="shared" si="16"/>
        <v>-4540</v>
      </c>
      <c r="CZ22" s="621">
        <f t="shared" si="17"/>
        <v>-8.6961518570306665E-2</v>
      </c>
      <c r="DA22" s="294">
        <v>37833</v>
      </c>
      <c r="DB22" s="602">
        <f t="shared" si="18"/>
        <v>-5056</v>
      </c>
      <c r="DC22" s="621">
        <f t="shared" si="19"/>
        <v>-0.11788570495931358</v>
      </c>
      <c r="DD22" s="294">
        <v>33195</v>
      </c>
      <c r="DE22" s="602">
        <f t="shared" si="20"/>
        <v>-967</v>
      </c>
      <c r="DF22" s="621">
        <f t="shared" si="21"/>
        <v>-2.830630525144898E-2</v>
      </c>
      <c r="DG22" s="294">
        <v>118695</v>
      </c>
      <c r="DH22" s="602">
        <f t="shared" si="22"/>
        <v>-10563</v>
      </c>
      <c r="DI22" s="621">
        <f t="shared" si="23"/>
        <v>-8.1720280369493567E-2</v>
      </c>
      <c r="DJ22" s="294">
        <v>25531</v>
      </c>
      <c r="DK22" s="602">
        <f t="shared" si="24"/>
        <v>21589</v>
      </c>
      <c r="DL22" s="621">
        <f t="shared" si="25"/>
        <v>5.4766615930999496</v>
      </c>
      <c r="DM22" s="294">
        <v>6126</v>
      </c>
      <c r="DN22" s="602">
        <f t="shared" si="26"/>
        <v>2184</v>
      </c>
      <c r="DO22" s="621">
        <f t="shared" si="27"/>
        <v>0.55403348554033482</v>
      </c>
      <c r="DP22" s="294">
        <v>3181</v>
      </c>
      <c r="DQ22" s="602">
        <f t="shared" si="28"/>
        <v>-504</v>
      </c>
      <c r="DR22" s="621">
        <f t="shared" si="29"/>
        <v>-0.13677069199457259</v>
      </c>
      <c r="DS22" s="294">
        <v>34838</v>
      </c>
      <c r="DT22" s="602">
        <f t="shared" si="30"/>
        <v>6226</v>
      </c>
      <c r="DU22" s="621">
        <f t="shared" si="31"/>
        <v>0.21760100657066964</v>
      </c>
      <c r="DV22" s="294">
        <v>153533</v>
      </c>
      <c r="DW22" s="602">
        <f t="shared" si="32"/>
        <v>-4337</v>
      </c>
      <c r="DX22" s="621">
        <f t="shared" si="33"/>
        <v>-2.7471970608728701E-2</v>
      </c>
    </row>
    <row r="23" spans="1:128" x14ac:dyDescent="0.25">
      <c r="A23" s="82" t="s">
        <v>58</v>
      </c>
      <c r="T23" s="294">
        <v>0</v>
      </c>
      <c r="AM23" s="294">
        <v>0</v>
      </c>
      <c r="BF23" s="294">
        <v>0</v>
      </c>
      <c r="BG23" s="294">
        <v>0</v>
      </c>
      <c r="BH23" s="546"/>
      <c r="BR23" s="294">
        <v>0</v>
      </c>
      <c r="BS23" s="546" t="e">
        <v>#DIV/0!</v>
      </c>
      <c r="BU23" s="294">
        <v>0</v>
      </c>
      <c r="BV23" s="546" t="e">
        <v>#DIV/0!</v>
      </c>
      <c r="BX23" s="844">
        <v>0</v>
      </c>
      <c r="BY23" s="845" t="e">
        <v>#DIV/0!</v>
      </c>
      <c r="CA23" s="602">
        <f t="shared" si="0"/>
        <v>0</v>
      </c>
      <c r="CB23" s="621" t="e">
        <f t="shared" si="1"/>
        <v>#DIV/0!</v>
      </c>
      <c r="CD23" s="602">
        <f t="shared" si="2"/>
        <v>0</v>
      </c>
      <c r="CE23" s="621" t="e">
        <f t="shared" si="3"/>
        <v>#DIV/0!</v>
      </c>
      <c r="CG23" s="602">
        <f t="shared" si="4"/>
        <v>0</v>
      </c>
      <c r="CH23" s="621" t="e">
        <f t="shared" si="5"/>
        <v>#DIV/0!</v>
      </c>
      <c r="CJ23" s="602">
        <f t="shared" si="6"/>
        <v>0</v>
      </c>
      <c r="CK23" s="621" t="e">
        <f t="shared" si="7"/>
        <v>#DIV/0!</v>
      </c>
      <c r="CM23" s="602">
        <f t="shared" si="8"/>
        <v>0</v>
      </c>
      <c r="CN23" s="621" t="e">
        <f t="shared" si="9"/>
        <v>#DIV/0!</v>
      </c>
      <c r="CP23" s="602">
        <f t="shared" si="10"/>
        <v>0</v>
      </c>
      <c r="CQ23" s="621" t="e">
        <f t="shared" si="11"/>
        <v>#DIV/0!</v>
      </c>
      <c r="CS23" s="602">
        <f t="shared" si="12"/>
        <v>0</v>
      </c>
      <c r="CT23" s="621" t="e">
        <f t="shared" si="13"/>
        <v>#DIV/0!</v>
      </c>
      <c r="CU23" s="294">
        <v>0</v>
      </c>
      <c r="CV23" s="602">
        <f t="shared" si="14"/>
        <v>0</v>
      </c>
      <c r="CW23" s="621" t="e">
        <f t="shared" si="15"/>
        <v>#DIV/0!</v>
      </c>
      <c r="CY23" s="602">
        <f t="shared" si="16"/>
        <v>0</v>
      </c>
      <c r="CZ23" s="621" t="e">
        <f t="shared" si="17"/>
        <v>#DIV/0!</v>
      </c>
      <c r="DB23" s="602">
        <f t="shared" si="18"/>
        <v>0</v>
      </c>
      <c r="DC23" s="621" t="e">
        <f t="shared" si="19"/>
        <v>#DIV/0!</v>
      </c>
      <c r="DE23" s="602">
        <f t="shared" si="20"/>
        <v>0</v>
      </c>
      <c r="DF23" s="621" t="e">
        <f t="shared" si="21"/>
        <v>#DIV/0!</v>
      </c>
      <c r="DH23" s="602">
        <f t="shared" si="22"/>
        <v>0</v>
      </c>
      <c r="DI23" s="621" t="e">
        <f t="shared" si="23"/>
        <v>#DIV/0!</v>
      </c>
      <c r="DK23" s="602">
        <f t="shared" si="24"/>
        <v>0</v>
      </c>
      <c r="DL23" s="621" t="e">
        <f t="shared" si="25"/>
        <v>#DIV/0!</v>
      </c>
      <c r="DN23" s="602">
        <f t="shared" si="26"/>
        <v>0</v>
      </c>
      <c r="DO23" s="621" t="e">
        <f t="shared" si="27"/>
        <v>#DIV/0!</v>
      </c>
      <c r="DQ23" s="602">
        <f t="shared" si="28"/>
        <v>0</v>
      </c>
      <c r="DR23" s="621" t="e">
        <f t="shared" si="29"/>
        <v>#DIV/0!</v>
      </c>
      <c r="DT23" s="602">
        <f t="shared" si="30"/>
        <v>0</v>
      </c>
      <c r="DU23" s="621" t="e">
        <f t="shared" si="31"/>
        <v>#DIV/0!</v>
      </c>
      <c r="DW23" s="602">
        <f t="shared" si="32"/>
        <v>0</v>
      </c>
      <c r="DX23" s="621" t="e">
        <f t="shared" si="33"/>
        <v>#DIV/0!</v>
      </c>
    </row>
    <row r="24" spans="1:128" x14ac:dyDescent="0.25">
      <c r="A24" s="82" t="s">
        <v>59</v>
      </c>
      <c r="T24" s="294">
        <v>0</v>
      </c>
      <c r="AM24" s="294">
        <v>0</v>
      </c>
      <c r="BF24" s="294">
        <v>0</v>
      </c>
      <c r="BG24" s="294">
        <v>0</v>
      </c>
      <c r="BH24" s="546"/>
      <c r="BR24" s="294">
        <v>0</v>
      </c>
      <c r="BS24" s="546" t="e">
        <v>#DIV/0!</v>
      </c>
      <c r="BU24" s="294">
        <v>0</v>
      </c>
      <c r="BV24" s="546" t="e">
        <v>#DIV/0!</v>
      </c>
      <c r="BX24" s="844">
        <v>0</v>
      </c>
      <c r="BY24" s="845" t="e">
        <v>#DIV/0!</v>
      </c>
      <c r="CA24" s="602">
        <f t="shared" si="0"/>
        <v>0</v>
      </c>
      <c r="CB24" s="621" t="e">
        <f t="shared" si="1"/>
        <v>#DIV/0!</v>
      </c>
      <c r="CD24" s="602">
        <f t="shared" si="2"/>
        <v>0</v>
      </c>
      <c r="CE24" s="621" t="e">
        <f t="shared" si="3"/>
        <v>#DIV/0!</v>
      </c>
      <c r="CG24" s="602">
        <f t="shared" si="4"/>
        <v>0</v>
      </c>
      <c r="CH24" s="621" t="e">
        <f t="shared" si="5"/>
        <v>#DIV/0!</v>
      </c>
      <c r="CJ24" s="602">
        <f t="shared" si="6"/>
        <v>0</v>
      </c>
      <c r="CK24" s="621" t="e">
        <f t="shared" si="7"/>
        <v>#DIV/0!</v>
      </c>
      <c r="CM24" s="602">
        <f t="shared" si="8"/>
        <v>0</v>
      </c>
      <c r="CN24" s="621" t="e">
        <f t="shared" si="9"/>
        <v>#DIV/0!</v>
      </c>
      <c r="CP24" s="602">
        <f t="shared" si="10"/>
        <v>0</v>
      </c>
      <c r="CQ24" s="621" t="e">
        <f t="shared" si="11"/>
        <v>#DIV/0!</v>
      </c>
      <c r="CS24" s="602">
        <f t="shared" si="12"/>
        <v>0</v>
      </c>
      <c r="CT24" s="621" t="e">
        <f t="shared" si="13"/>
        <v>#DIV/0!</v>
      </c>
      <c r="CU24" s="294">
        <v>0</v>
      </c>
      <c r="CV24" s="602">
        <f t="shared" si="14"/>
        <v>0</v>
      </c>
      <c r="CW24" s="621" t="e">
        <f t="shared" si="15"/>
        <v>#DIV/0!</v>
      </c>
      <c r="CY24" s="602">
        <f t="shared" si="16"/>
        <v>0</v>
      </c>
      <c r="CZ24" s="621" t="e">
        <f t="shared" si="17"/>
        <v>#DIV/0!</v>
      </c>
      <c r="DB24" s="602">
        <f t="shared" si="18"/>
        <v>0</v>
      </c>
      <c r="DC24" s="621" t="e">
        <f t="shared" si="19"/>
        <v>#DIV/0!</v>
      </c>
      <c r="DE24" s="602">
        <f t="shared" si="20"/>
        <v>0</v>
      </c>
      <c r="DF24" s="621" t="e">
        <f t="shared" si="21"/>
        <v>#DIV/0!</v>
      </c>
      <c r="DH24" s="602">
        <f t="shared" si="22"/>
        <v>0</v>
      </c>
      <c r="DI24" s="621" t="e">
        <f t="shared" si="23"/>
        <v>#DIV/0!</v>
      </c>
      <c r="DK24" s="602">
        <f t="shared" si="24"/>
        <v>0</v>
      </c>
      <c r="DL24" s="621" t="e">
        <f t="shared" si="25"/>
        <v>#DIV/0!</v>
      </c>
      <c r="DN24" s="602">
        <f t="shared" si="26"/>
        <v>0</v>
      </c>
      <c r="DO24" s="621" t="e">
        <f t="shared" si="27"/>
        <v>#DIV/0!</v>
      </c>
      <c r="DQ24" s="602">
        <f t="shared" si="28"/>
        <v>0</v>
      </c>
      <c r="DR24" s="621" t="e">
        <f t="shared" si="29"/>
        <v>#DIV/0!</v>
      </c>
      <c r="DT24" s="602">
        <f t="shared" si="30"/>
        <v>0</v>
      </c>
      <c r="DU24" s="621" t="e">
        <f t="shared" si="31"/>
        <v>#DIV/0!</v>
      </c>
      <c r="DW24" s="602">
        <f t="shared" si="32"/>
        <v>0</v>
      </c>
      <c r="DX24" s="621" t="e">
        <f t="shared" si="33"/>
        <v>#DIV/0!</v>
      </c>
    </row>
    <row r="25" spans="1:128" x14ac:dyDescent="0.25">
      <c r="A25" s="82" t="s">
        <v>60</v>
      </c>
      <c r="T25" s="294">
        <v>0</v>
      </c>
      <c r="AM25" s="294">
        <v>0</v>
      </c>
      <c r="BF25" s="294">
        <v>0</v>
      </c>
      <c r="BG25" s="294">
        <v>0</v>
      </c>
      <c r="BH25" s="546"/>
      <c r="BR25" s="294">
        <v>0</v>
      </c>
      <c r="BS25" s="546" t="e">
        <v>#DIV/0!</v>
      </c>
      <c r="BU25" s="294">
        <v>0</v>
      </c>
      <c r="BV25" s="546" t="e">
        <v>#DIV/0!</v>
      </c>
      <c r="BX25" s="844">
        <v>0</v>
      </c>
      <c r="BY25" s="845" t="e">
        <v>#DIV/0!</v>
      </c>
      <c r="CA25" s="602">
        <f t="shared" si="0"/>
        <v>0</v>
      </c>
      <c r="CB25" s="621" t="e">
        <f t="shared" si="1"/>
        <v>#DIV/0!</v>
      </c>
      <c r="CD25" s="602">
        <f t="shared" si="2"/>
        <v>0</v>
      </c>
      <c r="CE25" s="621" t="e">
        <f t="shared" si="3"/>
        <v>#DIV/0!</v>
      </c>
      <c r="CG25" s="602">
        <f t="shared" si="4"/>
        <v>0</v>
      </c>
      <c r="CH25" s="621" t="e">
        <f t="shared" si="5"/>
        <v>#DIV/0!</v>
      </c>
      <c r="CJ25" s="602">
        <f t="shared" si="6"/>
        <v>0</v>
      </c>
      <c r="CK25" s="621" t="e">
        <f t="shared" si="7"/>
        <v>#DIV/0!</v>
      </c>
      <c r="CM25" s="602">
        <f t="shared" si="8"/>
        <v>0</v>
      </c>
      <c r="CN25" s="621" t="e">
        <f t="shared" si="9"/>
        <v>#DIV/0!</v>
      </c>
      <c r="CP25" s="602">
        <f t="shared" si="10"/>
        <v>0</v>
      </c>
      <c r="CQ25" s="621" t="e">
        <f t="shared" si="11"/>
        <v>#DIV/0!</v>
      </c>
      <c r="CS25" s="602">
        <f t="shared" si="12"/>
        <v>0</v>
      </c>
      <c r="CT25" s="621" t="e">
        <f t="shared" si="13"/>
        <v>#DIV/0!</v>
      </c>
      <c r="CU25" s="294">
        <v>0</v>
      </c>
      <c r="CV25" s="602">
        <f t="shared" si="14"/>
        <v>0</v>
      </c>
      <c r="CW25" s="621" t="e">
        <f t="shared" si="15"/>
        <v>#DIV/0!</v>
      </c>
      <c r="CY25" s="602">
        <f t="shared" si="16"/>
        <v>0</v>
      </c>
      <c r="CZ25" s="621" t="e">
        <f t="shared" si="17"/>
        <v>#DIV/0!</v>
      </c>
      <c r="DB25" s="602">
        <f t="shared" si="18"/>
        <v>0</v>
      </c>
      <c r="DC25" s="621" t="e">
        <f t="shared" si="19"/>
        <v>#DIV/0!</v>
      </c>
      <c r="DE25" s="602">
        <f t="shared" si="20"/>
        <v>0</v>
      </c>
      <c r="DF25" s="621" t="e">
        <f t="shared" si="21"/>
        <v>#DIV/0!</v>
      </c>
      <c r="DH25" s="602">
        <f t="shared" si="22"/>
        <v>0</v>
      </c>
      <c r="DI25" s="621" t="e">
        <f t="shared" si="23"/>
        <v>#DIV/0!</v>
      </c>
      <c r="DK25" s="602">
        <f t="shared" si="24"/>
        <v>0</v>
      </c>
      <c r="DL25" s="621" t="e">
        <f t="shared" si="25"/>
        <v>#DIV/0!</v>
      </c>
      <c r="DN25" s="602">
        <f t="shared" si="26"/>
        <v>0</v>
      </c>
      <c r="DO25" s="621" t="e">
        <f t="shared" si="27"/>
        <v>#DIV/0!</v>
      </c>
      <c r="DQ25" s="602">
        <f t="shared" si="28"/>
        <v>0</v>
      </c>
      <c r="DR25" s="621" t="e">
        <f t="shared" si="29"/>
        <v>#DIV/0!</v>
      </c>
      <c r="DT25" s="602">
        <f t="shared" si="30"/>
        <v>0</v>
      </c>
      <c r="DU25" s="621" t="e">
        <f t="shared" si="31"/>
        <v>#DIV/0!</v>
      </c>
      <c r="DW25" s="602">
        <f t="shared" si="32"/>
        <v>0</v>
      </c>
      <c r="DX25" s="621" t="e">
        <f t="shared" si="33"/>
        <v>#DIV/0!</v>
      </c>
    </row>
    <row r="26" spans="1:128" x14ac:dyDescent="0.25">
      <c r="A26" s="81" t="s">
        <v>29</v>
      </c>
      <c r="B26" s="294">
        <v>168336</v>
      </c>
      <c r="C26" s="294">
        <v>126735</v>
      </c>
      <c r="D26" s="294">
        <v>120045</v>
      </c>
      <c r="E26" s="294">
        <v>415116</v>
      </c>
      <c r="F26" s="294">
        <v>96945.749667781696</v>
      </c>
      <c r="G26" s="294">
        <v>51133</v>
      </c>
      <c r="H26" s="294">
        <v>27795.999999999993</v>
      </c>
      <c r="I26" s="294">
        <v>175874.7496677817</v>
      </c>
      <c r="J26" s="294">
        <v>590990.74966778164</v>
      </c>
      <c r="K26" s="294">
        <v>25180</v>
      </c>
      <c r="L26" s="294">
        <v>20073</v>
      </c>
      <c r="M26" s="294">
        <v>20648</v>
      </c>
      <c r="N26" s="294">
        <v>65901</v>
      </c>
      <c r="O26" s="294">
        <v>656891.74966778164</v>
      </c>
      <c r="P26" s="294">
        <v>41839.000000000007</v>
      </c>
      <c r="Q26" s="294">
        <v>107070</v>
      </c>
      <c r="R26" s="294">
        <v>152213.63438999999</v>
      </c>
      <c r="S26" s="294">
        <v>301122.63439000002</v>
      </c>
      <c r="T26" s="294">
        <v>958014.38405778166</v>
      </c>
      <c r="U26" s="294">
        <v>168977</v>
      </c>
      <c r="V26" s="294">
        <v>135945</v>
      </c>
      <c r="W26" s="294">
        <v>113109</v>
      </c>
      <c r="X26" s="294">
        <v>418031</v>
      </c>
      <c r="Y26" s="294">
        <v>95005</v>
      </c>
      <c r="Z26" s="294">
        <v>32690</v>
      </c>
      <c r="AA26" s="294">
        <v>26456.000000000007</v>
      </c>
      <c r="AB26" s="294">
        <v>154151</v>
      </c>
      <c r="AC26" s="294">
        <v>572182</v>
      </c>
      <c r="AD26" s="294">
        <v>24824</v>
      </c>
      <c r="AE26" s="294">
        <v>24104.99784</v>
      </c>
      <c r="AF26" s="294">
        <v>22031</v>
      </c>
      <c r="AG26" s="294">
        <v>70959.997839999996</v>
      </c>
      <c r="AH26" s="294">
        <v>643141.99783999997</v>
      </c>
      <c r="AI26" s="294">
        <v>51425</v>
      </c>
      <c r="AJ26" s="294">
        <v>110683</v>
      </c>
      <c r="AK26" s="294">
        <v>160543.22662</v>
      </c>
      <c r="AL26" s="294">
        <v>322651.22661999997</v>
      </c>
      <c r="AM26" s="294">
        <v>965793.22445999994</v>
      </c>
      <c r="AN26" s="294">
        <v>162219</v>
      </c>
      <c r="AO26" s="294">
        <v>132052.99999999997</v>
      </c>
      <c r="AP26" s="294">
        <v>116543</v>
      </c>
      <c r="AQ26" s="294">
        <v>410815</v>
      </c>
      <c r="AR26" s="294">
        <v>93578</v>
      </c>
      <c r="AS26" s="294">
        <v>37843</v>
      </c>
      <c r="AT26" s="294">
        <v>24153</v>
      </c>
      <c r="AU26" s="294">
        <v>155574</v>
      </c>
      <c r="AV26" s="294">
        <v>566389</v>
      </c>
      <c r="AW26" s="294">
        <v>26205</v>
      </c>
      <c r="AX26" s="294">
        <v>19739</v>
      </c>
      <c r="AY26" s="294">
        <v>21728</v>
      </c>
      <c r="AZ26" s="294">
        <v>67672</v>
      </c>
      <c r="BA26" s="294">
        <v>634061</v>
      </c>
      <c r="BB26" s="294">
        <v>49948</v>
      </c>
      <c r="BC26" s="294">
        <v>100323</v>
      </c>
      <c r="BD26" s="294">
        <v>137022</v>
      </c>
      <c r="BE26" s="294">
        <v>287293</v>
      </c>
      <c r="BF26" s="294">
        <v>921354</v>
      </c>
      <c r="BG26" s="294">
        <v>-44439.224459999939</v>
      </c>
      <c r="BH26" s="546">
        <v>-4.601318722736647E-2</v>
      </c>
      <c r="BI26" s="294">
        <v>152502</v>
      </c>
      <c r="BJ26" s="294">
        <v>132725</v>
      </c>
      <c r="BK26" s="294">
        <v>112240</v>
      </c>
      <c r="BL26" s="294">
        <v>397467</v>
      </c>
      <c r="BM26" s="294">
        <v>82988</v>
      </c>
      <c r="BN26" s="294">
        <v>23935</v>
      </c>
      <c r="BO26" s="294">
        <v>22285</v>
      </c>
      <c r="BP26" s="294">
        <v>129208</v>
      </c>
      <c r="BQ26" s="294">
        <v>526675</v>
      </c>
      <c r="BR26" s="294">
        <v>-39714</v>
      </c>
      <c r="BS26" s="546">
        <v>-7.0117887176481181E-2</v>
      </c>
      <c r="BT26" s="294">
        <v>22969</v>
      </c>
      <c r="BU26" s="294">
        <v>-3236</v>
      </c>
      <c r="BV26" s="546">
        <v>-0.12348788399160465</v>
      </c>
      <c r="BW26" s="294">
        <v>17412</v>
      </c>
      <c r="BX26" s="844">
        <v>-2327</v>
      </c>
      <c r="BY26" s="845">
        <v>-0.11788844419676782</v>
      </c>
      <c r="BZ26" s="294">
        <v>22751</v>
      </c>
      <c r="CA26" s="602">
        <f t="shared" si="0"/>
        <v>1023</v>
      </c>
      <c r="CB26" s="621">
        <f t="shared" si="1"/>
        <v>4.7082106038291605E-2</v>
      </c>
      <c r="CC26" s="294">
        <v>63132</v>
      </c>
      <c r="CD26" s="602">
        <f t="shared" si="2"/>
        <v>-4540</v>
      </c>
      <c r="CE26" s="621">
        <f t="shared" si="3"/>
        <v>-6.7088308310675027E-2</v>
      </c>
      <c r="CF26" s="294">
        <v>589807</v>
      </c>
      <c r="CG26" s="602">
        <f t="shared" si="4"/>
        <v>-44254</v>
      </c>
      <c r="CH26" s="621">
        <f t="shared" si="5"/>
        <v>-6.9794546581480335E-2</v>
      </c>
      <c r="CI26" s="294">
        <v>48089</v>
      </c>
      <c r="CJ26" s="602">
        <f t="shared" si="6"/>
        <v>-1859</v>
      </c>
      <c r="CK26" s="621">
        <f t="shared" si="7"/>
        <v>-3.7218707455753987E-2</v>
      </c>
      <c r="CL26" s="294">
        <v>100799</v>
      </c>
      <c r="CM26" s="602">
        <f t="shared" si="8"/>
        <v>476</v>
      </c>
      <c r="CN26" s="621">
        <f t="shared" si="9"/>
        <v>4.7446747007166851E-3</v>
      </c>
      <c r="CO26" s="294">
        <v>151209</v>
      </c>
      <c r="CP26" s="602">
        <f t="shared" si="10"/>
        <v>14187</v>
      </c>
      <c r="CQ26" s="621">
        <f t="shared" si="11"/>
        <v>0.10353811796645794</v>
      </c>
      <c r="CR26" s="294">
        <v>300097</v>
      </c>
      <c r="CS26" s="602">
        <f t="shared" si="12"/>
        <v>12804</v>
      </c>
      <c r="CT26" s="621">
        <f t="shared" si="13"/>
        <v>4.4567740947395171E-2</v>
      </c>
      <c r="CU26" s="294">
        <v>889904</v>
      </c>
      <c r="CV26" s="602">
        <f t="shared" si="14"/>
        <v>-31450</v>
      </c>
      <c r="CW26" s="621">
        <f t="shared" si="15"/>
        <v>-3.4134545462438978E-2</v>
      </c>
      <c r="CX26" s="294">
        <v>146587</v>
      </c>
      <c r="CY26" s="602">
        <f t="shared" si="16"/>
        <v>-5915</v>
      </c>
      <c r="CZ26" s="621">
        <f t="shared" si="17"/>
        <v>-3.878637657211053E-2</v>
      </c>
      <c r="DA26" s="294">
        <v>119331</v>
      </c>
      <c r="DB26" s="602">
        <f t="shared" si="18"/>
        <v>-13394</v>
      </c>
      <c r="DC26" s="621">
        <f t="shared" si="19"/>
        <v>-0.1009154266340177</v>
      </c>
      <c r="DD26" s="294">
        <v>111768</v>
      </c>
      <c r="DE26" s="602">
        <f t="shared" si="20"/>
        <v>-472</v>
      </c>
      <c r="DF26" s="621">
        <f t="shared" si="21"/>
        <v>-4.2052744119743411E-3</v>
      </c>
      <c r="DG26" s="294">
        <v>377686</v>
      </c>
      <c r="DH26" s="602">
        <f t="shared" si="22"/>
        <v>-19781</v>
      </c>
      <c r="DI26" s="621">
        <f t="shared" si="23"/>
        <v>-4.9767653666845296E-2</v>
      </c>
      <c r="DJ26" s="294">
        <v>87638</v>
      </c>
      <c r="DK26" s="602">
        <f t="shared" si="24"/>
        <v>63703</v>
      </c>
      <c r="DL26" s="621">
        <f t="shared" si="25"/>
        <v>2.661499895550449</v>
      </c>
      <c r="DM26" s="294">
        <v>26840</v>
      </c>
      <c r="DN26" s="602">
        <f t="shared" si="26"/>
        <v>2905</v>
      </c>
      <c r="DO26" s="621">
        <f t="shared" si="27"/>
        <v>0.12137037810737414</v>
      </c>
      <c r="DP26" s="294">
        <v>27519</v>
      </c>
      <c r="DQ26" s="602">
        <f t="shared" si="28"/>
        <v>5234</v>
      </c>
      <c r="DR26" s="621">
        <f t="shared" si="29"/>
        <v>0.23486650213147858</v>
      </c>
      <c r="DS26" s="294">
        <v>141997</v>
      </c>
      <c r="DT26" s="602">
        <f t="shared" si="30"/>
        <v>12789</v>
      </c>
      <c r="DU26" s="621">
        <f t="shared" si="31"/>
        <v>9.8979939322642554E-2</v>
      </c>
      <c r="DV26" s="294">
        <v>519683</v>
      </c>
      <c r="DW26" s="602">
        <f t="shared" si="32"/>
        <v>-6992</v>
      </c>
      <c r="DX26" s="621">
        <f t="shared" si="33"/>
        <v>-1.3275739307922344E-2</v>
      </c>
    </row>
    <row r="27" spans="1:128" x14ac:dyDescent="0.25">
      <c r="A27" s="82" t="s">
        <v>20</v>
      </c>
      <c r="B27" s="294">
        <v>8526</v>
      </c>
      <c r="C27" s="294">
        <v>6045</v>
      </c>
      <c r="D27" s="294">
        <v>5809</v>
      </c>
      <c r="E27" s="294">
        <v>20380</v>
      </c>
      <c r="F27" s="294">
        <v>4090.7496677816962</v>
      </c>
      <c r="G27" s="294">
        <v>1899</v>
      </c>
      <c r="H27" s="294">
        <v>694</v>
      </c>
      <c r="I27" s="294">
        <v>6683.7496677816962</v>
      </c>
      <c r="J27" s="294">
        <v>27063.749667781696</v>
      </c>
      <c r="K27" s="294">
        <v>637</v>
      </c>
      <c r="L27" s="294">
        <v>619</v>
      </c>
      <c r="M27" s="294">
        <v>509</v>
      </c>
      <c r="N27" s="294">
        <v>1765</v>
      </c>
      <c r="O27" s="294">
        <v>28828.749667781696</v>
      </c>
      <c r="P27" s="294">
        <v>2061</v>
      </c>
      <c r="Q27" s="294">
        <v>5823</v>
      </c>
      <c r="R27" s="294">
        <v>8971.9043700000038</v>
      </c>
      <c r="S27" s="294">
        <v>16855.904370000004</v>
      </c>
      <c r="T27" s="294">
        <v>45684.6540377817</v>
      </c>
      <c r="U27" s="294">
        <v>9518</v>
      </c>
      <c r="V27" s="294">
        <v>7985</v>
      </c>
      <c r="W27" s="294">
        <v>6181</v>
      </c>
      <c r="X27" s="294">
        <v>23684</v>
      </c>
      <c r="Y27" s="294">
        <v>4298</v>
      </c>
      <c r="Z27" s="294">
        <v>1646</v>
      </c>
      <c r="AA27" s="294">
        <v>878</v>
      </c>
      <c r="AB27" s="294">
        <v>6822</v>
      </c>
      <c r="AC27" s="294">
        <v>30506</v>
      </c>
      <c r="AD27" s="294">
        <v>934</v>
      </c>
      <c r="AE27" s="294">
        <v>948</v>
      </c>
      <c r="AF27" s="294">
        <v>748</v>
      </c>
      <c r="AG27" s="294">
        <v>2630</v>
      </c>
      <c r="AH27" s="294">
        <v>33136</v>
      </c>
      <c r="AI27" s="294">
        <v>3131</v>
      </c>
      <c r="AJ27" s="294">
        <v>5787</v>
      </c>
      <c r="AK27" s="294">
        <v>9036.1790700000129</v>
      </c>
      <c r="AL27" s="294">
        <v>17954.179070000013</v>
      </c>
      <c r="AM27" s="294">
        <v>51090.179070000013</v>
      </c>
      <c r="AN27" s="294">
        <v>8890</v>
      </c>
      <c r="AO27" s="294">
        <v>6793</v>
      </c>
      <c r="AP27" s="294">
        <v>5930</v>
      </c>
      <c r="AQ27" s="294">
        <v>21613</v>
      </c>
      <c r="AR27" s="294">
        <v>4375</v>
      </c>
      <c r="AS27" s="294">
        <v>1692</v>
      </c>
      <c r="AT27" s="294">
        <v>844</v>
      </c>
      <c r="AU27" s="294">
        <v>6911</v>
      </c>
      <c r="AV27" s="294">
        <v>28524</v>
      </c>
      <c r="AW27" s="294">
        <v>854</v>
      </c>
      <c r="AX27" s="294">
        <v>702</v>
      </c>
      <c r="AY27" s="294">
        <v>950</v>
      </c>
      <c r="AZ27" s="294">
        <v>2506</v>
      </c>
      <c r="BA27" s="294">
        <v>31030</v>
      </c>
      <c r="BB27" s="294">
        <v>3714</v>
      </c>
      <c r="BC27" s="294">
        <v>5632</v>
      </c>
      <c r="BD27" s="294">
        <v>8134</v>
      </c>
      <c r="BE27" s="294">
        <v>17480</v>
      </c>
      <c r="BF27" s="294">
        <v>48510</v>
      </c>
      <c r="BG27" s="294">
        <v>-2580.1790700000129</v>
      </c>
      <c r="BH27" s="546">
        <v>-5.0502447181968946E-2</v>
      </c>
      <c r="BI27" s="294">
        <v>9462</v>
      </c>
      <c r="BJ27" s="294">
        <v>7695</v>
      </c>
      <c r="BK27" s="294">
        <v>6481</v>
      </c>
      <c r="BL27" s="294">
        <v>23638</v>
      </c>
      <c r="BM27" s="294">
        <v>4233</v>
      </c>
      <c r="BN27" s="294">
        <v>1041</v>
      </c>
      <c r="BO27" s="294">
        <v>814</v>
      </c>
      <c r="BP27" s="294">
        <v>6088</v>
      </c>
      <c r="BQ27" s="294">
        <v>29726</v>
      </c>
      <c r="BR27" s="294">
        <v>1202</v>
      </c>
      <c r="BS27" s="546">
        <v>4.2139952320852617E-2</v>
      </c>
      <c r="BT27" s="294">
        <v>862</v>
      </c>
      <c r="BU27" s="294">
        <v>8</v>
      </c>
      <c r="BV27" s="546">
        <v>9.3676814988290398E-3</v>
      </c>
      <c r="BW27" s="294">
        <v>740</v>
      </c>
      <c r="BX27" s="844">
        <v>38</v>
      </c>
      <c r="BY27" s="845">
        <v>5.4131054131054131E-2</v>
      </c>
      <c r="BZ27" s="294">
        <v>1064</v>
      </c>
      <c r="CA27" s="602">
        <f t="shared" si="0"/>
        <v>114</v>
      </c>
      <c r="CB27" s="621">
        <f t="shared" si="1"/>
        <v>0.12</v>
      </c>
      <c r="CC27" s="294">
        <v>2666</v>
      </c>
      <c r="CD27" s="602">
        <f t="shared" si="2"/>
        <v>160</v>
      </c>
      <c r="CE27" s="621">
        <f t="shared" si="3"/>
        <v>6.3846767757382281E-2</v>
      </c>
      <c r="CF27" s="294">
        <v>32392</v>
      </c>
      <c r="CG27" s="602">
        <f t="shared" si="4"/>
        <v>1362</v>
      </c>
      <c r="CH27" s="621">
        <f t="shared" si="5"/>
        <v>4.3893006767644217E-2</v>
      </c>
      <c r="CI27" s="294">
        <v>3966</v>
      </c>
      <c r="CJ27" s="602">
        <f t="shared" si="6"/>
        <v>252</v>
      </c>
      <c r="CK27" s="621">
        <f t="shared" si="7"/>
        <v>6.7851373182552507E-2</v>
      </c>
      <c r="CL27" s="294">
        <v>5775</v>
      </c>
      <c r="CM27" s="602">
        <f t="shared" si="8"/>
        <v>143</v>
      </c>
      <c r="CN27" s="621">
        <f t="shared" si="9"/>
        <v>2.5390625E-2</v>
      </c>
      <c r="CO27" s="294">
        <v>8625</v>
      </c>
      <c r="CP27" s="602">
        <f t="shared" si="10"/>
        <v>491</v>
      </c>
      <c r="CQ27" s="621">
        <f t="shared" si="11"/>
        <v>6.036390459798377E-2</v>
      </c>
      <c r="CR27" s="294">
        <v>18366</v>
      </c>
      <c r="CS27" s="602">
        <f t="shared" si="12"/>
        <v>886</v>
      </c>
      <c r="CT27" s="621">
        <f t="shared" si="13"/>
        <v>5.0686498855835239E-2</v>
      </c>
      <c r="CU27" s="294">
        <v>50758</v>
      </c>
      <c r="CV27" s="602">
        <f t="shared" si="14"/>
        <v>2248</v>
      </c>
      <c r="CW27" s="621">
        <f t="shared" si="15"/>
        <v>4.6340960626674914E-2</v>
      </c>
      <c r="CX27" s="294">
        <v>8195</v>
      </c>
      <c r="CY27" s="602">
        <f t="shared" si="16"/>
        <v>-1267</v>
      </c>
      <c r="CZ27" s="621">
        <f t="shared" si="17"/>
        <v>-0.13390403720143731</v>
      </c>
      <c r="DA27" s="294">
        <v>6322</v>
      </c>
      <c r="DB27" s="602">
        <f t="shared" si="18"/>
        <v>-1373</v>
      </c>
      <c r="DC27" s="621">
        <f t="shared" si="19"/>
        <v>-0.17842755035737493</v>
      </c>
      <c r="DD27" s="294">
        <v>5587</v>
      </c>
      <c r="DE27" s="602">
        <f t="shared" si="20"/>
        <v>-894</v>
      </c>
      <c r="DF27" s="621">
        <f t="shared" si="21"/>
        <v>-0.13794167566733528</v>
      </c>
      <c r="DG27" s="294">
        <v>20104</v>
      </c>
      <c r="DH27" s="602">
        <f t="shared" si="22"/>
        <v>-3534</v>
      </c>
      <c r="DI27" s="621">
        <f t="shared" si="23"/>
        <v>-0.14950503426685846</v>
      </c>
      <c r="DJ27" s="294">
        <v>4345</v>
      </c>
      <c r="DK27" s="602">
        <f t="shared" si="24"/>
        <v>3304</v>
      </c>
      <c r="DL27" s="621">
        <f t="shared" si="25"/>
        <v>3.1738712776176752</v>
      </c>
      <c r="DM27" s="294">
        <v>1305</v>
      </c>
      <c r="DN27" s="602">
        <f t="shared" si="26"/>
        <v>264</v>
      </c>
      <c r="DO27" s="621">
        <f t="shared" si="27"/>
        <v>0.25360230547550433</v>
      </c>
      <c r="DP27" s="294">
        <v>756</v>
      </c>
      <c r="DQ27" s="602">
        <f t="shared" si="28"/>
        <v>-58</v>
      </c>
      <c r="DR27" s="621">
        <f t="shared" si="29"/>
        <v>-7.125307125307126E-2</v>
      </c>
      <c r="DS27" s="294">
        <v>6406</v>
      </c>
      <c r="DT27" s="602">
        <f t="shared" si="30"/>
        <v>318</v>
      </c>
      <c r="DU27" s="621">
        <f t="shared" si="31"/>
        <v>5.223390275952694E-2</v>
      </c>
      <c r="DV27" s="294">
        <v>26510</v>
      </c>
      <c r="DW27" s="602">
        <f t="shared" si="32"/>
        <v>-3216</v>
      </c>
      <c r="DX27" s="621">
        <f t="shared" si="33"/>
        <v>-0.10818811814573101</v>
      </c>
    </row>
    <row r="28" spans="1:128" x14ac:dyDescent="0.25">
      <c r="A28" s="82" t="s">
        <v>23</v>
      </c>
      <c r="B28" s="294">
        <v>8361</v>
      </c>
      <c r="C28" s="294">
        <v>5757</v>
      </c>
      <c r="D28" s="294">
        <v>5306</v>
      </c>
      <c r="E28" s="294">
        <v>19424</v>
      </c>
      <c r="F28" s="294">
        <v>3815.0000000000036</v>
      </c>
      <c r="G28" s="294">
        <v>1479</v>
      </c>
      <c r="H28" s="294">
        <v>356</v>
      </c>
      <c r="I28" s="294">
        <v>5650.0000000000036</v>
      </c>
      <c r="J28" s="294">
        <v>25074.000000000004</v>
      </c>
      <c r="K28" s="294">
        <v>0</v>
      </c>
      <c r="L28" s="294">
        <v>0</v>
      </c>
      <c r="M28" s="294">
        <v>113</v>
      </c>
      <c r="N28" s="294">
        <v>113</v>
      </c>
      <c r="O28" s="294">
        <v>25187.000000000004</v>
      </c>
      <c r="P28" s="294">
        <v>2827</v>
      </c>
      <c r="Q28" s="294">
        <v>5510</v>
      </c>
      <c r="R28" s="294">
        <v>8440.1314199999979</v>
      </c>
      <c r="S28" s="294">
        <v>16777.131419999998</v>
      </c>
      <c r="T28" s="294">
        <v>41964.131420000005</v>
      </c>
      <c r="U28" s="294">
        <v>9232</v>
      </c>
      <c r="V28" s="294">
        <v>7593</v>
      </c>
      <c r="W28" s="294">
        <v>5505</v>
      </c>
      <c r="X28" s="294">
        <v>22330</v>
      </c>
      <c r="Y28" s="294">
        <v>4246</v>
      </c>
      <c r="Z28" s="294">
        <v>1245</v>
      </c>
      <c r="AA28" s="294">
        <v>553</v>
      </c>
      <c r="AB28" s="294">
        <v>6044</v>
      </c>
      <c r="AC28" s="294">
        <v>28374</v>
      </c>
      <c r="AD28" s="294">
        <v>0</v>
      </c>
      <c r="AE28" s="294">
        <v>0</v>
      </c>
      <c r="AF28" s="83">
        <v>195</v>
      </c>
      <c r="AG28" s="294">
        <v>195</v>
      </c>
      <c r="AH28" s="294">
        <v>28569</v>
      </c>
      <c r="AI28" s="294">
        <v>3002</v>
      </c>
      <c r="AJ28" s="294">
        <v>5496.0000000000036</v>
      </c>
      <c r="AK28" s="294">
        <v>9079.9551799999972</v>
      </c>
      <c r="AL28" s="294">
        <v>17577.955180000001</v>
      </c>
      <c r="AM28" s="294">
        <v>46146.955180000004</v>
      </c>
      <c r="AN28" s="294">
        <v>8937</v>
      </c>
      <c r="AO28" s="294">
        <v>7108</v>
      </c>
      <c r="AP28" s="294">
        <v>5855</v>
      </c>
      <c r="AQ28" s="294">
        <v>21900</v>
      </c>
      <c r="AR28" s="294">
        <v>4334</v>
      </c>
      <c r="AS28" s="294">
        <v>1985</v>
      </c>
      <c r="AT28" s="294">
        <v>417</v>
      </c>
      <c r="AU28" s="294">
        <v>6736</v>
      </c>
      <c r="AV28" s="294">
        <v>28636</v>
      </c>
      <c r="AW28" s="294">
        <v>0</v>
      </c>
      <c r="AX28" s="294">
        <v>0</v>
      </c>
      <c r="AY28" s="83">
        <v>565</v>
      </c>
      <c r="AZ28" s="294">
        <v>565</v>
      </c>
      <c r="BA28" s="294">
        <v>29201</v>
      </c>
      <c r="BB28" s="294">
        <v>2415</v>
      </c>
      <c r="BC28" s="294">
        <v>5297</v>
      </c>
      <c r="BD28" s="294">
        <v>7410</v>
      </c>
      <c r="BE28" s="294">
        <v>15122</v>
      </c>
      <c r="BF28" s="294">
        <v>44323</v>
      </c>
      <c r="BG28" s="294">
        <v>-1823.9551800000045</v>
      </c>
      <c r="BH28" s="546">
        <v>-3.9524930147298298E-2</v>
      </c>
      <c r="BI28" s="294">
        <v>8515</v>
      </c>
      <c r="BJ28" s="294">
        <v>7152</v>
      </c>
      <c r="BK28" s="294">
        <v>5450</v>
      </c>
      <c r="BL28" s="294">
        <v>21117</v>
      </c>
      <c r="BM28" s="294">
        <v>3446</v>
      </c>
      <c r="BN28" s="294">
        <v>1158</v>
      </c>
      <c r="BO28" s="294">
        <v>179</v>
      </c>
      <c r="BP28" s="294">
        <v>4783</v>
      </c>
      <c r="BQ28" s="294">
        <v>25900</v>
      </c>
      <c r="BR28" s="294">
        <v>-2736</v>
      </c>
      <c r="BS28" s="546">
        <v>-9.554407040089398E-2</v>
      </c>
      <c r="BT28" s="294">
        <v>0</v>
      </c>
      <c r="BU28" s="294">
        <v>0</v>
      </c>
      <c r="BV28" s="546" t="e">
        <v>#DIV/0!</v>
      </c>
      <c r="BX28" s="844">
        <v>0</v>
      </c>
      <c r="BY28" s="845" t="e">
        <v>#DIV/0!</v>
      </c>
      <c r="BZ28" s="294">
        <v>631</v>
      </c>
      <c r="CA28" s="602">
        <f t="shared" si="0"/>
        <v>66</v>
      </c>
      <c r="CB28" s="621">
        <f t="shared" si="1"/>
        <v>0.1168141592920354</v>
      </c>
      <c r="CC28" s="294">
        <v>631</v>
      </c>
      <c r="CD28" s="602">
        <f t="shared" si="2"/>
        <v>66</v>
      </c>
      <c r="CE28" s="621">
        <f t="shared" si="3"/>
        <v>0.1168141592920354</v>
      </c>
      <c r="CF28" s="294">
        <v>26531</v>
      </c>
      <c r="CG28" s="602">
        <f t="shared" si="4"/>
        <v>-2670</v>
      </c>
      <c r="CH28" s="621">
        <f t="shared" si="5"/>
        <v>-9.1435224821067765E-2</v>
      </c>
      <c r="CI28" s="294">
        <v>3198</v>
      </c>
      <c r="CJ28" s="602">
        <f t="shared" si="6"/>
        <v>783</v>
      </c>
      <c r="CK28" s="621">
        <f t="shared" si="7"/>
        <v>0.32422360248447207</v>
      </c>
      <c r="CL28" s="294">
        <v>5400</v>
      </c>
      <c r="CM28" s="602">
        <f t="shared" si="8"/>
        <v>103</v>
      </c>
      <c r="CN28" s="621">
        <f t="shared" si="9"/>
        <v>1.9444968850292618E-2</v>
      </c>
      <c r="CO28" s="294">
        <v>9274</v>
      </c>
      <c r="CP28" s="602">
        <f t="shared" si="10"/>
        <v>1864</v>
      </c>
      <c r="CQ28" s="621">
        <f t="shared" si="11"/>
        <v>0.25155195681511472</v>
      </c>
      <c r="CR28" s="294">
        <v>17872</v>
      </c>
      <c r="CS28" s="602">
        <f t="shared" si="12"/>
        <v>2750</v>
      </c>
      <c r="CT28" s="621">
        <f t="shared" si="13"/>
        <v>0.1818542520830578</v>
      </c>
      <c r="CU28" s="294">
        <v>44403</v>
      </c>
      <c r="CV28" s="602">
        <f t="shared" si="14"/>
        <v>80</v>
      </c>
      <c r="CW28" s="621">
        <f t="shared" si="15"/>
        <v>1.8049319766261309E-3</v>
      </c>
      <c r="CX28" s="294">
        <v>8873</v>
      </c>
      <c r="CY28" s="602">
        <f t="shared" si="16"/>
        <v>358</v>
      </c>
      <c r="CZ28" s="621">
        <f t="shared" si="17"/>
        <v>4.2043452730475633E-2</v>
      </c>
      <c r="DA28" s="294">
        <v>6686</v>
      </c>
      <c r="DB28" s="602">
        <f t="shared" si="18"/>
        <v>-466</v>
      </c>
      <c r="DC28" s="621">
        <f t="shared" si="19"/>
        <v>-6.5156599552572705E-2</v>
      </c>
      <c r="DD28" s="294">
        <v>5766</v>
      </c>
      <c r="DE28" s="602">
        <f t="shared" si="20"/>
        <v>316</v>
      </c>
      <c r="DF28" s="621">
        <f t="shared" si="21"/>
        <v>5.7981651376146789E-2</v>
      </c>
      <c r="DG28" s="294">
        <v>21325</v>
      </c>
      <c r="DH28" s="602">
        <f t="shared" si="22"/>
        <v>208</v>
      </c>
      <c r="DI28" s="621">
        <f t="shared" si="23"/>
        <v>9.8498839797319694E-3</v>
      </c>
      <c r="DJ28" s="294">
        <v>4175</v>
      </c>
      <c r="DK28" s="602">
        <f t="shared" si="24"/>
        <v>3017</v>
      </c>
      <c r="DL28" s="621">
        <f t="shared" si="25"/>
        <v>2.6053540587219342</v>
      </c>
      <c r="DM28" s="294">
        <v>1187</v>
      </c>
      <c r="DN28" s="602">
        <f t="shared" si="26"/>
        <v>29</v>
      </c>
      <c r="DO28" s="621">
        <f t="shared" si="27"/>
        <v>2.5043177892918825E-2</v>
      </c>
      <c r="DP28" s="294">
        <v>77</v>
      </c>
      <c r="DQ28" s="602">
        <f t="shared" si="28"/>
        <v>-102</v>
      </c>
      <c r="DR28" s="621">
        <f t="shared" si="29"/>
        <v>-0.56983240223463683</v>
      </c>
      <c r="DS28" s="294">
        <v>5439</v>
      </c>
      <c r="DT28" s="602">
        <f t="shared" si="30"/>
        <v>656</v>
      </c>
      <c r="DU28" s="621">
        <f t="shared" si="31"/>
        <v>0.13715241480242527</v>
      </c>
      <c r="DV28" s="294">
        <v>26764</v>
      </c>
      <c r="DW28" s="602">
        <f t="shared" si="32"/>
        <v>864</v>
      </c>
      <c r="DX28" s="621">
        <f t="shared" si="33"/>
        <v>3.3359073359073357E-2</v>
      </c>
    </row>
    <row r="29" spans="1:128" x14ac:dyDescent="0.25">
      <c r="A29" s="82" t="s">
        <v>21</v>
      </c>
      <c r="B29" s="294">
        <v>81094</v>
      </c>
      <c r="C29" s="294">
        <v>63512.000000000007</v>
      </c>
      <c r="D29" s="294">
        <v>61114.000000000007</v>
      </c>
      <c r="E29" s="294">
        <v>205720</v>
      </c>
      <c r="F29" s="294">
        <v>50912</v>
      </c>
      <c r="G29" s="294">
        <v>33866</v>
      </c>
      <c r="H29" s="294">
        <v>25996.999999999993</v>
      </c>
      <c r="I29" s="294">
        <v>110775</v>
      </c>
      <c r="J29" s="294">
        <v>316495</v>
      </c>
      <c r="K29" s="294">
        <v>23884</v>
      </c>
      <c r="L29" s="294">
        <v>18874</v>
      </c>
      <c r="M29" s="294">
        <v>18109</v>
      </c>
      <c r="N29" s="294">
        <v>60867</v>
      </c>
      <c r="O29" s="294">
        <v>377362</v>
      </c>
      <c r="P29" s="294">
        <v>27317.000000000007</v>
      </c>
      <c r="Q29" s="294">
        <v>52779</v>
      </c>
      <c r="R29" s="294">
        <v>71759.160399999993</v>
      </c>
      <c r="S29" s="294">
        <v>151855.16039999999</v>
      </c>
      <c r="T29" s="294">
        <v>529217.16039999994</v>
      </c>
      <c r="U29" s="294">
        <v>77217</v>
      </c>
      <c r="V29" s="294">
        <v>64019.000000000015</v>
      </c>
      <c r="W29" s="294">
        <v>56170</v>
      </c>
      <c r="X29" s="294">
        <v>197406</v>
      </c>
      <c r="Y29" s="294">
        <v>48282.000000000007</v>
      </c>
      <c r="Z29" s="294">
        <v>22538</v>
      </c>
      <c r="AA29" s="294">
        <v>23459.000000000007</v>
      </c>
      <c r="AB29" s="294">
        <v>94279</v>
      </c>
      <c r="AC29" s="294">
        <v>291685</v>
      </c>
      <c r="AD29" s="294">
        <v>23294</v>
      </c>
      <c r="AE29" s="294">
        <v>22149</v>
      </c>
      <c r="AF29" s="83">
        <v>17518</v>
      </c>
      <c r="AG29" s="294">
        <v>62961</v>
      </c>
      <c r="AH29" s="294">
        <v>354646</v>
      </c>
      <c r="AI29" s="294">
        <v>29106</v>
      </c>
      <c r="AJ29" s="294">
        <v>56016.999999999993</v>
      </c>
      <c r="AK29" s="294">
        <v>75038.237770000007</v>
      </c>
      <c r="AL29" s="294">
        <v>160161.23777000001</v>
      </c>
      <c r="AM29" s="294">
        <v>514807.23777000001</v>
      </c>
      <c r="AN29" s="294">
        <v>75118</v>
      </c>
      <c r="AO29" s="294">
        <v>61639.999999999985</v>
      </c>
      <c r="AP29" s="294">
        <v>57798</v>
      </c>
      <c r="AQ29" s="294">
        <v>194556</v>
      </c>
      <c r="AR29" s="294">
        <v>47632</v>
      </c>
      <c r="AS29" s="294">
        <v>23138</v>
      </c>
      <c r="AT29" s="294">
        <v>16636</v>
      </c>
      <c r="AU29" s="294">
        <v>87406</v>
      </c>
      <c r="AV29" s="294">
        <v>281962</v>
      </c>
      <c r="AW29" s="294">
        <v>20715</v>
      </c>
      <c r="AX29" s="294">
        <v>16355</v>
      </c>
      <c r="AY29" s="83">
        <v>13666</v>
      </c>
      <c r="AZ29" s="294">
        <v>50736</v>
      </c>
      <c r="BA29" s="294">
        <v>332698</v>
      </c>
      <c r="BB29" s="294">
        <v>27902</v>
      </c>
      <c r="BC29" s="294">
        <v>48639</v>
      </c>
      <c r="BD29" s="294">
        <v>60995</v>
      </c>
      <c r="BE29" s="294">
        <v>137536</v>
      </c>
      <c r="BF29" s="294">
        <v>470234</v>
      </c>
      <c r="BG29" s="294">
        <v>-44573.237770000007</v>
      </c>
      <c r="BH29" s="546">
        <v>-8.6582383656994999E-2</v>
      </c>
      <c r="BI29" s="294">
        <v>67776</v>
      </c>
      <c r="BJ29" s="294">
        <v>59746</v>
      </c>
      <c r="BK29" s="294">
        <v>53131</v>
      </c>
      <c r="BL29" s="294">
        <v>180653</v>
      </c>
      <c r="BM29" s="294">
        <v>40708</v>
      </c>
      <c r="BN29" s="294">
        <v>13652</v>
      </c>
      <c r="BO29" s="294">
        <v>15430</v>
      </c>
      <c r="BP29" s="294">
        <v>69790</v>
      </c>
      <c r="BQ29" s="294">
        <v>250443</v>
      </c>
      <c r="BR29" s="294">
        <v>-31519</v>
      </c>
      <c r="BS29" s="546">
        <v>-0.11178456671466368</v>
      </c>
      <c r="BT29" s="294">
        <v>17251</v>
      </c>
      <c r="BU29" s="294">
        <v>-3464</v>
      </c>
      <c r="BV29" s="546">
        <v>-0.16722181993724355</v>
      </c>
      <c r="BW29" s="294">
        <v>13429</v>
      </c>
      <c r="BX29" s="844">
        <v>-2926</v>
      </c>
      <c r="BY29" s="845">
        <v>-0.17890553347600122</v>
      </c>
      <c r="BZ29" s="294">
        <v>13872</v>
      </c>
      <c r="CA29" s="602">
        <f t="shared" si="0"/>
        <v>206</v>
      </c>
      <c r="CB29" s="621">
        <f t="shared" si="1"/>
        <v>1.5073906044197278E-2</v>
      </c>
      <c r="CC29" s="294">
        <v>44552</v>
      </c>
      <c r="CD29" s="602">
        <f t="shared" si="2"/>
        <v>-6184</v>
      </c>
      <c r="CE29" s="621">
        <f t="shared" si="3"/>
        <v>-0.12188584042888678</v>
      </c>
      <c r="CF29" s="294">
        <v>294995</v>
      </c>
      <c r="CG29" s="602">
        <f t="shared" si="4"/>
        <v>-37703</v>
      </c>
      <c r="CH29" s="621">
        <f t="shared" si="5"/>
        <v>-0.11332499744513042</v>
      </c>
      <c r="CI29" s="294">
        <v>23061</v>
      </c>
      <c r="CJ29" s="602">
        <f t="shared" si="6"/>
        <v>-4841</v>
      </c>
      <c r="CK29" s="621">
        <f t="shared" si="7"/>
        <v>-0.17350010751917425</v>
      </c>
      <c r="CL29" s="294">
        <v>47339</v>
      </c>
      <c r="CM29" s="602">
        <f t="shared" si="8"/>
        <v>-1300</v>
      </c>
      <c r="CN29" s="621">
        <f t="shared" si="9"/>
        <v>-2.6727523180986451E-2</v>
      </c>
      <c r="CO29" s="294">
        <v>66248</v>
      </c>
      <c r="CP29" s="602">
        <f t="shared" si="10"/>
        <v>5253</v>
      </c>
      <c r="CQ29" s="621">
        <f t="shared" si="11"/>
        <v>8.6121813263382238E-2</v>
      </c>
      <c r="CR29" s="294">
        <v>136648</v>
      </c>
      <c r="CS29" s="602">
        <f t="shared" si="12"/>
        <v>-888</v>
      </c>
      <c r="CT29" s="621">
        <f t="shared" si="13"/>
        <v>-6.4564913913448116E-3</v>
      </c>
      <c r="CU29" s="294">
        <v>431643</v>
      </c>
      <c r="CV29" s="602">
        <f t="shared" si="14"/>
        <v>-38591</v>
      </c>
      <c r="CW29" s="621">
        <f t="shared" si="15"/>
        <v>-8.206765142460988E-2</v>
      </c>
      <c r="CX29" s="294">
        <v>64488</v>
      </c>
      <c r="CY29" s="602">
        <f t="shared" si="16"/>
        <v>-3288</v>
      </c>
      <c r="CZ29" s="621">
        <f t="shared" si="17"/>
        <v>-4.8512747875354111E-2</v>
      </c>
      <c r="DA29" s="294">
        <v>53391</v>
      </c>
      <c r="DB29" s="602">
        <f t="shared" si="18"/>
        <v>-6355</v>
      </c>
      <c r="DC29" s="621">
        <f t="shared" si="19"/>
        <v>-0.1063669534362133</v>
      </c>
      <c r="DD29" s="294">
        <v>52199</v>
      </c>
      <c r="DE29" s="602">
        <f t="shared" si="20"/>
        <v>-932</v>
      </c>
      <c r="DF29" s="621">
        <f t="shared" si="21"/>
        <v>-1.7541548248668385E-2</v>
      </c>
      <c r="DG29" s="294">
        <v>170078</v>
      </c>
      <c r="DH29" s="602">
        <f t="shared" si="22"/>
        <v>-10575</v>
      </c>
      <c r="DI29" s="621">
        <f t="shared" si="23"/>
        <v>-5.8537638456045565E-2</v>
      </c>
      <c r="DJ29" s="294">
        <v>43719</v>
      </c>
      <c r="DK29" s="602">
        <f t="shared" si="24"/>
        <v>30067</v>
      </c>
      <c r="DL29" s="621">
        <f t="shared" si="25"/>
        <v>2.2023879285086436</v>
      </c>
      <c r="DM29" s="294">
        <v>15343</v>
      </c>
      <c r="DN29" s="602">
        <f t="shared" si="26"/>
        <v>1691</v>
      </c>
      <c r="DO29" s="621">
        <f t="shared" si="27"/>
        <v>0.12386463521828303</v>
      </c>
      <c r="DP29" s="294">
        <v>19103</v>
      </c>
      <c r="DQ29" s="602">
        <f t="shared" si="28"/>
        <v>3673</v>
      </c>
      <c r="DR29" s="621">
        <f t="shared" si="29"/>
        <v>0.23804277381723915</v>
      </c>
      <c r="DS29" s="294">
        <v>78165</v>
      </c>
      <c r="DT29" s="602">
        <f t="shared" si="30"/>
        <v>8375</v>
      </c>
      <c r="DU29" s="621">
        <f t="shared" si="31"/>
        <v>0.12000286574007737</v>
      </c>
      <c r="DV29" s="294">
        <v>248243</v>
      </c>
      <c r="DW29" s="602">
        <f t="shared" si="32"/>
        <v>-2200</v>
      </c>
      <c r="DX29" s="621">
        <f t="shared" si="33"/>
        <v>-8.7844339829821552E-3</v>
      </c>
    </row>
    <row r="30" spans="1:128" x14ac:dyDescent="0.25">
      <c r="A30" s="82" t="s">
        <v>22</v>
      </c>
      <c r="B30" s="294">
        <v>25829</v>
      </c>
      <c r="C30" s="294">
        <v>18773</v>
      </c>
      <c r="D30" s="294">
        <v>17137</v>
      </c>
      <c r="E30" s="294">
        <v>61739</v>
      </c>
      <c r="F30" s="294">
        <v>12646</v>
      </c>
      <c r="G30" s="294">
        <v>3347</v>
      </c>
      <c r="H30" s="294">
        <v>749</v>
      </c>
      <c r="I30" s="294">
        <v>16742</v>
      </c>
      <c r="J30" s="294">
        <v>78481</v>
      </c>
      <c r="K30" s="294">
        <v>659</v>
      </c>
      <c r="L30" s="294">
        <v>580</v>
      </c>
      <c r="M30" s="294">
        <v>1917</v>
      </c>
      <c r="N30" s="294">
        <v>3156</v>
      </c>
      <c r="O30" s="294">
        <v>81637</v>
      </c>
      <c r="P30" s="294">
        <v>7153</v>
      </c>
      <c r="Q30" s="294">
        <v>15710</v>
      </c>
      <c r="R30" s="294">
        <v>23944.180000000008</v>
      </c>
      <c r="S30" s="294">
        <v>46807.180000000008</v>
      </c>
      <c r="T30" s="294">
        <v>128444.18000000001</v>
      </c>
      <c r="U30" s="294">
        <v>26163</v>
      </c>
      <c r="V30" s="294">
        <v>22503</v>
      </c>
      <c r="W30" s="294">
        <v>17188</v>
      </c>
      <c r="X30" s="294">
        <v>65854</v>
      </c>
      <c r="Y30" s="294">
        <v>11745</v>
      </c>
      <c r="Z30" s="294">
        <v>2542</v>
      </c>
      <c r="AA30" s="294">
        <v>686</v>
      </c>
      <c r="AB30" s="294">
        <v>14973</v>
      </c>
      <c r="AC30" s="294">
        <v>80827</v>
      </c>
      <c r="AD30" s="294">
        <v>596</v>
      </c>
      <c r="AE30" s="294">
        <v>660</v>
      </c>
      <c r="AF30" s="83">
        <v>1720</v>
      </c>
      <c r="AG30" s="294">
        <v>2976</v>
      </c>
      <c r="AH30" s="294">
        <v>83803</v>
      </c>
      <c r="AI30" s="294">
        <v>8566</v>
      </c>
      <c r="AJ30" s="294">
        <v>16224</v>
      </c>
      <c r="AK30" s="294">
        <v>25503.592000000004</v>
      </c>
      <c r="AL30" s="294">
        <v>50293.592000000004</v>
      </c>
      <c r="AM30" s="294">
        <v>134096.592</v>
      </c>
      <c r="AN30" s="294">
        <v>25209</v>
      </c>
      <c r="AO30" s="294">
        <v>21634.999999999993</v>
      </c>
      <c r="AP30" s="294">
        <v>17591</v>
      </c>
      <c r="AQ30" s="294">
        <v>64434.999999999993</v>
      </c>
      <c r="AR30" s="294">
        <v>13220</v>
      </c>
      <c r="AS30" s="294">
        <v>3873</v>
      </c>
      <c r="AT30" s="294">
        <v>694</v>
      </c>
      <c r="AU30" s="294">
        <v>17787</v>
      </c>
      <c r="AV30" s="294">
        <v>82222</v>
      </c>
      <c r="AW30" s="294">
        <v>776</v>
      </c>
      <c r="AX30" s="294">
        <v>532</v>
      </c>
      <c r="AY30" s="83">
        <v>1733</v>
      </c>
      <c r="AZ30" s="294">
        <v>3041</v>
      </c>
      <c r="BA30" s="294">
        <v>85263</v>
      </c>
      <c r="BB30" s="294">
        <v>6483</v>
      </c>
      <c r="BC30" s="294">
        <v>15425</v>
      </c>
      <c r="BD30" s="294">
        <v>24024</v>
      </c>
      <c r="BE30" s="294">
        <v>45932</v>
      </c>
      <c r="BF30" s="294">
        <v>131195</v>
      </c>
      <c r="BG30" s="294">
        <v>-2901.5920000000042</v>
      </c>
      <c r="BH30" s="546">
        <v>-2.163807414285368E-2</v>
      </c>
      <c r="BI30" s="294">
        <v>26182</v>
      </c>
      <c r="BJ30" s="294">
        <v>22722</v>
      </c>
      <c r="BK30" s="294">
        <v>17794</v>
      </c>
      <c r="BL30" s="294">
        <v>66698</v>
      </c>
      <c r="BM30" s="294">
        <v>11745</v>
      </c>
      <c r="BN30" s="294">
        <v>3513</v>
      </c>
      <c r="BO30" s="294">
        <v>653</v>
      </c>
      <c r="BP30" s="294">
        <v>15911</v>
      </c>
      <c r="BQ30" s="294">
        <v>82609</v>
      </c>
      <c r="BR30" s="294">
        <v>387</v>
      </c>
      <c r="BS30" s="546">
        <v>4.7067694777553452E-3</v>
      </c>
      <c r="BT30" s="294">
        <v>707</v>
      </c>
      <c r="BU30" s="294">
        <v>-69</v>
      </c>
      <c r="BV30" s="546">
        <v>-8.891752577319588E-2</v>
      </c>
      <c r="BW30" s="294">
        <v>688</v>
      </c>
      <c r="BX30" s="844">
        <v>156</v>
      </c>
      <c r="BY30" s="845">
        <v>0.2932330827067669</v>
      </c>
      <c r="BZ30" s="294">
        <v>2229</v>
      </c>
      <c r="CA30" s="602">
        <f t="shared" si="0"/>
        <v>496</v>
      </c>
      <c r="CB30" s="621">
        <f t="shared" si="1"/>
        <v>0.28620888632429314</v>
      </c>
      <c r="CC30" s="294">
        <v>3624</v>
      </c>
      <c r="CD30" s="602">
        <f t="shared" si="2"/>
        <v>583</v>
      </c>
      <c r="CE30" s="621">
        <f t="shared" si="3"/>
        <v>0.19171325221966459</v>
      </c>
      <c r="CF30" s="294">
        <v>86233</v>
      </c>
      <c r="CG30" s="602">
        <f t="shared" si="4"/>
        <v>970</v>
      </c>
      <c r="CH30" s="621">
        <f t="shared" si="5"/>
        <v>1.1376564277588168E-2</v>
      </c>
      <c r="CI30" s="294">
        <v>8707</v>
      </c>
      <c r="CJ30" s="602">
        <f t="shared" si="6"/>
        <v>2224</v>
      </c>
      <c r="CK30" s="621">
        <f t="shared" si="7"/>
        <v>0.34305105660959434</v>
      </c>
      <c r="CL30" s="294">
        <v>15752</v>
      </c>
      <c r="CM30" s="602">
        <f t="shared" si="8"/>
        <v>327</v>
      </c>
      <c r="CN30" s="621">
        <f t="shared" si="9"/>
        <v>2.1199351701782821E-2</v>
      </c>
      <c r="CO30" s="294">
        <v>26776</v>
      </c>
      <c r="CP30" s="602">
        <f t="shared" si="10"/>
        <v>2752</v>
      </c>
      <c r="CQ30" s="621">
        <f t="shared" si="11"/>
        <v>0.11455211455211456</v>
      </c>
      <c r="CR30" s="294">
        <v>51235</v>
      </c>
      <c r="CS30" s="602">
        <f t="shared" si="12"/>
        <v>5303</v>
      </c>
      <c r="CT30" s="621">
        <f t="shared" si="13"/>
        <v>0.11545327875990595</v>
      </c>
      <c r="CU30" s="294">
        <v>137468</v>
      </c>
      <c r="CV30" s="602">
        <f t="shared" si="14"/>
        <v>6273</v>
      </c>
      <c r="CW30" s="621">
        <f t="shared" si="15"/>
        <v>4.7814322192156714E-2</v>
      </c>
      <c r="CX30" s="294">
        <v>26287</v>
      </c>
      <c r="CY30" s="602">
        <f t="shared" si="16"/>
        <v>105</v>
      </c>
      <c r="CZ30" s="621">
        <f t="shared" si="17"/>
        <v>4.0103888167443286E-3</v>
      </c>
      <c r="DA30" s="294">
        <v>20787</v>
      </c>
      <c r="DB30" s="602">
        <f t="shared" si="18"/>
        <v>-1935</v>
      </c>
      <c r="DC30" s="621">
        <f t="shared" si="19"/>
        <v>-8.5159757063638764E-2</v>
      </c>
      <c r="DD30" s="294">
        <v>17755</v>
      </c>
      <c r="DE30" s="602">
        <f t="shared" si="20"/>
        <v>-39</v>
      </c>
      <c r="DF30" s="621">
        <f t="shared" si="21"/>
        <v>-2.1917500280993593E-3</v>
      </c>
      <c r="DG30" s="294">
        <v>64829</v>
      </c>
      <c r="DH30" s="602">
        <f t="shared" si="22"/>
        <v>-1869</v>
      </c>
      <c r="DI30" s="621">
        <f t="shared" si="23"/>
        <v>-2.8021829740022191E-2</v>
      </c>
      <c r="DJ30" s="294">
        <v>12786</v>
      </c>
      <c r="DK30" s="602">
        <f t="shared" si="24"/>
        <v>9273</v>
      </c>
      <c r="DL30" s="621">
        <f t="shared" si="25"/>
        <v>2.6396242527754055</v>
      </c>
      <c r="DM30" s="294">
        <v>3706</v>
      </c>
      <c r="DN30" s="602">
        <f t="shared" si="26"/>
        <v>193</v>
      </c>
      <c r="DO30" s="621">
        <f t="shared" si="27"/>
        <v>5.4938798747509253E-2</v>
      </c>
      <c r="DP30" s="294">
        <v>826</v>
      </c>
      <c r="DQ30" s="602">
        <f t="shared" si="28"/>
        <v>173</v>
      </c>
      <c r="DR30" s="621">
        <f t="shared" si="29"/>
        <v>0.26493108728943338</v>
      </c>
      <c r="DS30" s="294">
        <v>17318</v>
      </c>
      <c r="DT30" s="602">
        <f t="shared" si="30"/>
        <v>1407</v>
      </c>
      <c r="DU30" s="621">
        <f t="shared" si="31"/>
        <v>8.8429388473383191E-2</v>
      </c>
      <c r="DV30" s="294">
        <v>82147</v>
      </c>
      <c r="DW30" s="602">
        <f t="shared" si="32"/>
        <v>-462</v>
      </c>
      <c r="DX30" s="621">
        <f t="shared" si="33"/>
        <v>-5.5926109745911461E-3</v>
      </c>
    </row>
    <row r="31" spans="1:128" x14ac:dyDescent="0.25">
      <c r="A31" s="82" t="s">
        <v>92</v>
      </c>
      <c r="B31" s="294">
        <v>0</v>
      </c>
      <c r="C31" s="294">
        <v>0</v>
      </c>
      <c r="D31" s="294">
        <v>0</v>
      </c>
      <c r="E31" s="294">
        <v>0</v>
      </c>
      <c r="F31" s="294">
        <v>0</v>
      </c>
      <c r="G31" s="294">
        <v>0</v>
      </c>
      <c r="H31" s="294">
        <v>0</v>
      </c>
      <c r="I31" s="294">
        <v>0</v>
      </c>
      <c r="J31" s="294">
        <v>0</v>
      </c>
      <c r="K31" s="294">
        <v>0</v>
      </c>
      <c r="L31" s="294">
        <v>0</v>
      </c>
      <c r="M31" s="294">
        <v>0</v>
      </c>
      <c r="N31" s="294">
        <v>0</v>
      </c>
      <c r="O31" s="294">
        <v>0</v>
      </c>
      <c r="P31" s="294">
        <v>0</v>
      </c>
      <c r="Q31" s="294">
        <v>0</v>
      </c>
      <c r="R31" s="294">
        <v>0</v>
      </c>
      <c r="S31" s="294">
        <v>0</v>
      </c>
      <c r="T31" s="294">
        <v>0</v>
      </c>
      <c r="U31" s="294">
        <v>0</v>
      </c>
      <c r="V31" s="294">
        <v>0</v>
      </c>
      <c r="W31" s="294">
        <v>0</v>
      </c>
      <c r="X31" s="294">
        <v>0</v>
      </c>
      <c r="Y31" s="294">
        <v>0</v>
      </c>
      <c r="Z31" s="294">
        <v>0</v>
      </c>
      <c r="AA31" s="294">
        <v>0</v>
      </c>
      <c r="AB31" s="294">
        <v>0</v>
      </c>
      <c r="AC31" s="294">
        <v>0</v>
      </c>
      <c r="AD31" s="294">
        <v>0</v>
      </c>
      <c r="AE31" s="294">
        <v>0</v>
      </c>
      <c r="AF31" s="294">
        <v>0</v>
      </c>
      <c r="AG31" s="294">
        <v>0</v>
      </c>
      <c r="AH31" s="294">
        <v>0</v>
      </c>
      <c r="AI31" s="294">
        <v>0</v>
      </c>
      <c r="AJ31" s="294">
        <v>0</v>
      </c>
      <c r="AK31" s="294">
        <v>0</v>
      </c>
      <c r="AL31" s="294">
        <v>0</v>
      </c>
      <c r="AM31" s="294">
        <v>0</v>
      </c>
      <c r="AN31" s="294">
        <v>0</v>
      </c>
      <c r="AO31" s="294">
        <v>0</v>
      </c>
      <c r="AQ31" s="294">
        <v>0</v>
      </c>
      <c r="AR31" s="294">
        <v>0</v>
      </c>
      <c r="AS31" s="294">
        <v>0</v>
      </c>
      <c r="AU31" s="294">
        <v>0</v>
      </c>
      <c r="AV31" s="294">
        <v>0</v>
      </c>
      <c r="AX31" s="294">
        <v>0</v>
      </c>
      <c r="AY31" s="294">
        <v>0</v>
      </c>
      <c r="AZ31" s="294">
        <v>0</v>
      </c>
      <c r="BA31" s="294">
        <v>0</v>
      </c>
      <c r="BB31" s="294">
        <v>0</v>
      </c>
      <c r="BC31" s="294">
        <v>0</v>
      </c>
      <c r="BD31" s="294">
        <v>0</v>
      </c>
      <c r="BE31" s="294">
        <v>0</v>
      </c>
      <c r="BF31" s="294">
        <v>0</v>
      </c>
      <c r="BG31" s="294">
        <v>0</v>
      </c>
      <c r="BH31" s="546"/>
      <c r="BL31" s="294">
        <v>0</v>
      </c>
      <c r="BP31" s="294">
        <v>0</v>
      </c>
      <c r="BQ31" s="294">
        <v>0</v>
      </c>
      <c r="BR31" s="294">
        <v>0</v>
      </c>
      <c r="BS31" s="546" t="e">
        <v>#DIV/0!</v>
      </c>
      <c r="BT31" s="294">
        <v>0</v>
      </c>
      <c r="BU31" s="294">
        <v>0</v>
      </c>
      <c r="BV31" s="546" t="e">
        <v>#DIV/0!</v>
      </c>
      <c r="BX31" s="844">
        <v>0</v>
      </c>
      <c r="BY31" s="845" t="e">
        <v>#DIV/0!</v>
      </c>
      <c r="CA31" s="602">
        <f t="shared" si="0"/>
        <v>0</v>
      </c>
      <c r="CB31" s="621" t="e">
        <f t="shared" si="1"/>
        <v>#DIV/0!</v>
      </c>
      <c r="CC31" s="294">
        <v>0</v>
      </c>
      <c r="CD31" s="602">
        <f t="shared" si="2"/>
        <v>0</v>
      </c>
      <c r="CE31" s="621" t="e">
        <f t="shared" si="3"/>
        <v>#DIV/0!</v>
      </c>
      <c r="CF31" s="294">
        <v>0</v>
      </c>
      <c r="CG31" s="602">
        <f t="shared" si="4"/>
        <v>0</v>
      </c>
      <c r="CH31" s="621" t="e">
        <f t="shared" si="5"/>
        <v>#DIV/0!</v>
      </c>
      <c r="CI31" s="294">
        <v>0</v>
      </c>
      <c r="CJ31" s="602">
        <f t="shared" si="6"/>
        <v>0</v>
      </c>
      <c r="CK31" s="621" t="e">
        <f t="shared" si="7"/>
        <v>#DIV/0!</v>
      </c>
      <c r="CL31" s="294">
        <v>0</v>
      </c>
      <c r="CM31" s="602">
        <f t="shared" si="8"/>
        <v>0</v>
      </c>
      <c r="CN31" s="621" t="e">
        <f t="shared" si="9"/>
        <v>#DIV/0!</v>
      </c>
      <c r="CO31" s="294">
        <v>0</v>
      </c>
      <c r="CP31" s="602">
        <f t="shared" si="10"/>
        <v>0</v>
      </c>
      <c r="CQ31" s="621" t="e">
        <f t="shared" si="11"/>
        <v>#DIV/0!</v>
      </c>
      <c r="CR31" s="294">
        <v>0</v>
      </c>
      <c r="CS31" s="602">
        <f t="shared" si="12"/>
        <v>0</v>
      </c>
      <c r="CT31" s="621" t="e">
        <f t="shared" si="13"/>
        <v>#DIV/0!</v>
      </c>
      <c r="CU31" s="294">
        <v>0</v>
      </c>
      <c r="CV31" s="602">
        <f t="shared" si="14"/>
        <v>0</v>
      </c>
      <c r="CW31" s="621" t="e">
        <f t="shared" si="15"/>
        <v>#DIV/0!</v>
      </c>
      <c r="CY31" s="602">
        <f t="shared" si="16"/>
        <v>0</v>
      </c>
      <c r="CZ31" s="621" t="e">
        <f t="shared" si="17"/>
        <v>#DIV/0!</v>
      </c>
      <c r="DA31" s="294">
        <v>0</v>
      </c>
      <c r="DB31" s="602">
        <f t="shared" si="18"/>
        <v>0</v>
      </c>
      <c r="DC31" s="621" t="e">
        <f t="shared" si="19"/>
        <v>#DIV/0!</v>
      </c>
      <c r="DE31" s="602">
        <f t="shared" si="20"/>
        <v>0</v>
      </c>
      <c r="DF31" s="621" t="e">
        <f t="shared" si="21"/>
        <v>#DIV/0!</v>
      </c>
      <c r="DG31" s="294">
        <v>0</v>
      </c>
      <c r="DH31" s="602">
        <f t="shared" si="22"/>
        <v>0</v>
      </c>
      <c r="DI31" s="621" t="e">
        <f t="shared" si="23"/>
        <v>#DIV/0!</v>
      </c>
      <c r="DK31" s="602">
        <f t="shared" si="24"/>
        <v>0</v>
      </c>
      <c r="DL31" s="621" t="e">
        <f t="shared" si="25"/>
        <v>#DIV/0!</v>
      </c>
      <c r="DN31" s="602">
        <f t="shared" si="26"/>
        <v>0</v>
      </c>
      <c r="DO31" s="621" t="e">
        <f t="shared" si="27"/>
        <v>#DIV/0!</v>
      </c>
      <c r="DQ31" s="602">
        <f t="shared" si="28"/>
        <v>0</v>
      </c>
      <c r="DR31" s="621" t="e">
        <f t="shared" si="29"/>
        <v>#DIV/0!</v>
      </c>
      <c r="DS31" s="294">
        <v>0</v>
      </c>
      <c r="DT31" s="602">
        <f t="shared" si="30"/>
        <v>0</v>
      </c>
      <c r="DU31" s="621" t="e">
        <f t="shared" si="31"/>
        <v>#DIV/0!</v>
      </c>
      <c r="DV31" s="294">
        <v>0</v>
      </c>
      <c r="DW31" s="602">
        <f t="shared" si="32"/>
        <v>0</v>
      </c>
      <c r="DX31" s="621" t="e">
        <f t="shared" si="33"/>
        <v>#DIV/0!</v>
      </c>
    </row>
    <row r="32" spans="1:128" x14ac:dyDescent="0.25">
      <c r="A32" s="82" t="s">
        <v>61</v>
      </c>
      <c r="B32" s="294">
        <v>44526</v>
      </c>
      <c r="C32" s="294">
        <v>32648</v>
      </c>
      <c r="D32" s="294">
        <v>30678.999999999996</v>
      </c>
      <c r="E32" s="294">
        <v>107853</v>
      </c>
      <c r="F32" s="294">
        <v>25481.999999999996</v>
      </c>
      <c r="G32" s="294">
        <v>10541.999999999998</v>
      </c>
      <c r="H32" s="294">
        <v>0</v>
      </c>
      <c r="I32" s="294">
        <v>36023.999999999993</v>
      </c>
      <c r="J32" s="294">
        <v>143877</v>
      </c>
      <c r="K32" s="294">
        <v>0</v>
      </c>
      <c r="L32" s="294">
        <v>0</v>
      </c>
      <c r="M32" s="294">
        <v>0</v>
      </c>
      <c r="N32" s="294">
        <v>0</v>
      </c>
      <c r="O32" s="294">
        <v>143877</v>
      </c>
      <c r="P32" s="294">
        <v>2481</v>
      </c>
      <c r="Q32" s="294">
        <v>27248</v>
      </c>
      <c r="R32" s="294">
        <v>39098.258199999997</v>
      </c>
      <c r="S32" s="294">
        <v>68827.258199999997</v>
      </c>
      <c r="T32" s="294">
        <v>212704.25819999998</v>
      </c>
      <c r="U32" s="294">
        <v>46847.000000000007</v>
      </c>
      <c r="V32" s="294">
        <v>33844.999999999993</v>
      </c>
      <c r="W32" s="294">
        <v>28065</v>
      </c>
      <c r="X32" s="294">
        <v>108757</v>
      </c>
      <c r="Y32" s="294">
        <v>26434</v>
      </c>
      <c r="Z32" s="294">
        <v>4719</v>
      </c>
      <c r="AA32" s="294">
        <v>880</v>
      </c>
      <c r="AB32" s="294">
        <v>32033</v>
      </c>
      <c r="AC32" s="294">
        <v>140790</v>
      </c>
      <c r="AD32" s="294">
        <v>0</v>
      </c>
      <c r="AE32" s="294">
        <v>347.99784</v>
      </c>
      <c r="AF32" s="294">
        <v>1850</v>
      </c>
      <c r="AG32" s="294">
        <v>2197.99784</v>
      </c>
      <c r="AH32" s="294">
        <v>142987.99784</v>
      </c>
      <c r="AI32" s="294">
        <v>7620</v>
      </c>
      <c r="AJ32" s="294">
        <v>27158.999999999996</v>
      </c>
      <c r="AK32" s="294">
        <v>41885.262599999995</v>
      </c>
      <c r="AL32" s="294">
        <v>76664.262599999987</v>
      </c>
      <c r="AM32" s="294">
        <v>219652.26043999998</v>
      </c>
      <c r="AN32" s="88">
        <v>44065</v>
      </c>
      <c r="AO32" s="294">
        <v>34877</v>
      </c>
      <c r="AP32" s="294">
        <v>29369</v>
      </c>
      <c r="AQ32" s="294">
        <v>108311</v>
      </c>
      <c r="AR32" s="294">
        <v>24017</v>
      </c>
      <c r="AS32" s="294">
        <v>7155</v>
      </c>
      <c r="AT32" s="294">
        <v>5562</v>
      </c>
      <c r="AU32" s="294">
        <v>36734</v>
      </c>
      <c r="AV32" s="294">
        <v>145045</v>
      </c>
      <c r="AW32" s="294">
        <v>3860</v>
      </c>
      <c r="AX32" s="294">
        <v>2150</v>
      </c>
      <c r="AY32" s="294">
        <v>4814</v>
      </c>
      <c r="AZ32" s="294">
        <v>10824</v>
      </c>
      <c r="BA32" s="294">
        <v>155869</v>
      </c>
      <c r="BB32" s="294">
        <v>9434</v>
      </c>
      <c r="BC32" s="294">
        <v>25330</v>
      </c>
      <c r="BD32" s="294">
        <v>36459</v>
      </c>
      <c r="BE32" s="294">
        <v>71223</v>
      </c>
      <c r="BF32" s="294">
        <v>227092</v>
      </c>
      <c r="BG32" s="294">
        <v>7439.7395600000164</v>
      </c>
      <c r="BH32" s="546">
        <v>3.3870534931427443E-2</v>
      </c>
      <c r="BI32" s="294">
        <v>40567</v>
      </c>
      <c r="BJ32" s="294">
        <v>35410</v>
      </c>
      <c r="BK32" s="294">
        <v>29384</v>
      </c>
      <c r="BL32" s="294">
        <v>105361</v>
      </c>
      <c r="BM32" s="294">
        <v>22856</v>
      </c>
      <c r="BN32" s="294">
        <v>4571</v>
      </c>
      <c r="BO32" s="294">
        <v>5209</v>
      </c>
      <c r="BP32" s="294">
        <v>32636</v>
      </c>
      <c r="BQ32" s="294">
        <v>137997</v>
      </c>
      <c r="BR32" s="294">
        <v>-7048</v>
      </c>
      <c r="BS32" s="546">
        <v>-4.8591816332862213E-2</v>
      </c>
      <c r="BT32" s="294">
        <v>4149</v>
      </c>
      <c r="BU32" s="294">
        <v>289</v>
      </c>
      <c r="BV32" s="546">
        <v>7.4870466321243528E-2</v>
      </c>
      <c r="BW32" s="294">
        <v>2555</v>
      </c>
      <c r="BX32" s="844">
        <v>405</v>
      </c>
      <c r="BY32" s="845">
        <v>0.1883720930232558</v>
      </c>
      <c r="BZ32" s="294">
        <v>4955</v>
      </c>
      <c r="CA32" s="602">
        <f t="shared" si="0"/>
        <v>141</v>
      </c>
      <c r="CB32" s="621">
        <f t="shared" si="1"/>
        <v>2.9289572081429165E-2</v>
      </c>
      <c r="CC32" s="294">
        <v>11659</v>
      </c>
      <c r="CD32" s="602">
        <f t="shared" si="2"/>
        <v>835</v>
      </c>
      <c r="CE32" s="621">
        <f t="shared" si="3"/>
        <v>7.7143385070214343E-2</v>
      </c>
      <c r="CF32" s="294">
        <v>149656</v>
      </c>
      <c r="CG32" s="602">
        <f t="shared" si="4"/>
        <v>-6213</v>
      </c>
      <c r="CH32" s="621">
        <f t="shared" si="5"/>
        <v>-3.9860395588603249E-2</v>
      </c>
      <c r="CI32" s="294">
        <v>9157</v>
      </c>
      <c r="CJ32" s="602">
        <f t="shared" si="6"/>
        <v>-277</v>
      </c>
      <c r="CK32" s="621">
        <f t="shared" si="7"/>
        <v>-2.9361882552469791E-2</v>
      </c>
      <c r="CL32" s="294">
        <v>26533</v>
      </c>
      <c r="CM32" s="602">
        <f t="shared" si="8"/>
        <v>1203</v>
      </c>
      <c r="CN32" s="621">
        <f t="shared" si="9"/>
        <v>4.7493091196210029E-2</v>
      </c>
      <c r="CO32" s="294">
        <v>40286</v>
      </c>
      <c r="CP32" s="602">
        <f t="shared" si="10"/>
        <v>3827</v>
      </c>
      <c r="CQ32" s="621">
        <f t="shared" si="11"/>
        <v>0.10496722345648536</v>
      </c>
      <c r="CR32" s="294">
        <v>75976</v>
      </c>
      <c r="CS32" s="602">
        <f t="shared" si="12"/>
        <v>4753</v>
      </c>
      <c r="CT32" s="621">
        <f t="shared" si="13"/>
        <v>6.6734060626483016E-2</v>
      </c>
      <c r="CU32" s="294">
        <v>225632</v>
      </c>
      <c r="CV32" s="602">
        <f t="shared" si="14"/>
        <v>-1460</v>
      </c>
      <c r="CW32" s="621">
        <f t="shared" si="15"/>
        <v>-6.4291124302044986E-3</v>
      </c>
      <c r="CX32" s="294">
        <v>38744</v>
      </c>
      <c r="CY32" s="602">
        <f t="shared" si="16"/>
        <v>-1823</v>
      </c>
      <c r="CZ32" s="621">
        <f t="shared" si="17"/>
        <v>-4.4938003796189022E-2</v>
      </c>
      <c r="DA32" s="294">
        <v>32145</v>
      </c>
      <c r="DB32" s="602">
        <f t="shared" si="18"/>
        <v>-3265</v>
      </c>
      <c r="DC32" s="621">
        <f t="shared" si="19"/>
        <v>-9.2205591640779447E-2</v>
      </c>
      <c r="DD32" s="294">
        <v>30461</v>
      </c>
      <c r="DE32" s="602">
        <f t="shared" si="20"/>
        <v>1077</v>
      </c>
      <c r="DF32" s="621">
        <f t="shared" si="21"/>
        <v>3.6652600054451402E-2</v>
      </c>
      <c r="DG32" s="294">
        <v>101350</v>
      </c>
      <c r="DH32" s="602">
        <f t="shared" si="22"/>
        <v>-4011</v>
      </c>
      <c r="DI32" s="621">
        <f t="shared" si="23"/>
        <v>-3.8069114757832596E-2</v>
      </c>
      <c r="DJ32" s="294">
        <v>22613</v>
      </c>
      <c r="DK32" s="602">
        <f t="shared" si="24"/>
        <v>18042</v>
      </c>
      <c r="DL32" s="621">
        <f t="shared" si="25"/>
        <v>3.9470575366440603</v>
      </c>
      <c r="DM32" s="294">
        <v>5299</v>
      </c>
      <c r="DN32" s="602">
        <f t="shared" si="26"/>
        <v>728</v>
      </c>
      <c r="DO32" s="621">
        <f t="shared" si="27"/>
        <v>0.15926493108728942</v>
      </c>
      <c r="DP32" s="294">
        <v>6757</v>
      </c>
      <c r="DQ32" s="602">
        <f t="shared" si="28"/>
        <v>1548</v>
      </c>
      <c r="DR32" s="621">
        <f t="shared" si="29"/>
        <v>0.29717796122096374</v>
      </c>
      <c r="DS32" s="294">
        <v>34669</v>
      </c>
      <c r="DT32" s="602">
        <f t="shared" si="30"/>
        <v>2033</v>
      </c>
      <c r="DU32" s="621">
        <f t="shared" si="31"/>
        <v>6.2293173182988111E-2</v>
      </c>
      <c r="DV32" s="294">
        <v>136019</v>
      </c>
      <c r="DW32" s="602">
        <f t="shared" si="32"/>
        <v>-1978</v>
      </c>
      <c r="DX32" s="621">
        <f t="shared" si="33"/>
        <v>-1.4333644934310167E-2</v>
      </c>
    </row>
    <row r="33" spans="1:128" x14ac:dyDescent="0.25">
      <c r="A33" s="82" t="s">
        <v>71</v>
      </c>
      <c r="E33" s="294">
        <v>0</v>
      </c>
      <c r="I33" s="294">
        <v>0</v>
      </c>
      <c r="J33" s="294">
        <v>0</v>
      </c>
      <c r="N33" s="294">
        <v>0</v>
      </c>
      <c r="O33" s="294">
        <v>0</v>
      </c>
      <c r="S33" s="294">
        <v>0</v>
      </c>
      <c r="T33" s="294">
        <v>0</v>
      </c>
      <c r="X33" s="294">
        <v>0</v>
      </c>
      <c r="AB33" s="294">
        <v>0</v>
      </c>
      <c r="AC33" s="294">
        <v>0</v>
      </c>
      <c r="AG33" s="294">
        <v>0</v>
      </c>
      <c r="AH33" s="294">
        <v>0</v>
      </c>
      <c r="AL33" s="294">
        <v>0</v>
      </c>
      <c r="AM33" s="294">
        <v>0</v>
      </c>
      <c r="AQ33" s="294">
        <v>0</v>
      </c>
      <c r="AU33" s="294">
        <v>0</v>
      </c>
      <c r="AV33" s="294">
        <v>0</v>
      </c>
      <c r="AZ33" s="294">
        <v>0</v>
      </c>
      <c r="BA33" s="294">
        <v>0</v>
      </c>
      <c r="BE33" s="294">
        <v>0</v>
      </c>
      <c r="BF33" s="294">
        <v>0</v>
      </c>
      <c r="BG33" s="294">
        <v>0</v>
      </c>
      <c r="BH33" s="546"/>
      <c r="BL33" s="294">
        <v>0</v>
      </c>
      <c r="BP33" s="294">
        <v>0</v>
      </c>
      <c r="BQ33" s="294">
        <v>0</v>
      </c>
      <c r="BR33" s="294">
        <v>0</v>
      </c>
      <c r="BS33" s="546" t="e">
        <v>#DIV/0!</v>
      </c>
      <c r="BU33" s="294">
        <v>0</v>
      </c>
      <c r="BV33" s="546" t="e">
        <v>#DIV/0!</v>
      </c>
      <c r="BX33" s="844">
        <v>0</v>
      </c>
      <c r="BY33" s="845" t="e">
        <v>#DIV/0!</v>
      </c>
      <c r="CA33" s="602">
        <f t="shared" si="0"/>
        <v>0</v>
      </c>
      <c r="CB33" s="621" t="e">
        <f t="shared" si="1"/>
        <v>#DIV/0!</v>
      </c>
      <c r="CC33" s="294">
        <v>0</v>
      </c>
      <c r="CD33" s="602">
        <f t="shared" si="2"/>
        <v>0</v>
      </c>
      <c r="CE33" s="621" t="e">
        <f t="shared" si="3"/>
        <v>#DIV/0!</v>
      </c>
      <c r="CF33" s="294">
        <v>0</v>
      </c>
      <c r="CG33" s="602">
        <f t="shared" si="4"/>
        <v>0</v>
      </c>
      <c r="CH33" s="621" t="e">
        <f t="shared" si="5"/>
        <v>#DIV/0!</v>
      </c>
      <c r="CJ33" s="602">
        <f t="shared" si="6"/>
        <v>0</v>
      </c>
      <c r="CK33" s="621" t="e">
        <f t="shared" si="7"/>
        <v>#DIV/0!</v>
      </c>
      <c r="CM33" s="602">
        <f t="shared" si="8"/>
        <v>0</v>
      </c>
      <c r="CN33" s="621" t="e">
        <f t="shared" si="9"/>
        <v>#DIV/0!</v>
      </c>
      <c r="CP33" s="602">
        <f t="shared" si="10"/>
        <v>0</v>
      </c>
      <c r="CQ33" s="621" t="e">
        <f t="shared" si="11"/>
        <v>#DIV/0!</v>
      </c>
      <c r="CR33" s="294">
        <v>0</v>
      </c>
      <c r="CS33" s="602">
        <f t="shared" si="12"/>
        <v>0</v>
      </c>
      <c r="CT33" s="621" t="e">
        <f t="shared" si="13"/>
        <v>#DIV/0!</v>
      </c>
      <c r="CU33" s="294">
        <v>0</v>
      </c>
      <c r="CV33" s="602">
        <f t="shared" si="14"/>
        <v>0</v>
      </c>
      <c r="CW33" s="621" t="e">
        <f t="shared" si="15"/>
        <v>#DIV/0!</v>
      </c>
      <c r="CY33" s="602">
        <f t="shared" si="16"/>
        <v>0</v>
      </c>
      <c r="CZ33" s="621" t="e">
        <f t="shared" si="17"/>
        <v>#DIV/0!</v>
      </c>
      <c r="DB33" s="602">
        <f t="shared" si="18"/>
        <v>0</v>
      </c>
      <c r="DC33" s="621" t="e">
        <f t="shared" si="19"/>
        <v>#DIV/0!</v>
      </c>
      <c r="DE33" s="602">
        <f t="shared" si="20"/>
        <v>0</v>
      </c>
      <c r="DF33" s="621" t="e">
        <f t="shared" si="21"/>
        <v>#DIV/0!</v>
      </c>
      <c r="DG33" s="294">
        <v>0</v>
      </c>
      <c r="DH33" s="602">
        <f t="shared" si="22"/>
        <v>0</v>
      </c>
      <c r="DI33" s="621" t="e">
        <f t="shared" si="23"/>
        <v>#DIV/0!</v>
      </c>
      <c r="DK33" s="602">
        <f t="shared" si="24"/>
        <v>0</v>
      </c>
      <c r="DL33" s="621" t="e">
        <f t="shared" si="25"/>
        <v>#DIV/0!</v>
      </c>
      <c r="DN33" s="602">
        <f t="shared" si="26"/>
        <v>0</v>
      </c>
      <c r="DO33" s="621" t="e">
        <f t="shared" si="27"/>
        <v>#DIV/0!</v>
      </c>
      <c r="DQ33" s="602">
        <f t="shared" si="28"/>
        <v>0</v>
      </c>
      <c r="DR33" s="621" t="e">
        <f t="shared" si="29"/>
        <v>#DIV/0!</v>
      </c>
      <c r="DS33" s="294">
        <v>0</v>
      </c>
      <c r="DT33" s="602">
        <f t="shared" si="30"/>
        <v>0</v>
      </c>
      <c r="DU33" s="621" t="e">
        <f t="shared" si="31"/>
        <v>#DIV/0!</v>
      </c>
      <c r="DV33" s="294">
        <v>0</v>
      </c>
      <c r="DW33" s="602">
        <f t="shared" si="32"/>
        <v>0</v>
      </c>
      <c r="DX33" s="621" t="e">
        <f t="shared" si="33"/>
        <v>#DIV/0!</v>
      </c>
    </row>
    <row r="34" spans="1:128" x14ac:dyDescent="0.25">
      <c r="A34" s="82" t="s">
        <v>72</v>
      </c>
      <c r="E34" s="294">
        <v>0</v>
      </c>
      <c r="I34" s="294">
        <v>0</v>
      </c>
      <c r="J34" s="294">
        <v>0</v>
      </c>
      <c r="N34" s="294">
        <v>0</v>
      </c>
      <c r="O34" s="294">
        <v>0</v>
      </c>
      <c r="S34" s="294">
        <v>0</v>
      </c>
      <c r="T34" s="294">
        <v>0</v>
      </c>
      <c r="X34" s="294">
        <v>0</v>
      </c>
      <c r="AB34" s="294">
        <v>0</v>
      </c>
      <c r="AC34" s="294">
        <v>0</v>
      </c>
      <c r="AG34" s="294">
        <v>0</v>
      </c>
      <c r="AH34" s="294">
        <v>0</v>
      </c>
      <c r="AL34" s="294">
        <v>0</v>
      </c>
      <c r="AM34" s="294">
        <v>0</v>
      </c>
      <c r="AQ34" s="294">
        <v>0</v>
      </c>
      <c r="AU34" s="294">
        <v>0</v>
      </c>
      <c r="AV34" s="294">
        <v>0</v>
      </c>
      <c r="AZ34" s="294">
        <v>0</v>
      </c>
      <c r="BA34" s="294">
        <v>0</v>
      </c>
      <c r="BE34" s="294">
        <v>0</v>
      </c>
      <c r="BF34" s="294">
        <v>0</v>
      </c>
      <c r="BG34" s="294">
        <v>0</v>
      </c>
      <c r="BH34" s="546"/>
      <c r="BL34" s="294">
        <v>0</v>
      </c>
      <c r="BP34" s="294">
        <v>0</v>
      </c>
      <c r="BQ34" s="294">
        <v>0</v>
      </c>
      <c r="BR34" s="294">
        <v>0</v>
      </c>
      <c r="BS34" s="546" t="e">
        <v>#DIV/0!</v>
      </c>
      <c r="BU34" s="294">
        <v>0</v>
      </c>
      <c r="BV34" s="546" t="e">
        <v>#DIV/0!</v>
      </c>
      <c r="BX34" s="844">
        <v>0</v>
      </c>
      <c r="BY34" s="845" t="e">
        <v>#DIV/0!</v>
      </c>
      <c r="CA34" s="602">
        <f t="shared" si="0"/>
        <v>0</v>
      </c>
      <c r="CB34" s="621" t="e">
        <f t="shared" si="1"/>
        <v>#DIV/0!</v>
      </c>
      <c r="CC34" s="294">
        <v>0</v>
      </c>
      <c r="CD34" s="602">
        <f t="shared" si="2"/>
        <v>0</v>
      </c>
      <c r="CE34" s="621" t="e">
        <f t="shared" si="3"/>
        <v>#DIV/0!</v>
      </c>
      <c r="CF34" s="294">
        <v>0</v>
      </c>
      <c r="CG34" s="602">
        <f t="shared" si="4"/>
        <v>0</v>
      </c>
      <c r="CH34" s="621" t="e">
        <f t="shared" si="5"/>
        <v>#DIV/0!</v>
      </c>
      <c r="CJ34" s="602">
        <f t="shared" si="6"/>
        <v>0</v>
      </c>
      <c r="CK34" s="621" t="e">
        <f t="shared" si="7"/>
        <v>#DIV/0!</v>
      </c>
      <c r="CM34" s="602">
        <f t="shared" si="8"/>
        <v>0</v>
      </c>
      <c r="CN34" s="621" t="e">
        <f t="shared" si="9"/>
        <v>#DIV/0!</v>
      </c>
      <c r="CP34" s="602">
        <f t="shared" si="10"/>
        <v>0</v>
      </c>
      <c r="CQ34" s="621" t="e">
        <f t="shared" si="11"/>
        <v>#DIV/0!</v>
      </c>
      <c r="CR34" s="294">
        <v>0</v>
      </c>
      <c r="CS34" s="602">
        <f t="shared" si="12"/>
        <v>0</v>
      </c>
      <c r="CT34" s="621" t="e">
        <f t="shared" si="13"/>
        <v>#DIV/0!</v>
      </c>
      <c r="CU34" s="294">
        <v>0</v>
      </c>
      <c r="CV34" s="602">
        <f t="shared" si="14"/>
        <v>0</v>
      </c>
      <c r="CW34" s="621" t="e">
        <f t="shared" si="15"/>
        <v>#DIV/0!</v>
      </c>
      <c r="CY34" s="602">
        <f t="shared" si="16"/>
        <v>0</v>
      </c>
      <c r="CZ34" s="621" t="e">
        <f t="shared" si="17"/>
        <v>#DIV/0!</v>
      </c>
      <c r="DB34" s="602">
        <f t="shared" si="18"/>
        <v>0</v>
      </c>
      <c r="DC34" s="621" t="e">
        <f t="shared" si="19"/>
        <v>#DIV/0!</v>
      </c>
      <c r="DE34" s="602">
        <f t="shared" si="20"/>
        <v>0</v>
      </c>
      <c r="DF34" s="621" t="e">
        <f t="shared" si="21"/>
        <v>#DIV/0!</v>
      </c>
      <c r="DG34" s="294">
        <v>0</v>
      </c>
      <c r="DH34" s="602">
        <f t="shared" si="22"/>
        <v>0</v>
      </c>
      <c r="DI34" s="621" t="e">
        <f t="shared" si="23"/>
        <v>#DIV/0!</v>
      </c>
      <c r="DK34" s="602">
        <f t="shared" si="24"/>
        <v>0</v>
      </c>
      <c r="DL34" s="621" t="e">
        <f t="shared" si="25"/>
        <v>#DIV/0!</v>
      </c>
      <c r="DN34" s="602">
        <f t="shared" si="26"/>
        <v>0</v>
      </c>
      <c r="DO34" s="621" t="e">
        <f t="shared" si="27"/>
        <v>#DIV/0!</v>
      </c>
      <c r="DQ34" s="602">
        <f t="shared" si="28"/>
        <v>0</v>
      </c>
      <c r="DR34" s="621" t="e">
        <f t="shared" si="29"/>
        <v>#DIV/0!</v>
      </c>
      <c r="DS34" s="294">
        <v>0</v>
      </c>
      <c r="DT34" s="602">
        <f t="shared" si="30"/>
        <v>0</v>
      </c>
      <c r="DU34" s="621" t="e">
        <f t="shared" si="31"/>
        <v>#DIV/0!</v>
      </c>
      <c r="DV34" s="294">
        <v>0</v>
      </c>
      <c r="DW34" s="602">
        <f t="shared" si="32"/>
        <v>0</v>
      </c>
      <c r="DX34" s="621" t="e">
        <f t="shared" si="33"/>
        <v>#DIV/0!</v>
      </c>
    </row>
    <row r="35" spans="1:128" x14ac:dyDescent="0.25">
      <c r="A35" s="82" t="s">
        <v>89</v>
      </c>
      <c r="E35" s="294">
        <v>0</v>
      </c>
      <c r="I35" s="294">
        <v>0</v>
      </c>
      <c r="J35" s="294">
        <v>0</v>
      </c>
      <c r="N35" s="294">
        <v>0</v>
      </c>
      <c r="O35" s="294">
        <v>0</v>
      </c>
      <c r="S35" s="294">
        <v>0</v>
      </c>
      <c r="T35" s="294">
        <v>0</v>
      </c>
      <c r="X35" s="294">
        <v>0</v>
      </c>
      <c r="AB35" s="294">
        <v>0</v>
      </c>
      <c r="AC35" s="294">
        <v>0</v>
      </c>
      <c r="AG35" s="294">
        <v>0</v>
      </c>
      <c r="AH35" s="294">
        <v>0</v>
      </c>
      <c r="AL35" s="294">
        <v>0</v>
      </c>
      <c r="AM35" s="294">
        <v>0</v>
      </c>
      <c r="AQ35" s="294">
        <v>0</v>
      </c>
      <c r="AU35" s="294">
        <v>0</v>
      </c>
      <c r="AV35" s="294">
        <v>0</v>
      </c>
      <c r="AZ35" s="294">
        <v>0</v>
      </c>
      <c r="BA35" s="294">
        <v>0</v>
      </c>
      <c r="BE35" s="294">
        <v>0</v>
      </c>
      <c r="BF35" s="294">
        <v>0</v>
      </c>
      <c r="BG35" s="294">
        <v>0</v>
      </c>
      <c r="BH35" s="546"/>
      <c r="BL35" s="294">
        <v>0</v>
      </c>
      <c r="BP35" s="294">
        <v>0</v>
      </c>
      <c r="BQ35" s="294">
        <v>0</v>
      </c>
      <c r="BR35" s="294">
        <v>0</v>
      </c>
      <c r="BS35" s="546" t="e">
        <v>#DIV/0!</v>
      </c>
      <c r="BU35" s="294">
        <v>0</v>
      </c>
      <c r="BV35" s="546" t="e">
        <v>#DIV/0!</v>
      </c>
      <c r="BX35" s="844">
        <v>0</v>
      </c>
      <c r="BY35" s="845" t="e">
        <v>#DIV/0!</v>
      </c>
      <c r="CA35" s="602">
        <f t="shared" si="0"/>
        <v>0</v>
      </c>
      <c r="CB35" s="621" t="e">
        <f t="shared" si="1"/>
        <v>#DIV/0!</v>
      </c>
      <c r="CC35" s="294">
        <v>0</v>
      </c>
      <c r="CD35" s="602">
        <f t="shared" si="2"/>
        <v>0</v>
      </c>
      <c r="CE35" s="621" t="e">
        <f t="shared" si="3"/>
        <v>#DIV/0!</v>
      </c>
      <c r="CF35" s="294">
        <v>0</v>
      </c>
      <c r="CG35" s="602">
        <f t="shared" si="4"/>
        <v>0</v>
      </c>
      <c r="CH35" s="621" t="e">
        <f t="shared" si="5"/>
        <v>#DIV/0!</v>
      </c>
      <c r="CJ35" s="602">
        <f t="shared" si="6"/>
        <v>0</v>
      </c>
      <c r="CK35" s="621" t="e">
        <f t="shared" si="7"/>
        <v>#DIV/0!</v>
      </c>
      <c r="CM35" s="602">
        <f t="shared" si="8"/>
        <v>0</v>
      </c>
      <c r="CN35" s="621" t="e">
        <f t="shared" si="9"/>
        <v>#DIV/0!</v>
      </c>
      <c r="CP35" s="602">
        <f t="shared" si="10"/>
        <v>0</v>
      </c>
      <c r="CQ35" s="621" t="e">
        <f t="shared" si="11"/>
        <v>#DIV/0!</v>
      </c>
      <c r="CR35" s="294">
        <v>0</v>
      </c>
      <c r="CS35" s="602">
        <f t="shared" si="12"/>
        <v>0</v>
      </c>
      <c r="CT35" s="621" t="e">
        <f t="shared" si="13"/>
        <v>#DIV/0!</v>
      </c>
      <c r="CU35" s="294">
        <v>0</v>
      </c>
      <c r="CV35" s="602">
        <f t="shared" si="14"/>
        <v>0</v>
      </c>
      <c r="CW35" s="621" t="e">
        <f t="shared" si="15"/>
        <v>#DIV/0!</v>
      </c>
      <c r="CY35" s="602">
        <f t="shared" si="16"/>
        <v>0</v>
      </c>
      <c r="CZ35" s="621" t="e">
        <f t="shared" si="17"/>
        <v>#DIV/0!</v>
      </c>
      <c r="DB35" s="602">
        <f t="shared" si="18"/>
        <v>0</v>
      </c>
      <c r="DC35" s="621" t="e">
        <f t="shared" si="19"/>
        <v>#DIV/0!</v>
      </c>
      <c r="DE35" s="602">
        <f t="shared" si="20"/>
        <v>0</v>
      </c>
      <c r="DF35" s="621" t="e">
        <f t="shared" si="21"/>
        <v>#DIV/0!</v>
      </c>
      <c r="DG35" s="294">
        <v>0</v>
      </c>
      <c r="DH35" s="602">
        <f t="shared" si="22"/>
        <v>0</v>
      </c>
      <c r="DI35" s="621" t="e">
        <f t="shared" si="23"/>
        <v>#DIV/0!</v>
      </c>
      <c r="DK35" s="602">
        <f t="shared" si="24"/>
        <v>0</v>
      </c>
      <c r="DL35" s="621" t="e">
        <f t="shared" si="25"/>
        <v>#DIV/0!</v>
      </c>
      <c r="DN35" s="602">
        <f t="shared" si="26"/>
        <v>0</v>
      </c>
      <c r="DO35" s="621" t="e">
        <f t="shared" si="27"/>
        <v>#DIV/0!</v>
      </c>
      <c r="DQ35" s="602">
        <f t="shared" si="28"/>
        <v>0</v>
      </c>
      <c r="DR35" s="621" t="e">
        <f t="shared" si="29"/>
        <v>#DIV/0!</v>
      </c>
      <c r="DS35" s="294">
        <v>0</v>
      </c>
      <c r="DT35" s="602">
        <f t="shared" si="30"/>
        <v>0</v>
      </c>
      <c r="DU35" s="621" t="e">
        <f t="shared" si="31"/>
        <v>#DIV/0!</v>
      </c>
      <c r="DV35" s="294">
        <v>0</v>
      </c>
      <c r="DW35" s="602">
        <f t="shared" si="32"/>
        <v>0</v>
      </c>
      <c r="DX35" s="621" t="e">
        <f t="shared" si="33"/>
        <v>#DIV/0!</v>
      </c>
    </row>
    <row r="36" spans="1:128" x14ac:dyDescent="0.25">
      <c r="A36" s="82" t="s">
        <v>90</v>
      </c>
      <c r="E36" s="294">
        <v>0</v>
      </c>
      <c r="I36" s="294">
        <v>0</v>
      </c>
      <c r="J36" s="294">
        <v>0</v>
      </c>
      <c r="N36" s="294">
        <v>0</v>
      </c>
      <c r="O36" s="294">
        <v>0</v>
      </c>
      <c r="S36" s="294">
        <v>0</v>
      </c>
      <c r="T36" s="294">
        <v>0</v>
      </c>
      <c r="X36" s="294">
        <v>0</v>
      </c>
      <c r="AB36" s="294">
        <v>0</v>
      </c>
      <c r="AC36" s="294">
        <v>0</v>
      </c>
      <c r="AG36" s="294">
        <v>0</v>
      </c>
      <c r="AH36" s="294">
        <v>0</v>
      </c>
      <c r="AL36" s="294">
        <v>0</v>
      </c>
      <c r="AM36" s="294">
        <v>0</v>
      </c>
      <c r="AQ36" s="294">
        <v>0</v>
      </c>
      <c r="AU36" s="294">
        <v>0</v>
      </c>
      <c r="AV36" s="294">
        <v>0</v>
      </c>
      <c r="AZ36" s="294">
        <v>0</v>
      </c>
      <c r="BA36" s="294">
        <v>0</v>
      </c>
      <c r="BE36" s="294">
        <v>0</v>
      </c>
      <c r="BF36" s="294">
        <v>0</v>
      </c>
      <c r="BG36" s="294">
        <v>0</v>
      </c>
      <c r="BH36" s="546"/>
      <c r="BL36" s="294">
        <v>0</v>
      </c>
      <c r="BP36" s="294">
        <v>0</v>
      </c>
      <c r="BQ36" s="294">
        <v>0</v>
      </c>
      <c r="BR36" s="294">
        <v>0</v>
      </c>
      <c r="BS36" s="546" t="e">
        <v>#DIV/0!</v>
      </c>
      <c r="BU36" s="294">
        <v>0</v>
      </c>
      <c r="BV36" s="546" t="e">
        <v>#DIV/0!</v>
      </c>
      <c r="BX36" s="844">
        <v>0</v>
      </c>
      <c r="BY36" s="845" t="e">
        <v>#DIV/0!</v>
      </c>
      <c r="CA36" s="602">
        <f t="shared" si="0"/>
        <v>0</v>
      </c>
      <c r="CB36" s="621" t="e">
        <f t="shared" si="1"/>
        <v>#DIV/0!</v>
      </c>
      <c r="CC36" s="294">
        <v>0</v>
      </c>
      <c r="CD36" s="602">
        <f t="shared" si="2"/>
        <v>0</v>
      </c>
      <c r="CE36" s="621" t="e">
        <f t="shared" si="3"/>
        <v>#DIV/0!</v>
      </c>
      <c r="CF36" s="294">
        <v>0</v>
      </c>
      <c r="CG36" s="602">
        <f t="shared" si="4"/>
        <v>0</v>
      </c>
      <c r="CH36" s="621" t="e">
        <f t="shared" si="5"/>
        <v>#DIV/0!</v>
      </c>
      <c r="CJ36" s="602">
        <f t="shared" si="6"/>
        <v>0</v>
      </c>
      <c r="CK36" s="621" t="e">
        <f t="shared" si="7"/>
        <v>#DIV/0!</v>
      </c>
      <c r="CM36" s="602">
        <f t="shared" si="8"/>
        <v>0</v>
      </c>
      <c r="CN36" s="621" t="e">
        <f t="shared" si="9"/>
        <v>#DIV/0!</v>
      </c>
      <c r="CP36" s="602">
        <f t="shared" si="10"/>
        <v>0</v>
      </c>
      <c r="CQ36" s="621" t="e">
        <f t="shared" si="11"/>
        <v>#DIV/0!</v>
      </c>
      <c r="CR36" s="294">
        <v>0</v>
      </c>
      <c r="CS36" s="602">
        <f t="shared" si="12"/>
        <v>0</v>
      </c>
      <c r="CT36" s="621" t="e">
        <f t="shared" si="13"/>
        <v>#DIV/0!</v>
      </c>
      <c r="CU36" s="294">
        <v>0</v>
      </c>
      <c r="CV36" s="602">
        <f t="shared" si="14"/>
        <v>0</v>
      </c>
      <c r="CW36" s="621" t="e">
        <f t="shared" si="15"/>
        <v>#DIV/0!</v>
      </c>
      <c r="CY36" s="602">
        <f t="shared" si="16"/>
        <v>0</v>
      </c>
      <c r="CZ36" s="621" t="e">
        <f t="shared" si="17"/>
        <v>#DIV/0!</v>
      </c>
      <c r="DB36" s="602">
        <f t="shared" si="18"/>
        <v>0</v>
      </c>
      <c r="DC36" s="621" t="e">
        <f t="shared" si="19"/>
        <v>#DIV/0!</v>
      </c>
      <c r="DE36" s="602">
        <f t="shared" si="20"/>
        <v>0</v>
      </c>
      <c r="DF36" s="621" t="e">
        <f t="shared" si="21"/>
        <v>#DIV/0!</v>
      </c>
      <c r="DG36" s="294">
        <v>0</v>
      </c>
      <c r="DH36" s="602">
        <f t="shared" si="22"/>
        <v>0</v>
      </c>
      <c r="DI36" s="621" t="e">
        <f t="shared" si="23"/>
        <v>#DIV/0!</v>
      </c>
      <c r="DK36" s="602">
        <f t="shared" si="24"/>
        <v>0</v>
      </c>
      <c r="DL36" s="621" t="e">
        <f t="shared" si="25"/>
        <v>#DIV/0!</v>
      </c>
      <c r="DN36" s="602">
        <f t="shared" si="26"/>
        <v>0</v>
      </c>
      <c r="DO36" s="621" t="e">
        <f t="shared" si="27"/>
        <v>#DIV/0!</v>
      </c>
      <c r="DQ36" s="602">
        <f t="shared" si="28"/>
        <v>0</v>
      </c>
      <c r="DR36" s="621" t="e">
        <f t="shared" si="29"/>
        <v>#DIV/0!</v>
      </c>
      <c r="DS36" s="294">
        <v>0</v>
      </c>
      <c r="DT36" s="602">
        <f t="shared" si="30"/>
        <v>0</v>
      </c>
      <c r="DU36" s="621" t="e">
        <f t="shared" si="31"/>
        <v>#DIV/0!</v>
      </c>
      <c r="DV36" s="294">
        <v>0</v>
      </c>
      <c r="DW36" s="602">
        <f t="shared" si="32"/>
        <v>0</v>
      </c>
      <c r="DX36" s="621" t="e">
        <f t="shared" si="33"/>
        <v>#DIV/0!</v>
      </c>
    </row>
    <row r="37" spans="1:128" x14ac:dyDescent="0.25">
      <c r="A37" s="82" t="s">
        <v>73</v>
      </c>
      <c r="E37" s="294">
        <v>0</v>
      </c>
      <c r="I37" s="294">
        <v>0</v>
      </c>
      <c r="J37" s="294">
        <v>0</v>
      </c>
      <c r="N37" s="294">
        <v>0</v>
      </c>
      <c r="O37" s="294">
        <v>0</v>
      </c>
      <c r="S37" s="294">
        <v>0</v>
      </c>
      <c r="T37" s="294">
        <v>0</v>
      </c>
      <c r="X37" s="294">
        <v>0</v>
      </c>
      <c r="AB37" s="294">
        <v>0</v>
      </c>
      <c r="AC37" s="294">
        <v>0</v>
      </c>
      <c r="AG37" s="294">
        <v>0</v>
      </c>
      <c r="AH37" s="294">
        <v>0</v>
      </c>
      <c r="AL37" s="294">
        <v>0</v>
      </c>
      <c r="AM37" s="294">
        <v>0</v>
      </c>
      <c r="AQ37" s="294">
        <v>0</v>
      </c>
      <c r="AU37" s="294">
        <v>0</v>
      </c>
      <c r="AV37" s="294">
        <v>0</v>
      </c>
      <c r="AZ37" s="294">
        <v>0</v>
      </c>
      <c r="BA37" s="294">
        <v>0</v>
      </c>
      <c r="BE37" s="294">
        <v>0</v>
      </c>
      <c r="BF37" s="294">
        <v>0</v>
      </c>
      <c r="BG37" s="294">
        <v>0</v>
      </c>
      <c r="BH37" s="546"/>
      <c r="BL37" s="294">
        <v>0</v>
      </c>
      <c r="BP37" s="294">
        <v>0</v>
      </c>
      <c r="BQ37" s="294">
        <v>0</v>
      </c>
      <c r="BR37" s="294">
        <v>0</v>
      </c>
      <c r="BS37" s="546" t="e">
        <v>#DIV/0!</v>
      </c>
      <c r="BU37" s="294">
        <v>0</v>
      </c>
      <c r="BV37" s="546" t="e">
        <v>#DIV/0!</v>
      </c>
      <c r="BX37" s="844">
        <v>0</v>
      </c>
      <c r="BY37" s="845" t="e">
        <v>#DIV/0!</v>
      </c>
      <c r="CA37" s="602">
        <f t="shared" si="0"/>
        <v>0</v>
      </c>
      <c r="CB37" s="621" t="e">
        <f t="shared" si="1"/>
        <v>#DIV/0!</v>
      </c>
      <c r="CC37" s="294">
        <v>0</v>
      </c>
      <c r="CD37" s="602">
        <f t="shared" si="2"/>
        <v>0</v>
      </c>
      <c r="CE37" s="621" t="e">
        <f t="shared" si="3"/>
        <v>#DIV/0!</v>
      </c>
      <c r="CF37" s="294">
        <v>0</v>
      </c>
      <c r="CG37" s="602">
        <f t="shared" si="4"/>
        <v>0</v>
      </c>
      <c r="CH37" s="621" t="e">
        <f t="shared" si="5"/>
        <v>#DIV/0!</v>
      </c>
      <c r="CJ37" s="602">
        <f t="shared" si="6"/>
        <v>0</v>
      </c>
      <c r="CK37" s="621" t="e">
        <f t="shared" si="7"/>
        <v>#DIV/0!</v>
      </c>
      <c r="CM37" s="602">
        <f t="shared" si="8"/>
        <v>0</v>
      </c>
      <c r="CN37" s="621" t="e">
        <f t="shared" si="9"/>
        <v>#DIV/0!</v>
      </c>
      <c r="CP37" s="602">
        <f t="shared" si="10"/>
        <v>0</v>
      </c>
      <c r="CQ37" s="621" t="e">
        <f t="shared" si="11"/>
        <v>#DIV/0!</v>
      </c>
      <c r="CR37" s="294">
        <v>0</v>
      </c>
      <c r="CS37" s="602">
        <f t="shared" si="12"/>
        <v>0</v>
      </c>
      <c r="CT37" s="621" t="e">
        <f t="shared" si="13"/>
        <v>#DIV/0!</v>
      </c>
      <c r="CU37" s="294">
        <v>0</v>
      </c>
      <c r="CV37" s="602">
        <f t="shared" si="14"/>
        <v>0</v>
      </c>
      <c r="CW37" s="621" t="e">
        <f t="shared" si="15"/>
        <v>#DIV/0!</v>
      </c>
      <c r="CY37" s="602">
        <f t="shared" si="16"/>
        <v>0</v>
      </c>
      <c r="CZ37" s="621" t="e">
        <f t="shared" si="17"/>
        <v>#DIV/0!</v>
      </c>
      <c r="DB37" s="602">
        <f t="shared" si="18"/>
        <v>0</v>
      </c>
      <c r="DC37" s="621" t="e">
        <f t="shared" si="19"/>
        <v>#DIV/0!</v>
      </c>
      <c r="DE37" s="602">
        <f t="shared" si="20"/>
        <v>0</v>
      </c>
      <c r="DF37" s="621" t="e">
        <f t="shared" si="21"/>
        <v>#DIV/0!</v>
      </c>
      <c r="DG37" s="294">
        <v>0</v>
      </c>
      <c r="DH37" s="602">
        <f t="shared" si="22"/>
        <v>0</v>
      </c>
      <c r="DI37" s="621" t="e">
        <f t="shared" si="23"/>
        <v>#DIV/0!</v>
      </c>
      <c r="DK37" s="602">
        <f t="shared" si="24"/>
        <v>0</v>
      </c>
      <c r="DL37" s="621" t="e">
        <f t="shared" si="25"/>
        <v>#DIV/0!</v>
      </c>
      <c r="DN37" s="602">
        <f t="shared" si="26"/>
        <v>0</v>
      </c>
      <c r="DO37" s="621" t="e">
        <f t="shared" si="27"/>
        <v>#DIV/0!</v>
      </c>
      <c r="DQ37" s="602">
        <f t="shared" si="28"/>
        <v>0</v>
      </c>
      <c r="DR37" s="621" t="e">
        <f t="shared" si="29"/>
        <v>#DIV/0!</v>
      </c>
      <c r="DS37" s="294">
        <v>0</v>
      </c>
      <c r="DT37" s="602">
        <f t="shared" si="30"/>
        <v>0</v>
      </c>
      <c r="DU37" s="621" t="e">
        <f t="shared" si="31"/>
        <v>#DIV/0!</v>
      </c>
      <c r="DV37" s="294">
        <v>0</v>
      </c>
      <c r="DW37" s="602">
        <f t="shared" si="32"/>
        <v>0</v>
      </c>
      <c r="DX37" s="621" t="e">
        <f t="shared" si="33"/>
        <v>#DIV/0!</v>
      </c>
    </row>
    <row r="38" spans="1:128" x14ac:dyDescent="0.25">
      <c r="A38" s="79" t="s">
        <v>30</v>
      </c>
      <c r="B38" s="80">
        <v>180866.33729211503</v>
      </c>
      <c r="C38" s="80">
        <v>192485.69439026993</v>
      </c>
      <c r="D38" s="80">
        <v>170947.48137348267</v>
      </c>
      <c r="E38" s="80">
        <v>554262.3703809171</v>
      </c>
      <c r="F38" s="80">
        <v>134726.16615245075</v>
      </c>
      <c r="G38" s="80">
        <v>100219.09976938134</v>
      </c>
      <c r="H38" s="80">
        <v>44388.167998602788</v>
      </c>
      <c r="I38" s="80">
        <v>287369.18562043487</v>
      </c>
      <c r="J38" s="80">
        <v>841631.55600135191</v>
      </c>
      <c r="K38" s="80">
        <v>21454.678520000001</v>
      </c>
      <c r="L38" s="80">
        <v>18468.647217102789</v>
      </c>
      <c r="M38" s="80">
        <v>53715.545967702477</v>
      </c>
      <c r="N38" s="80">
        <v>95137.177104805276</v>
      </c>
      <c r="O38" s="80">
        <v>936768.73310615728</v>
      </c>
      <c r="P38" s="80">
        <v>138453.25699999998</v>
      </c>
      <c r="Q38" s="80">
        <v>197607.92568338459</v>
      </c>
      <c r="R38" s="80">
        <v>148393.8831398334</v>
      </c>
      <c r="S38" s="80">
        <v>499484.77562321804</v>
      </c>
      <c r="T38" s="80">
        <v>1436253.5087293754</v>
      </c>
      <c r="U38" s="80">
        <v>247456.59128516461</v>
      </c>
      <c r="V38" s="80">
        <v>225753.03587093551</v>
      </c>
      <c r="W38" s="80">
        <v>211899.83075059234</v>
      </c>
      <c r="X38" s="80">
        <v>706260.73370669247</v>
      </c>
      <c r="Y38" s="80">
        <v>149860.20409419094</v>
      </c>
      <c r="Z38" s="80">
        <v>103817.54879916989</v>
      </c>
      <c r="AA38" s="80">
        <v>34853.374659207439</v>
      </c>
      <c r="AB38" s="80">
        <v>295234.44785256824</v>
      </c>
      <c r="AC38" s="80">
        <v>1001495.1815592607</v>
      </c>
      <c r="AD38" s="80">
        <v>20667.343910000003</v>
      </c>
      <c r="AE38" s="80">
        <v>19833.420626110124</v>
      </c>
      <c r="AF38" s="80">
        <v>52055.394473999011</v>
      </c>
      <c r="AG38" s="80">
        <v>93773.073610109132</v>
      </c>
      <c r="AH38" s="80">
        <v>1095268.2551693697</v>
      </c>
      <c r="AI38" s="80">
        <v>134503.23700000002</v>
      </c>
      <c r="AJ38" s="80">
        <v>185805.03393376729</v>
      </c>
      <c r="AK38" s="80">
        <v>173804.91320000001</v>
      </c>
      <c r="AL38" s="80">
        <v>511598.2693337673</v>
      </c>
      <c r="AM38" s="80">
        <v>1606866.524503137</v>
      </c>
      <c r="AN38" s="80">
        <v>255718.02301659691</v>
      </c>
      <c r="AO38" s="80">
        <v>220975.37968914892</v>
      </c>
      <c r="AP38" s="80">
        <v>205833.93974500001</v>
      </c>
      <c r="AQ38" s="80">
        <v>682527.34245074587</v>
      </c>
      <c r="AR38" s="80">
        <v>146820.59150147831</v>
      </c>
      <c r="AS38" s="80">
        <v>105805.24081857791</v>
      </c>
      <c r="AT38" s="80">
        <v>39771.289370000006</v>
      </c>
      <c r="AU38" s="80">
        <v>292397.12169005623</v>
      </c>
      <c r="AV38" s="80">
        <v>974924.46414080216</v>
      </c>
      <c r="AW38" s="80">
        <v>19684.768043414282</v>
      </c>
      <c r="AX38" s="80">
        <v>20111.327383399999</v>
      </c>
      <c r="AY38" s="80">
        <v>55095.766749999995</v>
      </c>
      <c r="AZ38" s="80">
        <v>94891.862176814291</v>
      </c>
      <c r="BA38" s="80">
        <v>1069816.3263176163</v>
      </c>
      <c r="BB38" s="80">
        <v>129313.63859420139</v>
      </c>
      <c r="BC38" s="80">
        <v>179715.03778854059</v>
      </c>
      <c r="BD38" s="80">
        <v>210313.8</v>
      </c>
      <c r="BE38" s="80">
        <v>519342.476382742</v>
      </c>
      <c r="BF38" s="80">
        <v>1589158.8027003582</v>
      </c>
      <c r="BG38" s="80">
        <v>-17707.721802778775</v>
      </c>
      <c r="BH38" s="449">
        <v>-1.1020032798464197E-2</v>
      </c>
      <c r="BI38" s="80">
        <v>244848.2</v>
      </c>
      <c r="BJ38" s="80">
        <v>195985</v>
      </c>
      <c r="BK38" s="80">
        <v>182094.9</v>
      </c>
      <c r="BL38" s="80">
        <v>622928.10000000009</v>
      </c>
      <c r="BM38" s="80">
        <v>139930.127888121</v>
      </c>
      <c r="BN38" s="33">
        <v>102168</v>
      </c>
      <c r="BO38" s="33">
        <v>38468.699999999997</v>
      </c>
      <c r="BP38" s="33">
        <v>280566.82788812101</v>
      </c>
      <c r="BQ38" s="33">
        <v>903494.92788812099</v>
      </c>
      <c r="BR38" s="80">
        <v>-71429.536252681166</v>
      </c>
      <c r="BS38" s="449">
        <v>-7.3266738993601713E-2</v>
      </c>
      <c r="BT38" s="80">
        <v>20942</v>
      </c>
      <c r="BU38" s="80">
        <v>1257.2319565857179</v>
      </c>
      <c r="BV38" s="449">
        <v>6.3868263716032769E-2</v>
      </c>
      <c r="BW38" s="80">
        <v>19136.5</v>
      </c>
      <c r="BX38" s="602">
        <v>-974.82738339999923</v>
      </c>
      <c r="BY38" s="621">
        <v>-4.8471558580694539E-2</v>
      </c>
      <c r="BZ38" s="294">
        <v>51744.9</v>
      </c>
      <c r="CA38" s="602">
        <f t="shared" si="0"/>
        <v>-3350.8667499999938</v>
      </c>
      <c r="CB38" s="621">
        <f t="shared" si="1"/>
        <v>-6.081895121279883E-2</v>
      </c>
      <c r="CC38" s="294">
        <v>91823.4</v>
      </c>
      <c r="CD38" s="602">
        <f t="shared" si="2"/>
        <v>-3068.462176814297</v>
      </c>
      <c r="CE38" s="621">
        <f t="shared" si="3"/>
        <v>-3.2336410166519419E-2</v>
      </c>
      <c r="CF38" s="294">
        <v>995319.72788812104</v>
      </c>
      <c r="CG38" s="602">
        <f t="shared" si="4"/>
        <v>-74496.598429495236</v>
      </c>
      <c r="CH38" s="621">
        <f t="shared" si="5"/>
        <v>-6.9634942556838539E-2</v>
      </c>
      <c r="CI38" s="294">
        <v>128231.8</v>
      </c>
      <c r="CJ38" s="602">
        <f t="shared" si="6"/>
        <v>-1081.8385942013847</v>
      </c>
      <c r="CK38" s="621">
        <f t="shared" si="7"/>
        <v>-8.3660053646491071E-3</v>
      </c>
      <c r="CL38" s="294">
        <v>182905.4</v>
      </c>
      <c r="CM38" s="602">
        <f t="shared" si="8"/>
        <v>3190.3622114594036</v>
      </c>
      <c r="CN38" s="621">
        <f t="shared" si="9"/>
        <v>1.7752338650777251E-2</v>
      </c>
      <c r="CO38" s="294">
        <v>232912.6</v>
      </c>
      <c r="CP38" s="602">
        <f t="shared" si="10"/>
        <v>22598.800000000017</v>
      </c>
      <c r="CQ38" s="621">
        <f t="shared" si="11"/>
        <v>0.10745276819685641</v>
      </c>
      <c r="CR38" s="294">
        <v>544049.80000000005</v>
      </c>
      <c r="CS38" s="602">
        <f t="shared" si="12"/>
        <v>24707.323617258051</v>
      </c>
      <c r="CT38" s="621">
        <f t="shared" si="13"/>
        <v>4.7574240006991828E-2</v>
      </c>
      <c r="CU38" s="294">
        <v>1539369.1858881211</v>
      </c>
      <c r="CV38" s="602">
        <f t="shared" si="14"/>
        <v>-49789.616812237073</v>
      </c>
      <c r="CW38" s="621">
        <f t="shared" si="15"/>
        <v>-3.1330800123708646E-2</v>
      </c>
      <c r="CX38" s="294">
        <v>228001</v>
      </c>
      <c r="CY38" s="602">
        <f t="shared" si="16"/>
        <v>-16847.200000000012</v>
      </c>
      <c r="CZ38" s="621">
        <f t="shared" si="17"/>
        <v>-6.8806713710780842E-2</v>
      </c>
      <c r="DA38" s="294">
        <v>187297</v>
      </c>
      <c r="DB38" s="602">
        <f t="shared" si="18"/>
        <v>-8688</v>
      </c>
      <c r="DC38" s="621">
        <f t="shared" si="19"/>
        <v>-4.4329923208408804E-2</v>
      </c>
      <c r="DD38" s="294">
        <v>182199</v>
      </c>
      <c r="DE38" s="602">
        <f t="shared" si="20"/>
        <v>104.10000000000582</v>
      </c>
      <c r="DF38" s="621">
        <f t="shared" si="21"/>
        <v>5.7167993172793868E-4</v>
      </c>
      <c r="DG38" s="294">
        <v>597497</v>
      </c>
      <c r="DH38" s="602">
        <f t="shared" si="22"/>
        <v>-25431.100000000093</v>
      </c>
      <c r="DI38" s="621">
        <f t="shared" si="23"/>
        <v>-4.0825096828992123E-2</v>
      </c>
      <c r="DJ38" s="294">
        <v>140027.5</v>
      </c>
      <c r="DK38" s="602">
        <f t="shared" si="24"/>
        <v>37859.5</v>
      </c>
      <c r="DL38" s="621">
        <f t="shared" si="25"/>
        <v>0.37056123247983713</v>
      </c>
      <c r="DM38" s="294">
        <v>99225.600000000006</v>
      </c>
      <c r="DN38" s="602">
        <f t="shared" si="26"/>
        <v>-2942.3999999999942</v>
      </c>
      <c r="DO38" s="621">
        <f t="shared" si="27"/>
        <v>-2.8799624148461302E-2</v>
      </c>
      <c r="DP38" s="294">
        <v>34015.800000000003</v>
      </c>
      <c r="DQ38" s="602">
        <f t="shared" si="28"/>
        <v>-4452.8999999999942</v>
      </c>
      <c r="DR38" s="621">
        <f t="shared" si="29"/>
        <v>-0.11575384663375665</v>
      </c>
      <c r="DS38" s="294">
        <v>273269.40000000002</v>
      </c>
      <c r="DT38" s="602">
        <f t="shared" si="30"/>
        <v>-7297.4278881209902</v>
      </c>
      <c r="DU38" s="621">
        <f t="shared" si="31"/>
        <v>-2.6009589027505834E-2</v>
      </c>
      <c r="DV38" s="294">
        <v>870766.4</v>
      </c>
      <c r="DW38" s="602">
        <f t="shared" si="32"/>
        <v>-32728.527888120967</v>
      </c>
      <c r="DX38" s="621">
        <f t="shared" si="33"/>
        <v>-3.622436261443375E-2</v>
      </c>
    </row>
    <row r="39" spans="1:128" x14ac:dyDescent="0.25">
      <c r="A39" s="84" t="s">
        <v>76</v>
      </c>
      <c r="B39" s="85">
        <v>21430.317490000001</v>
      </c>
      <c r="C39" s="85">
        <v>49492.222979999999</v>
      </c>
      <c r="D39" s="85">
        <v>47629.1280405</v>
      </c>
      <c r="E39" s="85">
        <v>118551.66851050001</v>
      </c>
      <c r="F39" s="85">
        <v>41283.824959999998</v>
      </c>
      <c r="G39" s="85">
        <v>34383.508199999997</v>
      </c>
      <c r="H39" s="85">
        <v>16115.708000000001</v>
      </c>
      <c r="I39" s="85">
        <v>91783.041159999993</v>
      </c>
      <c r="J39" s="85">
        <v>210334.70967050001</v>
      </c>
      <c r="K39" s="85">
        <v>6685.5955199999999</v>
      </c>
      <c r="L39" s="85">
        <v>5573.8956171027894</v>
      </c>
      <c r="M39" s="85">
        <v>10406.625967702481</v>
      </c>
      <c r="N39" s="85">
        <v>22666.117104805271</v>
      </c>
      <c r="O39" s="85">
        <v>233000.82677530526</v>
      </c>
      <c r="P39" s="85">
        <v>33907.985000000001</v>
      </c>
      <c r="Q39" s="85">
        <v>47056.035683384602</v>
      </c>
      <c r="R39" s="85">
        <v>60030.557999999997</v>
      </c>
      <c r="S39" s="85">
        <v>140994.57868338461</v>
      </c>
      <c r="T39" s="85">
        <v>373995.4054586899</v>
      </c>
      <c r="U39" s="85">
        <v>58677.586880000003</v>
      </c>
      <c r="V39" s="85">
        <v>55643.723899999997</v>
      </c>
      <c r="W39" s="85">
        <v>55043.212351100003</v>
      </c>
      <c r="X39" s="85">
        <v>169364.5231311</v>
      </c>
      <c r="Y39" s="85">
        <v>41518.399980000002</v>
      </c>
      <c r="Z39" s="85">
        <v>31392.9054</v>
      </c>
      <c r="AA39" s="85">
        <v>11607.022199999999</v>
      </c>
      <c r="AB39" s="85">
        <v>84518.327579999997</v>
      </c>
      <c r="AC39" s="85">
        <v>253882.85071110001</v>
      </c>
      <c r="AD39" s="85">
        <v>7055.3762100000004</v>
      </c>
      <c r="AE39" s="85">
        <v>5251.4206261101244</v>
      </c>
      <c r="AF39" s="85">
        <v>10930.678473999014</v>
      </c>
      <c r="AG39" s="85">
        <v>23237.475310109137</v>
      </c>
      <c r="AH39" s="85">
        <v>277120.32602120913</v>
      </c>
      <c r="AI39" s="85">
        <v>32223.686000000002</v>
      </c>
      <c r="AJ39" s="85">
        <v>42066.033933767292</v>
      </c>
      <c r="AK39" s="85">
        <v>52445</v>
      </c>
      <c r="AL39" s="85">
        <v>126734.71993376729</v>
      </c>
      <c r="AM39" s="85">
        <v>403855.04595497641</v>
      </c>
      <c r="AN39" s="85">
        <v>56839.621795396903</v>
      </c>
      <c r="AO39" s="85">
        <v>50064.287009148939</v>
      </c>
      <c r="AP39" s="85">
        <v>50935.842805799999</v>
      </c>
      <c r="AQ39" s="85">
        <v>157839.75161034585</v>
      </c>
      <c r="AR39" s="85">
        <v>41136.216801478287</v>
      </c>
      <c r="AS39" s="85">
        <v>33485.466818577916</v>
      </c>
      <c r="AT39" s="85">
        <v>12759.2822</v>
      </c>
      <c r="AU39" s="85">
        <v>87380.965820056212</v>
      </c>
      <c r="AV39" s="85">
        <v>245220.71743040206</v>
      </c>
      <c r="AW39" s="85">
        <v>7156.8106257142854</v>
      </c>
      <c r="AX39" s="85">
        <v>5259.2</v>
      </c>
      <c r="AY39" s="85">
        <v>11704.5188</v>
      </c>
      <c r="AZ39" s="85">
        <v>24120.529425714285</v>
      </c>
      <c r="BA39" s="85">
        <v>269341.24685611634</v>
      </c>
      <c r="BB39" s="85">
        <v>33361.796494201371</v>
      </c>
      <c r="BC39" s="85">
        <v>40387.037788540598</v>
      </c>
      <c r="BD39" s="85">
        <v>48476.800000000003</v>
      </c>
      <c r="BE39" s="85">
        <v>122225.63428274197</v>
      </c>
      <c r="BF39" s="85">
        <v>391566.88113885833</v>
      </c>
      <c r="BG39" s="85">
        <v>-12288.164816118078</v>
      </c>
      <c r="BH39" s="485">
        <v>-3.0427166725281007E-2</v>
      </c>
      <c r="BI39" s="85">
        <v>55385.2</v>
      </c>
      <c r="BJ39" s="85">
        <v>46349</v>
      </c>
      <c r="BK39" s="85">
        <v>47562.5</v>
      </c>
      <c r="BL39" s="85">
        <v>149296.70000000001</v>
      </c>
      <c r="BM39" s="85">
        <v>36980.127888120987</v>
      </c>
      <c r="BN39" s="85">
        <v>31533.5</v>
      </c>
      <c r="BO39" s="85">
        <v>13123.7</v>
      </c>
      <c r="BP39" s="85">
        <v>81637.327888120984</v>
      </c>
      <c r="BQ39" s="85">
        <v>230934.027888121</v>
      </c>
      <c r="BR39" s="85">
        <v>-14286.689542281063</v>
      </c>
      <c r="BS39" s="485">
        <v>-5.8260532356267478E-2</v>
      </c>
      <c r="BT39" s="85">
        <v>7530</v>
      </c>
      <c r="BU39" s="85">
        <v>373.18937428571462</v>
      </c>
      <c r="BV39" s="485">
        <v>5.2144648475796224E-2</v>
      </c>
      <c r="BW39" s="85">
        <v>5744</v>
      </c>
      <c r="BX39" s="602">
        <v>484.80000000000018</v>
      </c>
      <c r="BY39" s="621">
        <v>9.2181320352905424E-2</v>
      </c>
      <c r="BZ39" s="294">
        <v>9912.7000000000007</v>
      </c>
      <c r="CA39" s="602">
        <f t="shared" si="0"/>
        <v>-1791.8187999999991</v>
      </c>
      <c r="CB39" s="621">
        <f t="shared" si="1"/>
        <v>-0.15308778008028823</v>
      </c>
      <c r="CC39" s="294">
        <v>23186.7</v>
      </c>
      <c r="CD39" s="602">
        <f t="shared" si="2"/>
        <v>-933.8294257142843</v>
      </c>
      <c r="CE39" s="621">
        <f t="shared" si="3"/>
        <v>-3.8715129723427728E-2</v>
      </c>
      <c r="CF39" s="294">
        <v>254120.72788812098</v>
      </c>
      <c r="CG39" s="602">
        <f t="shared" si="4"/>
        <v>-15220.518967995362</v>
      </c>
      <c r="CH39" s="621">
        <f t="shared" si="5"/>
        <v>-5.6510167475857312E-2</v>
      </c>
      <c r="CI39" s="294">
        <v>29857.1</v>
      </c>
      <c r="CJ39" s="602">
        <f t="shared" si="6"/>
        <v>-3504.6964942013728</v>
      </c>
      <c r="CK39" s="621">
        <f t="shared" si="7"/>
        <v>-0.10505119215658922</v>
      </c>
      <c r="CL39" s="294">
        <v>40887.699999999997</v>
      </c>
      <c r="CM39" s="602">
        <f t="shared" si="8"/>
        <v>500.66221145939926</v>
      </c>
      <c r="CN39" s="621">
        <f t="shared" si="9"/>
        <v>1.2396606408243612E-2</v>
      </c>
      <c r="CO39" s="294">
        <v>52141.599999999999</v>
      </c>
      <c r="CP39" s="602">
        <f t="shared" si="10"/>
        <v>3664.7999999999956</v>
      </c>
      <c r="CQ39" s="621">
        <f t="shared" si="11"/>
        <v>7.5599049442207314E-2</v>
      </c>
      <c r="CR39" s="294">
        <v>122886.39999999999</v>
      </c>
      <c r="CS39" s="602">
        <f t="shared" si="12"/>
        <v>660.76571725802205</v>
      </c>
      <c r="CT39" s="621">
        <f t="shared" si="13"/>
        <v>5.4061140376615814E-3</v>
      </c>
      <c r="CU39" s="294">
        <v>377007.12788812094</v>
      </c>
      <c r="CV39" s="602">
        <f t="shared" si="14"/>
        <v>-14559.753250737383</v>
      </c>
      <c r="CW39" s="621">
        <f t="shared" si="15"/>
        <v>-3.7183311337237866E-2</v>
      </c>
      <c r="CX39" s="294">
        <v>49913</v>
      </c>
      <c r="CY39" s="602">
        <f t="shared" si="16"/>
        <v>-5472.1999999999971</v>
      </c>
      <c r="CZ39" s="621">
        <f t="shared" si="17"/>
        <v>-9.8802568195113447E-2</v>
      </c>
      <c r="DA39" s="294">
        <v>41358</v>
      </c>
      <c r="DB39" s="602">
        <f t="shared" si="18"/>
        <v>-4991</v>
      </c>
      <c r="DC39" s="621">
        <f t="shared" si="19"/>
        <v>-0.10768301365725258</v>
      </c>
      <c r="DD39" s="294">
        <v>44062</v>
      </c>
      <c r="DE39" s="602">
        <f t="shared" si="20"/>
        <v>-3500.5</v>
      </c>
      <c r="DF39" s="621">
        <f t="shared" si="21"/>
        <v>-7.3597897503285145E-2</v>
      </c>
      <c r="DG39" s="294">
        <v>135333</v>
      </c>
      <c r="DH39" s="602">
        <f t="shared" si="22"/>
        <v>-13963.700000000012</v>
      </c>
      <c r="DI39" s="621">
        <f t="shared" si="23"/>
        <v>-9.3529863687543069E-2</v>
      </c>
      <c r="DJ39" s="294">
        <v>37222.199999999997</v>
      </c>
      <c r="DK39" s="602">
        <f t="shared" si="24"/>
        <v>5688.6999999999971</v>
      </c>
      <c r="DL39" s="621">
        <f t="shared" si="25"/>
        <v>0.18040179491651726</v>
      </c>
      <c r="DM39" s="294">
        <v>29718</v>
      </c>
      <c r="DN39" s="602">
        <f t="shared" si="26"/>
        <v>-1815.5</v>
      </c>
      <c r="DO39" s="621">
        <f t="shared" si="27"/>
        <v>-5.7573691470975311E-2</v>
      </c>
      <c r="DP39" s="294">
        <v>8930.2000000000007</v>
      </c>
      <c r="DQ39" s="602">
        <f t="shared" si="28"/>
        <v>-4193.5</v>
      </c>
      <c r="DR39" s="621">
        <f t="shared" si="29"/>
        <v>-0.31953641122549281</v>
      </c>
      <c r="DS39" s="294">
        <v>75870.2</v>
      </c>
      <c r="DT39" s="602">
        <f t="shared" si="30"/>
        <v>-5767.1278881209873</v>
      </c>
      <c r="DU39" s="621">
        <f t="shared" si="31"/>
        <v>-7.0643271127449045E-2</v>
      </c>
      <c r="DV39" s="294">
        <v>211203.20000000001</v>
      </c>
      <c r="DW39" s="602">
        <f t="shared" si="32"/>
        <v>-19730.827888120984</v>
      </c>
      <c r="DX39" s="621">
        <f t="shared" si="33"/>
        <v>-8.5439240239120764E-2</v>
      </c>
    </row>
    <row r="40" spans="1:128" x14ac:dyDescent="0.25">
      <c r="A40" s="86" t="s">
        <v>31</v>
      </c>
      <c r="B40" s="294">
        <v>20644</v>
      </c>
      <c r="C40" s="294">
        <v>48743</v>
      </c>
      <c r="D40" s="294">
        <v>47037</v>
      </c>
      <c r="E40" s="294">
        <v>116424</v>
      </c>
      <c r="F40" s="294">
        <v>40691</v>
      </c>
      <c r="G40" s="294">
        <v>34035</v>
      </c>
      <c r="H40" s="294">
        <v>15803</v>
      </c>
      <c r="I40" s="294">
        <v>90529</v>
      </c>
      <c r="J40" s="294">
        <v>206953</v>
      </c>
      <c r="K40" s="294">
        <v>6472</v>
      </c>
      <c r="L40" s="294">
        <v>5358</v>
      </c>
      <c r="M40" s="294">
        <v>9850</v>
      </c>
      <c r="N40" s="294">
        <v>21680</v>
      </c>
      <c r="O40" s="294">
        <v>228633</v>
      </c>
      <c r="P40" s="294">
        <v>32408</v>
      </c>
      <c r="Q40" s="294">
        <v>44814</v>
      </c>
      <c r="R40" s="294">
        <v>57193</v>
      </c>
      <c r="S40" s="294">
        <v>134415</v>
      </c>
      <c r="T40" s="294">
        <v>363048</v>
      </c>
      <c r="U40" s="294">
        <v>55695</v>
      </c>
      <c r="V40" s="294">
        <v>52731</v>
      </c>
      <c r="W40" s="294">
        <v>52427</v>
      </c>
      <c r="X40" s="294">
        <v>160853</v>
      </c>
      <c r="Y40" s="294">
        <v>39588</v>
      </c>
      <c r="Z40" s="294">
        <v>30584</v>
      </c>
      <c r="AA40" s="294">
        <v>11283</v>
      </c>
      <c r="AB40" s="294">
        <v>81455</v>
      </c>
      <c r="AC40" s="294">
        <v>242308</v>
      </c>
      <c r="AD40" s="294">
        <v>6945</v>
      </c>
      <c r="AE40" s="294">
        <v>5242</v>
      </c>
      <c r="AF40" s="294">
        <v>10341</v>
      </c>
      <c r="AG40" s="294">
        <v>22528</v>
      </c>
      <c r="AH40" s="294">
        <v>264836</v>
      </c>
      <c r="AI40" s="294">
        <v>30785</v>
      </c>
      <c r="AJ40" s="294">
        <v>40345</v>
      </c>
      <c r="AK40" s="294">
        <v>52445</v>
      </c>
      <c r="AL40" s="294">
        <v>123575</v>
      </c>
      <c r="AM40" s="294">
        <v>388411</v>
      </c>
      <c r="AN40" s="294">
        <v>54245</v>
      </c>
      <c r="AO40" s="294">
        <v>47649</v>
      </c>
      <c r="AP40" s="294">
        <v>48751</v>
      </c>
      <c r="AQ40" s="294">
        <v>150645</v>
      </c>
      <c r="AR40" s="294">
        <v>39643</v>
      </c>
      <c r="AS40" s="294">
        <v>32429</v>
      </c>
      <c r="AT40" s="294">
        <v>12448</v>
      </c>
      <c r="AU40" s="294">
        <v>84520</v>
      </c>
      <c r="AV40" s="294">
        <v>235165</v>
      </c>
      <c r="AW40" s="294">
        <v>7035</v>
      </c>
      <c r="AX40" s="294">
        <v>5255</v>
      </c>
      <c r="AY40" s="294">
        <v>10578</v>
      </c>
      <c r="AZ40" s="294">
        <v>22868</v>
      </c>
      <c r="BA40" s="294">
        <v>258033</v>
      </c>
      <c r="BB40" s="294">
        <v>31590</v>
      </c>
      <c r="BC40" s="294">
        <v>38413</v>
      </c>
      <c r="BD40" s="294">
        <v>46344</v>
      </c>
      <c r="BE40" s="294">
        <v>116347</v>
      </c>
      <c r="BF40" s="294">
        <v>374380</v>
      </c>
      <c r="BG40" s="294">
        <v>-14031</v>
      </c>
      <c r="BH40" s="546">
        <v>-3.6124105650972793E-2</v>
      </c>
      <c r="BI40" s="294">
        <v>52819</v>
      </c>
      <c r="BJ40" s="294">
        <v>44332</v>
      </c>
      <c r="BK40" s="294">
        <v>45159</v>
      </c>
      <c r="BL40" s="294">
        <v>142310</v>
      </c>
      <c r="BM40" s="294">
        <v>35315</v>
      </c>
      <c r="BN40" s="294">
        <v>30338</v>
      </c>
      <c r="BO40" s="294">
        <v>12678</v>
      </c>
      <c r="BP40" s="294">
        <v>78331</v>
      </c>
      <c r="BQ40" s="294">
        <v>220641</v>
      </c>
      <c r="BR40" s="294">
        <v>-14524</v>
      </c>
      <c r="BS40" s="546">
        <v>-6.1760891289094892E-2</v>
      </c>
      <c r="BT40" s="294">
        <v>7402</v>
      </c>
      <c r="BU40" s="294">
        <v>367</v>
      </c>
      <c r="BV40" s="546">
        <v>5.216773276474769E-2</v>
      </c>
      <c r="BW40" s="294">
        <v>5630</v>
      </c>
      <c r="BX40" s="602">
        <v>375</v>
      </c>
      <c r="BY40" s="621">
        <v>7.1360608943862994E-2</v>
      </c>
      <c r="BZ40" s="294">
        <v>9326</v>
      </c>
      <c r="CA40" s="602">
        <f t="shared" si="0"/>
        <v>-1252</v>
      </c>
      <c r="CB40" s="621">
        <f t="shared" si="1"/>
        <v>-0.11835885800718472</v>
      </c>
      <c r="CC40" s="294">
        <v>22358</v>
      </c>
      <c r="CD40" s="602">
        <f t="shared" si="2"/>
        <v>-510</v>
      </c>
      <c r="CE40" s="621">
        <f t="shared" si="3"/>
        <v>-2.2301906594367676E-2</v>
      </c>
      <c r="CF40" s="294">
        <v>242999</v>
      </c>
      <c r="CG40" s="602">
        <f t="shared" si="4"/>
        <v>-15034</v>
      </c>
      <c r="CH40" s="621">
        <f t="shared" si="5"/>
        <v>-5.8263865474571082E-2</v>
      </c>
      <c r="CI40" s="294">
        <v>28435</v>
      </c>
      <c r="CJ40" s="602">
        <f t="shared" si="6"/>
        <v>-3155</v>
      </c>
      <c r="CK40" s="621">
        <f t="shared" si="7"/>
        <v>-9.9873377651155434E-2</v>
      </c>
      <c r="CL40" s="294">
        <v>38965</v>
      </c>
      <c r="CM40" s="602">
        <f t="shared" si="8"/>
        <v>552</v>
      </c>
      <c r="CN40" s="621">
        <f t="shared" si="9"/>
        <v>1.4370135110509464E-2</v>
      </c>
      <c r="CO40" s="294">
        <v>49511</v>
      </c>
      <c r="CP40" s="602">
        <f t="shared" si="10"/>
        <v>3167</v>
      </c>
      <c r="CQ40" s="621">
        <f t="shared" si="11"/>
        <v>6.8336785775936479E-2</v>
      </c>
      <c r="CR40" s="294">
        <v>116911</v>
      </c>
      <c r="CS40" s="602">
        <f t="shared" si="12"/>
        <v>564</v>
      </c>
      <c r="CT40" s="621">
        <f t="shared" si="13"/>
        <v>4.8475680507447548E-3</v>
      </c>
      <c r="CU40" s="294">
        <v>359910</v>
      </c>
      <c r="CV40" s="602">
        <f t="shared" si="14"/>
        <v>-14470</v>
      </c>
      <c r="CW40" s="621">
        <f t="shared" si="15"/>
        <v>-3.8650568940648541E-2</v>
      </c>
      <c r="CX40" s="294">
        <v>47348</v>
      </c>
      <c r="CY40" s="602">
        <f t="shared" si="16"/>
        <v>-5471</v>
      </c>
      <c r="CZ40" s="621">
        <f t="shared" si="17"/>
        <v>-0.103580151081997</v>
      </c>
      <c r="DA40" s="294">
        <v>38959</v>
      </c>
      <c r="DB40" s="602">
        <f t="shared" si="18"/>
        <v>-5373</v>
      </c>
      <c r="DC40" s="621">
        <f t="shared" si="19"/>
        <v>-0.1211991338085356</v>
      </c>
      <c r="DD40" s="294">
        <v>41734</v>
      </c>
      <c r="DE40" s="602">
        <f t="shared" si="20"/>
        <v>-3425</v>
      </c>
      <c r="DF40" s="621">
        <f t="shared" si="21"/>
        <v>-7.5843132044553688E-2</v>
      </c>
      <c r="DG40" s="294">
        <v>128041</v>
      </c>
      <c r="DH40" s="602">
        <f t="shared" si="22"/>
        <v>-14269</v>
      </c>
      <c r="DI40" s="621">
        <f t="shared" si="23"/>
        <v>-0.10026702269692923</v>
      </c>
      <c r="DJ40" s="294">
        <v>35360</v>
      </c>
      <c r="DK40" s="602">
        <f t="shared" si="24"/>
        <v>5022</v>
      </c>
      <c r="DL40" s="621">
        <f t="shared" si="25"/>
        <v>0.16553497264157163</v>
      </c>
      <c r="DM40" s="294">
        <v>28362</v>
      </c>
      <c r="DN40" s="602">
        <f t="shared" si="26"/>
        <v>-1976</v>
      </c>
      <c r="DO40" s="621">
        <f t="shared" si="27"/>
        <v>-6.5132836706440767E-2</v>
      </c>
      <c r="DP40" s="294">
        <v>8538</v>
      </c>
      <c r="DQ40" s="602">
        <f t="shared" si="28"/>
        <v>-4140</v>
      </c>
      <c r="DR40" s="621">
        <f t="shared" si="29"/>
        <v>-0.32654992901088498</v>
      </c>
      <c r="DS40" s="294">
        <v>72260</v>
      </c>
      <c r="DT40" s="602">
        <f t="shared" si="30"/>
        <v>-6071</v>
      </c>
      <c r="DU40" s="621">
        <f t="shared" si="31"/>
        <v>-7.750443630235794E-2</v>
      </c>
      <c r="DV40" s="294">
        <v>200301</v>
      </c>
      <c r="DW40" s="602">
        <f t="shared" si="32"/>
        <v>-20340</v>
      </c>
      <c r="DX40" s="621">
        <f t="shared" si="33"/>
        <v>-9.2185949120970265E-2</v>
      </c>
    </row>
    <row r="41" spans="1:128" x14ac:dyDescent="0.25">
      <c r="A41" s="87" t="s">
        <v>32</v>
      </c>
      <c r="B41" s="294">
        <v>6100</v>
      </c>
      <c r="C41" s="294">
        <v>5508</v>
      </c>
      <c r="D41" s="294">
        <v>5239</v>
      </c>
      <c r="E41" s="294">
        <v>16847</v>
      </c>
      <c r="F41" s="294">
        <v>5039</v>
      </c>
      <c r="G41" s="294">
        <v>4410</v>
      </c>
      <c r="H41" s="294">
        <v>2265</v>
      </c>
      <c r="I41" s="294">
        <v>11714</v>
      </c>
      <c r="J41" s="294">
        <v>28561</v>
      </c>
      <c r="K41" s="294">
        <v>982</v>
      </c>
      <c r="L41" s="294">
        <v>1322</v>
      </c>
      <c r="M41" s="294">
        <v>1684</v>
      </c>
      <c r="N41" s="294">
        <v>3988</v>
      </c>
      <c r="O41" s="294">
        <v>32549</v>
      </c>
      <c r="P41" s="294">
        <v>4084</v>
      </c>
      <c r="Q41" s="294">
        <v>5248</v>
      </c>
      <c r="R41" s="294">
        <v>6462</v>
      </c>
      <c r="S41" s="294">
        <v>15794</v>
      </c>
      <c r="T41" s="294">
        <v>48343</v>
      </c>
      <c r="U41" s="294">
        <v>6608</v>
      </c>
      <c r="V41" s="294">
        <v>6253</v>
      </c>
      <c r="W41" s="294">
        <v>6253</v>
      </c>
      <c r="X41" s="294">
        <v>19114</v>
      </c>
      <c r="Y41" s="294">
        <v>5049</v>
      </c>
      <c r="Z41" s="294">
        <v>4284</v>
      </c>
      <c r="AA41" s="294">
        <v>1704</v>
      </c>
      <c r="AB41" s="294">
        <v>11037</v>
      </c>
      <c r="AC41" s="294">
        <v>30151</v>
      </c>
      <c r="AD41" s="294">
        <v>572</v>
      </c>
      <c r="AE41" s="294">
        <v>1732</v>
      </c>
      <c r="AF41" s="294">
        <v>1803</v>
      </c>
      <c r="AG41" s="294">
        <v>4107</v>
      </c>
      <c r="AH41" s="294">
        <v>34258</v>
      </c>
      <c r="AI41" s="294">
        <v>3789</v>
      </c>
      <c r="AJ41" s="294">
        <v>4669</v>
      </c>
      <c r="AK41" s="294">
        <v>6232</v>
      </c>
      <c r="AL41" s="294">
        <v>14690</v>
      </c>
      <c r="AM41" s="294">
        <v>48948</v>
      </c>
      <c r="AN41" s="294">
        <v>5869</v>
      </c>
      <c r="AO41" s="294">
        <v>5249</v>
      </c>
      <c r="AP41" s="294">
        <v>5916</v>
      </c>
      <c r="AQ41" s="294">
        <v>17034</v>
      </c>
      <c r="AR41" s="294">
        <v>4849</v>
      </c>
      <c r="AS41" s="294">
        <v>4389</v>
      </c>
      <c r="AT41" s="294">
        <v>2120</v>
      </c>
      <c r="AU41" s="294">
        <v>11358</v>
      </c>
      <c r="AV41" s="294">
        <v>28392</v>
      </c>
      <c r="AW41" s="294">
        <v>1012</v>
      </c>
      <c r="AX41" s="294">
        <v>1630</v>
      </c>
      <c r="AY41" s="294">
        <v>1880</v>
      </c>
      <c r="AZ41" s="294">
        <v>4522</v>
      </c>
      <c r="BA41" s="294">
        <v>32914</v>
      </c>
      <c r="BB41" s="294">
        <v>4423</v>
      </c>
      <c r="BC41" s="294">
        <v>4717</v>
      </c>
      <c r="BD41" s="294">
        <v>5554</v>
      </c>
      <c r="BE41" s="294">
        <v>14694</v>
      </c>
      <c r="BF41" s="294">
        <v>47608</v>
      </c>
      <c r="BG41" s="294">
        <v>-1340</v>
      </c>
      <c r="BH41" s="546">
        <v>-2.7375990847429921E-2</v>
      </c>
      <c r="BI41" s="294">
        <v>5981</v>
      </c>
      <c r="BJ41" s="294">
        <v>5244</v>
      </c>
      <c r="BK41" s="294">
        <v>5624</v>
      </c>
      <c r="BL41" s="294">
        <v>16849</v>
      </c>
      <c r="BM41" s="294">
        <v>4592</v>
      </c>
      <c r="BN41" s="294">
        <v>4260</v>
      </c>
      <c r="BO41" s="294">
        <v>1924</v>
      </c>
      <c r="BP41" s="294">
        <v>10776</v>
      </c>
      <c r="BQ41" s="294">
        <v>27625</v>
      </c>
      <c r="BR41" s="294">
        <v>-767</v>
      </c>
      <c r="BS41" s="546">
        <v>-2.7014652014652016E-2</v>
      </c>
      <c r="BT41" s="294">
        <v>1510</v>
      </c>
      <c r="BU41" s="294">
        <v>498</v>
      </c>
      <c r="BV41" s="546">
        <v>0.49209486166007904</v>
      </c>
      <c r="BW41" s="294">
        <v>1503</v>
      </c>
      <c r="BX41" s="602">
        <v>-127</v>
      </c>
      <c r="BY41" s="621">
        <v>-7.7914110429447847E-2</v>
      </c>
      <c r="BZ41" s="294">
        <v>1573</v>
      </c>
      <c r="CA41" s="602">
        <f t="shared" si="0"/>
        <v>-307</v>
      </c>
      <c r="CB41" s="621">
        <f t="shared" si="1"/>
        <v>-0.16329787234042553</v>
      </c>
      <c r="CC41" s="294">
        <v>4586</v>
      </c>
      <c r="CD41" s="602">
        <f t="shared" si="2"/>
        <v>64</v>
      </c>
      <c r="CE41" s="621">
        <f t="shared" si="3"/>
        <v>1.4153029632905795E-2</v>
      </c>
      <c r="CF41" s="294">
        <v>32211</v>
      </c>
      <c r="CG41" s="602">
        <f t="shared" si="4"/>
        <v>-703</v>
      </c>
      <c r="CH41" s="621">
        <f t="shared" si="5"/>
        <v>-2.135869234975998E-2</v>
      </c>
      <c r="CI41" s="294">
        <v>3937</v>
      </c>
      <c r="CJ41" s="602">
        <f t="shared" si="6"/>
        <v>-486</v>
      </c>
      <c r="CK41" s="621">
        <f t="shared" si="7"/>
        <v>-0.10988017182907529</v>
      </c>
      <c r="CL41" s="294">
        <v>4885</v>
      </c>
      <c r="CM41" s="602">
        <f t="shared" si="8"/>
        <v>168</v>
      </c>
      <c r="CN41" s="621">
        <f t="shared" si="9"/>
        <v>3.5615857536569852E-2</v>
      </c>
      <c r="CO41" s="294">
        <v>6588</v>
      </c>
      <c r="CP41" s="602">
        <f t="shared" si="10"/>
        <v>1034</v>
      </c>
      <c r="CQ41" s="621">
        <f t="shared" si="11"/>
        <v>0.18617212819589485</v>
      </c>
      <c r="CR41" s="294">
        <v>15410</v>
      </c>
      <c r="CS41" s="602">
        <f t="shared" si="12"/>
        <v>716</v>
      </c>
      <c r="CT41" s="621">
        <f t="shared" si="13"/>
        <v>4.8727371716346807E-2</v>
      </c>
      <c r="CU41" s="294">
        <v>47621</v>
      </c>
      <c r="CV41" s="602">
        <f t="shared" si="14"/>
        <v>13</v>
      </c>
      <c r="CW41" s="621">
        <f t="shared" si="15"/>
        <v>2.7306335069736181E-4</v>
      </c>
      <c r="CX41" s="294">
        <v>6068</v>
      </c>
      <c r="CY41" s="602">
        <f t="shared" si="16"/>
        <v>87</v>
      </c>
      <c r="CZ41" s="621">
        <f t="shared" si="17"/>
        <v>1.4546062531349272E-2</v>
      </c>
      <c r="DA41" s="294">
        <v>4923</v>
      </c>
      <c r="DB41" s="602">
        <f t="shared" si="18"/>
        <v>-321</v>
      </c>
      <c r="DC41" s="621">
        <f t="shared" si="19"/>
        <v>-6.1212814645308922E-2</v>
      </c>
      <c r="DD41" s="294">
        <v>5276</v>
      </c>
      <c r="DE41" s="602">
        <f t="shared" si="20"/>
        <v>-348</v>
      </c>
      <c r="DF41" s="621">
        <f t="shared" si="21"/>
        <v>-6.1877667140825036E-2</v>
      </c>
      <c r="DG41" s="294">
        <v>16267</v>
      </c>
      <c r="DH41" s="602">
        <f t="shared" si="22"/>
        <v>-582</v>
      </c>
      <c r="DI41" s="621">
        <f t="shared" si="23"/>
        <v>-3.4542109323995492E-2</v>
      </c>
      <c r="DJ41" s="294">
        <v>4788</v>
      </c>
      <c r="DK41" s="602">
        <f t="shared" si="24"/>
        <v>528</v>
      </c>
      <c r="DL41" s="621">
        <f t="shared" si="25"/>
        <v>0.12394366197183099</v>
      </c>
      <c r="DM41" s="294">
        <v>4018</v>
      </c>
      <c r="DN41" s="602">
        <f t="shared" si="26"/>
        <v>-242</v>
      </c>
      <c r="DO41" s="621">
        <f t="shared" si="27"/>
        <v>-5.68075117370892E-2</v>
      </c>
      <c r="DP41" s="294">
        <v>1669</v>
      </c>
      <c r="DQ41" s="602">
        <f t="shared" si="28"/>
        <v>-255</v>
      </c>
      <c r="DR41" s="621">
        <f t="shared" si="29"/>
        <v>-0.13253638253638253</v>
      </c>
      <c r="DS41" s="294">
        <v>10475</v>
      </c>
      <c r="DT41" s="602">
        <f t="shared" si="30"/>
        <v>-301</v>
      </c>
      <c r="DU41" s="621">
        <f t="shared" si="31"/>
        <v>-2.7932442464736452E-2</v>
      </c>
      <c r="DV41" s="294">
        <v>26742</v>
      </c>
      <c r="DW41" s="602">
        <f t="shared" si="32"/>
        <v>-883</v>
      </c>
      <c r="DX41" s="621">
        <f t="shared" si="33"/>
        <v>-3.1963800904977378E-2</v>
      </c>
    </row>
    <row r="42" spans="1:128" x14ac:dyDescent="0.25">
      <c r="A42" s="87" t="s">
        <v>33</v>
      </c>
      <c r="B42" s="294">
        <v>14544</v>
      </c>
      <c r="C42" s="294">
        <v>13345</v>
      </c>
      <c r="D42" s="294">
        <v>12786</v>
      </c>
      <c r="E42" s="294">
        <v>40675</v>
      </c>
      <c r="F42" s="294">
        <v>11067</v>
      </c>
      <c r="G42" s="294">
        <v>8952</v>
      </c>
      <c r="H42" s="294">
        <v>5219</v>
      </c>
      <c r="I42" s="294">
        <v>25238</v>
      </c>
      <c r="J42" s="294">
        <v>65913</v>
      </c>
      <c r="K42" s="294">
        <v>2663</v>
      </c>
      <c r="L42" s="294">
        <v>1957</v>
      </c>
      <c r="M42" s="294">
        <v>3722</v>
      </c>
      <c r="N42" s="294">
        <v>8342</v>
      </c>
      <c r="O42" s="294">
        <v>74255</v>
      </c>
      <c r="P42" s="294">
        <v>9050</v>
      </c>
      <c r="Q42" s="294">
        <v>12092</v>
      </c>
      <c r="R42" s="294">
        <v>15685</v>
      </c>
      <c r="S42" s="294">
        <v>36827</v>
      </c>
      <c r="T42" s="294">
        <v>111082</v>
      </c>
      <c r="U42" s="294">
        <v>15670</v>
      </c>
      <c r="V42" s="294">
        <v>14813</v>
      </c>
      <c r="W42" s="294">
        <v>14051</v>
      </c>
      <c r="X42" s="294">
        <v>44534</v>
      </c>
      <c r="Y42" s="294">
        <v>10979</v>
      </c>
      <c r="Z42" s="294">
        <v>8992</v>
      </c>
      <c r="AA42" s="294">
        <v>4079</v>
      </c>
      <c r="AB42" s="294">
        <v>24050</v>
      </c>
      <c r="AC42" s="294">
        <v>68584</v>
      </c>
      <c r="AD42" s="294">
        <v>3383</v>
      </c>
      <c r="AE42" s="294">
        <v>1905</v>
      </c>
      <c r="AF42" s="294">
        <v>3953</v>
      </c>
      <c r="AG42" s="294">
        <v>9241</v>
      </c>
      <c r="AH42" s="294">
        <v>77825</v>
      </c>
      <c r="AI42" s="294">
        <v>8686</v>
      </c>
      <c r="AJ42" s="294">
        <v>11458</v>
      </c>
      <c r="AK42" s="294">
        <v>15088</v>
      </c>
      <c r="AL42" s="294">
        <v>35232</v>
      </c>
      <c r="AM42" s="294">
        <v>113057</v>
      </c>
      <c r="AN42" s="294">
        <v>14797</v>
      </c>
      <c r="AO42" s="294">
        <v>13327</v>
      </c>
      <c r="AP42" s="294">
        <v>13961</v>
      </c>
      <c r="AQ42" s="294">
        <v>42085</v>
      </c>
      <c r="AR42" s="294">
        <v>10889</v>
      </c>
      <c r="AS42" s="294">
        <v>9133</v>
      </c>
      <c r="AT42" s="294">
        <v>4560</v>
      </c>
      <c r="AU42" s="294">
        <v>24582</v>
      </c>
      <c r="AV42" s="294">
        <v>66667</v>
      </c>
      <c r="AW42" s="294">
        <v>3340</v>
      </c>
      <c r="AX42" s="294">
        <v>1839</v>
      </c>
      <c r="AY42" s="294">
        <v>3911</v>
      </c>
      <c r="AZ42" s="294">
        <v>9090</v>
      </c>
      <c r="BA42" s="294">
        <v>75757</v>
      </c>
      <c r="BB42" s="294">
        <v>9024</v>
      </c>
      <c r="BC42" s="294">
        <v>11292</v>
      </c>
      <c r="BD42" s="294">
        <v>13211</v>
      </c>
      <c r="BE42" s="294">
        <v>33527</v>
      </c>
      <c r="BF42" s="294">
        <v>109284</v>
      </c>
      <c r="BG42" s="294">
        <v>-3773</v>
      </c>
      <c r="BH42" s="546">
        <v>-3.3372546591542318E-2</v>
      </c>
      <c r="BI42" s="294">
        <v>15024</v>
      </c>
      <c r="BJ42" s="294">
        <v>12895</v>
      </c>
      <c r="BK42" s="294">
        <v>13138</v>
      </c>
      <c r="BL42" s="294">
        <v>41057</v>
      </c>
      <c r="BM42" s="294">
        <v>10032</v>
      </c>
      <c r="BN42" s="294">
        <v>9101</v>
      </c>
      <c r="BO42" s="294">
        <v>4752</v>
      </c>
      <c r="BP42" s="294">
        <v>23885</v>
      </c>
      <c r="BQ42" s="294">
        <v>64942</v>
      </c>
      <c r="BR42" s="294">
        <v>-1725</v>
      </c>
      <c r="BS42" s="546">
        <v>-2.5874870625646872E-2</v>
      </c>
      <c r="BT42" s="294">
        <v>3093</v>
      </c>
      <c r="BU42" s="294">
        <v>-247</v>
      </c>
      <c r="BV42" s="546">
        <v>-7.3952095808383231E-2</v>
      </c>
      <c r="BW42" s="294">
        <v>2290</v>
      </c>
      <c r="BX42" s="602">
        <v>451</v>
      </c>
      <c r="BY42" s="621">
        <v>0.24524197933659597</v>
      </c>
      <c r="BZ42" s="294">
        <v>3690</v>
      </c>
      <c r="CA42" s="602">
        <f t="shared" si="0"/>
        <v>-221</v>
      </c>
      <c r="CB42" s="621">
        <f t="shared" si="1"/>
        <v>-5.6507287138839173E-2</v>
      </c>
      <c r="CC42" s="294">
        <v>9073</v>
      </c>
      <c r="CD42" s="602">
        <f t="shared" si="2"/>
        <v>-17</v>
      </c>
      <c r="CE42" s="621">
        <f t="shared" si="3"/>
        <v>-1.8701870187018703E-3</v>
      </c>
      <c r="CF42" s="294">
        <v>74015</v>
      </c>
      <c r="CG42" s="602">
        <f t="shared" si="4"/>
        <v>-1742</v>
      </c>
      <c r="CH42" s="621">
        <f t="shared" si="5"/>
        <v>-2.2994574758768167E-2</v>
      </c>
      <c r="CI42" s="294">
        <v>8322</v>
      </c>
      <c r="CJ42" s="602">
        <f t="shared" si="6"/>
        <v>-702</v>
      </c>
      <c r="CK42" s="621">
        <f t="shared" si="7"/>
        <v>-7.7792553191489366E-2</v>
      </c>
      <c r="CL42" s="294">
        <v>11462</v>
      </c>
      <c r="CM42" s="602">
        <f t="shared" si="8"/>
        <v>170</v>
      </c>
      <c r="CN42" s="621">
        <f t="shared" si="9"/>
        <v>1.5054906128232378E-2</v>
      </c>
      <c r="CO42" s="294">
        <v>13988</v>
      </c>
      <c r="CP42" s="602">
        <f t="shared" si="10"/>
        <v>777</v>
      </c>
      <c r="CQ42" s="621">
        <f t="shared" si="11"/>
        <v>5.8814624176822344E-2</v>
      </c>
      <c r="CR42" s="294">
        <v>33772</v>
      </c>
      <c r="CS42" s="602">
        <f t="shared" si="12"/>
        <v>245</v>
      </c>
      <c r="CT42" s="621">
        <f t="shared" si="13"/>
        <v>7.3075431741581416E-3</v>
      </c>
      <c r="CU42" s="294">
        <v>107787</v>
      </c>
      <c r="CV42" s="602">
        <f t="shared" si="14"/>
        <v>-1497</v>
      </c>
      <c r="CW42" s="621">
        <f t="shared" si="15"/>
        <v>-1.369825409026024E-2</v>
      </c>
      <c r="CX42" s="294">
        <v>13389</v>
      </c>
      <c r="CY42" s="602">
        <f t="shared" si="16"/>
        <v>-1635</v>
      </c>
      <c r="CZ42" s="621">
        <f t="shared" si="17"/>
        <v>-0.10882587859424921</v>
      </c>
      <c r="DA42" s="294">
        <v>11870</v>
      </c>
      <c r="DB42" s="602">
        <f t="shared" si="18"/>
        <v>-1025</v>
      </c>
      <c r="DC42" s="621">
        <f t="shared" si="19"/>
        <v>-7.9488173710740601E-2</v>
      </c>
      <c r="DD42" s="294">
        <v>12634</v>
      </c>
      <c r="DE42" s="602">
        <f t="shared" si="20"/>
        <v>-504</v>
      </c>
      <c r="DF42" s="621">
        <f t="shared" si="21"/>
        <v>-3.8362003349063784E-2</v>
      </c>
      <c r="DG42" s="294">
        <v>37893</v>
      </c>
      <c r="DH42" s="602">
        <f t="shared" si="22"/>
        <v>-3164</v>
      </c>
      <c r="DI42" s="621">
        <f t="shared" si="23"/>
        <v>-7.7063594514942643E-2</v>
      </c>
      <c r="DJ42" s="294">
        <v>10633</v>
      </c>
      <c r="DK42" s="602">
        <f t="shared" si="24"/>
        <v>1532</v>
      </c>
      <c r="DL42" s="621">
        <f t="shared" si="25"/>
        <v>0.16833315020327436</v>
      </c>
      <c r="DM42" s="294">
        <v>8503</v>
      </c>
      <c r="DN42" s="602">
        <f t="shared" si="26"/>
        <v>-598</v>
      </c>
      <c r="DO42" s="621">
        <f t="shared" si="27"/>
        <v>-6.5707065157674979E-2</v>
      </c>
      <c r="DP42" s="294">
        <v>3645</v>
      </c>
      <c r="DQ42" s="602">
        <f t="shared" si="28"/>
        <v>-1107</v>
      </c>
      <c r="DR42" s="621">
        <f t="shared" si="29"/>
        <v>-0.23295454545454544</v>
      </c>
      <c r="DS42" s="294">
        <v>22781</v>
      </c>
      <c r="DT42" s="602">
        <f t="shared" si="30"/>
        <v>-1104</v>
      </c>
      <c r="DU42" s="621">
        <f t="shared" si="31"/>
        <v>-4.6221477915009419E-2</v>
      </c>
      <c r="DV42" s="294">
        <v>60674</v>
      </c>
      <c r="DW42" s="602">
        <f t="shared" si="32"/>
        <v>-4268</v>
      </c>
      <c r="DX42" s="621">
        <f t="shared" si="33"/>
        <v>-6.5720181084660156E-2</v>
      </c>
    </row>
    <row r="43" spans="1:128" x14ac:dyDescent="0.25">
      <c r="A43" s="87" t="s">
        <v>34</v>
      </c>
      <c r="E43" s="294">
        <v>0</v>
      </c>
      <c r="I43" s="294">
        <v>0</v>
      </c>
      <c r="J43" s="294">
        <v>0</v>
      </c>
      <c r="N43" s="294">
        <v>0</v>
      </c>
      <c r="O43" s="294">
        <v>0</v>
      </c>
      <c r="S43" s="294">
        <v>0</v>
      </c>
      <c r="T43" s="294">
        <v>0</v>
      </c>
      <c r="X43" s="294">
        <v>0</v>
      </c>
      <c r="AB43" s="294">
        <v>0</v>
      </c>
      <c r="AC43" s="294">
        <v>0</v>
      </c>
      <c r="AH43" s="294">
        <v>0</v>
      </c>
      <c r="AL43" s="294">
        <v>0</v>
      </c>
      <c r="AM43" s="294">
        <v>0</v>
      </c>
      <c r="AU43" s="294">
        <v>0</v>
      </c>
      <c r="AV43" s="294">
        <v>0</v>
      </c>
      <c r="AZ43" s="294">
        <v>0</v>
      </c>
      <c r="BA43" s="294">
        <v>0</v>
      </c>
      <c r="BE43" s="294">
        <v>0</v>
      </c>
      <c r="BF43" s="294">
        <v>0</v>
      </c>
      <c r="BG43" s="294">
        <v>0</v>
      </c>
      <c r="BH43" s="546"/>
      <c r="BQ43" s="294">
        <v>0</v>
      </c>
      <c r="BR43" s="294">
        <v>0</v>
      </c>
      <c r="BS43" s="546" t="e">
        <v>#DIV/0!</v>
      </c>
      <c r="BT43" s="294">
        <v>0</v>
      </c>
      <c r="BU43" s="294">
        <v>0</v>
      </c>
      <c r="BV43" s="546" t="e">
        <v>#DIV/0!</v>
      </c>
      <c r="BX43" s="602">
        <v>0</v>
      </c>
      <c r="BY43" s="621" t="e">
        <v>#DIV/0!</v>
      </c>
      <c r="CA43" s="602">
        <f t="shared" si="0"/>
        <v>0</v>
      </c>
      <c r="CB43" s="621" t="e">
        <f t="shared" si="1"/>
        <v>#DIV/0!</v>
      </c>
      <c r="CD43" s="602">
        <f t="shared" si="2"/>
        <v>0</v>
      </c>
      <c r="CE43" s="621" t="e">
        <f t="shared" si="3"/>
        <v>#DIV/0!</v>
      </c>
      <c r="CF43" s="294">
        <v>0</v>
      </c>
      <c r="CG43" s="602">
        <f t="shared" si="4"/>
        <v>0</v>
      </c>
      <c r="CH43" s="621" t="e">
        <f t="shared" si="5"/>
        <v>#DIV/0!</v>
      </c>
      <c r="CJ43" s="602">
        <f t="shared" si="6"/>
        <v>0</v>
      </c>
      <c r="CK43" s="621" t="e">
        <f t="shared" si="7"/>
        <v>#DIV/0!</v>
      </c>
      <c r="CM43" s="602">
        <f t="shared" si="8"/>
        <v>0</v>
      </c>
      <c r="CN43" s="621" t="e">
        <f t="shared" si="9"/>
        <v>#DIV/0!</v>
      </c>
      <c r="CP43" s="602">
        <f t="shared" si="10"/>
        <v>0</v>
      </c>
      <c r="CQ43" s="621" t="e">
        <f t="shared" si="11"/>
        <v>#DIV/0!</v>
      </c>
      <c r="CS43" s="602">
        <f t="shared" si="12"/>
        <v>0</v>
      </c>
      <c r="CT43" s="621" t="e">
        <f t="shared" si="13"/>
        <v>#DIV/0!</v>
      </c>
      <c r="CU43" s="294">
        <v>0</v>
      </c>
      <c r="CV43" s="602">
        <f t="shared" si="14"/>
        <v>0</v>
      </c>
      <c r="CW43" s="621" t="e">
        <f t="shared" si="15"/>
        <v>#DIV/0!</v>
      </c>
      <c r="CY43" s="602">
        <f t="shared" si="16"/>
        <v>0</v>
      </c>
      <c r="CZ43" s="621" t="e">
        <f t="shared" si="17"/>
        <v>#DIV/0!</v>
      </c>
      <c r="DB43" s="602">
        <f t="shared" si="18"/>
        <v>0</v>
      </c>
      <c r="DC43" s="621" t="e">
        <f t="shared" si="19"/>
        <v>#DIV/0!</v>
      </c>
      <c r="DE43" s="602">
        <f t="shared" si="20"/>
        <v>0</v>
      </c>
      <c r="DF43" s="621" t="e">
        <f t="shared" si="21"/>
        <v>#DIV/0!</v>
      </c>
      <c r="DH43" s="602">
        <f t="shared" si="22"/>
        <v>0</v>
      </c>
      <c r="DI43" s="621" t="e">
        <f t="shared" si="23"/>
        <v>#DIV/0!</v>
      </c>
      <c r="DK43" s="602">
        <f t="shared" si="24"/>
        <v>0</v>
      </c>
      <c r="DL43" s="621" t="e">
        <f t="shared" si="25"/>
        <v>#DIV/0!</v>
      </c>
      <c r="DN43" s="602">
        <f t="shared" si="26"/>
        <v>0</v>
      </c>
      <c r="DO43" s="621" t="e">
        <f t="shared" si="27"/>
        <v>#DIV/0!</v>
      </c>
      <c r="DQ43" s="602">
        <f t="shared" si="28"/>
        <v>0</v>
      </c>
      <c r="DR43" s="621" t="e">
        <f t="shared" si="29"/>
        <v>#DIV/0!</v>
      </c>
      <c r="DT43" s="602">
        <f t="shared" si="30"/>
        <v>0</v>
      </c>
      <c r="DU43" s="621" t="e">
        <f t="shared" si="31"/>
        <v>#DIV/0!</v>
      </c>
      <c r="DV43" s="294">
        <v>0</v>
      </c>
      <c r="DW43" s="602">
        <f t="shared" si="32"/>
        <v>0</v>
      </c>
      <c r="DX43" s="621" t="e">
        <f t="shared" si="33"/>
        <v>#DIV/0!</v>
      </c>
    </row>
    <row r="44" spans="1:128" x14ac:dyDescent="0.25">
      <c r="A44" s="87" t="s">
        <v>62</v>
      </c>
      <c r="B44" s="294">
        <v>0</v>
      </c>
      <c r="C44" s="294">
        <v>29890</v>
      </c>
      <c r="D44" s="294">
        <v>29012</v>
      </c>
      <c r="E44" s="294">
        <v>58902</v>
      </c>
      <c r="F44" s="294">
        <v>24585</v>
      </c>
      <c r="G44" s="294">
        <v>20673</v>
      </c>
      <c r="H44" s="294">
        <v>8312</v>
      </c>
      <c r="I44" s="294">
        <v>53570</v>
      </c>
      <c r="J44" s="294">
        <v>112472</v>
      </c>
      <c r="K44" s="294">
        <v>2827</v>
      </c>
      <c r="L44" s="294">
        <v>2079</v>
      </c>
      <c r="M44" s="294">
        <v>4444</v>
      </c>
      <c r="N44" s="294">
        <v>9350</v>
      </c>
      <c r="O44" s="294">
        <v>121822</v>
      </c>
      <c r="P44" s="294">
        <v>19274</v>
      </c>
      <c r="Q44" s="294">
        <v>27474</v>
      </c>
      <c r="R44" s="294">
        <v>35046</v>
      </c>
      <c r="S44" s="294">
        <v>81794</v>
      </c>
      <c r="T44" s="294">
        <v>203616</v>
      </c>
      <c r="U44" s="294">
        <v>33417</v>
      </c>
      <c r="V44" s="294">
        <v>31665</v>
      </c>
      <c r="W44" s="294">
        <v>32123</v>
      </c>
      <c r="X44" s="294">
        <v>97205</v>
      </c>
      <c r="Y44" s="294">
        <v>23560</v>
      </c>
      <c r="Z44" s="294">
        <v>17308</v>
      </c>
      <c r="AA44" s="294">
        <v>5489</v>
      </c>
      <c r="AB44" s="294">
        <v>46357</v>
      </c>
      <c r="AC44" s="294">
        <v>143562</v>
      </c>
      <c r="AD44" s="294">
        <v>2990</v>
      </c>
      <c r="AE44" s="294">
        <v>1605</v>
      </c>
      <c r="AF44" s="294">
        <v>4585</v>
      </c>
      <c r="AG44" s="294">
        <v>9180</v>
      </c>
      <c r="AH44" s="294">
        <v>152742</v>
      </c>
      <c r="AI44" s="294">
        <v>18310</v>
      </c>
      <c r="AJ44" s="294">
        <v>24218</v>
      </c>
      <c r="AK44" s="294">
        <v>31125</v>
      </c>
      <c r="AL44" s="294">
        <v>73653</v>
      </c>
      <c r="AM44" s="294">
        <v>226395</v>
      </c>
      <c r="AN44" s="294">
        <v>33579</v>
      </c>
      <c r="AO44" s="294">
        <v>29073</v>
      </c>
      <c r="AP44" s="294">
        <v>28874</v>
      </c>
      <c r="AQ44" s="294">
        <v>91526</v>
      </c>
      <c r="AR44" s="294">
        <v>23905</v>
      </c>
      <c r="AS44" s="294">
        <v>18907</v>
      </c>
      <c r="AT44" s="294">
        <v>5768</v>
      </c>
      <c r="AU44" s="294">
        <v>48580</v>
      </c>
      <c r="AV44" s="294">
        <v>140106</v>
      </c>
      <c r="AW44" s="294">
        <v>2683</v>
      </c>
      <c r="AX44" s="294">
        <v>1786</v>
      </c>
      <c r="AY44" s="294">
        <v>4787</v>
      </c>
      <c r="AZ44" s="294">
        <v>9256</v>
      </c>
      <c r="BA44" s="88">
        <v>149362</v>
      </c>
      <c r="BB44" s="294">
        <v>18143</v>
      </c>
      <c r="BC44" s="294">
        <v>22404</v>
      </c>
      <c r="BD44" s="294">
        <v>27579</v>
      </c>
      <c r="BE44" s="294">
        <v>68126</v>
      </c>
      <c r="BF44" s="88">
        <v>217488</v>
      </c>
      <c r="BG44" s="294">
        <v>-8907</v>
      </c>
      <c r="BH44" s="546">
        <v>-3.9342741668323078E-2</v>
      </c>
      <c r="BI44" s="294">
        <v>31814</v>
      </c>
      <c r="BJ44" s="294">
        <v>26193</v>
      </c>
      <c r="BK44" s="294">
        <v>26397</v>
      </c>
      <c r="BL44" s="294">
        <v>84404</v>
      </c>
      <c r="BM44" s="294">
        <v>20691</v>
      </c>
      <c r="BN44" s="294">
        <v>16977</v>
      </c>
      <c r="BO44" s="294">
        <v>6002</v>
      </c>
      <c r="BP44" s="294">
        <v>43670</v>
      </c>
      <c r="BQ44" s="294">
        <v>128074</v>
      </c>
      <c r="BR44" s="294">
        <v>-12032</v>
      </c>
      <c r="BS44" s="546">
        <v>-8.5877835353232554E-2</v>
      </c>
      <c r="BT44" s="294">
        <v>2799</v>
      </c>
      <c r="BU44" s="294">
        <v>116</v>
      </c>
      <c r="BV44" s="546">
        <v>4.3235184494968319E-2</v>
      </c>
      <c r="BW44" s="294">
        <v>1837</v>
      </c>
      <c r="BX44" s="602">
        <v>51</v>
      </c>
      <c r="BY44" s="621">
        <v>2.8555431131019039E-2</v>
      </c>
      <c r="BZ44" s="294">
        <v>4063</v>
      </c>
      <c r="CA44" s="602">
        <f t="shared" si="0"/>
        <v>-724</v>
      </c>
      <c r="CB44" s="621">
        <f t="shared" si="1"/>
        <v>-0.15124294965531648</v>
      </c>
      <c r="CC44" s="294">
        <v>8699</v>
      </c>
      <c r="CD44" s="602">
        <f t="shared" si="2"/>
        <v>-557</v>
      </c>
      <c r="CE44" s="621">
        <f t="shared" si="3"/>
        <v>-6.0177182368193603E-2</v>
      </c>
      <c r="CF44" s="294">
        <v>136773</v>
      </c>
      <c r="CG44" s="602">
        <f t="shared" si="4"/>
        <v>-12589</v>
      </c>
      <c r="CH44" s="621">
        <f t="shared" si="5"/>
        <v>-8.4285159545265859E-2</v>
      </c>
      <c r="CI44" s="294">
        <v>16176</v>
      </c>
      <c r="CJ44" s="602">
        <f t="shared" si="6"/>
        <v>-1967</v>
      </c>
      <c r="CK44" s="621">
        <f t="shared" si="7"/>
        <v>-0.10841646916166015</v>
      </c>
      <c r="CL44" s="294">
        <v>22618</v>
      </c>
      <c r="CM44" s="602">
        <f t="shared" si="8"/>
        <v>214</v>
      </c>
      <c r="CN44" s="621">
        <f t="shared" si="9"/>
        <v>9.5518657382610249E-3</v>
      </c>
      <c r="CO44" s="294">
        <v>28935</v>
      </c>
      <c r="CP44" s="602">
        <f t="shared" si="10"/>
        <v>1356</v>
      </c>
      <c r="CQ44" s="621">
        <f t="shared" si="11"/>
        <v>4.9167845099532252E-2</v>
      </c>
      <c r="CR44" s="294">
        <v>67729</v>
      </c>
      <c r="CS44" s="602">
        <f t="shared" si="12"/>
        <v>-397</v>
      </c>
      <c r="CT44" s="621">
        <f t="shared" si="13"/>
        <v>-5.8274373954143796E-3</v>
      </c>
      <c r="CU44" s="294">
        <v>204502</v>
      </c>
      <c r="CV44" s="602">
        <f t="shared" si="14"/>
        <v>-12986</v>
      </c>
      <c r="CW44" s="621">
        <f t="shared" si="15"/>
        <v>-5.9709041418377108E-2</v>
      </c>
      <c r="CX44" s="294">
        <v>27891</v>
      </c>
      <c r="CY44" s="602">
        <f t="shared" si="16"/>
        <v>-3923</v>
      </c>
      <c r="CZ44" s="621">
        <f t="shared" si="17"/>
        <v>-0.12331049223612246</v>
      </c>
      <c r="DA44" s="294">
        <v>22166</v>
      </c>
      <c r="DB44" s="602">
        <f t="shared" si="18"/>
        <v>-4027</v>
      </c>
      <c r="DC44" s="621">
        <f t="shared" si="19"/>
        <v>-0.15374336654831444</v>
      </c>
      <c r="DD44" s="294">
        <v>23824</v>
      </c>
      <c r="DE44" s="602">
        <f t="shared" si="20"/>
        <v>-2573</v>
      </c>
      <c r="DF44" s="621">
        <f t="shared" si="21"/>
        <v>-9.7473197711861193E-2</v>
      </c>
      <c r="DG44" s="294">
        <v>73881</v>
      </c>
      <c r="DH44" s="602">
        <f t="shared" si="22"/>
        <v>-10523</v>
      </c>
      <c r="DI44" s="621">
        <f t="shared" si="23"/>
        <v>-0.12467418605753282</v>
      </c>
      <c r="DJ44" s="294">
        <v>19939</v>
      </c>
      <c r="DK44" s="602">
        <f t="shared" si="24"/>
        <v>2962</v>
      </c>
      <c r="DL44" s="621">
        <f t="shared" si="25"/>
        <v>0.17447134358249397</v>
      </c>
      <c r="DM44" s="294">
        <v>15841</v>
      </c>
      <c r="DN44" s="602">
        <f t="shared" si="26"/>
        <v>-1136</v>
      </c>
      <c r="DO44" s="621">
        <f t="shared" si="27"/>
        <v>-6.6914060199092892E-2</v>
      </c>
      <c r="DP44" s="294">
        <v>3224</v>
      </c>
      <c r="DQ44" s="602">
        <f t="shared" si="28"/>
        <v>-2778</v>
      </c>
      <c r="DR44" s="621">
        <f t="shared" si="29"/>
        <v>-0.46284571809396868</v>
      </c>
      <c r="DS44" s="294">
        <v>39004</v>
      </c>
      <c r="DT44" s="602">
        <f t="shared" si="30"/>
        <v>-4666</v>
      </c>
      <c r="DU44" s="621">
        <f t="shared" si="31"/>
        <v>-0.10684680558735975</v>
      </c>
      <c r="DV44" s="294">
        <v>112885</v>
      </c>
      <c r="DW44" s="602">
        <f t="shared" si="32"/>
        <v>-15189</v>
      </c>
      <c r="DX44" s="621">
        <f t="shared" si="33"/>
        <v>-0.11859549947686494</v>
      </c>
    </row>
    <row r="45" spans="1:128" x14ac:dyDescent="0.25">
      <c r="A45" s="87" t="s">
        <v>63</v>
      </c>
      <c r="B45" s="294">
        <v>0</v>
      </c>
      <c r="C45" s="294">
        <v>0</v>
      </c>
      <c r="D45" s="294">
        <v>0</v>
      </c>
      <c r="E45" s="294">
        <v>0</v>
      </c>
      <c r="F45" s="294">
        <v>0</v>
      </c>
      <c r="G45" s="294">
        <v>0</v>
      </c>
      <c r="H45" s="294">
        <v>7</v>
      </c>
      <c r="I45" s="294">
        <v>7</v>
      </c>
      <c r="J45" s="294">
        <v>7</v>
      </c>
      <c r="K45" s="294">
        <v>0</v>
      </c>
      <c r="L45" s="294">
        <v>0</v>
      </c>
      <c r="M45" s="294">
        <v>0</v>
      </c>
      <c r="N45" s="294">
        <v>0</v>
      </c>
      <c r="O45" s="294">
        <v>7</v>
      </c>
      <c r="P45" s="294">
        <v>0</v>
      </c>
      <c r="Q45" s="294">
        <v>0</v>
      </c>
      <c r="R45" s="294">
        <v>0</v>
      </c>
      <c r="S45" s="294">
        <v>0</v>
      </c>
      <c r="T45" s="294">
        <v>7</v>
      </c>
      <c r="U45" s="294">
        <v>0</v>
      </c>
      <c r="V45" s="294">
        <v>0</v>
      </c>
      <c r="W45" s="294">
        <v>0</v>
      </c>
      <c r="X45" s="294">
        <v>0</v>
      </c>
      <c r="Y45" s="294">
        <v>0</v>
      </c>
      <c r="Z45" s="294">
        <v>0</v>
      </c>
      <c r="AA45" s="294">
        <v>11</v>
      </c>
      <c r="AB45" s="294">
        <v>11</v>
      </c>
      <c r="AC45" s="294">
        <v>11</v>
      </c>
      <c r="AD45" s="294">
        <v>0</v>
      </c>
      <c r="AE45" s="294">
        <v>0</v>
      </c>
      <c r="AF45" s="294">
        <v>0</v>
      </c>
      <c r="AG45" s="294">
        <v>0</v>
      </c>
      <c r="AH45" s="294">
        <v>11</v>
      </c>
      <c r="AI45" s="294">
        <v>0</v>
      </c>
      <c r="AJ45" s="294">
        <v>0</v>
      </c>
      <c r="AK45" s="294">
        <v>0</v>
      </c>
      <c r="AL45" s="294">
        <v>0</v>
      </c>
      <c r="AM45" s="294">
        <v>11</v>
      </c>
      <c r="AN45" s="294">
        <v>0</v>
      </c>
      <c r="AO45" s="294">
        <v>0</v>
      </c>
      <c r="AP45" s="294">
        <v>0</v>
      </c>
      <c r="AQ45" s="294">
        <v>0</v>
      </c>
      <c r="AR45" s="294">
        <v>0</v>
      </c>
      <c r="AS45" s="294">
        <v>0</v>
      </c>
      <c r="AT45" s="294">
        <v>0</v>
      </c>
      <c r="AU45" s="294">
        <v>0</v>
      </c>
      <c r="AV45" s="294">
        <v>0</v>
      </c>
      <c r="AW45" s="294">
        <v>0</v>
      </c>
      <c r="AX45" s="294">
        <v>0</v>
      </c>
      <c r="AY45" s="294">
        <v>0</v>
      </c>
      <c r="AZ45" s="294">
        <v>0</v>
      </c>
      <c r="BA45" s="294">
        <v>0</v>
      </c>
      <c r="BB45" s="294">
        <v>0</v>
      </c>
      <c r="BC45" s="294">
        <v>0</v>
      </c>
      <c r="BD45" s="294">
        <v>0</v>
      </c>
      <c r="BE45" s="294">
        <v>0</v>
      </c>
      <c r="BF45" s="294">
        <v>0</v>
      </c>
      <c r="BG45" s="294">
        <v>-11</v>
      </c>
      <c r="BH45" s="546"/>
      <c r="BI45" s="294">
        <v>0</v>
      </c>
      <c r="BJ45" s="294">
        <v>0</v>
      </c>
      <c r="BK45" s="294">
        <v>0</v>
      </c>
      <c r="BL45" s="294">
        <v>0</v>
      </c>
      <c r="BM45" s="294">
        <v>0</v>
      </c>
      <c r="BN45" s="294">
        <v>0</v>
      </c>
      <c r="BO45" s="294">
        <v>0</v>
      </c>
      <c r="BP45" s="294">
        <v>0</v>
      </c>
      <c r="BQ45" s="294">
        <v>0</v>
      </c>
      <c r="BR45" s="294">
        <v>0</v>
      </c>
      <c r="BS45" s="546" t="e">
        <v>#DIV/0!</v>
      </c>
      <c r="BT45" s="294">
        <v>0</v>
      </c>
      <c r="BU45" s="294">
        <v>0</v>
      </c>
      <c r="BV45" s="546" t="e">
        <v>#DIV/0!</v>
      </c>
      <c r="BW45" s="294">
        <v>0</v>
      </c>
      <c r="BX45" s="602">
        <v>0</v>
      </c>
      <c r="BY45" s="621" t="e">
        <v>#DIV/0!</v>
      </c>
      <c r="BZ45" s="294">
        <v>0</v>
      </c>
      <c r="CA45" s="602">
        <f t="shared" si="0"/>
        <v>0</v>
      </c>
      <c r="CB45" s="621" t="e">
        <f t="shared" si="1"/>
        <v>#DIV/0!</v>
      </c>
      <c r="CC45" s="294">
        <v>0</v>
      </c>
      <c r="CD45" s="602">
        <f t="shared" si="2"/>
        <v>0</v>
      </c>
      <c r="CE45" s="621" t="e">
        <f t="shared" si="3"/>
        <v>#DIV/0!</v>
      </c>
      <c r="CF45" s="294">
        <v>0</v>
      </c>
      <c r="CG45" s="602">
        <f t="shared" si="4"/>
        <v>0</v>
      </c>
      <c r="CH45" s="621" t="e">
        <f t="shared" si="5"/>
        <v>#DIV/0!</v>
      </c>
      <c r="CI45" s="294">
        <v>0</v>
      </c>
      <c r="CJ45" s="602">
        <f t="shared" si="6"/>
        <v>0</v>
      </c>
      <c r="CK45" s="621" t="e">
        <f t="shared" si="7"/>
        <v>#DIV/0!</v>
      </c>
      <c r="CL45" s="294">
        <v>0</v>
      </c>
      <c r="CM45" s="602">
        <f t="shared" si="8"/>
        <v>0</v>
      </c>
      <c r="CN45" s="621" t="e">
        <f t="shared" si="9"/>
        <v>#DIV/0!</v>
      </c>
      <c r="CO45" s="294">
        <v>0</v>
      </c>
      <c r="CP45" s="602">
        <f t="shared" si="10"/>
        <v>0</v>
      </c>
      <c r="CQ45" s="621" t="e">
        <f t="shared" si="11"/>
        <v>#DIV/0!</v>
      </c>
      <c r="CR45" s="294">
        <v>0</v>
      </c>
      <c r="CS45" s="602">
        <f t="shared" si="12"/>
        <v>0</v>
      </c>
      <c r="CT45" s="621" t="e">
        <f t="shared" si="13"/>
        <v>#DIV/0!</v>
      </c>
      <c r="CU45" s="294">
        <v>0</v>
      </c>
      <c r="CV45" s="602">
        <f t="shared" si="14"/>
        <v>0</v>
      </c>
      <c r="CW45" s="621" t="e">
        <f t="shared" si="15"/>
        <v>#DIV/0!</v>
      </c>
      <c r="CX45" s="294">
        <v>0</v>
      </c>
      <c r="CY45" s="602">
        <f t="shared" si="16"/>
        <v>0</v>
      </c>
      <c r="CZ45" s="621" t="e">
        <f t="shared" si="17"/>
        <v>#DIV/0!</v>
      </c>
      <c r="DA45" s="294">
        <v>0</v>
      </c>
      <c r="DB45" s="602">
        <f t="shared" si="18"/>
        <v>0</v>
      </c>
      <c r="DC45" s="621" t="e">
        <f t="shared" si="19"/>
        <v>#DIV/0!</v>
      </c>
      <c r="DD45" s="294">
        <v>0</v>
      </c>
      <c r="DE45" s="602">
        <f t="shared" si="20"/>
        <v>0</v>
      </c>
      <c r="DF45" s="621" t="e">
        <f t="shared" si="21"/>
        <v>#DIV/0!</v>
      </c>
      <c r="DG45" s="294">
        <v>0</v>
      </c>
      <c r="DH45" s="602">
        <f t="shared" si="22"/>
        <v>0</v>
      </c>
      <c r="DI45" s="621" t="e">
        <f t="shared" si="23"/>
        <v>#DIV/0!</v>
      </c>
      <c r="DJ45" s="294">
        <v>0</v>
      </c>
      <c r="DK45" s="602">
        <f t="shared" si="24"/>
        <v>0</v>
      </c>
      <c r="DL45" s="621" t="e">
        <f t="shared" si="25"/>
        <v>#DIV/0!</v>
      </c>
      <c r="DM45" s="294">
        <v>0</v>
      </c>
      <c r="DN45" s="602">
        <f t="shared" si="26"/>
        <v>0</v>
      </c>
      <c r="DO45" s="621" t="e">
        <f t="shared" si="27"/>
        <v>#DIV/0!</v>
      </c>
      <c r="DP45" s="294">
        <v>0</v>
      </c>
      <c r="DQ45" s="602">
        <f t="shared" si="28"/>
        <v>0</v>
      </c>
      <c r="DR45" s="621" t="e">
        <f t="shared" si="29"/>
        <v>#DIV/0!</v>
      </c>
      <c r="DS45" s="294">
        <v>0</v>
      </c>
      <c r="DT45" s="602">
        <f t="shared" si="30"/>
        <v>0</v>
      </c>
      <c r="DU45" s="621" t="e">
        <f t="shared" si="31"/>
        <v>#DIV/0!</v>
      </c>
      <c r="DV45" s="294">
        <v>0</v>
      </c>
      <c r="DW45" s="602">
        <f t="shared" si="32"/>
        <v>0</v>
      </c>
      <c r="DX45" s="621" t="e">
        <f t="shared" si="33"/>
        <v>#DIV/0!</v>
      </c>
    </row>
    <row r="46" spans="1:128" x14ac:dyDescent="0.25">
      <c r="A46" s="86" t="s">
        <v>35</v>
      </c>
      <c r="B46" s="294">
        <v>786.31749000000036</v>
      </c>
      <c r="C46" s="294">
        <v>749.22298000000046</v>
      </c>
      <c r="D46" s="294">
        <v>592.12804049999977</v>
      </c>
      <c r="E46" s="294">
        <v>2127.6685105000006</v>
      </c>
      <c r="F46" s="294">
        <v>592.82495999999992</v>
      </c>
      <c r="G46" s="294">
        <v>348.50820000000022</v>
      </c>
      <c r="H46" s="294">
        <v>312.70800000000008</v>
      </c>
      <c r="I46" s="294">
        <v>1254.0411600000002</v>
      </c>
      <c r="J46" s="294">
        <v>3381.7096705000008</v>
      </c>
      <c r="K46" s="294">
        <v>213.59551999999985</v>
      </c>
      <c r="L46" s="294">
        <v>215.89561710278895</v>
      </c>
      <c r="M46" s="294">
        <v>556.62596770248047</v>
      </c>
      <c r="N46" s="294">
        <v>986.11710480526926</v>
      </c>
      <c r="O46" s="294">
        <v>4367.8267753052696</v>
      </c>
      <c r="P46" s="294">
        <v>1499.9850000000001</v>
      </c>
      <c r="Q46" s="294">
        <v>2242.0356833846031</v>
      </c>
      <c r="R46" s="294">
        <v>2837.558</v>
      </c>
      <c r="S46" s="294">
        <v>6579.5786833846032</v>
      </c>
      <c r="T46" s="294">
        <v>10947.405458689873</v>
      </c>
      <c r="U46" s="294">
        <v>2982.5868799999998</v>
      </c>
      <c r="V46" s="294">
        <v>2912.7239</v>
      </c>
      <c r="W46" s="294">
        <v>2616.2123511</v>
      </c>
      <c r="X46" s="294">
        <v>8511.5231310999989</v>
      </c>
      <c r="Y46" s="294">
        <v>1930.3999799999997</v>
      </c>
      <c r="Z46" s="294">
        <v>808.9054000000001</v>
      </c>
      <c r="AA46" s="294">
        <v>324.02219999999988</v>
      </c>
      <c r="AB46" s="294">
        <v>3063.3275799999997</v>
      </c>
      <c r="AC46" s="294">
        <v>11574.850711099998</v>
      </c>
      <c r="AD46" s="294">
        <v>110.3762099999999</v>
      </c>
      <c r="AE46" s="294">
        <v>9.4206261101244309</v>
      </c>
      <c r="AF46" s="294">
        <v>589.67847399901439</v>
      </c>
      <c r="AG46" s="294">
        <v>709.47531010913872</v>
      </c>
      <c r="AH46" s="294">
        <v>12284.326021209137</v>
      </c>
      <c r="AI46" s="294">
        <v>1438.6859999999997</v>
      </c>
      <c r="AJ46" s="294">
        <v>1721.0339337672913</v>
      </c>
      <c r="AK46" s="294">
        <v>0</v>
      </c>
      <c r="AL46" s="294">
        <v>3159.719933767291</v>
      </c>
      <c r="AM46" s="294">
        <v>15444.045954976427</v>
      </c>
      <c r="AN46" s="294">
        <v>2594.6217953969062</v>
      </c>
      <c r="AO46" s="294">
        <v>2415.287009148939</v>
      </c>
      <c r="AP46" s="294">
        <v>2184.8428058</v>
      </c>
      <c r="AQ46" s="294">
        <v>7194.7516103458456</v>
      </c>
      <c r="AR46" s="294">
        <v>1493.2168014782856</v>
      </c>
      <c r="AS46" s="294">
        <v>1056.4668185779192</v>
      </c>
      <c r="AT46" s="294">
        <v>311.2822000000001</v>
      </c>
      <c r="AU46" s="294">
        <v>2860.9658200562048</v>
      </c>
      <c r="AV46" s="294">
        <v>10055.71743040205</v>
      </c>
      <c r="AW46" s="294">
        <v>121.81062571428573</v>
      </c>
      <c r="AX46" s="294">
        <v>4.2</v>
      </c>
      <c r="AY46" s="294">
        <v>1126.5187999999998</v>
      </c>
      <c r="AZ46" s="294">
        <v>1252.5294257142857</v>
      </c>
      <c r="BA46" s="294">
        <v>11308.246856116335</v>
      </c>
      <c r="BB46" s="294">
        <v>1771.7964942013748</v>
      </c>
      <c r="BC46" s="294">
        <v>1974.0377885405976</v>
      </c>
      <c r="BD46" s="294">
        <v>2132.8000000000002</v>
      </c>
      <c r="BE46" s="294">
        <v>5878.634282741973</v>
      </c>
      <c r="BF46" s="294">
        <v>17186.881138858309</v>
      </c>
      <c r="BG46" s="294">
        <v>1742.8351838818817</v>
      </c>
      <c r="BH46" s="546">
        <v>0.11284835521486514</v>
      </c>
      <c r="BI46" s="294">
        <v>2566.1999999999998</v>
      </c>
      <c r="BJ46" s="294">
        <v>2017</v>
      </c>
      <c r="BK46" s="294">
        <v>2403.5</v>
      </c>
      <c r="BL46" s="294">
        <v>6986.7</v>
      </c>
      <c r="BM46" s="294">
        <v>1665.1278881209894</v>
      </c>
      <c r="BN46" s="294">
        <v>1195.5</v>
      </c>
      <c r="BO46" s="294">
        <v>445.7</v>
      </c>
      <c r="BP46" s="294">
        <v>3306.3278881209894</v>
      </c>
      <c r="BQ46" s="294">
        <v>10293.027888120989</v>
      </c>
      <c r="BR46" s="294">
        <v>237.31045771893878</v>
      </c>
      <c r="BS46" s="546">
        <v>2.359955511493033E-2</v>
      </c>
      <c r="BT46" s="294">
        <v>128</v>
      </c>
      <c r="BU46" s="294">
        <v>6.1893742857142655</v>
      </c>
      <c r="BV46" s="546">
        <v>5.0811448093467812E-2</v>
      </c>
      <c r="BW46" s="294">
        <v>114</v>
      </c>
      <c r="BX46" s="602">
        <v>109.8</v>
      </c>
      <c r="BY46" s="621">
        <v>26.142857142857142</v>
      </c>
      <c r="BZ46" s="294">
        <v>586.70000000000005</v>
      </c>
      <c r="CA46" s="602">
        <f t="shared" si="0"/>
        <v>-539.81879999999978</v>
      </c>
      <c r="CB46" s="621">
        <f t="shared" si="1"/>
        <v>-0.47919200283208757</v>
      </c>
      <c r="CC46" s="294">
        <v>828.7</v>
      </c>
      <c r="CD46" s="602">
        <f t="shared" si="2"/>
        <v>-423.82942571428566</v>
      </c>
      <c r="CE46" s="621">
        <f t="shared" si="3"/>
        <v>-0.33837881730609765</v>
      </c>
      <c r="CF46" s="294">
        <v>11121.72788812099</v>
      </c>
      <c r="CG46" s="602">
        <f t="shared" si="4"/>
        <v>-186.51896799534552</v>
      </c>
      <c r="CH46" s="621">
        <f t="shared" si="5"/>
        <v>-1.6494065823692405E-2</v>
      </c>
      <c r="CI46" s="294">
        <v>1422.1</v>
      </c>
      <c r="CJ46" s="602">
        <f t="shared" si="6"/>
        <v>-349.69649420137489</v>
      </c>
      <c r="CK46" s="621">
        <f t="shared" si="7"/>
        <v>-0.19736831817076048</v>
      </c>
      <c r="CL46" s="294">
        <v>1922.7</v>
      </c>
      <c r="CM46" s="602">
        <f t="shared" si="8"/>
        <v>-51.337788540597558</v>
      </c>
      <c r="CN46" s="621">
        <f t="shared" si="9"/>
        <v>-2.6006487230698601E-2</v>
      </c>
      <c r="CO46" s="294">
        <v>2630.6</v>
      </c>
      <c r="CP46" s="602">
        <f t="shared" si="10"/>
        <v>497.79999999999973</v>
      </c>
      <c r="CQ46" s="621">
        <f t="shared" si="11"/>
        <v>0.23340210052513113</v>
      </c>
      <c r="CR46" s="294">
        <v>5975.4</v>
      </c>
      <c r="CS46" s="602">
        <f t="shared" si="12"/>
        <v>96.765717258026598</v>
      </c>
      <c r="CT46" s="621">
        <f t="shared" si="13"/>
        <v>1.6460577849195978E-2</v>
      </c>
      <c r="CU46" s="294">
        <v>17097.127888120987</v>
      </c>
      <c r="CV46" s="602">
        <f t="shared" si="14"/>
        <v>-89.75325073732165</v>
      </c>
      <c r="CW46" s="621">
        <f t="shared" si="15"/>
        <v>-5.2221953484274681E-3</v>
      </c>
      <c r="CX46" s="294">
        <v>2565</v>
      </c>
      <c r="CY46" s="602">
        <f t="shared" si="16"/>
        <v>-1.1999999999998181</v>
      </c>
      <c r="CZ46" s="621">
        <f t="shared" si="17"/>
        <v>-4.6761748889401379E-4</v>
      </c>
      <c r="DA46" s="294">
        <v>2399</v>
      </c>
      <c r="DB46" s="602">
        <f t="shared" si="18"/>
        <v>382</v>
      </c>
      <c r="DC46" s="621">
        <f t="shared" si="19"/>
        <v>0.18939018344075359</v>
      </c>
      <c r="DD46" s="294">
        <v>2328</v>
      </c>
      <c r="DE46" s="602">
        <f t="shared" si="20"/>
        <v>-75.5</v>
      </c>
      <c r="DF46" s="621">
        <f t="shared" si="21"/>
        <v>-3.1412523403370085E-2</v>
      </c>
      <c r="DG46" s="294">
        <v>7292</v>
      </c>
      <c r="DH46" s="602">
        <f t="shared" si="22"/>
        <v>305.30000000000018</v>
      </c>
      <c r="DI46" s="621">
        <f t="shared" si="23"/>
        <v>4.3697310604434166E-2</v>
      </c>
      <c r="DJ46" s="294">
        <v>1862.2</v>
      </c>
      <c r="DK46" s="602">
        <f t="shared" si="24"/>
        <v>666.7</v>
      </c>
      <c r="DL46" s="621">
        <f t="shared" si="25"/>
        <v>0.5576746131325806</v>
      </c>
      <c r="DM46" s="294">
        <v>1356</v>
      </c>
      <c r="DN46" s="602">
        <f t="shared" si="26"/>
        <v>160.5</v>
      </c>
      <c r="DO46" s="621">
        <f t="shared" si="27"/>
        <v>0.1342534504391468</v>
      </c>
      <c r="DP46" s="294">
        <v>392.2</v>
      </c>
      <c r="DQ46" s="602">
        <f t="shared" si="28"/>
        <v>-53.5</v>
      </c>
      <c r="DR46" s="621">
        <f t="shared" si="29"/>
        <v>-0.12003589858649316</v>
      </c>
      <c r="DS46" s="294">
        <v>3610.2</v>
      </c>
      <c r="DT46" s="602">
        <f t="shared" si="30"/>
        <v>303.87211187901039</v>
      </c>
      <c r="DU46" s="621">
        <f t="shared" si="31"/>
        <v>9.1906224113695867E-2</v>
      </c>
      <c r="DV46" s="294">
        <v>10902.2</v>
      </c>
      <c r="DW46" s="602">
        <f t="shared" si="32"/>
        <v>609.17211187901194</v>
      </c>
      <c r="DX46" s="621">
        <f t="shared" si="33"/>
        <v>5.9182984686366902E-2</v>
      </c>
    </row>
    <row r="47" spans="1:128" x14ac:dyDescent="0.25">
      <c r="A47" s="84" t="s">
        <v>77</v>
      </c>
      <c r="B47" s="85">
        <v>27619.145500000006</v>
      </c>
      <c r="C47" s="85">
        <v>28474.715174950481</v>
      </c>
      <c r="D47" s="85">
        <v>24099</v>
      </c>
      <c r="E47" s="85">
        <v>90155.718000000008</v>
      </c>
      <c r="F47" s="85">
        <v>18397.398399999998</v>
      </c>
      <c r="G47" s="85">
        <v>12064.8536</v>
      </c>
      <c r="H47" s="85">
        <v>7625.9999999999991</v>
      </c>
      <c r="I47" s="85">
        <v>46124.003700000008</v>
      </c>
      <c r="J47" s="85">
        <v>136279.72170000002</v>
      </c>
      <c r="K47" s="85">
        <v>3116.0000000000005</v>
      </c>
      <c r="L47" s="85">
        <v>2016.0155999999997</v>
      </c>
      <c r="M47" s="85">
        <v>7378</v>
      </c>
      <c r="N47" s="85">
        <v>14008.321</v>
      </c>
      <c r="O47" s="85">
        <v>150288.04270000002</v>
      </c>
      <c r="P47" s="85">
        <v>17043</v>
      </c>
      <c r="Q47" s="85">
        <v>23254</v>
      </c>
      <c r="R47" s="85">
        <v>28800.303400000001</v>
      </c>
      <c r="S47" s="85">
        <v>84127.013200000001</v>
      </c>
      <c r="T47" s="85">
        <v>234415.05590000004</v>
      </c>
      <c r="U47" s="85">
        <v>26728.403999999999</v>
      </c>
      <c r="V47" s="85">
        <v>26900</v>
      </c>
      <c r="W47" s="85">
        <v>27561.000000000004</v>
      </c>
      <c r="X47" s="85">
        <v>102340.67980000001</v>
      </c>
      <c r="Y47" s="85">
        <v>18840.274000000001</v>
      </c>
      <c r="Z47" s="85">
        <v>12893</v>
      </c>
      <c r="AA47" s="85">
        <v>5436.6362999999992</v>
      </c>
      <c r="AB47" s="85">
        <v>43873.230600000003</v>
      </c>
      <c r="AC47" s="85">
        <v>146213.91039999999</v>
      </c>
      <c r="AD47" s="85">
        <v>2135.0000000000005</v>
      </c>
      <c r="AE47" s="85">
        <v>2916</v>
      </c>
      <c r="AF47" s="85">
        <v>7753</v>
      </c>
      <c r="AG47" s="85">
        <v>14020.9146</v>
      </c>
      <c r="AH47" s="85">
        <v>160234.82500000001</v>
      </c>
      <c r="AI47" s="85">
        <v>14108.000000000002</v>
      </c>
      <c r="AJ47" s="85">
        <v>19982</v>
      </c>
      <c r="AK47" s="85">
        <v>26584.767199999998</v>
      </c>
      <c r="AL47" s="85">
        <v>78159.852399999989</v>
      </c>
      <c r="AM47" s="294">
        <v>238394.67739999999</v>
      </c>
      <c r="AN47" s="85">
        <v>27600.043399999999</v>
      </c>
      <c r="AO47" s="85">
        <v>25930.960679999997</v>
      </c>
      <c r="AP47" s="85">
        <v>23769.572100000001</v>
      </c>
      <c r="AQ47" s="85">
        <v>77300.576180000004</v>
      </c>
      <c r="AR47" s="85">
        <v>16184.894699999999</v>
      </c>
      <c r="AS47" s="85">
        <v>12218</v>
      </c>
      <c r="AT47" s="85">
        <v>6920</v>
      </c>
      <c r="AU47" s="85">
        <v>35322.894699999997</v>
      </c>
      <c r="AV47" s="85">
        <v>112623.47087999998</v>
      </c>
      <c r="AW47" s="85">
        <v>2182</v>
      </c>
      <c r="AX47" s="85">
        <v>2904</v>
      </c>
      <c r="AY47" s="85">
        <v>7202.6912000000011</v>
      </c>
      <c r="AZ47" s="85">
        <v>12288.691200000001</v>
      </c>
      <c r="BA47" s="85">
        <v>124912.16207999998</v>
      </c>
      <c r="BB47" s="85">
        <v>16433</v>
      </c>
      <c r="BC47" s="85">
        <v>22100</v>
      </c>
      <c r="BD47" s="85">
        <v>23572</v>
      </c>
      <c r="BE47" s="85">
        <v>62105</v>
      </c>
      <c r="BF47" s="294">
        <v>187017.16207999998</v>
      </c>
      <c r="BG47" s="85">
        <v>-51377.515320000006</v>
      </c>
      <c r="BH47" s="485">
        <v>-0.21551452356377154</v>
      </c>
      <c r="BI47" s="85">
        <v>28144</v>
      </c>
      <c r="BJ47" s="85">
        <v>21041</v>
      </c>
      <c r="BK47" s="85">
        <v>22326</v>
      </c>
      <c r="BL47" s="85">
        <v>71511</v>
      </c>
      <c r="BM47" s="85">
        <v>16382</v>
      </c>
      <c r="BN47" s="85">
        <v>11708</v>
      </c>
      <c r="BO47" s="85">
        <v>6188</v>
      </c>
      <c r="BP47" s="85">
        <v>34278</v>
      </c>
      <c r="BQ47" s="85">
        <v>105789</v>
      </c>
      <c r="BR47" s="85">
        <v>-6834.4708799999789</v>
      </c>
      <c r="BS47" s="485">
        <v>-6.0684250153168251E-2</v>
      </c>
      <c r="BT47" s="85">
        <v>2563</v>
      </c>
      <c r="BU47" s="85">
        <v>381</v>
      </c>
      <c r="BV47" s="485">
        <v>0.17461044912923923</v>
      </c>
      <c r="BW47" s="85">
        <v>2204</v>
      </c>
      <c r="BX47" s="602">
        <v>-700</v>
      </c>
      <c r="BY47" s="621">
        <v>-0.24104683195592286</v>
      </c>
      <c r="BZ47" s="294">
        <v>4669</v>
      </c>
      <c r="CA47" s="602">
        <f t="shared" si="0"/>
        <v>-2533.6912000000011</v>
      </c>
      <c r="CB47" s="621">
        <f t="shared" si="1"/>
        <v>-0.35177007171985947</v>
      </c>
      <c r="CC47" s="294">
        <v>9436</v>
      </c>
      <c r="CD47" s="602">
        <f t="shared" si="2"/>
        <v>-2852.6912000000011</v>
      </c>
      <c r="CE47" s="621">
        <f t="shared" si="3"/>
        <v>-0.23213954631718639</v>
      </c>
      <c r="CF47" s="294">
        <v>115225</v>
      </c>
      <c r="CG47" s="602">
        <f t="shared" si="4"/>
        <v>-9687.1620799999801</v>
      </c>
      <c r="CH47" s="621">
        <f t="shared" si="5"/>
        <v>-7.7551792545195383E-2</v>
      </c>
      <c r="CI47" s="294">
        <v>14901</v>
      </c>
      <c r="CJ47" s="602">
        <f t="shared" si="6"/>
        <v>-1532</v>
      </c>
      <c r="CK47" s="621">
        <f t="shared" si="7"/>
        <v>-9.3227043144891372E-2</v>
      </c>
      <c r="CL47" s="294">
        <v>22252</v>
      </c>
      <c r="CM47" s="602">
        <f t="shared" si="8"/>
        <v>152</v>
      </c>
      <c r="CN47" s="621">
        <f t="shared" si="9"/>
        <v>6.8778280542986427E-3</v>
      </c>
      <c r="CO47" s="294">
        <v>27945</v>
      </c>
      <c r="CP47" s="602">
        <f t="shared" si="10"/>
        <v>4373</v>
      </c>
      <c r="CQ47" s="621">
        <f t="shared" si="11"/>
        <v>0.18551671474630918</v>
      </c>
      <c r="CR47" s="294">
        <v>65098</v>
      </c>
      <c r="CS47" s="602">
        <f t="shared" si="12"/>
        <v>2993</v>
      </c>
      <c r="CT47" s="621">
        <f t="shared" si="13"/>
        <v>4.8192577087191046E-2</v>
      </c>
      <c r="CU47" s="294">
        <v>180323</v>
      </c>
      <c r="CV47" s="602">
        <f t="shared" si="14"/>
        <v>-6694.1620799999801</v>
      </c>
      <c r="CW47" s="621">
        <f t="shared" si="15"/>
        <v>-3.5794373123555531E-2</v>
      </c>
      <c r="CX47" s="294">
        <v>25627</v>
      </c>
      <c r="CY47" s="602">
        <f t="shared" si="16"/>
        <v>-2517</v>
      </c>
      <c r="CZ47" s="621">
        <f t="shared" si="17"/>
        <v>-8.943291642978965E-2</v>
      </c>
      <c r="DA47" s="294">
        <v>22699</v>
      </c>
      <c r="DB47" s="602">
        <f t="shared" si="18"/>
        <v>1658</v>
      </c>
      <c r="DC47" s="621">
        <f t="shared" si="19"/>
        <v>7.8798536191245661E-2</v>
      </c>
      <c r="DD47" s="294">
        <v>24253</v>
      </c>
      <c r="DE47" s="602">
        <f t="shared" si="20"/>
        <v>1927</v>
      </c>
      <c r="DF47" s="621">
        <f t="shared" si="21"/>
        <v>8.6311923318104458E-2</v>
      </c>
      <c r="DG47" s="294">
        <v>72579</v>
      </c>
      <c r="DH47" s="602">
        <f t="shared" si="22"/>
        <v>1068</v>
      </c>
      <c r="DI47" s="621">
        <f t="shared" si="23"/>
        <v>1.493476528086588E-2</v>
      </c>
      <c r="DJ47" s="294">
        <v>17644</v>
      </c>
      <c r="DK47" s="602">
        <f t="shared" si="24"/>
        <v>5936</v>
      </c>
      <c r="DL47" s="621">
        <f t="shared" si="25"/>
        <v>0.50700375811411003</v>
      </c>
      <c r="DM47" s="294">
        <v>12678</v>
      </c>
      <c r="DN47" s="602">
        <f t="shared" si="26"/>
        <v>970</v>
      </c>
      <c r="DO47" s="621">
        <f t="shared" si="27"/>
        <v>8.284933378886232E-2</v>
      </c>
      <c r="DP47" s="294">
        <v>5978</v>
      </c>
      <c r="DQ47" s="602">
        <f t="shared" si="28"/>
        <v>-210</v>
      </c>
      <c r="DR47" s="621">
        <f t="shared" si="29"/>
        <v>-3.3936651583710405E-2</v>
      </c>
      <c r="DS47" s="294">
        <v>36300</v>
      </c>
      <c r="DT47" s="602">
        <f t="shared" si="30"/>
        <v>2022</v>
      </c>
      <c r="DU47" s="621">
        <f t="shared" si="31"/>
        <v>5.8988272361281291E-2</v>
      </c>
      <c r="DV47" s="294">
        <v>108879</v>
      </c>
      <c r="DW47" s="602">
        <f t="shared" si="32"/>
        <v>3090</v>
      </c>
      <c r="DX47" s="621">
        <f t="shared" si="33"/>
        <v>2.9209086010832885E-2</v>
      </c>
    </row>
    <row r="48" spans="1:128" x14ac:dyDescent="0.25">
      <c r="A48" s="86" t="s">
        <v>36</v>
      </c>
      <c r="B48" s="294">
        <v>27619.145500000006</v>
      </c>
      <c r="C48" s="294">
        <v>28474.715174950481</v>
      </c>
      <c r="D48" s="294">
        <v>24099</v>
      </c>
      <c r="E48" s="294">
        <v>90155.718000000008</v>
      </c>
      <c r="F48" s="294">
        <v>18397.398399999998</v>
      </c>
      <c r="G48" s="294">
        <v>12064.8536</v>
      </c>
      <c r="H48" s="294">
        <v>7625.9999999999991</v>
      </c>
      <c r="I48" s="294">
        <v>46124.003700000008</v>
      </c>
      <c r="J48" s="294">
        <v>136279.72170000002</v>
      </c>
      <c r="K48" s="294">
        <v>3116.0000000000005</v>
      </c>
      <c r="L48" s="294">
        <v>2016.0155999999997</v>
      </c>
      <c r="M48" s="294">
        <v>7378</v>
      </c>
      <c r="N48" s="294">
        <v>14008.321</v>
      </c>
      <c r="O48" s="294">
        <v>150288.04270000002</v>
      </c>
      <c r="P48" s="294">
        <v>17043</v>
      </c>
      <c r="Q48" s="294">
        <v>23254</v>
      </c>
      <c r="R48" s="294">
        <v>28800.303400000001</v>
      </c>
      <c r="S48" s="294">
        <v>84127.013200000001</v>
      </c>
      <c r="T48" s="294">
        <v>234415.05590000004</v>
      </c>
      <c r="U48" s="294">
        <v>26728.403999999999</v>
      </c>
      <c r="V48" s="294">
        <v>26900</v>
      </c>
      <c r="W48" s="294">
        <v>27561.000000000004</v>
      </c>
      <c r="X48" s="294">
        <v>102340.67980000001</v>
      </c>
      <c r="Y48" s="294">
        <v>18840.274000000001</v>
      </c>
      <c r="Z48" s="294">
        <v>12893</v>
      </c>
      <c r="AA48" s="294">
        <v>5436.6362999999992</v>
      </c>
      <c r="AB48" s="294">
        <v>43873.230600000003</v>
      </c>
      <c r="AC48" s="294">
        <v>146213.91039999999</v>
      </c>
      <c r="AD48" s="294">
        <v>2135.0000000000005</v>
      </c>
      <c r="AE48" s="294">
        <v>2916</v>
      </c>
      <c r="AF48" s="294">
        <v>7753</v>
      </c>
      <c r="AG48" s="294">
        <v>14020.9146</v>
      </c>
      <c r="AH48" s="294">
        <v>160234.82500000001</v>
      </c>
      <c r="AI48" s="294">
        <v>14108.000000000002</v>
      </c>
      <c r="AJ48" s="294">
        <v>19982</v>
      </c>
      <c r="AK48" s="294">
        <v>26584.767199999998</v>
      </c>
      <c r="AL48" s="294">
        <v>78159.852399999989</v>
      </c>
      <c r="AM48" s="294">
        <v>238394.67739999999</v>
      </c>
      <c r="AN48" s="294">
        <v>27600.043399999999</v>
      </c>
      <c r="AO48" s="294">
        <v>25930.960679999997</v>
      </c>
      <c r="AP48" s="294">
        <v>23769.572100000001</v>
      </c>
      <c r="AQ48" s="294">
        <v>77300.576180000004</v>
      </c>
      <c r="AR48" s="294">
        <v>16184.894699999999</v>
      </c>
      <c r="AS48" s="294">
        <v>12218</v>
      </c>
      <c r="AT48" s="294">
        <v>6920</v>
      </c>
      <c r="AU48" s="294">
        <v>35322.894699999997</v>
      </c>
      <c r="AV48" s="294">
        <v>112623.47087999998</v>
      </c>
      <c r="AW48" s="294">
        <v>2182</v>
      </c>
      <c r="AX48" s="294">
        <v>2904</v>
      </c>
      <c r="AY48" s="294">
        <v>7202.6912000000011</v>
      </c>
      <c r="AZ48" s="294">
        <v>12288.691200000001</v>
      </c>
      <c r="BA48" s="230">
        <v>124912.16207999998</v>
      </c>
      <c r="BB48" s="230">
        <v>16433</v>
      </c>
      <c r="BC48" s="230">
        <v>22100</v>
      </c>
      <c r="BD48" s="230">
        <v>23572</v>
      </c>
      <c r="BE48" s="230">
        <v>62105</v>
      </c>
      <c r="BF48" s="230">
        <v>187017.16207999998</v>
      </c>
      <c r="BG48" s="294">
        <v>-51377.515320000006</v>
      </c>
      <c r="BH48" s="546">
        <v>-0.21551452356377154</v>
      </c>
      <c r="BI48" s="230">
        <v>28144</v>
      </c>
      <c r="BJ48" s="230">
        <v>21041</v>
      </c>
      <c r="BK48" s="230">
        <v>22326</v>
      </c>
      <c r="BL48" s="230">
        <v>71511</v>
      </c>
      <c r="BM48" s="230">
        <v>16382</v>
      </c>
      <c r="BN48" s="230">
        <v>11708</v>
      </c>
      <c r="BO48" s="230">
        <v>6188</v>
      </c>
      <c r="BP48" s="230">
        <v>34278</v>
      </c>
      <c r="BQ48" s="230">
        <v>105789</v>
      </c>
      <c r="BR48" s="294">
        <v>-6834.4708799999789</v>
      </c>
      <c r="BS48" s="546">
        <v>-6.0684250153168251E-2</v>
      </c>
      <c r="BT48" s="230">
        <v>2563</v>
      </c>
      <c r="BU48" s="294">
        <v>381</v>
      </c>
      <c r="BV48" s="546">
        <v>0.17461044912923923</v>
      </c>
      <c r="BW48" s="230">
        <v>2204</v>
      </c>
      <c r="BX48" s="602">
        <v>-700</v>
      </c>
      <c r="BY48" s="621">
        <v>-0.24104683195592286</v>
      </c>
      <c r="BZ48" s="294">
        <v>4669</v>
      </c>
      <c r="CA48" s="602">
        <f t="shared" si="0"/>
        <v>-2533.6912000000011</v>
      </c>
      <c r="CB48" s="621">
        <f t="shared" si="1"/>
        <v>-0.35177007171985947</v>
      </c>
      <c r="CC48" s="294">
        <v>9436</v>
      </c>
      <c r="CD48" s="602">
        <f t="shared" si="2"/>
        <v>-2852.6912000000011</v>
      </c>
      <c r="CE48" s="621">
        <f t="shared" si="3"/>
        <v>-0.23213954631718639</v>
      </c>
      <c r="CF48" s="294">
        <v>115225</v>
      </c>
      <c r="CG48" s="602">
        <f t="shared" si="4"/>
        <v>-9687.1620799999801</v>
      </c>
      <c r="CH48" s="621">
        <f t="shared" si="5"/>
        <v>-7.7551792545195383E-2</v>
      </c>
      <c r="CI48" s="294">
        <v>14901</v>
      </c>
      <c r="CJ48" s="602">
        <f t="shared" si="6"/>
        <v>-1532</v>
      </c>
      <c r="CK48" s="621">
        <f t="shared" si="7"/>
        <v>-9.3227043144891372E-2</v>
      </c>
      <c r="CL48" s="294">
        <v>22252</v>
      </c>
      <c r="CM48" s="602">
        <f t="shared" si="8"/>
        <v>152</v>
      </c>
      <c r="CN48" s="621">
        <f t="shared" si="9"/>
        <v>6.8778280542986427E-3</v>
      </c>
      <c r="CO48" s="294">
        <v>27945</v>
      </c>
      <c r="CP48" s="602">
        <f t="shared" si="10"/>
        <v>4373</v>
      </c>
      <c r="CQ48" s="621">
        <f t="shared" si="11"/>
        <v>0.18551671474630918</v>
      </c>
      <c r="CR48" s="294">
        <v>65098</v>
      </c>
      <c r="CS48" s="602">
        <f t="shared" si="12"/>
        <v>2993</v>
      </c>
      <c r="CT48" s="621">
        <f t="shared" si="13"/>
        <v>4.8192577087191046E-2</v>
      </c>
      <c r="CU48" s="294">
        <v>180323</v>
      </c>
      <c r="CV48" s="602">
        <f t="shared" si="14"/>
        <v>-6694.1620799999801</v>
      </c>
      <c r="CW48" s="621">
        <f t="shared" si="15"/>
        <v>-3.5794373123555531E-2</v>
      </c>
      <c r="CX48" s="294">
        <v>25627</v>
      </c>
      <c r="CY48" s="602">
        <f t="shared" si="16"/>
        <v>-2517</v>
      </c>
      <c r="CZ48" s="621">
        <f t="shared" si="17"/>
        <v>-8.943291642978965E-2</v>
      </c>
      <c r="DA48" s="294">
        <v>22699</v>
      </c>
      <c r="DB48" s="602">
        <f t="shared" si="18"/>
        <v>1658</v>
      </c>
      <c r="DC48" s="621">
        <f t="shared" si="19"/>
        <v>7.8798536191245661E-2</v>
      </c>
      <c r="DD48" s="294">
        <v>24253</v>
      </c>
      <c r="DE48" s="602">
        <f t="shared" si="20"/>
        <v>1927</v>
      </c>
      <c r="DF48" s="621">
        <f t="shared" si="21"/>
        <v>8.6311923318104458E-2</v>
      </c>
      <c r="DG48" s="294">
        <v>72579</v>
      </c>
      <c r="DH48" s="602">
        <f t="shared" si="22"/>
        <v>1068</v>
      </c>
      <c r="DI48" s="621">
        <f t="shared" si="23"/>
        <v>1.493476528086588E-2</v>
      </c>
      <c r="DJ48" s="294">
        <v>17644</v>
      </c>
      <c r="DK48" s="602">
        <f t="shared" si="24"/>
        <v>5936</v>
      </c>
      <c r="DL48" s="621">
        <f t="shared" si="25"/>
        <v>0.50700375811411003</v>
      </c>
      <c r="DM48" s="294">
        <v>12678</v>
      </c>
      <c r="DN48" s="602">
        <f t="shared" si="26"/>
        <v>970</v>
      </c>
      <c r="DO48" s="621">
        <f t="shared" si="27"/>
        <v>8.284933378886232E-2</v>
      </c>
      <c r="DP48" s="294">
        <v>5978</v>
      </c>
      <c r="DQ48" s="602">
        <f t="shared" si="28"/>
        <v>-210</v>
      </c>
      <c r="DR48" s="621">
        <f t="shared" si="29"/>
        <v>-3.3936651583710405E-2</v>
      </c>
      <c r="DS48" s="294">
        <v>36300</v>
      </c>
      <c r="DT48" s="602">
        <f t="shared" si="30"/>
        <v>2022</v>
      </c>
      <c r="DU48" s="621">
        <f t="shared" si="31"/>
        <v>5.8988272361281291E-2</v>
      </c>
      <c r="DV48" s="294">
        <v>108879</v>
      </c>
      <c r="DW48" s="602">
        <f t="shared" si="32"/>
        <v>3090</v>
      </c>
      <c r="DX48" s="621">
        <f t="shared" si="33"/>
        <v>2.9209086010832885E-2</v>
      </c>
    </row>
    <row r="49" spans="1:128" x14ac:dyDescent="0.25">
      <c r="A49" s="87" t="s">
        <v>37</v>
      </c>
      <c r="B49" s="294">
        <v>3264.0102999999999</v>
      </c>
      <c r="C49" s="294">
        <v>3019.7151749504856</v>
      </c>
      <c r="D49" s="294">
        <v>2868</v>
      </c>
      <c r="E49" s="294">
        <v>19114.5828</v>
      </c>
      <c r="F49" s="294">
        <v>1570.0944999999997</v>
      </c>
      <c r="G49" s="294">
        <v>0</v>
      </c>
      <c r="H49" s="294">
        <v>0</v>
      </c>
      <c r="I49" s="294">
        <v>4948.2425000000003</v>
      </c>
      <c r="J49" s="294">
        <v>24062.8253</v>
      </c>
      <c r="K49" s="294">
        <v>0</v>
      </c>
      <c r="L49" s="294">
        <v>84.015600000000006</v>
      </c>
      <c r="M49" s="294">
        <v>0</v>
      </c>
      <c r="N49" s="294">
        <v>508.02459999999996</v>
      </c>
      <c r="O49" s="294">
        <v>24570.849900000001</v>
      </c>
      <c r="P49" s="294">
        <v>728</v>
      </c>
      <c r="Q49" s="294">
        <v>2975</v>
      </c>
      <c r="R49" s="294">
        <v>3368.4149000000002</v>
      </c>
      <c r="S49" s="294">
        <v>14540.395600000002</v>
      </c>
      <c r="T49" s="294">
        <v>39111.245500000005</v>
      </c>
      <c r="U49" s="294">
        <v>3372.9644999999996</v>
      </c>
      <c r="V49" s="294">
        <v>3060</v>
      </c>
      <c r="W49" s="294">
        <v>2858.0000000000009</v>
      </c>
      <c r="X49" s="294">
        <v>20288.523800000003</v>
      </c>
      <c r="Y49" s="294">
        <v>1577.2740000000003</v>
      </c>
      <c r="Z49" s="294">
        <v>0</v>
      </c>
      <c r="AA49" s="294">
        <v>0</v>
      </c>
      <c r="AB49" s="294">
        <v>5226.1604000000007</v>
      </c>
      <c r="AC49" s="294">
        <v>25514.684200000003</v>
      </c>
      <c r="AD49" s="294">
        <v>0</v>
      </c>
      <c r="AE49" s="294">
        <v>0</v>
      </c>
      <c r="AF49" s="294">
        <v>81.999999999999972</v>
      </c>
      <c r="AG49" s="294">
        <v>322.00459999999998</v>
      </c>
      <c r="AH49" s="294">
        <v>25836.688800000004</v>
      </c>
      <c r="AI49" s="294">
        <v>681</v>
      </c>
      <c r="AJ49" s="294">
        <v>2441</v>
      </c>
      <c r="AK49" s="294">
        <v>2842.4682000000003</v>
      </c>
      <c r="AL49" s="294">
        <v>13936.4895</v>
      </c>
      <c r="AM49" s="294">
        <v>39773.1783</v>
      </c>
      <c r="AN49" s="294">
        <v>3447.0433999999996</v>
      </c>
      <c r="AO49" s="294">
        <v>2985</v>
      </c>
      <c r="AP49" s="294">
        <v>2606.3625000000002</v>
      </c>
      <c r="AQ49" s="294">
        <v>9038.4058999999997</v>
      </c>
      <c r="AR49" s="294">
        <v>1094.8237999999997</v>
      </c>
      <c r="AS49" s="294">
        <v>0</v>
      </c>
      <c r="AT49" s="294">
        <v>0</v>
      </c>
      <c r="AU49" s="294">
        <v>1094.8237999999997</v>
      </c>
      <c r="AV49" s="294">
        <v>10133.2297</v>
      </c>
      <c r="AW49" s="294">
        <v>0</v>
      </c>
      <c r="AX49" s="294">
        <v>0</v>
      </c>
      <c r="AY49" s="294">
        <v>0</v>
      </c>
      <c r="AZ49" s="294">
        <v>0</v>
      </c>
      <c r="BA49" s="294">
        <v>10133.2297</v>
      </c>
      <c r="BB49" s="294">
        <v>1177</v>
      </c>
      <c r="BC49" s="294">
        <v>3031</v>
      </c>
      <c r="BD49" s="294">
        <v>3349</v>
      </c>
      <c r="BE49" s="294">
        <v>7557</v>
      </c>
      <c r="BF49" s="294">
        <v>17690.2297</v>
      </c>
      <c r="BG49" s="294">
        <v>-22082.9486</v>
      </c>
      <c r="BH49" s="546">
        <v>-0.55522212566049811</v>
      </c>
      <c r="BI49" s="294">
        <v>3253</v>
      </c>
      <c r="BJ49" s="294">
        <v>2895</v>
      </c>
      <c r="BK49" s="294">
        <v>2848</v>
      </c>
      <c r="BL49" s="294">
        <v>8996</v>
      </c>
      <c r="BM49" s="294">
        <v>993</v>
      </c>
      <c r="BN49" s="294">
        <v>0</v>
      </c>
      <c r="BO49" s="294">
        <v>0</v>
      </c>
      <c r="BP49" s="294">
        <v>993</v>
      </c>
      <c r="BQ49" s="294">
        <v>9989</v>
      </c>
      <c r="BR49" s="294">
        <v>-144.22969999999987</v>
      </c>
      <c r="BS49" s="546">
        <v>-1.4233339642937323E-2</v>
      </c>
      <c r="BT49" s="294">
        <v>0</v>
      </c>
      <c r="BU49" s="294">
        <v>0</v>
      </c>
      <c r="BV49" s="546" t="e">
        <v>#DIV/0!</v>
      </c>
      <c r="BW49" s="294">
        <v>0</v>
      </c>
      <c r="BX49" s="602">
        <v>0</v>
      </c>
      <c r="BY49" s="621" t="e">
        <v>#DIV/0!</v>
      </c>
      <c r="BZ49" s="294">
        <v>0</v>
      </c>
      <c r="CA49" s="602">
        <f t="shared" si="0"/>
        <v>0</v>
      </c>
      <c r="CB49" s="621" t="e">
        <f t="shared" si="1"/>
        <v>#DIV/0!</v>
      </c>
      <c r="CC49" s="294">
        <v>0</v>
      </c>
      <c r="CD49" s="602">
        <f t="shared" si="2"/>
        <v>0</v>
      </c>
      <c r="CE49" s="621" t="e">
        <f t="shared" si="3"/>
        <v>#DIV/0!</v>
      </c>
      <c r="CF49" s="294">
        <v>9989</v>
      </c>
      <c r="CG49" s="602">
        <f t="shared" si="4"/>
        <v>-144.22969999999987</v>
      </c>
      <c r="CH49" s="621">
        <f t="shared" si="5"/>
        <v>-1.4233339642937323E-2</v>
      </c>
      <c r="CI49" s="294">
        <v>267</v>
      </c>
      <c r="CJ49" s="602">
        <f t="shared" si="6"/>
        <v>-910</v>
      </c>
      <c r="CK49" s="621">
        <f t="shared" si="7"/>
        <v>-0.77315208156329651</v>
      </c>
      <c r="CL49" s="294">
        <v>2743</v>
      </c>
      <c r="CM49" s="602">
        <f t="shared" si="8"/>
        <v>-288</v>
      </c>
      <c r="CN49" s="621">
        <f t="shared" si="9"/>
        <v>-9.5018145826459913E-2</v>
      </c>
      <c r="CO49" s="294">
        <v>3236</v>
      </c>
      <c r="CP49" s="602">
        <f t="shared" si="10"/>
        <v>-113</v>
      </c>
      <c r="CQ49" s="621">
        <f t="shared" si="11"/>
        <v>-3.3741415347865032E-2</v>
      </c>
      <c r="CR49" s="294">
        <v>6246</v>
      </c>
      <c r="CS49" s="602">
        <f t="shared" si="12"/>
        <v>-1311</v>
      </c>
      <c r="CT49" s="621">
        <f t="shared" si="13"/>
        <v>-0.17348154029376736</v>
      </c>
      <c r="CU49" s="294">
        <v>16235</v>
      </c>
      <c r="CV49" s="602">
        <f t="shared" si="14"/>
        <v>-1455.2296999999999</v>
      </c>
      <c r="CW49" s="621">
        <f t="shared" si="15"/>
        <v>-8.2261775266829915E-2</v>
      </c>
      <c r="CX49" s="294">
        <v>3415</v>
      </c>
      <c r="CY49" s="602">
        <f t="shared" si="16"/>
        <v>162</v>
      </c>
      <c r="CZ49" s="621">
        <f t="shared" si="17"/>
        <v>4.9800184445127578E-2</v>
      </c>
      <c r="DA49" s="294">
        <v>2855</v>
      </c>
      <c r="DB49" s="602">
        <f t="shared" si="18"/>
        <v>-40</v>
      </c>
      <c r="DC49" s="621">
        <f t="shared" si="19"/>
        <v>-1.3816925734024179E-2</v>
      </c>
      <c r="DD49" s="294">
        <v>3017</v>
      </c>
      <c r="DE49" s="602">
        <f t="shared" si="20"/>
        <v>169</v>
      </c>
      <c r="DF49" s="621">
        <f t="shared" si="21"/>
        <v>5.9339887640449437E-2</v>
      </c>
      <c r="DG49" s="294">
        <v>9287</v>
      </c>
      <c r="DH49" s="602">
        <f t="shared" si="22"/>
        <v>291</v>
      </c>
      <c r="DI49" s="621">
        <f t="shared" si="23"/>
        <v>3.234771009337483E-2</v>
      </c>
      <c r="DJ49" s="294">
        <v>460</v>
      </c>
      <c r="DK49" s="602">
        <f t="shared" si="24"/>
        <v>460</v>
      </c>
      <c r="DL49" s="621" t="e">
        <f t="shared" si="25"/>
        <v>#DIV/0!</v>
      </c>
      <c r="DM49" s="294">
        <v>0</v>
      </c>
      <c r="DN49" s="602">
        <f t="shared" si="26"/>
        <v>0</v>
      </c>
      <c r="DO49" s="621" t="e">
        <f t="shared" si="27"/>
        <v>#DIV/0!</v>
      </c>
      <c r="DP49" s="294">
        <v>0</v>
      </c>
      <c r="DQ49" s="602">
        <f t="shared" si="28"/>
        <v>0</v>
      </c>
      <c r="DR49" s="621" t="e">
        <f t="shared" si="29"/>
        <v>#DIV/0!</v>
      </c>
      <c r="DS49" s="294">
        <v>460</v>
      </c>
      <c r="DT49" s="602">
        <f t="shared" si="30"/>
        <v>-533</v>
      </c>
      <c r="DU49" s="621">
        <f t="shared" si="31"/>
        <v>-0.53675730110775433</v>
      </c>
      <c r="DV49" s="294">
        <v>9747</v>
      </c>
      <c r="DW49" s="602">
        <f t="shared" si="32"/>
        <v>-242</v>
      </c>
      <c r="DX49" s="621">
        <f t="shared" si="33"/>
        <v>-2.4226649314245671E-2</v>
      </c>
    </row>
    <row r="50" spans="1:128" x14ac:dyDescent="0.25">
      <c r="A50" s="87" t="s">
        <v>64</v>
      </c>
      <c r="J50" s="294">
        <v>0</v>
      </c>
      <c r="O50" s="294">
        <v>0</v>
      </c>
      <c r="T50" s="294">
        <v>0</v>
      </c>
      <c r="AC50" s="294">
        <v>0</v>
      </c>
      <c r="AH50" s="294">
        <v>0</v>
      </c>
      <c r="AM50" s="294">
        <v>0</v>
      </c>
      <c r="AV50" s="294">
        <v>0</v>
      </c>
      <c r="BA50" s="294">
        <v>0</v>
      </c>
      <c r="BE50" s="294">
        <v>0</v>
      </c>
      <c r="BF50" s="294">
        <v>0</v>
      </c>
      <c r="BG50" s="294">
        <v>0</v>
      </c>
      <c r="BH50" s="546"/>
      <c r="BQ50" s="294">
        <v>0</v>
      </c>
      <c r="BR50" s="294">
        <v>0</v>
      </c>
      <c r="BS50" s="546" t="e">
        <v>#DIV/0!</v>
      </c>
      <c r="BT50" s="294">
        <v>0</v>
      </c>
      <c r="BU50" s="294">
        <v>0</v>
      </c>
      <c r="BV50" s="546" t="e">
        <v>#DIV/0!</v>
      </c>
      <c r="BW50" s="294">
        <v>0</v>
      </c>
      <c r="BX50" s="602">
        <v>0</v>
      </c>
      <c r="BY50" s="621" t="e">
        <v>#DIV/0!</v>
      </c>
      <c r="BZ50" s="294">
        <v>0</v>
      </c>
      <c r="CA50" s="602">
        <f t="shared" si="0"/>
        <v>0</v>
      </c>
      <c r="CB50" s="621" t="e">
        <f t="shared" si="1"/>
        <v>#DIV/0!</v>
      </c>
      <c r="CD50" s="602">
        <f t="shared" si="2"/>
        <v>0</v>
      </c>
      <c r="CE50" s="621" t="e">
        <f t="shared" si="3"/>
        <v>#DIV/0!</v>
      </c>
      <c r="CF50" s="294">
        <v>0</v>
      </c>
      <c r="CG50" s="602">
        <f t="shared" si="4"/>
        <v>0</v>
      </c>
      <c r="CH50" s="621" t="e">
        <f t="shared" si="5"/>
        <v>#DIV/0!</v>
      </c>
      <c r="CJ50" s="602">
        <f t="shared" si="6"/>
        <v>0</v>
      </c>
      <c r="CK50" s="621" t="e">
        <f t="shared" si="7"/>
        <v>#DIV/0!</v>
      </c>
      <c r="CM50" s="602">
        <f t="shared" si="8"/>
        <v>0</v>
      </c>
      <c r="CN50" s="621" t="e">
        <f t="shared" si="9"/>
        <v>#DIV/0!</v>
      </c>
      <c r="CP50" s="602">
        <f t="shared" si="10"/>
        <v>0</v>
      </c>
      <c r="CQ50" s="621" t="e">
        <f t="shared" si="11"/>
        <v>#DIV/0!</v>
      </c>
      <c r="CS50" s="602">
        <f t="shared" si="12"/>
        <v>0</v>
      </c>
      <c r="CT50" s="621" t="e">
        <f t="shared" si="13"/>
        <v>#DIV/0!</v>
      </c>
      <c r="CU50" s="294">
        <v>0</v>
      </c>
      <c r="CV50" s="602">
        <f t="shared" si="14"/>
        <v>0</v>
      </c>
      <c r="CW50" s="621" t="e">
        <f t="shared" si="15"/>
        <v>#DIV/0!</v>
      </c>
      <c r="CY50" s="602">
        <f t="shared" si="16"/>
        <v>0</v>
      </c>
      <c r="CZ50" s="621" t="e">
        <f t="shared" si="17"/>
        <v>#DIV/0!</v>
      </c>
      <c r="DB50" s="602">
        <f t="shared" si="18"/>
        <v>0</v>
      </c>
      <c r="DC50" s="621" t="e">
        <f t="shared" si="19"/>
        <v>#DIV/0!</v>
      </c>
      <c r="DE50" s="602">
        <f t="shared" si="20"/>
        <v>0</v>
      </c>
      <c r="DF50" s="621" t="e">
        <f t="shared" si="21"/>
        <v>#DIV/0!</v>
      </c>
      <c r="DH50" s="602">
        <f t="shared" si="22"/>
        <v>0</v>
      </c>
      <c r="DI50" s="621" t="e">
        <f t="shared" si="23"/>
        <v>#DIV/0!</v>
      </c>
      <c r="DK50" s="602">
        <f t="shared" si="24"/>
        <v>0</v>
      </c>
      <c r="DL50" s="621" t="e">
        <f t="shared" si="25"/>
        <v>#DIV/0!</v>
      </c>
      <c r="DN50" s="602">
        <f t="shared" si="26"/>
        <v>0</v>
      </c>
      <c r="DO50" s="621" t="e">
        <f t="shared" si="27"/>
        <v>#DIV/0!</v>
      </c>
      <c r="DQ50" s="602">
        <f t="shared" si="28"/>
        <v>0</v>
      </c>
      <c r="DR50" s="621" t="e">
        <f t="shared" si="29"/>
        <v>#DIV/0!</v>
      </c>
      <c r="DT50" s="602">
        <f t="shared" si="30"/>
        <v>0</v>
      </c>
      <c r="DU50" s="621" t="e">
        <f t="shared" si="31"/>
        <v>#DIV/0!</v>
      </c>
      <c r="DV50" s="294">
        <v>0</v>
      </c>
      <c r="DW50" s="602">
        <f t="shared" si="32"/>
        <v>0</v>
      </c>
      <c r="DX50" s="621" t="e">
        <f t="shared" si="33"/>
        <v>#DIV/0!</v>
      </c>
    </row>
    <row r="51" spans="1:128" x14ac:dyDescent="0.25">
      <c r="A51" s="87" t="s">
        <v>65</v>
      </c>
      <c r="J51" s="294">
        <v>0</v>
      </c>
      <c r="O51" s="294">
        <v>0</v>
      </c>
      <c r="T51" s="294">
        <v>0</v>
      </c>
      <c r="AC51" s="294">
        <v>0</v>
      </c>
      <c r="AH51" s="294">
        <v>0</v>
      </c>
      <c r="AM51" s="294">
        <v>0</v>
      </c>
      <c r="AV51" s="294">
        <v>0</v>
      </c>
      <c r="BA51" s="294">
        <v>0</v>
      </c>
      <c r="BE51" s="294">
        <v>0</v>
      </c>
      <c r="BF51" s="294">
        <v>0</v>
      </c>
      <c r="BG51" s="294">
        <v>0</v>
      </c>
      <c r="BH51" s="546"/>
      <c r="BQ51" s="294">
        <v>0</v>
      </c>
      <c r="BR51" s="294">
        <v>0</v>
      </c>
      <c r="BS51" s="546" t="e">
        <v>#DIV/0!</v>
      </c>
      <c r="BT51" s="294">
        <v>0</v>
      </c>
      <c r="BU51" s="294">
        <v>0</v>
      </c>
      <c r="BV51" s="546" t="e">
        <v>#DIV/0!</v>
      </c>
      <c r="BW51" s="294">
        <v>0</v>
      </c>
      <c r="BX51" s="602">
        <v>0</v>
      </c>
      <c r="BY51" s="621" t="e">
        <v>#DIV/0!</v>
      </c>
      <c r="BZ51" s="294">
        <v>0</v>
      </c>
      <c r="CA51" s="602">
        <f t="shared" si="0"/>
        <v>0</v>
      </c>
      <c r="CB51" s="621" t="e">
        <f t="shared" si="1"/>
        <v>#DIV/0!</v>
      </c>
      <c r="CD51" s="602">
        <f t="shared" si="2"/>
        <v>0</v>
      </c>
      <c r="CE51" s="621" t="e">
        <f t="shared" si="3"/>
        <v>#DIV/0!</v>
      </c>
      <c r="CF51" s="294">
        <v>0</v>
      </c>
      <c r="CG51" s="602">
        <f t="shared" si="4"/>
        <v>0</v>
      </c>
      <c r="CH51" s="621" t="e">
        <f t="shared" si="5"/>
        <v>#DIV/0!</v>
      </c>
      <c r="CJ51" s="602">
        <f t="shared" si="6"/>
        <v>0</v>
      </c>
      <c r="CK51" s="621" t="e">
        <f t="shared" si="7"/>
        <v>#DIV/0!</v>
      </c>
      <c r="CM51" s="602">
        <f t="shared" si="8"/>
        <v>0</v>
      </c>
      <c r="CN51" s="621" t="e">
        <f t="shared" si="9"/>
        <v>#DIV/0!</v>
      </c>
      <c r="CP51" s="602">
        <f t="shared" si="10"/>
        <v>0</v>
      </c>
      <c r="CQ51" s="621" t="e">
        <f t="shared" si="11"/>
        <v>#DIV/0!</v>
      </c>
      <c r="CS51" s="602">
        <f t="shared" si="12"/>
        <v>0</v>
      </c>
      <c r="CT51" s="621" t="e">
        <f t="shared" si="13"/>
        <v>#DIV/0!</v>
      </c>
      <c r="CU51" s="294">
        <v>0</v>
      </c>
      <c r="CV51" s="602">
        <f t="shared" si="14"/>
        <v>0</v>
      </c>
      <c r="CW51" s="621" t="e">
        <f t="shared" si="15"/>
        <v>#DIV/0!</v>
      </c>
      <c r="CY51" s="602">
        <f t="shared" si="16"/>
        <v>0</v>
      </c>
      <c r="CZ51" s="621" t="e">
        <f t="shared" si="17"/>
        <v>#DIV/0!</v>
      </c>
      <c r="DB51" s="602">
        <f t="shared" si="18"/>
        <v>0</v>
      </c>
      <c r="DC51" s="621" t="e">
        <f t="shared" si="19"/>
        <v>#DIV/0!</v>
      </c>
      <c r="DE51" s="602">
        <f t="shared" si="20"/>
        <v>0</v>
      </c>
      <c r="DF51" s="621" t="e">
        <f t="shared" si="21"/>
        <v>#DIV/0!</v>
      </c>
      <c r="DH51" s="602">
        <f t="shared" si="22"/>
        <v>0</v>
      </c>
      <c r="DI51" s="621" t="e">
        <f t="shared" si="23"/>
        <v>#DIV/0!</v>
      </c>
      <c r="DK51" s="602">
        <f t="shared" si="24"/>
        <v>0</v>
      </c>
      <c r="DL51" s="621" t="e">
        <f t="shared" si="25"/>
        <v>#DIV/0!</v>
      </c>
      <c r="DN51" s="602">
        <f t="shared" si="26"/>
        <v>0</v>
      </c>
      <c r="DO51" s="621" t="e">
        <f t="shared" si="27"/>
        <v>#DIV/0!</v>
      </c>
      <c r="DQ51" s="602">
        <f t="shared" si="28"/>
        <v>0</v>
      </c>
      <c r="DR51" s="621" t="e">
        <f t="shared" si="29"/>
        <v>#DIV/0!</v>
      </c>
      <c r="DT51" s="602">
        <f t="shared" si="30"/>
        <v>0</v>
      </c>
      <c r="DU51" s="621" t="e">
        <f t="shared" si="31"/>
        <v>#DIV/0!</v>
      </c>
      <c r="DV51" s="294">
        <v>0</v>
      </c>
      <c r="DW51" s="602">
        <f t="shared" si="32"/>
        <v>0</v>
      </c>
      <c r="DX51" s="621" t="e">
        <f t="shared" si="33"/>
        <v>#DIV/0!</v>
      </c>
    </row>
    <row r="52" spans="1:128" x14ac:dyDescent="0.25">
      <c r="A52" s="87" t="s">
        <v>38</v>
      </c>
      <c r="B52" s="294">
        <v>24355.135200000004</v>
      </c>
      <c r="C52" s="294">
        <v>25454.999999999996</v>
      </c>
      <c r="D52" s="294">
        <v>21231</v>
      </c>
      <c r="E52" s="294">
        <v>71041.135200000004</v>
      </c>
      <c r="F52" s="294">
        <v>16827.303899999999</v>
      </c>
      <c r="G52" s="294">
        <v>12064.8536</v>
      </c>
      <c r="H52" s="294">
        <v>7625.9999999999991</v>
      </c>
      <c r="I52" s="294">
        <v>41175.761200000008</v>
      </c>
      <c r="J52" s="294">
        <v>112216.89640000001</v>
      </c>
      <c r="K52" s="294">
        <v>3116.0000000000005</v>
      </c>
      <c r="L52" s="294">
        <v>1931.9999999999998</v>
      </c>
      <c r="M52" s="294">
        <v>7378</v>
      </c>
      <c r="N52" s="294">
        <v>13500.296399999999</v>
      </c>
      <c r="O52" s="294">
        <v>125717.19280000002</v>
      </c>
      <c r="P52" s="294">
        <v>16315</v>
      </c>
      <c r="Q52" s="294">
        <v>20279</v>
      </c>
      <c r="R52" s="294">
        <v>25431.888500000001</v>
      </c>
      <c r="S52" s="294">
        <v>69586.617599999998</v>
      </c>
      <c r="T52" s="294">
        <v>195303.81040000002</v>
      </c>
      <c r="U52" s="294">
        <v>23355.4395</v>
      </c>
      <c r="V52" s="294">
        <v>23840</v>
      </c>
      <c r="W52" s="294">
        <v>24703.000000000004</v>
      </c>
      <c r="X52" s="294">
        <v>82052.156000000003</v>
      </c>
      <c r="Y52" s="294">
        <v>17263</v>
      </c>
      <c r="Z52" s="294">
        <v>12893</v>
      </c>
      <c r="AA52" s="294">
        <v>5436.6362999999992</v>
      </c>
      <c r="AB52" s="294">
        <v>38647.070200000002</v>
      </c>
      <c r="AC52" s="294">
        <v>120699.2262</v>
      </c>
      <c r="AD52" s="294">
        <v>2135.0000000000005</v>
      </c>
      <c r="AE52" s="294">
        <v>2916</v>
      </c>
      <c r="AF52" s="294">
        <v>7671</v>
      </c>
      <c r="AG52" s="294">
        <v>13698.91</v>
      </c>
      <c r="AH52" s="294">
        <v>134398.13620000001</v>
      </c>
      <c r="AI52" s="294">
        <v>13427.000000000002</v>
      </c>
      <c r="AJ52" s="294">
        <v>17541</v>
      </c>
      <c r="AK52" s="294">
        <v>23742.298999999999</v>
      </c>
      <c r="AL52" s="294">
        <v>64223.362899999993</v>
      </c>
      <c r="AM52" s="294">
        <v>198621.49910000002</v>
      </c>
      <c r="AN52" s="294">
        <v>24153</v>
      </c>
      <c r="AO52" s="294">
        <v>22945.960679999997</v>
      </c>
      <c r="AP52" s="294">
        <v>21163.209600000002</v>
      </c>
      <c r="AQ52" s="294">
        <v>68262.170279999991</v>
      </c>
      <c r="AR52" s="294">
        <v>15090.070899999999</v>
      </c>
      <c r="AS52" s="294">
        <v>12218</v>
      </c>
      <c r="AT52" s="294">
        <v>6920</v>
      </c>
      <c r="AU52" s="294">
        <v>34228.070899999999</v>
      </c>
      <c r="AV52" s="294">
        <v>102490.24117999998</v>
      </c>
      <c r="AW52" s="294">
        <v>2182</v>
      </c>
      <c r="AX52" s="294">
        <v>2904</v>
      </c>
      <c r="AY52" s="294">
        <v>7202.6912000000011</v>
      </c>
      <c r="AZ52" s="294">
        <v>12288.691200000001</v>
      </c>
      <c r="BA52" s="294">
        <v>114778.93237999998</v>
      </c>
      <c r="BB52" s="294">
        <v>15256</v>
      </c>
      <c r="BC52" s="294">
        <v>19069</v>
      </c>
      <c r="BD52" s="294">
        <v>20223</v>
      </c>
      <c r="BE52" s="294">
        <v>54548</v>
      </c>
      <c r="BF52" s="294">
        <v>169326.93237999998</v>
      </c>
      <c r="BG52" s="294">
        <v>-29294.566720000032</v>
      </c>
      <c r="BH52" s="546">
        <v>-0.14748940498757934</v>
      </c>
      <c r="BI52" s="294">
        <v>24891</v>
      </c>
      <c r="BJ52" s="294">
        <v>18146</v>
      </c>
      <c r="BK52" s="294">
        <v>19478</v>
      </c>
      <c r="BL52" s="294">
        <v>62515</v>
      </c>
      <c r="BM52" s="294">
        <v>15389</v>
      </c>
      <c r="BN52" s="294">
        <v>11708</v>
      </c>
      <c r="BO52" s="294">
        <v>6188</v>
      </c>
      <c r="BP52" s="294">
        <v>33285</v>
      </c>
      <c r="BQ52" s="294">
        <v>95800</v>
      </c>
      <c r="BR52" s="294">
        <v>-6690.2411799999827</v>
      </c>
      <c r="BS52" s="546">
        <v>-6.5276860537874515E-2</v>
      </c>
      <c r="BT52" s="294">
        <v>2563</v>
      </c>
      <c r="BU52" s="294">
        <v>381</v>
      </c>
      <c r="BV52" s="546">
        <v>0.17461044912923923</v>
      </c>
      <c r="BW52" s="294">
        <v>2204</v>
      </c>
      <c r="BX52" s="602">
        <v>-700</v>
      </c>
      <c r="BY52" s="621">
        <v>-0.24104683195592286</v>
      </c>
      <c r="BZ52" s="294">
        <v>4669</v>
      </c>
      <c r="CA52" s="602">
        <f t="shared" si="0"/>
        <v>-2533.6912000000011</v>
      </c>
      <c r="CB52" s="621">
        <f t="shared" si="1"/>
        <v>-0.35177007171985947</v>
      </c>
      <c r="CC52" s="294">
        <v>9436</v>
      </c>
      <c r="CD52" s="602">
        <f t="shared" si="2"/>
        <v>-2852.6912000000011</v>
      </c>
      <c r="CE52" s="621">
        <f t="shared" si="3"/>
        <v>-0.23213954631718639</v>
      </c>
      <c r="CF52" s="294">
        <v>105236</v>
      </c>
      <c r="CG52" s="602">
        <f t="shared" si="4"/>
        <v>-9542.9323799999838</v>
      </c>
      <c r="CH52" s="621">
        <f t="shared" si="5"/>
        <v>-8.3141846522897453E-2</v>
      </c>
      <c r="CI52" s="294">
        <v>14634</v>
      </c>
      <c r="CJ52" s="602">
        <f t="shared" si="6"/>
        <v>-622</v>
      </c>
      <c r="CK52" s="621">
        <f t="shared" si="7"/>
        <v>-4.0770844257996854E-2</v>
      </c>
      <c r="CL52" s="294">
        <v>19509</v>
      </c>
      <c r="CM52" s="602">
        <f t="shared" si="8"/>
        <v>440</v>
      </c>
      <c r="CN52" s="621">
        <f t="shared" si="9"/>
        <v>2.3074099323509362E-2</v>
      </c>
      <c r="CO52" s="294">
        <v>24709</v>
      </c>
      <c r="CP52" s="602">
        <f t="shared" si="10"/>
        <v>4486</v>
      </c>
      <c r="CQ52" s="621">
        <f t="shared" si="11"/>
        <v>0.22182663304158631</v>
      </c>
      <c r="CR52" s="294">
        <v>58852</v>
      </c>
      <c r="CS52" s="602">
        <f t="shared" si="12"/>
        <v>4304</v>
      </c>
      <c r="CT52" s="621">
        <f t="shared" si="13"/>
        <v>7.8902984527388725E-2</v>
      </c>
      <c r="CU52" s="294">
        <v>164088</v>
      </c>
      <c r="CV52" s="602">
        <f t="shared" si="14"/>
        <v>-5238.9323799999838</v>
      </c>
      <c r="CW52" s="621">
        <f t="shared" si="15"/>
        <v>-3.09397465976817E-2</v>
      </c>
      <c r="CX52" s="294">
        <v>22212</v>
      </c>
      <c r="CY52" s="602">
        <f t="shared" si="16"/>
        <v>-2679</v>
      </c>
      <c r="CZ52" s="621">
        <f t="shared" si="17"/>
        <v>-0.10762926358924912</v>
      </c>
      <c r="DA52" s="294">
        <v>19844</v>
      </c>
      <c r="DB52" s="602">
        <f t="shared" si="18"/>
        <v>1698</v>
      </c>
      <c r="DC52" s="621">
        <f t="shared" si="19"/>
        <v>9.3574341452661747E-2</v>
      </c>
      <c r="DD52" s="294">
        <v>21236</v>
      </c>
      <c r="DE52" s="602">
        <f t="shared" si="20"/>
        <v>1758</v>
      </c>
      <c r="DF52" s="621">
        <f t="shared" si="21"/>
        <v>9.0255673067049999E-2</v>
      </c>
      <c r="DG52" s="294">
        <v>63292</v>
      </c>
      <c r="DH52" s="602">
        <f t="shared" si="22"/>
        <v>777</v>
      </c>
      <c r="DI52" s="621">
        <f t="shared" si="23"/>
        <v>1.2429017035911382E-2</v>
      </c>
      <c r="DJ52" s="294">
        <v>17184</v>
      </c>
      <c r="DK52" s="602">
        <f t="shared" si="24"/>
        <v>5476</v>
      </c>
      <c r="DL52" s="621">
        <f t="shared" si="25"/>
        <v>0.4677143833276392</v>
      </c>
      <c r="DM52" s="294">
        <v>12678</v>
      </c>
      <c r="DN52" s="602">
        <f t="shared" si="26"/>
        <v>970</v>
      </c>
      <c r="DO52" s="621">
        <f t="shared" si="27"/>
        <v>8.284933378886232E-2</v>
      </c>
      <c r="DP52" s="294">
        <v>5978</v>
      </c>
      <c r="DQ52" s="602">
        <f t="shared" si="28"/>
        <v>-210</v>
      </c>
      <c r="DR52" s="621">
        <f t="shared" si="29"/>
        <v>-3.3936651583710405E-2</v>
      </c>
      <c r="DS52" s="294">
        <v>35840</v>
      </c>
      <c r="DT52" s="602">
        <f t="shared" si="30"/>
        <v>2555</v>
      </c>
      <c r="DU52" s="621">
        <f t="shared" si="31"/>
        <v>7.6761303890641425E-2</v>
      </c>
      <c r="DV52" s="294">
        <v>99132</v>
      </c>
      <c r="DW52" s="602">
        <f t="shared" si="32"/>
        <v>3332</v>
      </c>
      <c r="DX52" s="621">
        <f t="shared" si="33"/>
        <v>3.478079331941545E-2</v>
      </c>
    </row>
    <row r="53" spans="1:128" x14ac:dyDescent="0.25">
      <c r="A53" s="87" t="s">
        <v>64</v>
      </c>
      <c r="J53" s="294">
        <v>0</v>
      </c>
      <c r="O53" s="294">
        <v>0</v>
      </c>
      <c r="T53" s="294">
        <v>0</v>
      </c>
      <c r="AC53" s="294">
        <v>0</v>
      </c>
      <c r="AH53" s="294">
        <v>0</v>
      </c>
      <c r="AM53" s="294">
        <v>0</v>
      </c>
      <c r="AV53" s="294">
        <v>0</v>
      </c>
      <c r="BA53" s="294">
        <v>0</v>
      </c>
      <c r="BF53" s="294">
        <v>0</v>
      </c>
      <c r="BG53" s="294">
        <v>0</v>
      </c>
      <c r="BH53" s="546"/>
      <c r="BQ53" s="294">
        <v>0</v>
      </c>
      <c r="BR53" s="294">
        <v>0</v>
      </c>
      <c r="BS53" s="546" t="e">
        <v>#DIV/0!</v>
      </c>
      <c r="BT53" s="294">
        <v>0</v>
      </c>
      <c r="BU53" s="294">
        <v>0</v>
      </c>
      <c r="BV53" s="546" t="e">
        <v>#DIV/0!</v>
      </c>
      <c r="BW53" s="294">
        <v>0</v>
      </c>
      <c r="BX53" s="602">
        <v>0</v>
      </c>
      <c r="BY53" s="621" t="e">
        <v>#DIV/0!</v>
      </c>
      <c r="CA53" s="602">
        <f t="shared" si="0"/>
        <v>0</v>
      </c>
      <c r="CB53" s="621" t="e">
        <f t="shared" si="1"/>
        <v>#DIV/0!</v>
      </c>
      <c r="CD53" s="602">
        <f t="shared" si="2"/>
        <v>0</v>
      </c>
      <c r="CE53" s="621" t="e">
        <f t="shared" si="3"/>
        <v>#DIV/0!</v>
      </c>
      <c r="CF53" s="294">
        <v>0</v>
      </c>
      <c r="CG53" s="602">
        <f t="shared" si="4"/>
        <v>0</v>
      </c>
      <c r="CH53" s="621" t="e">
        <f t="shared" si="5"/>
        <v>#DIV/0!</v>
      </c>
      <c r="CJ53" s="602">
        <f t="shared" si="6"/>
        <v>0</v>
      </c>
      <c r="CK53" s="621" t="e">
        <f t="shared" si="7"/>
        <v>#DIV/0!</v>
      </c>
      <c r="CM53" s="602">
        <f t="shared" si="8"/>
        <v>0</v>
      </c>
      <c r="CN53" s="621" t="e">
        <f t="shared" si="9"/>
        <v>#DIV/0!</v>
      </c>
      <c r="CP53" s="602">
        <f t="shared" si="10"/>
        <v>0</v>
      </c>
      <c r="CQ53" s="621" t="e">
        <f t="shared" si="11"/>
        <v>#DIV/0!</v>
      </c>
      <c r="CS53" s="602">
        <f t="shared" si="12"/>
        <v>0</v>
      </c>
      <c r="CT53" s="621" t="e">
        <f t="shared" si="13"/>
        <v>#DIV/0!</v>
      </c>
      <c r="CU53" s="294">
        <v>0</v>
      </c>
      <c r="CV53" s="602">
        <f t="shared" si="14"/>
        <v>0</v>
      </c>
      <c r="CW53" s="621" t="e">
        <f t="shared" si="15"/>
        <v>#DIV/0!</v>
      </c>
      <c r="CY53" s="602">
        <f t="shared" si="16"/>
        <v>0</v>
      </c>
      <c r="CZ53" s="621" t="e">
        <f t="shared" si="17"/>
        <v>#DIV/0!</v>
      </c>
      <c r="DB53" s="602">
        <f t="shared" si="18"/>
        <v>0</v>
      </c>
      <c r="DC53" s="621" t="e">
        <f t="shared" si="19"/>
        <v>#DIV/0!</v>
      </c>
      <c r="DE53" s="602">
        <f t="shared" si="20"/>
        <v>0</v>
      </c>
      <c r="DF53" s="621" t="e">
        <f t="shared" si="21"/>
        <v>#DIV/0!</v>
      </c>
      <c r="DH53" s="602">
        <f t="shared" si="22"/>
        <v>0</v>
      </c>
      <c r="DI53" s="621" t="e">
        <f t="shared" si="23"/>
        <v>#DIV/0!</v>
      </c>
      <c r="DK53" s="602">
        <f t="shared" si="24"/>
        <v>0</v>
      </c>
      <c r="DL53" s="621" t="e">
        <f t="shared" si="25"/>
        <v>#DIV/0!</v>
      </c>
      <c r="DN53" s="602">
        <f t="shared" si="26"/>
        <v>0</v>
      </c>
      <c r="DO53" s="621" t="e">
        <f t="shared" si="27"/>
        <v>#DIV/0!</v>
      </c>
      <c r="DQ53" s="602">
        <f t="shared" si="28"/>
        <v>0</v>
      </c>
      <c r="DR53" s="621" t="e">
        <f t="shared" si="29"/>
        <v>#DIV/0!</v>
      </c>
      <c r="DT53" s="602">
        <f t="shared" si="30"/>
        <v>0</v>
      </c>
      <c r="DU53" s="621" t="e">
        <f t="shared" si="31"/>
        <v>#DIV/0!</v>
      </c>
      <c r="DV53" s="294">
        <v>0</v>
      </c>
      <c r="DW53" s="602">
        <f t="shared" si="32"/>
        <v>0</v>
      </c>
      <c r="DX53" s="621" t="e">
        <f t="shared" si="33"/>
        <v>#DIV/0!</v>
      </c>
    </row>
    <row r="54" spans="1:128" x14ac:dyDescent="0.25">
      <c r="A54" s="84" t="s">
        <v>79</v>
      </c>
      <c r="B54" s="85">
        <v>11811.734400000001</v>
      </c>
      <c r="C54" s="85">
        <v>10843.13924</v>
      </c>
      <c r="D54" s="85">
        <v>10287.085340000001</v>
      </c>
      <c r="E54" s="85">
        <v>32941.958980000003</v>
      </c>
      <c r="F54" s="85">
        <v>9741.5947999999989</v>
      </c>
      <c r="G54" s="85">
        <v>7726.7959799999999</v>
      </c>
      <c r="H54" s="85">
        <v>5110</v>
      </c>
      <c r="I54" s="85">
        <v>22578.390779999998</v>
      </c>
      <c r="J54" s="85">
        <v>55520.349759999997</v>
      </c>
      <c r="K54" s="85">
        <v>2090.0829999999996</v>
      </c>
      <c r="L54" s="85">
        <v>3039.7359999999999</v>
      </c>
      <c r="M54" s="85">
        <v>4929</v>
      </c>
      <c r="N54" s="85">
        <v>10058.819</v>
      </c>
      <c r="O54" s="85">
        <v>65579.16876</v>
      </c>
      <c r="P54" s="85">
        <v>6952</v>
      </c>
      <c r="Q54" s="85">
        <v>9316</v>
      </c>
      <c r="R54" s="85">
        <v>11296</v>
      </c>
      <c r="S54" s="85">
        <v>27564</v>
      </c>
      <c r="T54" s="85">
        <v>93143.16876</v>
      </c>
      <c r="U54" s="85">
        <v>13232.2554</v>
      </c>
      <c r="V54" s="85">
        <v>12327.903970000001</v>
      </c>
      <c r="W54" s="85">
        <v>11990.039389999998</v>
      </c>
      <c r="X54" s="85">
        <v>37550.198759999999</v>
      </c>
      <c r="Y54" s="85">
        <v>9454.770120000001</v>
      </c>
      <c r="Z54" s="85">
        <v>7695.2074000000002</v>
      </c>
      <c r="AA54" s="85">
        <v>4768.9941600000002</v>
      </c>
      <c r="AB54" s="85">
        <v>21918.971679999999</v>
      </c>
      <c r="AC54" s="85">
        <v>59469.170440000002</v>
      </c>
      <c r="AD54" s="85">
        <v>2290</v>
      </c>
      <c r="AE54" s="85">
        <v>3609</v>
      </c>
      <c r="AF54" s="85">
        <v>5466</v>
      </c>
      <c r="AG54" s="85">
        <v>11365</v>
      </c>
      <c r="AH54" s="85">
        <v>70834.170440000002</v>
      </c>
      <c r="AI54" s="85">
        <v>6734.4</v>
      </c>
      <c r="AJ54" s="85">
        <v>8104</v>
      </c>
      <c r="AK54" s="85">
        <v>10106</v>
      </c>
      <c r="AL54" s="85">
        <v>24944.400000000001</v>
      </c>
      <c r="AM54" s="294">
        <v>95778.57044000001</v>
      </c>
      <c r="AN54" s="85">
        <v>11349</v>
      </c>
      <c r="AO54" s="85">
        <v>11841</v>
      </c>
      <c r="AP54" s="85">
        <v>10513.559159999999</v>
      </c>
      <c r="AQ54" s="85">
        <v>33703.559159999997</v>
      </c>
      <c r="AR54" s="85">
        <v>8835</v>
      </c>
      <c r="AS54" s="85">
        <v>7354</v>
      </c>
      <c r="AT54" s="85">
        <v>5546.8451499999992</v>
      </c>
      <c r="AU54" s="85">
        <v>21735.845149999997</v>
      </c>
      <c r="AV54" s="85">
        <v>55439.404309999998</v>
      </c>
      <c r="AW54" s="85">
        <v>1616</v>
      </c>
      <c r="AX54" s="85">
        <v>3554</v>
      </c>
      <c r="AY54" s="85">
        <v>5159.5848999999998</v>
      </c>
      <c r="AZ54" s="85">
        <v>10329.5849</v>
      </c>
      <c r="BA54" s="85">
        <v>65768.98921</v>
      </c>
      <c r="BB54" s="85">
        <v>7603</v>
      </c>
      <c r="BC54" s="85">
        <v>9213</v>
      </c>
      <c r="BD54" s="85">
        <v>9725</v>
      </c>
      <c r="BE54" s="85">
        <v>26541</v>
      </c>
      <c r="BF54" s="294">
        <v>92309.98921</v>
      </c>
      <c r="BG54" s="85">
        <v>-3468.5812300000107</v>
      </c>
      <c r="BH54" s="546">
        <v>-3.6214585518092313E-2</v>
      </c>
      <c r="BI54" s="85">
        <v>11533</v>
      </c>
      <c r="BJ54" s="85">
        <v>8930</v>
      </c>
      <c r="BK54" s="85">
        <v>10466</v>
      </c>
      <c r="BL54" s="85">
        <v>30929</v>
      </c>
      <c r="BM54" s="85">
        <v>8635</v>
      </c>
      <c r="BN54" s="85">
        <v>7184</v>
      </c>
      <c r="BO54" s="85">
        <v>5648</v>
      </c>
      <c r="BP54" s="85">
        <v>21467</v>
      </c>
      <c r="BQ54" s="85">
        <v>52396</v>
      </c>
      <c r="BR54" s="85">
        <v>-3043.4043099999981</v>
      </c>
      <c r="BS54" s="546">
        <v>-5.4896049982467755E-2</v>
      </c>
      <c r="BT54" s="85">
        <v>1564</v>
      </c>
      <c r="BU54" s="85">
        <v>-52</v>
      </c>
      <c r="BV54" s="546">
        <v>-3.2178217821782179E-2</v>
      </c>
      <c r="BW54" s="85">
        <v>2660.5</v>
      </c>
      <c r="BX54" s="602">
        <v>-893.5</v>
      </c>
      <c r="BY54" s="621">
        <v>-0.25140686550365787</v>
      </c>
      <c r="BZ54" s="294">
        <v>4818</v>
      </c>
      <c r="CA54" s="602">
        <f t="shared" si="0"/>
        <v>-341.58489999999983</v>
      </c>
      <c r="CB54" s="621">
        <f t="shared" si="1"/>
        <v>-6.6203949856508779E-2</v>
      </c>
      <c r="CC54" s="294">
        <v>9042.5</v>
      </c>
      <c r="CD54" s="602">
        <f t="shared" si="2"/>
        <v>-1287.0848999999998</v>
      </c>
      <c r="CE54" s="621">
        <f t="shared" si="3"/>
        <v>-0.12460180273071765</v>
      </c>
      <c r="CF54" s="294">
        <v>61438.5</v>
      </c>
      <c r="CG54" s="602">
        <f t="shared" si="4"/>
        <v>-4330.4892099999997</v>
      </c>
      <c r="CH54" s="621">
        <f t="shared" si="5"/>
        <v>-6.5843937424258911E-2</v>
      </c>
      <c r="CI54" s="294">
        <v>6572</v>
      </c>
      <c r="CJ54" s="602">
        <f t="shared" si="6"/>
        <v>-1031</v>
      </c>
      <c r="CK54" s="621">
        <f t="shared" si="7"/>
        <v>-0.13560436669735632</v>
      </c>
      <c r="CL54" s="294">
        <v>8368</v>
      </c>
      <c r="CM54" s="602">
        <f t="shared" si="8"/>
        <v>-845</v>
      </c>
      <c r="CN54" s="621">
        <f t="shared" si="9"/>
        <v>-9.1718224248344735E-2</v>
      </c>
      <c r="CO54" s="294">
        <v>10301</v>
      </c>
      <c r="CP54" s="602">
        <f t="shared" si="10"/>
        <v>576</v>
      </c>
      <c r="CQ54" s="621">
        <f t="shared" si="11"/>
        <v>5.9228791773778919E-2</v>
      </c>
      <c r="CR54" s="294">
        <v>25241</v>
      </c>
      <c r="CS54" s="602">
        <f t="shared" si="12"/>
        <v>-1300</v>
      </c>
      <c r="CT54" s="621">
        <f t="shared" si="13"/>
        <v>-4.8980822124260581E-2</v>
      </c>
      <c r="CU54" s="294">
        <v>86679.5</v>
      </c>
      <c r="CV54" s="602">
        <f t="shared" si="14"/>
        <v>-5630.4892099999997</v>
      </c>
      <c r="CW54" s="621">
        <f t="shared" si="15"/>
        <v>-6.0995448685309185E-2</v>
      </c>
      <c r="CX54" s="294">
        <v>11271</v>
      </c>
      <c r="CY54" s="602">
        <f t="shared" si="16"/>
        <v>-262</v>
      </c>
      <c r="CZ54" s="621">
        <f t="shared" si="17"/>
        <v>-2.2717419578600538E-2</v>
      </c>
      <c r="DA54" s="294">
        <v>10780</v>
      </c>
      <c r="DB54" s="602">
        <f t="shared" si="18"/>
        <v>1850</v>
      </c>
      <c r="DC54" s="621">
        <f t="shared" si="19"/>
        <v>0.20716685330347145</v>
      </c>
      <c r="DD54" s="294">
        <v>10953</v>
      </c>
      <c r="DE54" s="602">
        <f t="shared" si="20"/>
        <v>487</v>
      </c>
      <c r="DF54" s="621">
        <f t="shared" si="21"/>
        <v>4.6531626218230461E-2</v>
      </c>
      <c r="DG54" s="294">
        <v>33004</v>
      </c>
      <c r="DH54" s="602">
        <f t="shared" si="22"/>
        <v>2075</v>
      </c>
      <c r="DI54" s="621">
        <f t="shared" si="23"/>
        <v>6.70891396424068E-2</v>
      </c>
      <c r="DJ54" s="294">
        <v>8936</v>
      </c>
      <c r="DK54" s="602">
        <f t="shared" si="24"/>
        <v>1752</v>
      </c>
      <c r="DL54" s="621">
        <f t="shared" si="25"/>
        <v>0.24387527839643652</v>
      </c>
      <c r="DM54" s="294">
        <v>7315</v>
      </c>
      <c r="DN54" s="602">
        <f t="shared" si="26"/>
        <v>131</v>
      </c>
      <c r="DO54" s="621">
        <f t="shared" si="27"/>
        <v>1.8234966592427616E-2</v>
      </c>
      <c r="DP54" s="294">
        <v>4755</v>
      </c>
      <c r="DQ54" s="602">
        <f t="shared" si="28"/>
        <v>-893</v>
      </c>
      <c r="DR54" s="621">
        <f t="shared" si="29"/>
        <v>-0.15810906515580736</v>
      </c>
      <c r="DS54" s="294">
        <v>21006</v>
      </c>
      <c r="DT54" s="602">
        <f t="shared" si="30"/>
        <v>-461</v>
      </c>
      <c r="DU54" s="621">
        <f t="shared" si="31"/>
        <v>-2.1474821819536964E-2</v>
      </c>
      <c r="DV54" s="294">
        <v>54010</v>
      </c>
      <c r="DW54" s="602">
        <f t="shared" si="32"/>
        <v>1614</v>
      </c>
      <c r="DX54" s="621">
        <f t="shared" si="33"/>
        <v>3.0803878158638064E-2</v>
      </c>
    </row>
    <row r="55" spans="1:128" x14ac:dyDescent="0.25">
      <c r="A55" s="86" t="s">
        <v>39</v>
      </c>
      <c r="B55" s="294">
        <v>11811.734400000001</v>
      </c>
      <c r="C55" s="294">
        <v>10843.13924</v>
      </c>
      <c r="D55" s="294">
        <v>10287.085340000001</v>
      </c>
      <c r="E55" s="294">
        <v>32941.958980000003</v>
      </c>
      <c r="F55" s="294">
        <v>9741.5947999999989</v>
      </c>
      <c r="G55" s="294">
        <v>7726.7959799999999</v>
      </c>
      <c r="H55" s="294">
        <v>5110</v>
      </c>
      <c r="I55" s="294">
        <v>22578.390779999998</v>
      </c>
      <c r="J55" s="294">
        <v>55520.349759999997</v>
      </c>
      <c r="K55" s="294">
        <v>2090.0829999999996</v>
      </c>
      <c r="L55" s="294">
        <v>3039.7359999999999</v>
      </c>
      <c r="M55" s="294">
        <v>4929</v>
      </c>
      <c r="N55" s="294">
        <v>10058.819</v>
      </c>
      <c r="O55" s="294">
        <v>65579.16876</v>
      </c>
      <c r="P55" s="294">
        <v>6952</v>
      </c>
      <c r="Q55" s="294">
        <v>9316</v>
      </c>
      <c r="R55" s="294">
        <v>11296</v>
      </c>
      <c r="S55" s="294">
        <v>27564</v>
      </c>
      <c r="T55" s="294">
        <v>93143.16876</v>
      </c>
      <c r="U55" s="294">
        <v>13232.2554</v>
      </c>
      <c r="V55" s="294">
        <v>12327.903970000001</v>
      </c>
      <c r="W55" s="294">
        <v>11990.039389999998</v>
      </c>
      <c r="X55" s="294">
        <v>37550.198759999999</v>
      </c>
      <c r="Y55" s="294">
        <v>9454.770120000001</v>
      </c>
      <c r="Z55" s="294">
        <v>7695.2074000000002</v>
      </c>
      <c r="AA55" s="294">
        <v>4768.9941600000002</v>
      </c>
      <c r="AB55" s="294">
        <v>21918.971679999999</v>
      </c>
      <c r="AC55" s="294">
        <v>59469.170440000002</v>
      </c>
      <c r="AD55" s="294">
        <v>2290</v>
      </c>
      <c r="AE55" s="294">
        <v>3609</v>
      </c>
      <c r="AF55" s="294">
        <v>5466</v>
      </c>
      <c r="AG55" s="294">
        <v>11365</v>
      </c>
      <c r="AH55" s="294">
        <v>70834.170440000002</v>
      </c>
      <c r="AI55" s="294">
        <v>6734.4</v>
      </c>
      <c r="AJ55" s="294">
        <v>8104</v>
      </c>
      <c r="AK55" s="294">
        <v>10106</v>
      </c>
      <c r="AL55" s="294">
        <v>24944.400000000001</v>
      </c>
      <c r="AM55" s="294">
        <v>95778.57044000001</v>
      </c>
      <c r="AN55" s="294">
        <v>11349</v>
      </c>
      <c r="AO55" s="294">
        <v>11841</v>
      </c>
      <c r="AP55" s="294">
        <v>10513.559159999999</v>
      </c>
      <c r="AQ55" s="294">
        <v>33703.559159999997</v>
      </c>
      <c r="AR55" s="294">
        <v>8835</v>
      </c>
      <c r="AS55" s="294">
        <v>7354</v>
      </c>
      <c r="AT55" s="294">
        <v>5546.8451499999992</v>
      </c>
      <c r="AU55" s="294">
        <v>21735.845149999997</v>
      </c>
      <c r="AV55" s="294">
        <v>55439.404309999998</v>
      </c>
      <c r="AW55" s="294">
        <v>1616</v>
      </c>
      <c r="AX55" s="294">
        <v>3554</v>
      </c>
      <c r="AY55" s="294">
        <v>5159.5848999999998</v>
      </c>
      <c r="AZ55" s="294">
        <v>10329.5849</v>
      </c>
      <c r="BA55" s="294">
        <v>65768.98921</v>
      </c>
      <c r="BB55" s="294">
        <v>7603</v>
      </c>
      <c r="BC55" s="294">
        <v>9213</v>
      </c>
      <c r="BD55" s="294">
        <v>9725</v>
      </c>
      <c r="BE55" s="294">
        <v>26541</v>
      </c>
      <c r="BF55" s="294">
        <v>92309.98921</v>
      </c>
      <c r="BG55" s="294">
        <v>-3468.5812300000107</v>
      </c>
      <c r="BH55" s="546">
        <v>-3.6214585518092313E-2</v>
      </c>
      <c r="BI55" s="294">
        <v>11533</v>
      </c>
      <c r="BJ55" s="294">
        <v>8930</v>
      </c>
      <c r="BK55" s="294">
        <v>10466</v>
      </c>
      <c r="BL55" s="294">
        <v>30929</v>
      </c>
      <c r="BM55" s="294">
        <v>8635</v>
      </c>
      <c r="BN55" s="294">
        <v>7184</v>
      </c>
      <c r="BO55" s="294">
        <v>5648</v>
      </c>
      <c r="BP55" s="294">
        <v>21467</v>
      </c>
      <c r="BQ55" s="294">
        <v>52396</v>
      </c>
      <c r="BR55" s="294">
        <v>-3043.4043099999981</v>
      </c>
      <c r="BS55" s="546">
        <v>-5.4896049982467755E-2</v>
      </c>
      <c r="BT55" s="294">
        <v>1564</v>
      </c>
      <c r="BU55" s="294">
        <v>-52</v>
      </c>
      <c r="BV55" s="546">
        <v>-3.2178217821782179E-2</v>
      </c>
      <c r="BW55" s="294">
        <v>2660.5</v>
      </c>
      <c r="BX55" s="602">
        <v>-893.5</v>
      </c>
      <c r="BY55" s="621">
        <v>-0.25140686550365787</v>
      </c>
      <c r="BZ55" s="294">
        <v>4818</v>
      </c>
      <c r="CA55" s="602">
        <f t="shared" si="0"/>
        <v>-341.58489999999983</v>
      </c>
      <c r="CB55" s="621">
        <f t="shared" si="1"/>
        <v>-6.6203949856508779E-2</v>
      </c>
      <c r="CC55" s="294">
        <v>9042.5</v>
      </c>
      <c r="CD55" s="602">
        <f t="shared" si="2"/>
        <v>-1287.0848999999998</v>
      </c>
      <c r="CE55" s="621">
        <f t="shared" si="3"/>
        <v>-0.12460180273071765</v>
      </c>
      <c r="CF55" s="294">
        <v>61438.5</v>
      </c>
      <c r="CG55" s="602">
        <f t="shared" si="4"/>
        <v>-4330.4892099999997</v>
      </c>
      <c r="CH55" s="621">
        <f t="shared" si="5"/>
        <v>-6.5843937424258911E-2</v>
      </c>
      <c r="CI55" s="294">
        <v>6572</v>
      </c>
      <c r="CJ55" s="602">
        <f t="shared" si="6"/>
        <v>-1031</v>
      </c>
      <c r="CK55" s="621">
        <f t="shared" si="7"/>
        <v>-0.13560436669735632</v>
      </c>
      <c r="CL55" s="294">
        <v>8368</v>
      </c>
      <c r="CM55" s="602">
        <f t="shared" si="8"/>
        <v>-845</v>
      </c>
      <c r="CN55" s="621">
        <f t="shared" si="9"/>
        <v>-9.1718224248344735E-2</v>
      </c>
      <c r="CO55" s="294">
        <v>10301</v>
      </c>
      <c r="CP55" s="602">
        <f t="shared" si="10"/>
        <v>576</v>
      </c>
      <c r="CQ55" s="621">
        <f t="shared" si="11"/>
        <v>5.9228791773778919E-2</v>
      </c>
      <c r="CR55" s="294">
        <v>25241</v>
      </c>
      <c r="CS55" s="602">
        <f t="shared" si="12"/>
        <v>-1300</v>
      </c>
      <c r="CT55" s="621">
        <f t="shared" si="13"/>
        <v>-4.8980822124260581E-2</v>
      </c>
      <c r="CU55" s="294">
        <v>86679.5</v>
      </c>
      <c r="CV55" s="602">
        <f t="shared" si="14"/>
        <v>-5630.4892099999997</v>
      </c>
      <c r="CW55" s="621">
        <f t="shared" si="15"/>
        <v>-6.0995448685309185E-2</v>
      </c>
      <c r="CX55" s="294">
        <v>11271</v>
      </c>
      <c r="CY55" s="602">
        <f t="shared" si="16"/>
        <v>-262</v>
      </c>
      <c r="CZ55" s="621">
        <f t="shared" si="17"/>
        <v>-2.2717419578600538E-2</v>
      </c>
      <c r="DA55" s="294">
        <v>10780</v>
      </c>
      <c r="DB55" s="602">
        <f t="shared" si="18"/>
        <v>1850</v>
      </c>
      <c r="DC55" s="621">
        <f t="shared" si="19"/>
        <v>0.20716685330347145</v>
      </c>
      <c r="DD55" s="294">
        <v>10953</v>
      </c>
      <c r="DE55" s="602">
        <f t="shared" si="20"/>
        <v>487</v>
      </c>
      <c r="DF55" s="621">
        <f t="shared" si="21"/>
        <v>4.6531626218230461E-2</v>
      </c>
      <c r="DG55" s="294">
        <v>33004</v>
      </c>
      <c r="DH55" s="602">
        <f t="shared" si="22"/>
        <v>2075</v>
      </c>
      <c r="DI55" s="621">
        <f t="shared" si="23"/>
        <v>6.70891396424068E-2</v>
      </c>
      <c r="DJ55" s="294">
        <v>8936</v>
      </c>
      <c r="DK55" s="602">
        <f t="shared" si="24"/>
        <v>1752</v>
      </c>
      <c r="DL55" s="621">
        <f t="shared" si="25"/>
        <v>0.24387527839643652</v>
      </c>
      <c r="DM55" s="294">
        <v>7315</v>
      </c>
      <c r="DN55" s="602">
        <f t="shared" si="26"/>
        <v>131</v>
      </c>
      <c r="DO55" s="621">
        <f t="shared" si="27"/>
        <v>1.8234966592427616E-2</v>
      </c>
      <c r="DP55" s="294">
        <v>4755</v>
      </c>
      <c r="DQ55" s="602">
        <f t="shared" si="28"/>
        <v>-893</v>
      </c>
      <c r="DR55" s="621">
        <f t="shared" si="29"/>
        <v>-0.15810906515580736</v>
      </c>
      <c r="DS55" s="294">
        <v>21006</v>
      </c>
      <c r="DT55" s="602">
        <f t="shared" si="30"/>
        <v>-461</v>
      </c>
      <c r="DU55" s="621">
        <f t="shared" si="31"/>
        <v>-2.1474821819536964E-2</v>
      </c>
      <c r="DV55" s="294">
        <v>54010</v>
      </c>
      <c r="DW55" s="602">
        <f t="shared" si="32"/>
        <v>1614</v>
      </c>
      <c r="DX55" s="621">
        <f t="shared" si="33"/>
        <v>3.0803878158638064E-2</v>
      </c>
    </row>
    <row r="56" spans="1:128" x14ac:dyDescent="0.25">
      <c r="A56" s="87" t="s">
        <v>40</v>
      </c>
      <c r="B56" s="294">
        <v>3437.4850000000006</v>
      </c>
      <c r="C56" s="294">
        <v>3003.0141599999997</v>
      </c>
      <c r="D56" s="294">
        <v>3010.9622399999998</v>
      </c>
      <c r="E56" s="294">
        <v>9451.4614000000001</v>
      </c>
      <c r="F56" s="294">
        <v>2809.3999999999996</v>
      </c>
      <c r="G56" s="294">
        <v>2366.7998999999995</v>
      </c>
      <c r="H56" s="294">
        <v>938</v>
      </c>
      <c r="I56" s="294">
        <v>6114.1998999999996</v>
      </c>
      <c r="J56" s="294">
        <v>15565.6613</v>
      </c>
      <c r="K56" s="294">
        <v>0</v>
      </c>
      <c r="L56" s="294">
        <v>0</v>
      </c>
      <c r="M56" s="294">
        <v>0</v>
      </c>
      <c r="N56" s="294">
        <v>0</v>
      </c>
      <c r="O56" s="294">
        <v>15565.6613</v>
      </c>
      <c r="P56" s="294">
        <v>2029</v>
      </c>
      <c r="Q56" s="294">
        <v>3080.0000000000005</v>
      </c>
      <c r="R56" s="294">
        <v>3855</v>
      </c>
      <c r="S56" s="294">
        <v>8964</v>
      </c>
      <c r="T56" s="294">
        <v>24529.6613</v>
      </c>
      <c r="U56" s="294">
        <v>4857.8810000000003</v>
      </c>
      <c r="V56" s="294">
        <v>3996.8903999999998</v>
      </c>
      <c r="W56" s="294">
        <v>4108.9062999999987</v>
      </c>
      <c r="X56" s="294">
        <v>12963.6777</v>
      </c>
      <c r="Y56" s="294">
        <v>2851.585</v>
      </c>
      <c r="Z56" s="294">
        <v>2820.3760000000002</v>
      </c>
      <c r="AA56" s="294">
        <v>0</v>
      </c>
      <c r="AB56" s="294">
        <v>5671.9610000000002</v>
      </c>
      <c r="AC56" s="294">
        <v>18635.6387</v>
      </c>
      <c r="AD56" s="294">
        <v>0</v>
      </c>
      <c r="AE56" s="294">
        <v>0</v>
      </c>
      <c r="AF56" s="294">
        <v>0</v>
      </c>
      <c r="AG56" s="294">
        <v>0</v>
      </c>
      <c r="AH56" s="294">
        <v>18635.6387</v>
      </c>
      <c r="AI56" s="294">
        <v>2123.9999999999995</v>
      </c>
      <c r="AJ56" s="294">
        <v>2629</v>
      </c>
      <c r="AK56" s="294">
        <v>2935.0000000000005</v>
      </c>
      <c r="AL56" s="294">
        <v>7688</v>
      </c>
      <c r="AM56" s="294">
        <v>26323.6387</v>
      </c>
      <c r="AN56" s="294">
        <v>3401</v>
      </c>
      <c r="AO56" s="294">
        <v>3581</v>
      </c>
      <c r="AP56" s="294">
        <v>3255.0101399999999</v>
      </c>
      <c r="AQ56" s="294">
        <v>10237.01014</v>
      </c>
      <c r="AR56" s="294">
        <v>2915</v>
      </c>
      <c r="AS56" s="294">
        <v>2895.9999999999995</v>
      </c>
      <c r="AT56" s="294">
        <v>2282.6505000000002</v>
      </c>
      <c r="AU56" s="294">
        <v>8093.6504999999997</v>
      </c>
      <c r="AV56" s="294">
        <v>18330.660640000002</v>
      </c>
      <c r="AW56" s="294">
        <v>0</v>
      </c>
      <c r="AX56" s="294">
        <v>0</v>
      </c>
      <c r="AY56" s="294">
        <v>270.0544000000001</v>
      </c>
      <c r="AZ56" s="294">
        <v>270.0544000000001</v>
      </c>
      <c r="BA56" s="294">
        <v>18600.715040000003</v>
      </c>
      <c r="BB56" s="294">
        <v>3019</v>
      </c>
      <c r="BC56" s="294">
        <v>3513</v>
      </c>
      <c r="BD56" s="294">
        <v>3803</v>
      </c>
      <c r="BE56" s="294">
        <v>10335</v>
      </c>
      <c r="BF56" s="294">
        <v>28935.715040000003</v>
      </c>
      <c r="BG56" s="294">
        <v>2612.0763400000033</v>
      </c>
      <c r="BH56" s="546">
        <v>9.9229303736037222E-2</v>
      </c>
      <c r="BI56" s="294">
        <v>3573</v>
      </c>
      <c r="BJ56" s="294">
        <v>2776</v>
      </c>
      <c r="BK56" s="294">
        <v>3024</v>
      </c>
      <c r="BL56" s="294">
        <v>9373</v>
      </c>
      <c r="BM56" s="294">
        <v>2742</v>
      </c>
      <c r="BN56" s="294">
        <v>2685</v>
      </c>
      <c r="BO56" s="294">
        <v>699</v>
      </c>
      <c r="BP56" s="294">
        <v>6126</v>
      </c>
      <c r="BQ56" s="294">
        <v>15499</v>
      </c>
      <c r="BR56" s="294">
        <v>-2831.6606400000019</v>
      </c>
      <c r="BS56" s="546">
        <v>-0.15447673685153127</v>
      </c>
      <c r="BT56" s="294">
        <v>0</v>
      </c>
      <c r="BU56" s="294">
        <v>0</v>
      </c>
      <c r="BV56" s="546" t="e">
        <v>#DIV/0!</v>
      </c>
      <c r="BW56" s="294">
        <v>0</v>
      </c>
      <c r="BX56" s="602">
        <v>0</v>
      </c>
      <c r="BY56" s="621" t="e">
        <v>#DIV/0!</v>
      </c>
      <c r="BZ56" s="294">
        <v>0</v>
      </c>
      <c r="CA56" s="602">
        <f t="shared" si="0"/>
        <v>-270.0544000000001</v>
      </c>
      <c r="CB56" s="621">
        <f t="shared" si="1"/>
        <v>-1</v>
      </c>
      <c r="CC56" s="294">
        <v>0</v>
      </c>
      <c r="CD56" s="602">
        <f t="shared" si="2"/>
        <v>-270.0544000000001</v>
      </c>
      <c r="CE56" s="621">
        <f t="shared" si="3"/>
        <v>-1</v>
      </c>
      <c r="CF56" s="294">
        <v>15499</v>
      </c>
      <c r="CG56" s="602">
        <f t="shared" si="4"/>
        <v>-3101.7150400000028</v>
      </c>
      <c r="CH56" s="621">
        <f t="shared" si="5"/>
        <v>-0.16675246265156493</v>
      </c>
      <c r="CI56" s="294">
        <v>1459</v>
      </c>
      <c r="CJ56" s="602">
        <f t="shared" si="6"/>
        <v>-1560</v>
      </c>
      <c r="CK56" s="621">
        <f t="shared" si="7"/>
        <v>-0.51672739317654848</v>
      </c>
      <c r="CL56" s="294">
        <v>2909</v>
      </c>
      <c r="CM56" s="602">
        <f t="shared" si="8"/>
        <v>-604</v>
      </c>
      <c r="CN56" s="621">
        <f t="shared" si="9"/>
        <v>-0.17193282095075435</v>
      </c>
      <c r="CO56" s="294">
        <v>3338</v>
      </c>
      <c r="CP56" s="602">
        <f t="shared" si="10"/>
        <v>-465</v>
      </c>
      <c r="CQ56" s="621">
        <f t="shared" si="11"/>
        <v>-0.12227189061267421</v>
      </c>
      <c r="CR56" s="294">
        <v>7706</v>
      </c>
      <c r="CS56" s="602">
        <f t="shared" si="12"/>
        <v>-2629</v>
      </c>
      <c r="CT56" s="621">
        <f t="shared" si="13"/>
        <v>-0.25437832607643929</v>
      </c>
      <c r="CU56" s="294">
        <v>23205</v>
      </c>
      <c r="CV56" s="602">
        <f t="shared" si="14"/>
        <v>-5730.7150400000028</v>
      </c>
      <c r="CW56" s="621">
        <f t="shared" si="15"/>
        <v>-0.19804988513599911</v>
      </c>
      <c r="CX56" s="294">
        <v>3311</v>
      </c>
      <c r="CY56" s="602">
        <f t="shared" si="16"/>
        <v>-262</v>
      </c>
      <c r="CZ56" s="621">
        <f t="shared" si="17"/>
        <v>-7.3327735796249655E-2</v>
      </c>
      <c r="DA56" s="294">
        <v>2936</v>
      </c>
      <c r="DB56" s="602">
        <f t="shared" si="18"/>
        <v>160</v>
      </c>
      <c r="DC56" s="621">
        <f t="shared" si="19"/>
        <v>5.7636887608069162E-2</v>
      </c>
      <c r="DD56" s="294">
        <v>3511</v>
      </c>
      <c r="DE56" s="602">
        <f t="shared" si="20"/>
        <v>487</v>
      </c>
      <c r="DF56" s="621">
        <f t="shared" si="21"/>
        <v>0.16104497354497355</v>
      </c>
      <c r="DG56" s="294">
        <v>9758</v>
      </c>
      <c r="DH56" s="602">
        <f t="shared" si="22"/>
        <v>385</v>
      </c>
      <c r="DI56" s="621">
        <f t="shared" si="23"/>
        <v>4.1075429424943986E-2</v>
      </c>
      <c r="DJ56" s="294">
        <v>2816</v>
      </c>
      <c r="DK56" s="602">
        <f t="shared" si="24"/>
        <v>131</v>
      </c>
      <c r="DL56" s="621">
        <f t="shared" si="25"/>
        <v>4.8789571694599625E-2</v>
      </c>
      <c r="DM56" s="294">
        <v>2674</v>
      </c>
      <c r="DN56" s="602">
        <f t="shared" si="26"/>
        <v>-11</v>
      </c>
      <c r="DO56" s="621">
        <f t="shared" si="27"/>
        <v>-4.0968342644320298E-3</v>
      </c>
      <c r="DP56" s="294">
        <v>623</v>
      </c>
      <c r="DQ56" s="602">
        <f t="shared" si="28"/>
        <v>-76</v>
      </c>
      <c r="DR56" s="621">
        <f t="shared" si="29"/>
        <v>-0.10872675250357654</v>
      </c>
      <c r="DS56" s="294">
        <v>6113</v>
      </c>
      <c r="DT56" s="602">
        <f t="shared" si="30"/>
        <v>-13</v>
      </c>
      <c r="DU56" s="621">
        <f t="shared" si="31"/>
        <v>-2.1221025138752855E-3</v>
      </c>
      <c r="DV56" s="294">
        <v>15871</v>
      </c>
      <c r="DW56" s="602">
        <f t="shared" si="32"/>
        <v>372</v>
      </c>
      <c r="DX56" s="621">
        <f t="shared" si="33"/>
        <v>2.4001548486999161E-2</v>
      </c>
    </row>
    <row r="57" spans="1:128" x14ac:dyDescent="0.25">
      <c r="A57" s="87" t="s">
        <v>41</v>
      </c>
      <c r="B57" s="294">
        <v>2393.7325999999998</v>
      </c>
      <c r="C57" s="294">
        <v>2186.0442400000002</v>
      </c>
      <c r="D57" s="294">
        <v>1992.1464000000001</v>
      </c>
      <c r="E57" s="294">
        <v>6571.9232400000001</v>
      </c>
      <c r="F57" s="294">
        <v>1954.5948000000003</v>
      </c>
      <c r="G57" s="294">
        <v>935.98079999999993</v>
      </c>
      <c r="H57" s="294">
        <v>1034</v>
      </c>
      <c r="I57" s="294">
        <v>3924.5756000000001</v>
      </c>
      <c r="J57" s="294">
        <v>10496.49884</v>
      </c>
      <c r="K57" s="294">
        <v>506.05919999999992</v>
      </c>
      <c r="L57" s="294">
        <v>558.05999999999995</v>
      </c>
      <c r="M57" s="294">
        <v>1721.0000000000002</v>
      </c>
      <c r="N57" s="294">
        <v>2785.1192000000001</v>
      </c>
      <c r="O57" s="294">
        <v>13281.618040000001</v>
      </c>
      <c r="P57" s="294">
        <v>874</v>
      </c>
      <c r="Q57" s="294">
        <v>1379.0000000000002</v>
      </c>
      <c r="R57" s="294">
        <v>1566</v>
      </c>
      <c r="S57" s="294">
        <v>3819</v>
      </c>
      <c r="T57" s="294">
        <v>17100.618040000001</v>
      </c>
      <c r="U57" s="294">
        <v>2079.6412</v>
      </c>
      <c r="V57" s="294">
        <v>2112.9971100000002</v>
      </c>
      <c r="W57" s="294">
        <v>2000.0745999999999</v>
      </c>
      <c r="X57" s="294">
        <v>6192.7129100000002</v>
      </c>
      <c r="Y57" s="294">
        <v>1619.97912</v>
      </c>
      <c r="Z57" s="294">
        <v>642.08600000000001</v>
      </c>
      <c r="AA57" s="294">
        <v>1376.0349800000001</v>
      </c>
      <c r="AB57" s="294">
        <v>3638.1001000000001</v>
      </c>
      <c r="AC57" s="294">
        <v>9830.8130099999998</v>
      </c>
      <c r="AD57" s="294">
        <v>473</v>
      </c>
      <c r="AE57" s="294">
        <v>644.00000000000023</v>
      </c>
      <c r="AF57" s="294">
        <v>1998</v>
      </c>
      <c r="AG57" s="294">
        <v>3115</v>
      </c>
      <c r="AH57" s="294">
        <v>12945.81301</v>
      </c>
      <c r="AI57" s="294">
        <v>750.39999999999986</v>
      </c>
      <c r="AJ57" s="294">
        <v>1025</v>
      </c>
      <c r="AK57" s="294">
        <v>1933</v>
      </c>
      <c r="AL57" s="294">
        <v>3708.3999999999996</v>
      </c>
      <c r="AM57" s="294">
        <v>16654.213009999999</v>
      </c>
      <c r="AN57" s="294">
        <v>2149</v>
      </c>
      <c r="AO57" s="294">
        <v>2321</v>
      </c>
      <c r="AP57" s="294">
        <v>1992.1537499999999</v>
      </c>
      <c r="AQ57" s="294">
        <v>6462.1537499999995</v>
      </c>
      <c r="AR57" s="294">
        <v>1217</v>
      </c>
      <c r="AS57" s="294">
        <v>291</v>
      </c>
      <c r="AT57" s="294">
        <v>132.98759999999999</v>
      </c>
      <c r="AU57" s="294">
        <v>1640.9875999999999</v>
      </c>
      <c r="AV57" s="294">
        <v>8103.1413499999999</v>
      </c>
      <c r="AW57" s="294">
        <v>466</v>
      </c>
      <c r="AX57" s="294">
        <v>659</v>
      </c>
      <c r="AY57" s="294">
        <v>1570.3485000000001</v>
      </c>
      <c r="AZ57" s="294">
        <v>2695.3485000000001</v>
      </c>
      <c r="BA57" s="294">
        <v>10798.48985</v>
      </c>
      <c r="BB57" s="294">
        <v>489</v>
      </c>
      <c r="BC57" s="294">
        <v>855</v>
      </c>
      <c r="BD57" s="294">
        <v>1194</v>
      </c>
      <c r="BE57" s="294">
        <v>2538</v>
      </c>
      <c r="BF57" s="294">
        <v>13336.48985</v>
      </c>
      <c r="BG57" s="294">
        <v>-3317.7231599999996</v>
      </c>
      <c r="BH57" s="546">
        <v>-0.19921224485407252</v>
      </c>
      <c r="BI57" s="294">
        <v>1978</v>
      </c>
      <c r="BJ57" s="294">
        <v>1360</v>
      </c>
      <c r="BK57" s="294">
        <v>2094</v>
      </c>
      <c r="BL57" s="294">
        <v>5432</v>
      </c>
      <c r="BM57" s="294">
        <v>1247</v>
      </c>
      <c r="BN57" s="294">
        <v>434</v>
      </c>
      <c r="BO57" s="294">
        <v>1297</v>
      </c>
      <c r="BP57" s="294">
        <v>2978</v>
      </c>
      <c r="BQ57" s="294">
        <v>8410</v>
      </c>
      <c r="BR57" s="294">
        <v>306.85865000000013</v>
      </c>
      <c r="BS57" s="546">
        <v>3.7869097519815591E-2</v>
      </c>
      <c r="BT57" s="294">
        <v>443</v>
      </c>
      <c r="BU57" s="294">
        <v>-23</v>
      </c>
      <c r="BV57" s="546">
        <v>-4.9356223175965663E-2</v>
      </c>
      <c r="BW57" s="294">
        <v>384</v>
      </c>
      <c r="BX57" s="602">
        <v>-275</v>
      </c>
      <c r="BY57" s="621">
        <v>-0.41729893778452198</v>
      </c>
      <c r="BZ57" s="294">
        <v>1493</v>
      </c>
      <c r="CA57" s="602">
        <f t="shared" si="0"/>
        <v>-77.348500000000058</v>
      </c>
      <c r="CB57" s="621">
        <f t="shared" si="1"/>
        <v>-4.925562701527722E-2</v>
      </c>
      <c r="CC57" s="294">
        <v>2320</v>
      </c>
      <c r="CD57" s="602">
        <f t="shared" si="2"/>
        <v>-375.34850000000006</v>
      </c>
      <c r="CE57" s="621">
        <f t="shared" si="3"/>
        <v>-0.13925787333252085</v>
      </c>
      <c r="CF57" s="294">
        <v>10730</v>
      </c>
      <c r="CG57" s="602">
        <f t="shared" si="4"/>
        <v>-68.489849999999933</v>
      </c>
      <c r="CH57" s="621">
        <f t="shared" si="5"/>
        <v>-6.3425396468747832E-3</v>
      </c>
      <c r="CI57" s="294">
        <v>1154</v>
      </c>
      <c r="CJ57" s="602">
        <f t="shared" si="6"/>
        <v>665</v>
      </c>
      <c r="CK57" s="621">
        <f t="shared" si="7"/>
        <v>1.359918200408998</v>
      </c>
      <c r="CL57" s="294">
        <v>849</v>
      </c>
      <c r="CM57" s="602">
        <f t="shared" si="8"/>
        <v>-6</v>
      </c>
      <c r="CN57" s="621">
        <f t="shared" si="9"/>
        <v>-7.0175438596491229E-3</v>
      </c>
      <c r="CO57" s="294">
        <v>1567</v>
      </c>
      <c r="CP57" s="602">
        <f t="shared" si="10"/>
        <v>373</v>
      </c>
      <c r="CQ57" s="621">
        <f t="shared" si="11"/>
        <v>0.31239530988274705</v>
      </c>
      <c r="CR57" s="294">
        <v>3570</v>
      </c>
      <c r="CS57" s="602">
        <f t="shared" si="12"/>
        <v>1032</v>
      </c>
      <c r="CT57" s="621">
        <f t="shared" si="13"/>
        <v>0.40661938534278957</v>
      </c>
      <c r="CU57" s="294">
        <v>14300</v>
      </c>
      <c r="CV57" s="602">
        <f t="shared" si="14"/>
        <v>963.51015000000007</v>
      </c>
      <c r="CW57" s="621">
        <f t="shared" si="15"/>
        <v>7.2246157784913709E-2</v>
      </c>
      <c r="CX57" s="294">
        <v>2043</v>
      </c>
      <c r="CY57" s="602">
        <f t="shared" si="16"/>
        <v>65</v>
      </c>
      <c r="CZ57" s="621">
        <f t="shared" si="17"/>
        <v>3.286147623862487E-2</v>
      </c>
      <c r="DA57" s="294">
        <v>2250</v>
      </c>
      <c r="DB57" s="602">
        <f t="shared" si="18"/>
        <v>890</v>
      </c>
      <c r="DC57" s="621">
        <f t="shared" si="19"/>
        <v>0.65441176470588236</v>
      </c>
      <c r="DD57" s="294">
        <v>2001</v>
      </c>
      <c r="DE57" s="602">
        <f t="shared" si="20"/>
        <v>-93</v>
      </c>
      <c r="DF57" s="621">
        <f t="shared" si="21"/>
        <v>-4.4412607449856735E-2</v>
      </c>
      <c r="DG57" s="294">
        <v>6294</v>
      </c>
      <c r="DH57" s="602">
        <f t="shared" si="22"/>
        <v>862</v>
      </c>
      <c r="DI57" s="621">
        <f t="shared" si="23"/>
        <v>0.15868924889543445</v>
      </c>
      <c r="DJ57" s="294">
        <v>1493</v>
      </c>
      <c r="DK57" s="602">
        <f t="shared" si="24"/>
        <v>1059</v>
      </c>
      <c r="DL57" s="621">
        <f t="shared" si="25"/>
        <v>2.4400921658986174</v>
      </c>
      <c r="DM57" s="294">
        <v>675</v>
      </c>
      <c r="DN57" s="602">
        <f t="shared" si="26"/>
        <v>241</v>
      </c>
      <c r="DO57" s="621">
        <f t="shared" si="27"/>
        <v>0.5552995391705069</v>
      </c>
      <c r="DP57" s="294">
        <v>1054</v>
      </c>
      <c r="DQ57" s="602">
        <f t="shared" si="28"/>
        <v>-243</v>
      </c>
      <c r="DR57" s="621">
        <f t="shared" si="29"/>
        <v>-0.18735543562066306</v>
      </c>
      <c r="DS57" s="294">
        <v>3222</v>
      </c>
      <c r="DT57" s="602">
        <f t="shared" si="30"/>
        <v>244</v>
      </c>
      <c r="DU57" s="621">
        <f t="shared" si="31"/>
        <v>8.1934184016118197E-2</v>
      </c>
      <c r="DV57" s="294">
        <v>9516</v>
      </c>
      <c r="DW57" s="602">
        <f t="shared" si="32"/>
        <v>1106</v>
      </c>
      <c r="DX57" s="621">
        <f t="shared" si="33"/>
        <v>0.13151010701545779</v>
      </c>
    </row>
    <row r="58" spans="1:128" x14ac:dyDescent="0.25">
      <c r="A58" s="87" t="s">
        <v>42</v>
      </c>
      <c r="B58" s="294">
        <v>3727.6200000000003</v>
      </c>
      <c r="C58" s="294">
        <v>3532.0566399999998</v>
      </c>
      <c r="D58" s="294">
        <v>3252.0173599999998</v>
      </c>
      <c r="E58" s="294">
        <v>10511.694</v>
      </c>
      <c r="F58" s="294">
        <v>2967.5880000000002</v>
      </c>
      <c r="G58" s="294">
        <v>2601.0490200000004</v>
      </c>
      <c r="H58" s="294">
        <v>1819</v>
      </c>
      <c r="I58" s="294">
        <v>7387.6370200000001</v>
      </c>
      <c r="J58" s="294">
        <v>17899.331019999998</v>
      </c>
      <c r="K58" s="294">
        <v>475.11599999999999</v>
      </c>
      <c r="L58" s="294">
        <v>1721.8031999999998</v>
      </c>
      <c r="M58" s="294">
        <v>1840.9999999999998</v>
      </c>
      <c r="N58" s="294">
        <v>4037.9191999999994</v>
      </c>
      <c r="O58" s="294">
        <v>21937.250219999998</v>
      </c>
      <c r="P58" s="294">
        <v>2334.0000000000005</v>
      </c>
      <c r="Q58" s="294">
        <v>2813</v>
      </c>
      <c r="R58" s="294">
        <v>3508</v>
      </c>
      <c r="S58" s="294">
        <v>8655</v>
      </c>
      <c r="T58" s="294">
        <v>30592.250219999998</v>
      </c>
      <c r="U58" s="294">
        <v>3818.4119999999994</v>
      </c>
      <c r="V58" s="294">
        <v>3745.9671399999997</v>
      </c>
      <c r="W58" s="294">
        <v>3656.0652900000009</v>
      </c>
      <c r="X58" s="294">
        <v>11220.44443</v>
      </c>
      <c r="Y58" s="294">
        <v>2884.3570999999997</v>
      </c>
      <c r="Z58" s="294">
        <v>2445.6</v>
      </c>
      <c r="AA58" s="294">
        <v>1857.9960000000001</v>
      </c>
      <c r="AB58" s="294">
        <v>7187.9530999999988</v>
      </c>
      <c r="AC58" s="294">
        <v>18408.397529999998</v>
      </c>
      <c r="AD58" s="294">
        <v>626</v>
      </c>
      <c r="AE58" s="294">
        <v>1822</v>
      </c>
      <c r="AF58" s="294">
        <v>1934.0000000000002</v>
      </c>
      <c r="AG58" s="294">
        <v>4382</v>
      </c>
      <c r="AH58" s="294">
        <v>22790.397529999998</v>
      </c>
      <c r="AI58" s="294">
        <v>2168</v>
      </c>
      <c r="AJ58" s="294">
        <v>2481</v>
      </c>
      <c r="AK58" s="294">
        <v>3011.9999999999995</v>
      </c>
      <c r="AL58" s="294">
        <v>7661</v>
      </c>
      <c r="AM58" s="294">
        <v>30451.397529999998</v>
      </c>
      <c r="AN58" s="294">
        <v>3328.9999999999995</v>
      </c>
      <c r="AO58" s="294">
        <v>3438</v>
      </c>
      <c r="AP58" s="294">
        <v>3325.9952699999994</v>
      </c>
      <c r="AQ58" s="294">
        <v>10092.995269999999</v>
      </c>
      <c r="AR58" s="294">
        <v>2693</v>
      </c>
      <c r="AS58" s="294">
        <v>2397</v>
      </c>
      <c r="AT58" s="294">
        <v>1798.1859999999999</v>
      </c>
      <c r="AU58" s="294">
        <v>6888.1859999999997</v>
      </c>
      <c r="AV58" s="294">
        <v>16981.181270000001</v>
      </c>
      <c r="AW58" s="294">
        <v>651</v>
      </c>
      <c r="AX58" s="294">
        <v>1670</v>
      </c>
      <c r="AY58" s="294">
        <v>2028.4488000000001</v>
      </c>
      <c r="AZ58" s="294">
        <v>4349.4488000000001</v>
      </c>
      <c r="BA58" s="294">
        <v>21330.630069999999</v>
      </c>
      <c r="BB58" s="294">
        <v>2542</v>
      </c>
      <c r="BC58" s="294">
        <v>3062</v>
      </c>
      <c r="BD58" s="294">
        <v>2929</v>
      </c>
      <c r="BE58" s="294">
        <v>8533</v>
      </c>
      <c r="BF58" s="294">
        <v>29863.630069999999</v>
      </c>
      <c r="BG58" s="294">
        <v>-587.76745999999912</v>
      </c>
      <c r="BH58" s="546">
        <v>-1.9301822171575056E-2</v>
      </c>
      <c r="BI58" s="294">
        <v>3936</v>
      </c>
      <c r="BJ58" s="294">
        <v>3003</v>
      </c>
      <c r="BK58" s="294">
        <v>3623</v>
      </c>
      <c r="BL58" s="294">
        <v>10562</v>
      </c>
      <c r="BM58" s="294">
        <v>2922</v>
      </c>
      <c r="BN58" s="294">
        <v>2513</v>
      </c>
      <c r="BO58" s="294">
        <v>2246</v>
      </c>
      <c r="BP58" s="294">
        <v>7681</v>
      </c>
      <c r="BQ58" s="294">
        <v>18243</v>
      </c>
      <c r="BR58" s="294">
        <v>1261.8187299999991</v>
      </c>
      <c r="BS58" s="546">
        <v>7.4306887721009462E-2</v>
      </c>
      <c r="BT58" s="294">
        <v>821</v>
      </c>
      <c r="BU58" s="294">
        <v>170</v>
      </c>
      <c r="BV58" s="546">
        <v>0.26113671274961597</v>
      </c>
      <c r="BW58" s="294">
        <v>1565</v>
      </c>
      <c r="BX58" s="602">
        <v>-105</v>
      </c>
      <c r="BY58" s="621">
        <v>-6.2874251497005984E-2</v>
      </c>
      <c r="BZ58" s="294">
        <v>1818</v>
      </c>
      <c r="CA58" s="602">
        <f t="shared" si="0"/>
        <v>-210.44880000000012</v>
      </c>
      <c r="CB58" s="621">
        <f t="shared" si="1"/>
        <v>-0.10374863787540514</v>
      </c>
      <c r="CC58" s="294">
        <v>4204</v>
      </c>
      <c r="CD58" s="602">
        <f t="shared" si="2"/>
        <v>-145.44880000000012</v>
      </c>
      <c r="CE58" s="621">
        <f t="shared" si="3"/>
        <v>-3.3440743112092761E-2</v>
      </c>
      <c r="CF58" s="294">
        <v>22447</v>
      </c>
      <c r="CG58" s="602">
        <f t="shared" si="4"/>
        <v>1116.3699300000007</v>
      </c>
      <c r="CH58" s="621">
        <f t="shared" si="5"/>
        <v>5.233647230937144E-2</v>
      </c>
      <c r="CI58" s="294">
        <v>2263</v>
      </c>
      <c r="CJ58" s="602">
        <f t="shared" si="6"/>
        <v>-279</v>
      </c>
      <c r="CK58" s="621">
        <f t="shared" si="7"/>
        <v>-0.10975609756097561</v>
      </c>
      <c r="CL58" s="294">
        <v>2744</v>
      </c>
      <c r="CM58" s="602">
        <f t="shared" si="8"/>
        <v>-318</v>
      </c>
      <c r="CN58" s="621">
        <f t="shared" si="9"/>
        <v>-0.1038536903984324</v>
      </c>
      <c r="CO58" s="294">
        <v>3077</v>
      </c>
      <c r="CP58" s="602">
        <f t="shared" si="10"/>
        <v>148</v>
      </c>
      <c r="CQ58" s="621">
        <f t="shared" si="11"/>
        <v>5.0529190850119497E-2</v>
      </c>
      <c r="CR58" s="294">
        <v>8084</v>
      </c>
      <c r="CS58" s="602">
        <f t="shared" si="12"/>
        <v>-449</v>
      </c>
      <c r="CT58" s="621">
        <f t="shared" si="13"/>
        <v>-5.2619242939177309E-2</v>
      </c>
      <c r="CU58" s="294">
        <v>30531</v>
      </c>
      <c r="CV58" s="602">
        <f t="shared" si="14"/>
        <v>667.36993000000075</v>
      </c>
      <c r="CW58" s="621">
        <f t="shared" si="15"/>
        <v>2.2347247418873506E-2</v>
      </c>
      <c r="CX58" s="294">
        <v>3533</v>
      </c>
      <c r="CY58" s="602">
        <f t="shared" si="16"/>
        <v>-403</v>
      </c>
      <c r="CZ58" s="621">
        <f t="shared" si="17"/>
        <v>-0.10238821138211382</v>
      </c>
      <c r="DA58" s="294">
        <v>3142</v>
      </c>
      <c r="DB58" s="602">
        <f t="shared" si="18"/>
        <v>139</v>
      </c>
      <c r="DC58" s="621">
        <f t="shared" si="19"/>
        <v>4.6287046287046288E-2</v>
      </c>
      <c r="DD58" s="294">
        <v>3429</v>
      </c>
      <c r="DE58" s="602">
        <f t="shared" si="20"/>
        <v>-194</v>
      </c>
      <c r="DF58" s="621">
        <f t="shared" si="21"/>
        <v>-5.3546784432790505E-2</v>
      </c>
      <c r="DG58" s="294">
        <v>10104</v>
      </c>
      <c r="DH58" s="602">
        <f t="shared" si="22"/>
        <v>-458</v>
      </c>
      <c r="DI58" s="621">
        <f t="shared" si="23"/>
        <v>-4.3362999431925772E-2</v>
      </c>
      <c r="DJ58" s="294">
        <v>2801</v>
      </c>
      <c r="DK58" s="602">
        <f t="shared" si="24"/>
        <v>288</v>
      </c>
      <c r="DL58" s="621">
        <f t="shared" si="25"/>
        <v>0.11460405889375248</v>
      </c>
      <c r="DM58" s="294">
        <v>2472</v>
      </c>
      <c r="DN58" s="602">
        <f t="shared" si="26"/>
        <v>-41</v>
      </c>
      <c r="DO58" s="621">
        <f t="shared" si="27"/>
        <v>-1.631516116195782E-2</v>
      </c>
      <c r="DP58" s="294">
        <v>2071</v>
      </c>
      <c r="DQ58" s="602">
        <f t="shared" si="28"/>
        <v>-175</v>
      </c>
      <c r="DR58" s="621">
        <f t="shared" si="29"/>
        <v>-7.7916295636687449E-2</v>
      </c>
      <c r="DS58" s="294">
        <v>7344</v>
      </c>
      <c r="DT58" s="602">
        <f t="shared" si="30"/>
        <v>-337</v>
      </c>
      <c r="DU58" s="621">
        <f t="shared" si="31"/>
        <v>-4.3874495508397345E-2</v>
      </c>
      <c r="DV58" s="294">
        <v>17448</v>
      </c>
      <c r="DW58" s="602">
        <f t="shared" si="32"/>
        <v>-795</v>
      </c>
      <c r="DX58" s="621">
        <f t="shared" si="33"/>
        <v>-4.3578358822562079E-2</v>
      </c>
    </row>
    <row r="59" spans="1:128" x14ac:dyDescent="0.25">
      <c r="A59" s="87" t="s">
        <v>43</v>
      </c>
      <c r="B59" s="294">
        <v>2252.8968000000004</v>
      </c>
      <c r="C59" s="294">
        <v>2122.0241999999998</v>
      </c>
      <c r="D59" s="294">
        <v>2031.9593400000003</v>
      </c>
      <c r="E59" s="294">
        <v>6406.8803400000006</v>
      </c>
      <c r="F59" s="294">
        <v>2010.0119999999997</v>
      </c>
      <c r="G59" s="294">
        <v>1822.9662600000001</v>
      </c>
      <c r="H59" s="294">
        <v>1319</v>
      </c>
      <c r="I59" s="294">
        <v>5151.9782599999999</v>
      </c>
      <c r="J59" s="294">
        <v>11558.8586</v>
      </c>
      <c r="K59" s="294">
        <v>1108.9077999999997</v>
      </c>
      <c r="L59" s="294">
        <v>759.8728000000001</v>
      </c>
      <c r="M59" s="294">
        <v>1367</v>
      </c>
      <c r="N59" s="294">
        <v>3235.7806</v>
      </c>
      <c r="O59" s="294">
        <v>14794.6392</v>
      </c>
      <c r="P59" s="294">
        <v>1715</v>
      </c>
      <c r="Q59" s="294">
        <v>2044</v>
      </c>
      <c r="R59" s="294">
        <v>2366.9999999999995</v>
      </c>
      <c r="S59" s="294">
        <v>6126</v>
      </c>
      <c r="T59" s="294">
        <v>20920.639199999998</v>
      </c>
      <c r="U59" s="294">
        <v>2476.3212000000003</v>
      </c>
      <c r="V59" s="294">
        <v>2472.0493199999996</v>
      </c>
      <c r="W59" s="294">
        <v>2224.9931999999999</v>
      </c>
      <c r="X59" s="294">
        <v>7173.3637199999994</v>
      </c>
      <c r="Y59" s="294">
        <v>2098.8489</v>
      </c>
      <c r="Z59" s="294">
        <v>1787.1454000000001</v>
      </c>
      <c r="AA59" s="294">
        <v>1534.9631800000002</v>
      </c>
      <c r="AB59" s="294">
        <v>5420.95748</v>
      </c>
      <c r="AC59" s="294">
        <v>12594.321199999998</v>
      </c>
      <c r="AD59" s="294">
        <v>1191</v>
      </c>
      <c r="AE59" s="294">
        <v>1143.0000000000002</v>
      </c>
      <c r="AF59" s="294">
        <v>1534</v>
      </c>
      <c r="AG59" s="294">
        <v>3868</v>
      </c>
      <c r="AH59" s="294">
        <v>16462.321199999998</v>
      </c>
      <c r="AI59" s="294">
        <v>1692</v>
      </c>
      <c r="AJ59" s="294">
        <v>1969</v>
      </c>
      <c r="AK59" s="294">
        <v>2226.0000000000005</v>
      </c>
      <c r="AL59" s="294">
        <v>5887</v>
      </c>
      <c r="AM59" s="294">
        <v>22349.321199999998</v>
      </c>
      <c r="AN59" s="294">
        <v>2470.0000000000005</v>
      </c>
      <c r="AO59" s="294">
        <v>2501</v>
      </c>
      <c r="AP59" s="294">
        <v>1940.4</v>
      </c>
      <c r="AQ59" s="294">
        <v>6911.4</v>
      </c>
      <c r="AR59" s="294">
        <v>2010.0000000000005</v>
      </c>
      <c r="AS59" s="294">
        <v>1770</v>
      </c>
      <c r="AT59" s="294">
        <v>1333.0210499999998</v>
      </c>
      <c r="AU59" s="294">
        <v>5113.0210500000003</v>
      </c>
      <c r="AV59" s="294">
        <v>12024.421050000001</v>
      </c>
      <c r="AW59" s="294">
        <v>499</v>
      </c>
      <c r="AX59" s="294">
        <v>1225</v>
      </c>
      <c r="AY59" s="294">
        <v>1290.7332000000001</v>
      </c>
      <c r="AZ59" s="294">
        <v>3014.7332000000001</v>
      </c>
      <c r="BA59" s="294">
        <v>15039.154250000001</v>
      </c>
      <c r="BB59" s="294">
        <v>1553</v>
      </c>
      <c r="BC59" s="294">
        <v>1783</v>
      </c>
      <c r="BD59" s="294">
        <v>1799</v>
      </c>
      <c r="BE59" s="294">
        <v>5135</v>
      </c>
      <c r="BF59" s="294">
        <v>20174.15425</v>
      </c>
      <c r="BG59" s="294">
        <v>-2175.1669499999989</v>
      </c>
      <c r="BH59" s="546">
        <v>-9.7325861959512205E-2</v>
      </c>
      <c r="BI59" s="294">
        <v>2046</v>
      </c>
      <c r="BJ59" s="294">
        <v>1791</v>
      </c>
      <c r="BK59" s="294">
        <v>1725</v>
      </c>
      <c r="BL59" s="294">
        <v>5562</v>
      </c>
      <c r="BM59" s="294">
        <v>1724</v>
      </c>
      <c r="BN59" s="294">
        <v>1552</v>
      </c>
      <c r="BO59" s="294">
        <v>1406</v>
      </c>
      <c r="BP59" s="294">
        <v>4682</v>
      </c>
      <c r="BQ59" s="294">
        <v>10244</v>
      </c>
      <c r="BR59" s="294">
        <v>-1780.4210500000008</v>
      </c>
      <c r="BS59" s="546">
        <v>-0.14806709134657262</v>
      </c>
      <c r="BT59" s="294">
        <v>300</v>
      </c>
      <c r="BU59" s="294">
        <v>-199</v>
      </c>
      <c r="BV59" s="546">
        <v>-0.39879759519038077</v>
      </c>
      <c r="BW59" s="294">
        <v>711.5</v>
      </c>
      <c r="BX59" s="602">
        <v>-513.5</v>
      </c>
      <c r="BY59" s="621">
        <v>-0.41918367346938773</v>
      </c>
      <c r="BZ59" s="294">
        <v>1507</v>
      </c>
      <c r="CA59" s="602">
        <f t="shared" si="0"/>
        <v>216.26679999999988</v>
      </c>
      <c r="CB59" s="621">
        <f t="shared" si="1"/>
        <v>0.16755344946577638</v>
      </c>
      <c r="CC59" s="294">
        <v>2518.5</v>
      </c>
      <c r="CD59" s="602">
        <f t="shared" si="2"/>
        <v>-496.23320000000012</v>
      </c>
      <c r="CE59" s="621">
        <f t="shared" si="3"/>
        <v>-0.16460269187336382</v>
      </c>
      <c r="CF59" s="294">
        <v>12762.5</v>
      </c>
      <c r="CG59" s="602">
        <f t="shared" si="4"/>
        <v>-2276.6542500000014</v>
      </c>
      <c r="CH59" s="621">
        <f t="shared" si="5"/>
        <v>-0.15138180060890066</v>
      </c>
      <c r="CI59" s="294">
        <v>1696</v>
      </c>
      <c r="CJ59" s="602">
        <f t="shared" si="6"/>
        <v>143</v>
      </c>
      <c r="CK59" s="621">
        <f t="shared" si="7"/>
        <v>9.2079845460399226E-2</v>
      </c>
      <c r="CL59" s="294">
        <v>1866</v>
      </c>
      <c r="CM59" s="602">
        <f t="shared" si="8"/>
        <v>83</v>
      </c>
      <c r="CN59" s="621">
        <f t="shared" si="9"/>
        <v>4.6550757150869322E-2</v>
      </c>
      <c r="CO59" s="294">
        <v>2319</v>
      </c>
      <c r="CP59" s="602">
        <f t="shared" si="10"/>
        <v>520</v>
      </c>
      <c r="CQ59" s="621">
        <f t="shared" si="11"/>
        <v>0.28904947192884933</v>
      </c>
      <c r="CR59" s="294">
        <v>5881</v>
      </c>
      <c r="CS59" s="602">
        <f t="shared" si="12"/>
        <v>746</v>
      </c>
      <c r="CT59" s="621">
        <f t="shared" si="13"/>
        <v>0.14527750730282377</v>
      </c>
      <c r="CU59" s="294">
        <v>18643.5</v>
      </c>
      <c r="CV59" s="602">
        <f t="shared" si="14"/>
        <v>-1530.6542499999996</v>
      </c>
      <c r="CW59" s="621">
        <f t="shared" si="15"/>
        <v>-7.5872040583807851E-2</v>
      </c>
      <c r="CX59" s="294">
        <v>2384</v>
      </c>
      <c r="CY59" s="602">
        <f t="shared" si="16"/>
        <v>338</v>
      </c>
      <c r="CZ59" s="621">
        <f t="shared" si="17"/>
        <v>0.16520039100684261</v>
      </c>
      <c r="DA59" s="294">
        <v>2452</v>
      </c>
      <c r="DB59" s="602">
        <f t="shared" si="18"/>
        <v>661</v>
      </c>
      <c r="DC59" s="621">
        <f t="shared" si="19"/>
        <v>0.36906756002233387</v>
      </c>
      <c r="DD59" s="294">
        <v>2012</v>
      </c>
      <c r="DE59" s="602">
        <f t="shared" si="20"/>
        <v>287</v>
      </c>
      <c r="DF59" s="621">
        <f t="shared" si="21"/>
        <v>0.16637681159420289</v>
      </c>
      <c r="DG59" s="294">
        <v>6848</v>
      </c>
      <c r="DH59" s="602">
        <f t="shared" si="22"/>
        <v>1286</v>
      </c>
      <c r="DI59" s="621">
        <f t="shared" si="23"/>
        <v>0.23121179431859043</v>
      </c>
      <c r="DJ59" s="294">
        <v>1826</v>
      </c>
      <c r="DK59" s="602">
        <f t="shared" si="24"/>
        <v>274</v>
      </c>
      <c r="DL59" s="621">
        <f t="shared" si="25"/>
        <v>0.17654639175257733</v>
      </c>
      <c r="DM59" s="294">
        <v>1494</v>
      </c>
      <c r="DN59" s="602">
        <f t="shared" si="26"/>
        <v>-58</v>
      </c>
      <c r="DO59" s="621">
        <f t="shared" si="27"/>
        <v>-3.7371134020618556E-2</v>
      </c>
      <c r="DP59" s="294">
        <v>1007</v>
      </c>
      <c r="DQ59" s="602">
        <f t="shared" si="28"/>
        <v>-399</v>
      </c>
      <c r="DR59" s="621">
        <f t="shared" si="29"/>
        <v>-0.28378378378378377</v>
      </c>
      <c r="DS59" s="294">
        <v>4327</v>
      </c>
      <c r="DT59" s="602">
        <f t="shared" si="30"/>
        <v>-355</v>
      </c>
      <c r="DU59" s="621">
        <f t="shared" si="31"/>
        <v>-7.5822298163178134E-2</v>
      </c>
      <c r="DV59" s="294">
        <v>11175</v>
      </c>
      <c r="DW59" s="602">
        <f t="shared" si="32"/>
        <v>931</v>
      </c>
      <c r="DX59" s="621">
        <f t="shared" si="33"/>
        <v>9.088246778602109E-2</v>
      </c>
    </row>
    <row r="60" spans="1:128" x14ac:dyDescent="0.25">
      <c r="A60" s="84" t="s">
        <v>80</v>
      </c>
      <c r="B60" s="85">
        <v>35134</v>
      </c>
      <c r="C60" s="85">
        <v>30320.999999999996</v>
      </c>
      <c r="D60" s="85">
        <v>30574</v>
      </c>
      <c r="E60" s="85">
        <v>96029</v>
      </c>
      <c r="F60" s="85">
        <v>26564</v>
      </c>
      <c r="G60" s="85">
        <v>24758</v>
      </c>
      <c r="H60" s="85">
        <v>9340</v>
      </c>
      <c r="I60" s="85">
        <v>60662</v>
      </c>
      <c r="J60" s="85">
        <v>156691</v>
      </c>
      <c r="K60" s="85">
        <v>4144</v>
      </c>
      <c r="L60" s="85">
        <v>2550</v>
      </c>
      <c r="M60" s="85">
        <v>4227</v>
      </c>
      <c r="N60" s="85">
        <v>10921</v>
      </c>
      <c r="O60" s="85">
        <v>167612</v>
      </c>
      <c r="P60" s="85">
        <v>21228</v>
      </c>
      <c r="Q60" s="85">
        <v>26306</v>
      </c>
      <c r="R60" s="85">
        <v>0</v>
      </c>
      <c r="S60" s="85">
        <v>47534</v>
      </c>
      <c r="T60" s="85">
        <v>215146</v>
      </c>
      <c r="U60" s="85">
        <v>34997</v>
      </c>
      <c r="V60" s="85">
        <v>33628</v>
      </c>
      <c r="W60" s="85">
        <v>30912</v>
      </c>
      <c r="X60" s="85">
        <v>99537</v>
      </c>
      <c r="Y60" s="85">
        <v>25951.000000000007</v>
      </c>
      <c r="Z60" s="85">
        <v>22211</v>
      </c>
      <c r="AA60" s="85">
        <v>5861.0000000000036</v>
      </c>
      <c r="AB60" s="85">
        <v>54023.000000000015</v>
      </c>
      <c r="AC60" s="85">
        <v>153560</v>
      </c>
      <c r="AD60" s="85">
        <v>3339.0000000000036</v>
      </c>
      <c r="AE60" s="85">
        <v>2071</v>
      </c>
      <c r="AF60" s="85">
        <v>3709</v>
      </c>
      <c r="AG60" s="85">
        <v>9119.0000000000036</v>
      </c>
      <c r="AH60" s="85">
        <v>162679</v>
      </c>
      <c r="AI60" s="85">
        <v>20802</v>
      </c>
      <c r="AJ60" s="85">
        <v>27576</v>
      </c>
      <c r="AK60" s="85">
        <v>36197</v>
      </c>
      <c r="AL60" s="85">
        <v>84575</v>
      </c>
      <c r="AM60" s="294">
        <v>247254</v>
      </c>
      <c r="AN60" s="85">
        <v>38299.991821200005</v>
      </c>
      <c r="AO60" s="85">
        <v>32319.999999999993</v>
      </c>
      <c r="AP60" s="85">
        <v>32851.582779199998</v>
      </c>
      <c r="AQ60" s="85">
        <v>103471.57460040001</v>
      </c>
      <c r="AR60" s="85">
        <v>25370.000000000007</v>
      </c>
      <c r="AS60" s="85">
        <v>22150</v>
      </c>
      <c r="AT60" s="85">
        <v>6745.5823200000023</v>
      </c>
      <c r="AU60" s="85">
        <v>54265.582320000009</v>
      </c>
      <c r="AV60" s="85">
        <v>157737.15692040001</v>
      </c>
      <c r="AW60" s="85">
        <v>3003.9574176999977</v>
      </c>
      <c r="AX60" s="85">
        <v>2792.1273833999985</v>
      </c>
      <c r="AY60" s="85">
        <v>4044.1080499999971</v>
      </c>
      <c r="AZ60" s="85">
        <v>9840.1928510999933</v>
      </c>
      <c r="BA60" s="85">
        <v>167577.34977150001</v>
      </c>
      <c r="BB60" s="85">
        <v>19595</v>
      </c>
      <c r="BC60" s="85">
        <v>26055</v>
      </c>
      <c r="BD60" s="85">
        <v>31360</v>
      </c>
      <c r="BE60" s="85">
        <v>77010</v>
      </c>
      <c r="BF60" s="294">
        <v>244587.34977150001</v>
      </c>
      <c r="BG60" s="85">
        <v>-2666.6502284999879</v>
      </c>
      <c r="BH60" s="485">
        <v>-1.0785064057608706E-2</v>
      </c>
      <c r="BI60" s="85">
        <v>34633</v>
      </c>
      <c r="BJ60" s="85">
        <v>28847</v>
      </c>
      <c r="BK60" s="85">
        <v>28857</v>
      </c>
      <c r="BL60" s="85">
        <v>92337</v>
      </c>
      <c r="BM60" s="85">
        <v>22479</v>
      </c>
      <c r="BN60" s="85">
        <v>19442</v>
      </c>
      <c r="BO60" s="85">
        <v>5270</v>
      </c>
      <c r="BP60" s="85">
        <v>47191</v>
      </c>
      <c r="BQ60" s="85">
        <v>139528</v>
      </c>
      <c r="BR60" s="85">
        <v>-18209.156920400012</v>
      </c>
      <c r="BS60" s="485">
        <v>-0.11543987019868136</v>
      </c>
      <c r="BT60" s="85">
        <v>3187</v>
      </c>
      <c r="BU60" s="85">
        <v>183.04258230000232</v>
      </c>
      <c r="BV60" s="485">
        <v>6.0933813915428348E-2</v>
      </c>
      <c r="BW60" s="85">
        <v>2413</v>
      </c>
      <c r="BX60" s="602">
        <v>-379.12738339999851</v>
      </c>
      <c r="BY60" s="621">
        <v>-0.13578441501416447</v>
      </c>
      <c r="BZ60" s="294">
        <v>2988</v>
      </c>
      <c r="CA60" s="602">
        <f t="shared" si="0"/>
        <v>-1056.1080499999971</v>
      </c>
      <c r="CB60" s="621">
        <f t="shared" si="1"/>
        <v>-0.26114733754455394</v>
      </c>
      <c r="CC60" s="294">
        <v>8588</v>
      </c>
      <c r="CD60" s="602">
        <f t="shared" si="2"/>
        <v>-1252.1928510999933</v>
      </c>
      <c r="CE60" s="621">
        <f t="shared" si="3"/>
        <v>-0.12725287705718247</v>
      </c>
      <c r="CF60" s="294">
        <v>148116</v>
      </c>
      <c r="CG60" s="602">
        <f t="shared" si="4"/>
        <v>-19461.349771500012</v>
      </c>
      <c r="CH60" s="621">
        <f t="shared" si="5"/>
        <v>-0.11613353354756191</v>
      </c>
      <c r="CI60" s="294">
        <v>18278</v>
      </c>
      <c r="CJ60" s="602">
        <f t="shared" si="6"/>
        <v>-1317</v>
      </c>
      <c r="CK60" s="621">
        <f t="shared" si="7"/>
        <v>-6.7211023220209234E-2</v>
      </c>
      <c r="CL60" s="294">
        <v>24913</v>
      </c>
      <c r="CM60" s="602">
        <f t="shared" si="8"/>
        <v>-1142</v>
      </c>
      <c r="CN60" s="621">
        <f t="shared" si="9"/>
        <v>-4.3830358856265593E-2</v>
      </c>
      <c r="CO60" s="294">
        <v>31156</v>
      </c>
      <c r="CP60" s="602">
        <f t="shared" si="10"/>
        <v>-204</v>
      </c>
      <c r="CQ60" s="621">
        <f t="shared" si="11"/>
        <v>-6.5051020408163265E-3</v>
      </c>
      <c r="CR60" s="294">
        <v>74347</v>
      </c>
      <c r="CS60" s="602">
        <f t="shared" si="12"/>
        <v>-2663</v>
      </c>
      <c r="CT60" s="621">
        <f t="shared" si="13"/>
        <v>-3.4579924685105831E-2</v>
      </c>
      <c r="CU60" s="294">
        <v>222463</v>
      </c>
      <c r="CV60" s="602">
        <f t="shared" si="14"/>
        <v>-22124.349771500012</v>
      </c>
      <c r="CW60" s="621">
        <f t="shared" si="15"/>
        <v>-9.045582198821471E-2</v>
      </c>
      <c r="CX60" s="294">
        <v>29406</v>
      </c>
      <c r="CY60" s="602">
        <f t="shared" si="16"/>
        <v>-5227</v>
      </c>
      <c r="CZ60" s="621">
        <f t="shared" si="17"/>
        <v>-0.15092541795397454</v>
      </c>
      <c r="DA60" s="294">
        <v>25317</v>
      </c>
      <c r="DB60" s="602">
        <f t="shared" si="18"/>
        <v>-3530</v>
      </c>
      <c r="DC60" s="621">
        <f t="shared" si="19"/>
        <v>-0.12236974382084792</v>
      </c>
      <c r="DD60" s="294">
        <v>25933</v>
      </c>
      <c r="DE60" s="602">
        <f t="shared" si="20"/>
        <v>-2924</v>
      </c>
      <c r="DF60" s="621">
        <f t="shared" si="21"/>
        <v>-0.10132723429323907</v>
      </c>
      <c r="DG60" s="294">
        <v>80656</v>
      </c>
      <c r="DH60" s="602">
        <f t="shared" si="22"/>
        <v>-11681</v>
      </c>
      <c r="DI60" s="621">
        <f t="shared" si="23"/>
        <v>-0.126504001646144</v>
      </c>
      <c r="DJ60" s="294">
        <v>22049</v>
      </c>
      <c r="DK60" s="602">
        <f t="shared" si="24"/>
        <v>2607</v>
      </c>
      <c r="DL60" s="621">
        <f t="shared" si="25"/>
        <v>0.13409114288653431</v>
      </c>
      <c r="DM60" s="294">
        <v>18217</v>
      </c>
      <c r="DN60" s="602">
        <f t="shared" si="26"/>
        <v>-1225</v>
      </c>
      <c r="DO60" s="621">
        <f t="shared" si="27"/>
        <v>-6.3007920995782327E-2</v>
      </c>
      <c r="DP60" s="294">
        <v>7761</v>
      </c>
      <c r="DQ60" s="602">
        <f t="shared" si="28"/>
        <v>2491</v>
      </c>
      <c r="DR60" s="621">
        <f t="shared" si="29"/>
        <v>0.47267552182163186</v>
      </c>
      <c r="DS60" s="294">
        <v>48027</v>
      </c>
      <c r="DT60" s="602">
        <f t="shared" si="30"/>
        <v>836</v>
      </c>
      <c r="DU60" s="621">
        <f t="shared" si="31"/>
        <v>1.7715242313152933E-2</v>
      </c>
      <c r="DV60" s="294">
        <v>128683</v>
      </c>
      <c r="DW60" s="602">
        <f t="shared" si="32"/>
        <v>-10845</v>
      </c>
      <c r="DX60" s="621">
        <f t="shared" si="33"/>
        <v>-7.7726334499168631E-2</v>
      </c>
    </row>
    <row r="61" spans="1:128" x14ac:dyDescent="0.25">
      <c r="A61" s="86" t="s">
        <v>44</v>
      </c>
      <c r="B61" s="294">
        <v>35134</v>
      </c>
      <c r="C61" s="294">
        <v>30320.999999999996</v>
      </c>
      <c r="D61" s="294">
        <v>30574</v>
      </c>
      <c r="E61" s="294">
        <v>96029</v>
      </c>
      <c r="F61" s="294">
        <v>26564</v>
      </c>
      <c r="G61" s="294">
        <v>24758</v>
      </c>
      <c r="H61" s="294">
        <v>9340</v>
      </c>
      <c r="I61" s="294">
        <v>60662</v>
      </c>
      <c r="J61" s="294">
        <v>156691</v>
      </c>
      <c r="K61" s="294">
        <v>4144</v>
      </c>
      <c r="L61" s="294">
        <v>2550</v>
      </c>
      <c r="M61" s="294">
        <v>4227</v>
      </c>
      <c r="N61" s="294">
        <v>10921</v>
      </c>
      <c r="O61" s="294">
        <v>167612</v>
      </c>
      <c r="P61" s="294">
        <v>21228</v>
      </c>
      <c r="Q61" s="294">
        <v>26306</v>
      </c>
      <c r="R61" s="294">
        <v>0</v>
      </c>
      <c r="S61" s="294">
        <v>47534</v>
      </c>
      <c r="T61" s="294">
        <v>215146</v>
      </c>
      <c r="U61" s="294">
        <v>34997</v>
      </c>
      <c r="V61" s="294">
        <v>33628</v>
      </c>
      <c r="W61" s="294">
        <v>30912</v>
      </c>
      <c r="X61" s="294">
        <v>99537</v>
      </c>
      <c r="Y61" s="294">
        <v>25951.000000000007</v>
      </c>
      <c r="Z61" s="294">
        <v>22211</v>
      </c>
      <c r="AA61" s="294">
        <v>5861.0000000000036</v>
      </c>
      <c r="AB61" s="294">
        <v>54023.000000000015</v>
      </c>
      <c r="AC61" s="294">
        <v>153560</v>
      </c>
      <c r="AD61" s="294">
        <v>3339.0000000000036</v>
      </c>
      <c r="AE61" s="294">
        <v>2071</v>
      </c>
      <c r="AF61" s="294">
        <v>3709</v>
      </c>
      <c r="AG61" s="294">
        <v>9119.0000000000036</v>
      </c>
      <c r="AH61" s="294">
        <v>162679</v>
      </c>
      <c r="AI61" s="294">
        <v>20802</v>
      </c>
      <c r="AJ61" s="294">
        <v>27576</v>
      </c>
      <c r="AK61" s="294">
        <v>36197</v>
      </c>
      <c r="AL61" s="294">
        <v>84575</v>
      </c>
      <c r="AM61" s="294">
        <v>247254</v>
      </c>
      <c r="AN61" s="294">
        <v>38300.000000000007</v>
      </c>
      <c r="AO61" s="294">
        <v>32319.999999999993</v>
      </c>
      <c r="AP61" s="294">
        <v>32851.617959999996</v>
      </c>
      <c r="AQ61" s="294">
        <v>103471.61796</v>
      </c>
      <c r="AR61" s="294">
        <v>25370.000000000007</v>
      </c>
      <c r="AS61" s="294">
        <v>22150</v>
      </c>
      <c r="AT61" s="294">
        <v>6745.6753200000021</v>
      </c>
      <c r="AU61" s="294">
        <v>54265.675320000009</v>
      </c>
      <c r="AV61" s="294">
        <v>157737.29328000001</v>
      </c>
      <c r="AW61" s="294">
        <v>3003.9609999999975</v>
      </c>
      <c r="AX61" s="294">
        <v>2792.1220399999984</v>
      </c>
      <c r="AY61" s="294">
        <v>4044.1080499999971</v>
      </c>
      <c r="AZ61" s="294">
        <v>9840.191089999993</v>
      </c>
      <c r="BA61" s="294">
        <v>167577.48437000002</v>
      </c>
      <c r="BB61" s="294">
        <v>19595</v>
      </c>
      <c r="BC61" s="294">
        <v>26055</v>
      </c>
      <c r="BD61" s="294">
        <v>31360</v>
      </c>
      <c r="BE61" s="294">
        <v>77010</v>
      </c>
      <c r="BF61" s="294">
        <v>244587.48437000002</v>
      </c>
      <c r="BG61" s="294">
        <v>-2666.5156299999799</v>
      </c>
      <c r="BH61" s="546">
        <v>-1.0784519684211347E-2</v>
      </c>
      <c r="BI61" s="294">
        <v>34633</v>
      </c>
      <c r="BJ61" s="294">
        <v>28847</v>
      </c>
      <c r="BK61" s="294">
        <v>28857</v>
      </c>
      <c r="BL61" s="294">
        <v>92337</v>
      </c>
      <c r="BM61" s="294">
        <v>22479</v>
      </c>
      <c r="BN61" s="294">
        <v>19442</v>
      </c>
      <c r="BO61" s="294">
        <v>5270</v>
      </c>
      <c r="BP61" s="294">
        <v>47191</v>
      </c>
      <c r="BQ61" s="294">
        <v>139528</v>
      </c>
      <c r="BR61" s="294">
        <v>-18209.293280000013</v>
      </c>
      <c r="BS61" s="546">
        <v>-0.11544063487685587</v>
      </c>
      <c r="BT61" s="294">
        <v>3187</v>
      </c>
      <c r="BU61" s="294">
        <v>183.03900000000249</v>
      </c>
      <c r="BV61" s="546">
        <v>6.0932548724834522E-2</v>
      </c>
      <c r="BW61" s="294">
        <v>2413</v>
      </c>
      <c r="BX61" s="602">
        <v>-379.12203999999838</v>
      </c>
      <c r="BY61" s="621">
        <v>-0.1357827611288791</v>
      </c>
      <c r="BZ61" s="294">
        <v>2988</v>
      </c>
      <c r="CA61" s="602">
        <f t="shared" si="0"/>
        <v>-1056.1080499999971</v>
      </c>
      <c r="CB61" s="621">
        <f t="shared" si="1"/>
        <v>-0.26114733754455394</v>
      </c>
      <c r="CC61" s="294">
        <v>8588</v>
      </c>
      <c r="CD61" s="602">
        <f t="shared" si="2"/>
        <v>-1252.191089999993</v>
      </c>
      <c r="CE61" s="621">
        <f t="shared" si="3"/>
        <v>-0.1272527208615411</v>
      </c>
      <c r="CF61" s="294">
        <v>148116</v>
      </c>
      <c r="CG61" s="602">
        <f t="shared" si="4"/>
        <v>-19461.48437000002</v>
      </c>
      <c r="CH61" s="621">
        <f t="shared" si="5"/>
        <v>-0.11613424347050316</v>
      </c>
      <c r="CI61" s="294">
        <v>18278</v>
      </c>
      <c r="CJ61" s="602">
        <f t="shared" si="6"/>
        <v>-1317</v>
      </c>
      <c r="CK61" s="621">
        <f t="shared" si="7"/>
        <v>-6.7211023220209234E-2</v>
      </c>
      <c r="CL61" s="294">
        <v>24913</v>
      </c>
      <c r="CM61" s="602">
        <f t="shared" si="8"/>
        <v>-1142</v>
      </c>
      <c r="CN61" s="621">
        <f t="shared" si="9"/>
        <v>-4.3830358856265593E-2</v>
      </c>
      <c r="CO61" s="294">
        <v>31156</v>
      </c>
      <c r="CP61" s="602">
        <f t="shared" si="10"/>
        <v>-204</v>
      </c>
      <c r="CQ61" s="621">
        <f t="shared" si="11"/>
        <v>-6.5051020408163265E-3</v>
      </c>
      <c r="CR61" s="294">
        <v>74347</v>
      </c>
      <c r="CS61" s="602">
        <f t="shared" si="12"/>
        <v>-2663</v>
      </c>
      <c r="CT61" s="621">
        <f t="shared" si="13"/>
        <v>-3.4579924685105831E-2</v>
      </c>
      <c r="CU61" s="294">
        <v>222463</v>
      </c>
      <c r="CV61" s="602">
        <f t="shared" si="14"/>
        <v>-22124.48437000002</v>
      </c>
      <c r="CW61" s="621">
        <f t="shared" si="15"/>
        <v>-9.0456322517840609E-2</v>
      </c>
      <c r="CX61" s="294">
        <v>29406</v>
      </c>
      <c r="CY61" s="602">
        <f t="shared" si="16"/>
        <v>-5227</v>
      </c>
      <c r="CZ61" s="621">
        <f t="shared" si="17"/>
        <v>-0.15092541795397454</v>
      </c>
      <c r="DA61" s="294">
        <v>25317</v>
      </c>
      <c r="DB61" s="602">
        <f t="shared" si="18"/>
        <v>-3530</v>
      </c>
      <c r="DC61" s="621">
        <f t="shared" si="19"/>
        <v>-0.12236974382084792</v>
      </c>
      <c r="DD61" s="294">
        <v>25933</v>
      </c>
      <c r="DE61" s="602">
        <f t="shared" si="20"/>
        <v>-2924</v>
      </c>
      <c r="DF61" s="621">
        <f t="shared" si="21"/>
        <v>-0.10132723429323907</v>
      </c>
      <c r="DG61" s="294">
        <v>80656</v>
      </c>
      <c r="DH61" s="602">
        <f t="shared" si="22"/>
        <v>-11681</v>
      </c>
      <c r="DI61" s="621">
        <f t="shared" si="23"/>
        <v>-0.126504001646144</v>
      </c>
      <c r="DJ61" s="294">
        <v>22049</v>
      </c>
      <c r="DK61" s="602">
        <f t="shared" si="24"/>
        <v>2607</v>
      </c>
      <c r="DL61" s="621">
        <f t="shared" si="25"/>
        <v>0.13409114288653431</v>
      </c>
      <c r="DM61" s="294">
        <v>18217</v>
      </c>
      <c r="DN61" s="602">
        <f t="shared" si="26"/>
        <v>-1225</v>
      </c>
      <c r="DO61" s="621">
        <f t="shared" si="27"/>
        <v>-6.3007920995782327E-2</v>
      </c>
      <c r="DP61" s="294">
        <v>7761</v>
      </c>
      <c r="DQ61" s="602">
        <f t="shared" si="28"/>
        <v>2491</v>
      </c>
      <c r="DR61" s="621">
        <f t="shared" si="29"/>
        <v>0.47267552182163186</v>
      </c>
      <c r="DS61" s="294">
        <v>48027</v>
      </c>
      <c r="DT61" s="602">
        <f t="shared" si="30"/>
        <v>836</v>
      </c>
      <c r="DU61" s="621">
        <f t="shared" si="31"/>
        <v>1.7715242313152933E-2</v>
      </c>
      <c r="DV61" s="294">
        <v>128683</v>
      </c>
      <c r="DW61" s="602">
        <f t="shared" si="32"/>
        <v>-10845</v>
      </c>
      <c r="DX61" s="621">
        <f t="shared" si="33"/>
        <v>-7.7726334499168631E-2</v>
      </c>
    </row>
    <row r="62" spans="1:128" x14ac:dyDescent="0.25">
      <c r="A62" s="86" t="s">
        <v>45</v>
      </c>
      <c r="B62" s="294">
        <v>1132</v>
      </c>
      <c r="C62" s="294">
        <v>980.99999999999636</v>
      </c>
      <c r="D62" s="294">
        <v>956</v>
      </c>
      <c r="E62" s="294">
        <v>3068.9999999999964</v>
      </c>
      <c r="F62" s="294">
        <v>794</v>
      </c>
      <c r="G62" s="294">
        <v>766</v>
      </c>
      <c r="H62" s="294">
        <v>445</v>
      </c>
      <c r="I62" s="294">
        <v>2005</v>
      </c>
      <c r="J62" s="294">
        <v>5073.9999999999964</v>
      </c>
      <c r="K62" s="294">
        <v>293</v>
      </c>
      <c r="L62" s="294">
        <v>84</v>
      </c>
      <c r="M62" s="294">
        <v>339</v>
      </c>
      <c r="N62" s="294">
        <v>716</v>
      </c>
      <c r="O62" s="294">
        <v>317684.58759000001</v>
      </c>
      <c r="P62" s="294">
        <v>705</v>
      </c>
      <c r="Q62" s="294">
        <v>838</v>
      </c>
      <c r="R62" s="294">
        <v>0</v>
      </c>
      <c r="S62" s="294">
        <v>1543</v>
      </c>
      <c r="T62" s="294">
        <v>319227.58759000001</v>
      </c>
      <c r="U62" s="294">
        <v>1235</v>
      </c>
      <c r="V62" s="294">
        <v>1198</v>
      </c>
      <c r="W62" s="294">
        <v>1083</v>
      </c>
      <c r="X62" s="294">
        <v>3516</v>
      </c>
      <c r="Y62" s="294">
        <v>796</v>
      </c>
      <c r="Z62" s="294">
        <v>710</v>
      </c>
      <c r="AA62" s="294">
        <v>361</v>
      </c>
      <c r="AB62" s="294">
        <v>1867</v>
      </c>
      <c r="AC62" s="294">
        <v>5383</v>
      </c>
      <c r="AD62" s="294">
        <v>305</v>
      </c>
      <c r="AE62" s="294">
        <v>83</v>
      </c>
      <c r="AF62" s="294">
        <v>351</v>
      </c>
      <c r="AG62" s="294">
        <v>739</v>
      </c>
      <c r="AH62" s="294">
        <v>6122</v>
      </c>
      <c r="AI62" s="294">
        <v>677</v>
      </c>
      <c r="AJ62" s="294">
        <v>828</v>
      </c>
      <c r="AK62" s="294">
        <v>1141</v>
      </c>
      <c r="AL62" s="294">
        <v>2646</v>
      </c>
      <c r="AM62" s="294">
        <v>8768</v>
      </c>
      <c r="AN62" s="294">
        <v>1224</v>
      </c>
      <c r="AO62" s="294">
        <v>1060</v>
      </c>
      <c r="AP62" s="294">
        <v>1026.506199999998</v>
      </c>
      <c r="AQ62" s="294">
        <v>3310.506199999998</v>
      </c>
      <c r="AR62" s="294">
        <v>777.99999999999818</v>
      </c>
      <c r="AS62" s="294">
        <v>729</v>
      </c>
      <c r="AT62" s="294">
        <v>354.02532000000065</v>
      </c>
      <c r="AU62" s="294">
        <v>1861.0253199999988</v>
      </c>
      <c r="AV62" s="294">
        <v>5171.5315199999968</v>
      </c>
      <c r="AW62" s="294">
        <v>250.96099999999751</v>
      </c>
      <c r="AX62" s="294">
        <v>161.12203999999838</v>
      </c>
      <c r="AY62" s="294">
        <v>282.0058599999993</v>
      </c>
      <c r="AZ62" s="294">
        <v>694.08889999999519</v>
      </c>
      <c r="BA62" s="294">
        <v>5865.620419999992</v>
      </c>
      <c r="BB62" s="294">
        <v>635</v>
      </c>
      <c r="BC62" s="294">
        <v>764</v>
      </c>
      <c r="BD62" s="294">
        <v>920</v>
      </c>
      <c r="BE62" s="294">
        <v>2319</v>
      </c>
      <c r="BF62" s="294">
        <v>8184.620419999992</v>
      </c>
      <c r="BG62" s="294">
        <v>-583.37958000000799</v>
      </c>
      <c r="BH62" s="546">
        <v>-6.6535079835767341E-2</v>
      </c>
      <c r="BI62" s="294">
        <v>1290</v>
      </c>
      <c r="BJ62" s="294">
        <v>1051</v>
      </c>
      <c r="BK62" s="294">
        <v>938</v>
      </c>
      <c r="BL62" s="294">
        <v>3279</v>
      </c>
      <c r="BM62" s="294">
        <v>770</v>
      </c>
      <c r="BN62" s="294">
        <v>722</v>
      </c>
      <c r="BO62" s="294">
        <v>142</v>
      </c>
      <c r="BP62" s="294">
        <v>1634</v>
      </c>
      <c r="BQ62" s="294">
        <v>4913</v>
      </c>
      <c r="BR62" s="294">
        <v>-258.53151999999682</v>
      </c>
      <c r="BS62" s="546">
        <v>-4.999128768724917E-2</v>
      </c>
      <c r="BT62" s="294">
        <v>0</v>
      </c>
      <c r="BU62" s="294">
        <v>-250.96099999999751</v>
      </c>
      <c r="BV62" s="546">
        <v>-1</v>
      </c>
      <c r="BW62" s="294">
        <v>0</v>
      </c>
      <c r="BX62" s="602">
        <v>-161.12203999999838</v>
      </c>
      <c r="BY62" s="621">
        <v>-1</v>
      </c>
      <c r="BZ62" s="294">
        <v>0</v>
      </c>
      <c r="CA62" s="602">
        <f t="shared" si="0"/>
        <v>-282.0058599999993</v>
      </c>
      <c r="CB62" s="621">
        <f t="shared" si="1"/>
        <v>-1</v>
      </c>
      <c r="CC62" s="294">
        <v>0</v>
      </c>
      <c r="CD62" s="602">
        <f t="shared" si="2"/>
        <v>-694.08889999999519</v>
      </c>
      <c r="CE62" s="621">
        <f t="shared" si="3"/>
        <v>-1</v>
      </c>
      <c r="CF62" s="294">
        <v>4913</v>
      </c>
      <c r="CG62" s="602">
        <f t="shared" si="4"/>
        <v>-952.62041999999201</v>
      </c>
      <c r="CH62" s="621">
        <f t="shared" si="5"/>
        <v>-0.16240744401936485</v>
      </c>
      <c r="CI62" s="294">
        <v>517</v>
      </c>
      <c r="CJ62" s="602">
        <f t="shared" si="6"/>
        <v>-118</v>
      </c>
      <c r="CK62" s="621">
        <f t="shared" si="7"/>
        <v>-0.1858267716535433</v>
      </c>
      <c r="CL62" s="294">
        <v>814</v>
      </c>
      <c r="CM62" s="602">
        <f t="shared" si="8"/>
        <v>50</v>
      </c>
      <c r="CN62" s="621">
        <f t="shared" si="9"/>
        <v>6.5445026178010471E-2</v>
      </c>
      <c r="CO62" s="294">
        <v>1087</v>
      </c>
      <c r="CP62" s="602">
        <f t="shared" si="10"/>
        <v>167</v>
      </c>
      <c r="CQ62" s="621">
        <f t="shared" si="11"/>
        <v>0.18152173913043479</v>
      </c>
      <c r="CR62" s="294">
        <v>2418</v>
      </c>
      <c r="CS62" s="602">
        <f t="shared" si="12"/>
        <v>99</v>
      </c>
      <c r="CT62" s="621">
        <f t="shared" si="13"/>
        <v>4.2690815006468305E-2</v>
      </c>
      <c r="CU62" s="294">
        <v>7331</v>
      </c>
      <c r="CV62" s="602">
        <f t="shared" si="14"/>
        <v>-853.62041999999201</v>
      </c>
      <c r="CW62" s="621">
        <f t="shared" si="15"/>
        <v>-0.10429566384215933</v>
      </c>
      <c r="CX62" s="294">
        <v>1162</v>
      </c>
      <c r="CY62" s="602">
        <f t="shared" si="16"/>
        <v>-128</v>
      </c>
      <c r="CZ62" s="621">
        <f t="shared" si="17"/>
        <v>-9.9224806201550386E-2</v>
      </c>
      <c r="DA62" s="294">
        <v>975</v>
      </c>
      <c r="DB62" s="602">
        <f t="shared" si="18"/>
        <v>-76</v>
      </c>
      <c r="DC62" s="621">
        <f t="shared" si="19"/>
        <v>-7.2312083729781165E-2</v>
      </c>
      <c r="DD62" s="294">
        <v>884</v>
      </c>
      <c r="DE62" s="602">
        <f t="shared" si="20"/>
        <v>-54</v>
      </c>
      <c r="DF62" s="621">
        <f t="shared" si="21"/>
        <v>-5.7569296375266525E-2</v>
      </c>
      <c r="DG62" s="294">
        <v>3021</v>
      </c>
      <c r="DH62" s="602">
        <f t="shared" si="22"/>
        <v>-258</v>
      </c>
      <c r="DI62" s="621">
        <f t="shared" si="23"/>
        <v>-7.868252516010979E-2</v>
      </c>
      <c r="DJ62" s="294">
        <v>277</v>
      </c>
      <c r="DK62" s="602">
        <f t="shared" si="24"/>
        <v>-445</v>
      </c>
      <c r="DL62" s="621">
        <f t="shared" si="25"/>
        <v>-0.61634349030470914</v>
      </c>
      <c r="DM62" s="294">
        <v>110</v>
      </c>
      <c r="DN62" s="602">
        <f t="shared" si="26"/>
        <v>-612</v>
      </c>
      <c r="DO62" s="621">
        <f t="shared" si="27"/>
        <v>-0.8476454293628809</v>
      </c>
      <c r="DP62" s="294">
        <v>0</v>
      </c>
      <c r="DQ62" s="602">
        <f t="shared" si="28"/>
        <v>-142</v>
      </c>
      <c r="DR62" s="621">
        <f t="shared" si="29"/>
        <v>-1</v>
      </c>
      <c r="DS62" s="294">
        <v>387</v>
      </c>
      <c r="DT62" s="602">
        <f t="shared" si="30"/>
        <v>-1247</v>
      </c>
      <c r="DU62" s="621">
        <f t="shared" si="31"/>
        <v>-0.76315789473684215</v>
      </c>
      <c r="DV62" s="294">
        <v>3408</v>
      </c>
      <c r="DW62" s="602">
        <f t="shared" si="32"/>
        <v>-1505</v>
      </c>
      <c r="DX62" s="621">
        <f t="shared" si="33"/>
        <v>-0.3063301445145532</v>
      </c>
    </row>
    <row r="63" spans="1:128" x14ac:dyDescent="0.25">
      <c r="A63" s="86" t="s">
        <v>46</v>
      </c>
      <c r="B63" s="294">
        <v>34002</v>
      </c>
      <c r="C63" s="294">
        <v>29340</v>
      </c>
      <c r="D63" s="294">
        <v>29618</v>
      </c>
      <c r="E63" s="294">
        <v>92960</v>
      </c>
      <c r="F63" s="294">
        <v>25770</v>
      </c>
      <c r="G63" s="294">
        <v>23992</v>
      </c>
      <c r="H63" s="294">
        <v>8895</v>
      </c>
      <c r="I63" s="294">
        <v>58657</v>
      </c>
      <c r="J63" s="294">
        <v>151617</v>
      </c>
      <c r="K63" s="294">
        <v>3851</v>
      </c>
      <c r="L63" s="294">
        <v>2466</v>
      </c>
      <c r="M63" s="294">
        <v>3888</v>
      </c>
      <c r="N63" s="294">
        <v>10205</v>
      </c>
      <c r="O63" s="294">
        <v>449225.05335</v>
      </c>
      <c r="P63" s="294">
        <v>20523</v>
      </c>
      <c r="Q63" s="294">
        <v>25468</v>
      </c>
      <c r="R63" s="294">
        <v>0</v>
      </c>
      <c r="S63" s="294">
        <v>45991</v>
      </c>
      <c r="T63" s="294">
        <v>495216.05335</v>
      </c>
      <c r="U63" s="294">
        <v>33762</v>
      </c>
      <c r="V63" s="294">
        <v>32430</v>
      </c>
      <c r="W63" s="294">
        <v>29829</v>
      </c>
      <c r="X63" s="294">
        <v>96021</v>
      </c>
      <c r="Y63" s="294">
        <v>25155.000000000007</v>
      </c>
      <c r="Z63" s="294">
        <v>21501</v>
      </c>
      <c r="AA63" s="294">
        <v>5500.0000000000036</v>
      </c>
      <c r="AB63" s="294">
        <v>52156.000000000015</v>
      </c>
      <c r="AC63" s="294">
        <v>148177</v>
      </c>
      <c r="AD63" s="294">
        <v>3034.0000000000036</v>
      </c>
      <c r="AE63" s="294">
        <v>1988</v>
      </c>
      <c r="AF63" s="294">
        <v>3358</v>
      </c>
      <c r="AG63" s="294">
        <v>8380.0000000000036</v>
      </c>
      <c r="AH63" s="294">
        <v>156557</v>
      </c>
      <c r="AI63" s="294">
        <v>20125</v>
      </c>
      <c r="AJ63" s="294">
        <v>26748</v>
      </c>
      <c r="AK63" s="294">
        <v>35056</v>
      </c>
      <c r="AL63" s="294">
        <v>81929</v>
      </c>
      <c r="AM63" s="294">
        <v>238486</v>
      </c>
      <c r="AN63" s="294">
        <v>37076.000000000007</v>
      </c>
      <c r="AO63" s="294">
        <v>31259.999999999993</v>
      </c>
      <c r="AP63" s="294">
        <v>31825.11176</v>
      </c>
      <c r="AQ63" s="294">
        <v>100161.11176</v>
      </c>
      <c r="AR63" s="294">
        <v>24592.000000000007</v>
      </c>
      <c r="AS63" s="294">
        <v>21421</v>
      </c>
      <c r="AT63" s="294">
        <v>6391.6500000000015</v>
      </c>
      <c r="AU63" s="294">
        <v>52404.650000000009</v>
      </c>
      <c r="AV63" s="294">
        <v>152565.76176000002</v>
      </c>
      <c r="AW63" s="294">
        <v>2753</v>
      </c>
      <c r="AX63" s="294">
        <v>2631</v>
      </c>
      <c r="AY63" s="294">
        <v>3762.1021899999978</v>
      </c>
      <c r="AZ63" s="294">
        <v>9146.1021899999978</v>
      </c>
      <c r="BA63" s="294">
        <v>161711.86395000003</v>
      </c>
      <c r="BB63" s="294">
        <v>18960</v>
      </c>
      <c r="BC63" s="294">
        <v>25291</v>
      </c>
      <c r="BD63" s="294">
        <v>30440</v>
      </c>
      <c r="BE63" s="294">
        <v>74691</v>
      </c>
      <c r="BF63" s="294">
        <v>236402.86395000003</v>
      </c>
      <c r="BG63" s="294">
        <v>-2083.1360499999719</v>
      </c>
      <c r="BH63" s="546">
        <v>-8.7348357974890156E-3</v>
      </c>
      <c r="BI63" s="294">
        <v>33343</v>
      </c>
      <c r="BJ63" s="294">
        <v>27796</v>
      </c>
      <c r="BK63" s="294">
        <v>27919</v>
      </c>
      <c r="BL63" s="294">
        <v>89058</v>
      </c>
      <c r="BM63" s="294">
        <v>21709</v>
      </c>
      <c r="BN63" s="294">
        <v>18720</v>
      </c>
      <c r="BO63" s="294">
        <v>5128</v>
      </c>
      <c r="BP63" s="294">
        <v>45557</v>
      </c>
      <c r="BQ63" s="294">
        <v>134615</v>
      </c>
      <c r="BR63" s="294">
        <v>-17950.761760000023</v>
      </c>
      <c r="BS63" s="546">
        <v>-0.11765917564281704</v>
      </c>
      <c r="BT63" s="294">
        <v>3187</v>
      </c>
      <c r="BU63" s="294">
        <v>434</v>
      </c>
      <c r="BV63" s="546">
        <v>0.15764620414093716</v>
      </c>
      <c r="BW63" s="294">
        <v>2413</v>
      </c>
      <c r="BX63" s="602">
        <v>-218</v>
      </c>
      <c r="BY63" s="621">
        <v>-8.2858228810338275E-2</v>
      </c>
      <c r="BZ63" s="294">
        <v>2988</v>
      </c>
      <c r="CA63" s="602">
        <f t="shared" si="0"/>
        <v>-774.10218999999779</v>
      </c>
      <c r="CB63" s="621">
        <f t="shared" si="1"/>
        <v>-0.20576320123829445</v>
      </c>
      <c r="CC63" s="294">
        <v>8588</v>
      </c>
      <c r="CD63" s="602">
        <f t="shared" si="2"/>
        <v>-558.10218999999779</v>
      </c>
      <c r="CE63" s="621">
        <f t="shared" si="3"/>
        <v>-6.1020769110824678E-2</v>
      </c>
      <c r="CF63" s="294">
        <v>143203</v>
      </c>
      <c r="CG63" s="602">
        <f t="shared" si="4"/>
        <v>-18508.863950000028</v>
      </c>
      <c r="CH63" s="621">
        <f t="shared" si="5"/>
        <v>-0.11445581973950171</v>
      </c>
      <c r="CI63" s="294">
        <v>17761</v>
      </c>
      <c r="CJ63" s="602">
        <f t="shared" si="6"/>
        <v>-1199</v>
      </c>
      <c r="CK63" s="621">
        <f t="shared" si="7"/>
        <v>-6.3238396624472573E-2</v>
      </c>
      <c r="CL63" s="294">
        <v>24099</v>
      </c>
      <c r="CM63" s="602">
        <f t="shared" si="8"/>
        <v>-1192</v>
      </c>
      <c r="CN63" s="621">
        <f t="shared" si="9"/>
        <v>-4.7131390613261631E-2</v>
      </c>
      <c r="CO63" s="294">
        <v>30069</v>
      </c>
      <c r="CP63" s="602">
        <f t="shared" si="10"/>
        <v>-371</v>
      </c>
      <c r="CQ63" s="621">
        <f t="shared" si="11"/>
        <v>-1.2187910643889618E-2</v>
      </c>
      <c r="CR63" s="294">
        <v>71929</v>
      </c>
      <c r="CS63" s="602">
        <f t="shared" si="12"/>
        <v>-2762</v>
      </c>
      <c r="CT63" s="621">
        <f t="shared" si="13"/>
        <v>-3.6979020230014328E-2</v>
      </c>
      <c r="CU63" s="294">
        <v>215132</v>
      </c>
      <c r="CV63" s="602">
        <f t="shared" si="14"/>
        <v>-21270.863950000028</v>
      </c>
      <c r="CW63" s="621">
        <f t="shared" si="15"/>
        <v>-8.9977183840289202E-2</v>
      </c>
      <c r="CX63" s="294">
        <v>28244</v>
      </c>
      <c r="CY63" s="602">
        <f t="shared" si="16"/>
        <v>-5099</v>
      </c>
      <c r="CZ63" s="621">
        <f t="shared" si="17"/>
        <v>-0.15292565156104729</v>
      </c>
      <c r="DA63" s="294">
        <v>24342</v>
      </c>
      <c r="DB63" s="602">
        <f t="shared" si="18"/>
        <v>-3454</v>
      </c>
      <c r="DC63" s="621">
        <f t="shared" si="19"/>
        <v>-0.12426248381062023</v>
      </c>
      <c r="DD63" s="294">
        <v>25049</v>
      </c>
      <c r="DE63" s="602">
        <f t="shared" si="20"/>
        <v>-2870</v>
      </c>
      <c r="DF63" s="621">
        <f t="shared" si="21"/>
        <v>-0.10279737812958917</v>
      </c>
      <c r="DG63" s="294">
        <v>77635</v>
      </c>
      <c r="DH63" s="602">
        <f t="shared" si="22"/>
        <v>-11423</v>
      </c>
      <c r="DI63" s="621">
        <f t="shared" si="23"/>
        <v>-0.12826472635810371</v>
      </c>
      <c r="DJ63" s="294">
        <v>21772</v>
      </c>
      <c r="DK63" s="602">
        <f t="shared" si="24"/>
        <v>3052</v>
      </c>
      <c r="DL63" s="621">
        <f t="shared" si="25"/>
        <v>0.16303418803418804</v>
      </c>
      <c r="DM63" s="294">
        <v>18107</v>
      </c>
      <c r="DN63" s="602">
        <f t="shared" si="26"/>
        <v>-613</v>
      </c>
      <c r="DO63" s="621">
        <f t="shared" si="27"/>
        <v>-3.2745726495726497E-2</v>
      </c>
      <c r="DP63" s="294">
        <v>7761</v>
      </c>
      <c r="DQ63" s="602">
        <f t="shared" si="28"/>
        <v>2633</v>
      </c>
      <c r="DR63" s="621">
        <f t="shared" si="29"/>
        <v>0.5134555382215289</v>
      </c>
      <c r="DS63" s="294">
        <v>47640</v>
      </c>
      <c r="DT63" s="602">
        <f t="shared" si="30"/>
        <v>2083</v>
      </c>
      <c r="DU63" s="621">
        <f t="shared" si="31"/>
        <v>4.5722940492130736E-2</v>
      </c>
      <c r="DV63" s="294">
        <v>125275</v>
      </c>
      <c r="DW63" s="602">
        <f t="shared" si="32"/>
        <v>-9340</v>
      </c>
      <c r="DX63" s="621">
        <f t="shared" si="33"/>
        <v>-6.9383055380158223E-2</v>
      </c>
    </row>
    <row r="64" spans="1:128" x14ac:dyDescent="0.25">
      <c r="A64" s="58" t="s">
        <v>112</v>
      </c>
      <c r="B64" s="294">
        <v>0</v>
      </c>
      <c r="C64" s="294">
        <v>0</v>
      </c>
      <c r="D64" s="294">
        <v>0</v>
      </c>
      <c r="F64" s="294">
        <v>0</v>
      </c>
      <c r="G64" s="294">
        <v>0</v>
      </c>
      <c r="H64" s="294">
        <v>0</v>
      </c>
      <c r="K64" s="294">
        <v>0</v>
      </c>
      <c r="L64" s="294">
        <v>0</v>
      </c>
      <c r="M64" s="294">
        <v>0</v>
      </c>
      <c r="P64" s="294">
        <v>0</v>
      </c>
      <c r="Q64" s="294">
        <v>0</v>
      </c>
      <c r="R64" s="294">
        <v>0</v>
      </c>
      <c r="T64" s="294">
        <v>0</v>
      </c>
      <c r="U64" s="294">
        <v>0</v>
      </c>
      <c r="V64" s="294">
        <v>0</v>
      </c>
      <c r="W64" s="294">
        <v>0</v>
      </c>
      <c r="Y64" s="294">
        <v>0</v>
      </c>
      <c r="Z64" s="294">
        <v>0</v>
      </c>
      <c r="AA64" s="294">
        <v>0</v>
      </c>
      <c r="AD64" s="294">
        <v>0</v>
      </c>
      <c r="AE64" s="294">
        <v>0</v>
      </c>
      <c r="AF64" s="294">
        <v>0</v>
      </c>
      <c r="AI64" s="294">
        <v>0</v>
      </c>
      <c r="AJ64" s="294">
        <v>0</v>
      </c>
      <c r="AK64" s="294">
        <v>0</v>
      </c>
      <c r="AM64" s="294">
        <v>0</v>
      </c>
      <c r="AN64" s="294">
        <v>37076.000000000007</v>
      </c>
      <c r="AO64" s="294">
        <v>31259.999999999993</v>
      </c>
      <c r="AP64" s="294">
        <v>31825.11176</v>
      </c>
      <c r="AQ64" s="294">
        <v>100161.11176</v>
      </c>
      <c r="AR64" s="294">
        <v>24592.000000000007</v>
      </c>
      <c r="AS64" s="294">
        <v>21421</v>
      </c>
      <c r="AT64" s="294">
        <v>6391.6500000000015</v>
      </c>
      <c r="AU64" s="294">
        <v>52404.650000000009</v>
      </c>
      <c r="AV64" s="294">
        <v>152565.76176000002</v>
      </c>
      <c r="AW64" s="294">
        <v>2753</v>
      </c>
      <c r="AX64" s="294">
        <v>2631</v>
      </c>
      <c r="AY64" s="294">
        <v>3762</v>
      </c>
      <c r="AZ64" s="294">
        <v>9146</v>
      </c>
      <c r="BA64" s="294">
        <v>161711</v>
      </c>
      <c r="BB64" s="294">
        <v>17005</v>
      </c>
      <c r="BC64" s="294">
        <v>21922</v>
      </c>
      <c r="BD64" s="294">
        <v>26800</v>
      </c>
      <c r="BE64" s="294">
        <v>65727</v>
      </c>
      <c r="BF64" s="294">
        <v>227438</v>
      </c>
      <c r="BG64" s="294">
        <v>227438</v>
      </c>
      <c r="BH64" s="546"/>
      <c r="BI64" s="294">
        <v>26211</v>
      </c>
      <c r="BJ64" s="294">
        <v>21366</v>
      </c>
      <c r="BK64" s="294">
        <v>21049</v>
      </c>
      <c r="BL64" s="294">
        <v>89058</v>
      </c>
      <c r="BM64" s="294">
        <v>19397</v>
      </c>
      <c r="BN64" s="294">
        <v>16285</v>
      </c>
      <c r="BO64" s="294">
        <v>5128</v>
      </c>
      <c r="BP64" s="294">
        <v>40810</v>
      </c>
      <c r="BQ64" s="294">
        <v>129868</v>
      </c>
      <c r="BR64" s="294">
        <v>-22697.761760000023</v>
      </c>
      <c r="BS64" s="546">
        <v>-0.14877362717662493</v>
      </c>
      <c r="BT64" s="294">
        <v>3187</v>
      </c>
      <c r="BU64" s="294">
        <v>434</v>
      </c>
      <c r="BV64" s="546">
        <v>0.15764620414093716</v>
      </c>
      <c r="BW64" s="294">
        <v>2413</v>
      </c>
      <c r="BX64" s="602">
        <v>-218</v>
      </c>
      <c r="BY64" s="621">
        <v>-8.2858228810338275E-2</v>
      </c>
      <c r="BZ64" s="294">
        <v>2988</v>
      </c>
      <c r="CA64" s="602">
        <f t="shared" si="0"/>
        <v>-774</v>
      </c>
      <c r="CB64" s="621">
        <f t="shared" si="1"/>
        <v>-0.20574162679425836</v>
      </c>
      <c r="CC64" s="294">
        <v>8588</v>
      </c>
      <c r="CD64" s="602">
        <f t="shared" si="2"/>
        <v>-558</v>
      </c>
      <c r="CE64" s="621">
        <f t="shared" si="3"/>
        <v>-6.1010277717034767E-2</v>
      </c>
      <c r="CF64" s="294">
        <v>138456</v>
      </c>
      <c r="CG64" s="602">
        <f t="shared" si="4"/>
        <v>-23255</v>
      </c>
      <c r="CH64" s="621">
        <f t="shared" si="5"/>
        <v>-0.14380592538540976</v>
      </c>
      <c r="CI64" s="294">
        <v>13658</v>
      </c>
      <c r="CJ64" s="602">
        <f t="shared" si="6"/>
        <v>-3347</v>
      </c>
      <c r="CK64" s="621">
        <f t="shared" si="7"/>
        <v>-0.19682446339311968</v>
      </c>
      <c r="CL64" s="294">
        <v>19854</v>
      </c>
      <c r="CM64" s="602">
        <f t="shared" si="8"/>
        <v>-2068</v>
      </c>
      <c r="CN64" s="621">
        <f t="shared" si="9"/>
        <v>-9.4334458534805224E-2</v>
      </c>
      <c r="CO64" s="294">
        <v>23690</v>
      </c>
      <c r="CP64" s="602">
        <f t="shared" si="10"/>
        <v>-3110</v>
      </c>
      <c r="CQ64" s="621">
        <f t="shared" si="11"/>
        <v>-0.11604477611940299</v>
      </c>
      <c r="CR64" s="294">
        <v>57202</v>
      </c>
      <c r="CS64" s="602">
        <f t="shared" si="12"/>
        <v>-8525</v>
      </c>
      <c r="CT64" s="621">
        <f t="shared" si="13"/>
        <v>-0.12970316612655378</v>
      </c>
      <c r="CU64" s="294">
        <v>195658</v>
      </c>
      <c r="CV64" s="602">
        <f t="shared" si="14"/>
        <v>-31780</v>
      </c>
      <c r="CW64" s="621">
        <f t="shared" si="15"/>
        <v>-0.13973038806180146</v>
      </c>
      <c r="CX64" s="294">
        <v>22506</v>
      </c>
      <c r="CY64" s="602">
        <f t="shared" si="16"/>
        <v>-3705</v>
      </c>
      <c r="CZ64" s="621">
        <f t="shared" si="17"/>
        <v>-0.14135286711685932</v>
      </c>
      <c r="DA64" s="294">
        <v>19017</v>
      </c>
      <c r="DB64" s="602">
        <f t="shared" si="18"/>
        <v>-2349</v>
      </c>
      <c r="DC64" s="621">
        <f t="shared" si="19"/>
        <v>-0.10994102780117944</v>
      </c>
      <c r="DD64" s="294">
        <v>19574</v>
      </c>
      <c r="DE64" s="602">
        <f t="shared" si="20"/>
        <v>-1475</v>
      </c>
      <c r="DF64" s="621">
        <f t="shared" si="21"/>
        <v>-7.0074587866406954E-2</v>
      </c>
      <c r="DG64" s="294">
        <v>77635</v>
      </c>
      <c r="DH64" s="602">
        <f t="shared" si="22"/>
        <v>-11423</v>
      </c>
      <c r="DI64" s="621">
        <f t="shared" si="23"/>
        <v>-0.12826472635810371</v>
      </c>
      <c r="DJ64" s="294">
        <v>17268</v>
      </c>
      <c r="DK64" s="602">
        <f t="shared" si="24"/>
        <v>983</v>
      </c>
      <c r="DL64" s="621">
        <f t="shared" si="25"/>
        <v>6.0362296591955786E-2</v>
      </c>
      <c r="DM64" s="294">
        <v>15040</v>
      </c>
      <c r="DN64" s="602">
        <f t="shared" si="26"/>
        <v>-1245</v>
      </c>
      <c r="DO64" s="621">
        <f t="shared" si="27"/>
        <v>-7.6450721522873813E-2</v>
      </c>
      <c r="DP64" s="294">
        <v>7761</v>
      </c>
      <c r="DQ64" s="602">
        <f t="shared" si="28"/>
        <v>2633</v>
      </c>
      <c r="DR64" s="621">
        <f t="shared" si="29"/>
        <v>0.5134555382215289</v>
      </c>
      <c r="DS64" s="294">
        <v>40069</v>
      </c>
      <c r="DT64" s="602">
        <f t="shared" si="30"/>
        <v>-741</v>
      </c>
      <c r="DU64" s="621">
        <f t="shared" si="31"/>
        <v>-1.815731438372948E-2</v>
      </c>
      <c r="DV64" s="294">
        <v>117704</v>
      </c>
      <c r="DW64" s="602">
        <f t="shared" si="32"/>
        <v>-12164</v>
      </c>
      <c r="DX64" s="621">
        <f t="shared" si="33"/>
        <v>-9.3664336095111961E-2</v>
      </c>
    </row>
    <row r="65" spans="1:128" x14ac:dyDescent="0.25">
      <c r="A65" s="58" t="s">
        <v>111</v>
      </c>
      <c r="B65" s="294">
        <v>0</v>
      </c>
      <c r="C65" s="294">
        <v>0</v>
      </c>
      <c r="D65" s="294">
        <v>0</v>
      </c>
      <c r="F65" s="294">
        <v>0</v>
      </c>
      <c r="G65" s="294">
        <v>0</v>
      </c>
      <c r="H65" s="294">
        <v>0</v>
      </c>
      <c r="K65" s="294">
        <v>0</v>
      </c>
      <c r="L65" s="294">
        <v>0</v>
      </c>
      <c r="M65" s="294">
        <v>0</v>
      </c>
      <c r="P65" s="294">
        <v>0</v>
      </c>
      <c r="Q65" s="294">
        <v>0</v>
      </c>
      <c r="R65" s="294">
        <v>0</v>
      </c>
      <c r="T65" s="294">
        <v>0</v>
      </c>
      <c r="U65" s="294">
        <v>0</v>
      </c>
      <c r="V65" s="294">
        <v>0</v>
      </c>
      <c r="W65" s="294">
        <v>0</v>
      </c>
      <c r="Y65" s="294">
        <v>0</v>
      </c>
      <c r="Z65" s="294">
        <v>0</v>
      </c>
      <c r="AA65" s="294">
        <v>0</v>
      </c>
      <c r="AD65" s="294">
        <v>0</v>
      </c>
      <c r="AE65" s="294">
        <v>0</v>
      </c>
      <c r="AF65" s="294">
        <v>0</v>
      </c>
      <c r="AI65" s="294">
        <v>-12990</v>
      </c>
      <c r="AJ65" s="294">
        <v>-12434</v>
      </c>
      <c r="AK65" s="294">
        <v>-10032</v>
      </c>
      <c r="AM65" s="294">
        <v>0</v>
      </c>
      <c r="BC65" s="294">
        <v>0</v>
      </c>
      <c r="BD65" s="294">
        <v>0</v>
      </c>
      <c r="BE65" s="294">
        <v>0</v>
      </c>
      <c r="BF65" s="294">
        <v>0</v>
      </c>
      <c r="BG65" s="294">
        <v>0</v>
      </c>
      <c r="BH65" s="546" t="e">
        <v>#DIV/0!</v>
      </c>
      <c r="BP65" s="294">
        <v>0</v>
      </c>
      <c r="BQ65" s="294">
        <v>0</v>
      </c>
      <c r="BR65" s="294">
        <v>0</v>
      </c>
      <c r="BS65" s="546" t="e">
        <v>#DIV/0!</v>
      </c>
      <c r="BT65" s="294">
        <v>0</v>
      </c>
      <c r="BU65" s="294">
        <v>0</v>
      </c>
      <c r="BV65" s="546" t="e">
        <v>#DIV/0!</v>
      </c>
      <c r="BW65" s="294">
        <v>0</v>
      </c>
      <c r="BX65" s="602">
        <v>0</v>
      </c>
      <c r="BY65" s="621" t="e">
        <v>#DIV/0!</v>
      </c>
      <c r="BZ65" s="294">
        <v>0</v>
      </c>
      <c r="CA65" s="602">
        <f t="shared" si="0"/>
        <v>0</v>
      </c>
      <c r="CB65" s="621" t="e">
        <f t="shared" si="1"/>
        <v>#DIV/0!</v>
      </c>
      <c r="CC65" s="294">
        <v>8588</v>
      </c>
      <c r="CD65" s="602">
        <f t="shared" si="2"/>
        <v>8588</v>
      </c>
      <c r="CE65" s="621" t="e">
        <f t="shared" si="3"/>
        <v>#DIV/0!</v>
      </c>
      <c r="CF65" s="294">
        <v>8588</v>
      </c>
      <c r="CG65" s="602">
        <f t="shared" si="4"/>
        <v>8588</v>
      </c>
      <c r="CH65" s="621" t="e">
        <f t="shared" si="5"/>
        <v>#DIV/0!</v>
      </c>
      <c r="CI65" s="294">
        <v>0</v>
      </c>
      <c r="CJ65" s="602">
        <f t="shared" si="6"/>
        <v>0</v>
      </c>
      <c r="CK65" s="621" t="e">
        <f t="shared" si="7"/>
        <v>#DIV/0!</v>
      </c>
      <c r="CL65" s="294">
        <v>0</v>
      </c>
      <c r="CM65" s="602">
        <f t="shared" si="8"/>
        <v>0</v>
      </c>
      <c r="CN65" s="621" t="e">
        <f t="shared" si="9"/>
        <v>#DIV/0!</v>
      </c>
      <c r="CO65" s="294">
        <v>0</v>
      </c>
      <c r="CP65" s="602">
        <f t="shared" si="10"/>
        <v>0</v>
      </c>
      <c r="CQ65" s="621" t="e">
        <f t="shared" si="11"/>
        <v>#DIV/0!</v>
      </c>
      <c r="CR65" s="294">
        <v>0</v>
      </c>
      <c r="CS65" s="602">
        <f t="shared" si="12"/>
        <v>0</v>
      </c>
      <c r="CT65" s="621" t="e">
        <f t="shared" si="13"/>
        <v>#DIV/0!</v>
      </c>
      <c r="CU65" s="294">
        <v>0</v>
      </c>
      <c r="CV65" s="602">
        <f t="shared" si="14"/>
        <v>0</v>
      </c>
      <c r="CW65" s="621" t="e">
        <f t="shared" si="15"/>
        <v>#DIV/0!</v>
      </c>
      <c r="CY65" s="602">
        <f t="shared" si="16"/>
        <v>0</v>
      </c>
      <c r="CZ65" s="621" t="e">
        <f t="shared" si="17"/>
        <v>#DIV/0!</v>
      </c>
      <c r="DB65" s="602">
        <f t="shared" si="18"/>
        <v>0</v>
      </c>
      <c r="DC65" s="621" t="e">
        <f t="shared" si="19"/>
        <v>#DIV/0!</v>
      </c>
      <c r="DE65" s="602">
        <f t="shared" si="20"/>
        <v>0</v>
      </c>
      <c r="DF65" s="621" t="e">
        <f t="shared" si="21"/>
        <v>#DIV/0!</v>
      </c>
      <c r="DH65" s="602">
        <f t="shared" si="22"/>
        <v>0</v>
      </c>
      <c r="DI65" s="621" t="e">
        <f t="shared" si="23"/>
        <v>#DIV/0!</v>
      </c>
      <c r="DK65" s="602">
        <f t="shared" si="24"/>
        <v>0</v>
      </c>
      <c r="DL65" s="621" t="e">
        <f t="shared" si="25"/>
        <v>#DIV/0!</v>
      </c>
      <c r="DN65" s="602">
        <f t="shared" si="26"/>
        <v>0</v>
      </c>
      <c r="DO65" s="621" t="e">
        <f t="shared" si="27"/>
        <v>#DIV/0!</v>
      </c>
      <c r="DQ65" s="602">
        <f t="shared" si="28"/>
        <v>0</v>
      </c>
      <c r="DR65" s="621" t="e">
        <f t="shared" si="29"/>
        <v>#DIV/0!</v>
      </c>
      <c r="DS65" s="294">
        <v>0</v>
      </c>
      <c r="DT65" s="602">
        <f t="shared" si="30"/>
        <v>0</v>
      </c>
      <c r="DU65" s="621" t="e">
        <f t="shared" si="31"/>
        <v>#DIV/0!</v>
      </c>
      <c r="DV65" s="294">
        <v>0</v>
      </c>
      <c r="DW65" s="602">
        <f t="shared" si="32"/>
        <v>0</v>
      </c>
      <c r="DX65" s="621" t="e">
        <f t="shared" si="33"/>
        <v>#DIV/0!</v>
      </c>
    </row>
    <row r="66" spans="1:128" x14ac:dyDescent="0.25">
      <c r="A66" s="58" t="s">
        <v>245</v>
      </c>
      <c r="BB66" s="88">
        <v>1955</v>
      </c>
      <c r="BC66" s="294">
        <v>3369</v>
      </c>
      <c r="BD66" s="294">
        <v>3640</v>
      </c>
      <c r="BE66" s="294">
        <v>8964</v>
      </c>
      <c r="BF66" s="294">
        <v>8964</v>
      </c>
      <c r="BG66" s="294">
        <v>8964</v>
      </c>
      <c r="BH66" s="546"/>
      <c r="BI66" s="294">
        <v>7132</v>
      </c>
      <c r="BJ66" s="294">
        <v>6430</v>
      </c>
      <c r="BK66" s="294">
        <v>6870</v>
      </c>
      <c r="BL66" s="294">
        <v>20432</v>
      </c>
      <c r="BM66" s="294">
        <v>2312</v>
      </c>
      <c r="BN66" s="294">
        <v>2435</v>
      </c>
      <c r="BO66" s="294">
        <v>0</v>
      </c>
      <c r="BP66" s="294">
        <v>4747</v>
      </c>
      <c r="BQ66" s="294">
        <v>25179</v>
      </c>
      <c r="BR66" s="294">
        <v>25179</v>
      </c>
      <c r="BS66" s="546" t="e">
        <v>#DIV/0!</v>
      </c>
      <c r="BT66" s="294">
        <v>0</v>
      </c>
      <c r="BU66" s="294">
        <v>0</v>
      </c>
      <c r="BV66" s="546" t="e">
        <v>#DIV/0!</v>
      </c>
      <c r="BW66" s="294">
        <v>0</v>
      </c>
      <c r="BX66" s="602">
        <v>0</v>
      </c>
      <c r="BY66" s="621" t="e">
        <v>#DIV/0!</v>
      </c>
      <c r="BZ66" s="294">
        <v>0</v>
      </c>
      <c r="CA66" s="602">
        <f t="shared" si="0"/>
        <v>0</v>
      </c>
      <c r="CB66" s="621" t="e">
        <f t="shared" si="1"/>
        <v>#DIV/0!</v>
      </c>
      <c r="CC66" s="294">
        <v>8588</v>
      </c>
      <c r="CD66" s="602">
        <f t="shared" si="2"/>
        <v>8588</v>
      </c>
      <c r="CE66" s="621" t="e">
        <f t="shared" si="3"/>
        <v>#DIV/0!</v>
      </c>
      <c r="CF66" s="294">
        <v>33767</v>
      </c>
      <c r="CG66" s="602">
        <f t="shared" si="4"/>
        <v>33767</v>
      </c>
      <c r="CH66" s="621" t="e">
        <f t="shared" si="5"/>
        <v>#DIV/0!</v>
      </c>
      <c r="CI66" s="294">
        <v>4103</v>
      </c>
      <c r="CJ66" s="602">
        <f t="shared" si="6"/>
        <v>2148</v>
      </c>
      <c r="CK66" s="621">
        <f t="shared" si="7"/>
        <v>1.0987212276214833</v>
      </c>
      <c r="CL66" s="294">
        <v>4245</v>
      </c>
      <c r="CM66" s="602">
        <f t="shared" si="8"/>
        <v>876</v>
      </c>
      <c r="CN66" s="621">
        <f t="shared" si="9"/>
        <v>0.26001780943900266</v>
      </c>
      <c r="CO66" s="294">
        <v>6379</v>
      </c>
      <c r="CP66" s="602">
        <f t="shared" si="10"/>
        <v>2739</v>
      </c>
      <c r="CQ66" s="621">
        <f t="shared" si="11"/>
        <v>0.75247252747252746</v>
      </c>
      <c r="CR66" s="294">
        <v>14727</v>
      </c>
      <c r="CS66" s="602">
        <f t="shared" si="12"/>
        <v>5763</v>
      </c>
      <c r="CT66" s="621">
        <f t="shared" si="13"/>
        <v>0.642904953145917</v>
      </c>
      <c r="CU66" s="294">
        <v>39906</v>
      </c>
      <c r="CV66" s="602">
        <f t="shared" si="14"/>
        <v>30942</v>
      </c>
      <c r="CW66" s="621">
        <f t="shared" si="15"/>
        <v>3.4518072289156625</v>
      </c>
      <c r="CX66" s="294">
        <v>5738</v>
      </c>
      <c r="CY66" s="602">
        <f t="shared" si="16"/>
        <v>-1394</v>
      </c>
      <c r="CZ66" s="621">
        <f t="shared" si="17"/>
        <v>-0.19545709478407178</v>
      </c>
      <c r="DA66" s="294">
        <v>5325</v>
      </c>
      <c r="DB66" s="602">
        <f t="shared" si="18"/>
        <v>-1105</v>
      </c>
      <c r="DC66" s="621">
        <f t="shared" si="19"/>
        <v>-0.17185069984447901</v>
      </c>
      <c r="DD66" s="294">
        <v>5475</v>
      </c>
      <c r="DE66" s="602">
        <f t="shared" si="20"/>
        <v>-1395</v>
      </c>
      <c r="DF66" s="621">
        <f t="shared" si="21"/>
        <v>-0.20305676855895197</v>
      </c>
      <c r="DG66" s="294">
        <v>16538</v>
      </c>
      <c r="DH66" s="602">
        <f t="shared" si="22"/>
        <v>-3894</v>
      </c>
      <c r="DI66" s="621">
        <f t="shared" si="23"/>
        <v>-0.19058339859044635</v>
      </c>
      <c r="DJ66" s="294">
        <v>4504</v>
      </c>
      <c r="DK66" s="602">
        <f t="shared" si="24"/>
        <v>2069</v>
      </c>
      <c r="DL66" s="621">
        <f t="shared" si="25"/>
        <v>0.84969199178644761</v>
      </c>
      <c r="DM66" s="294">
        <v>3067</v>
      </c>
      <c r="DN66" s="602">
        <f t="shared" si="26"/>
        <v>632</v>
      </c>
      <c r="DO66" s="621">
        <f t="shared" si="27"/>
        <v>0.25954825462012321</v>
      </c>
      <c r="DP66" s="294">
        <v>0</v>
      </c>
      <c r="DQ66" s="602">
        <f t="shared" si="28"/>
        <v>0</v>
      </c>
      <c r="DR66" s="621" t="e">
        <f t="shared" si="29"/>
        <v>#DIV/0!</v>
      </c>
      <c r="DS66" s="294">
        <v>7571</v>
      </c>
      <c r="DT66" s="602">
        <f t="shared" si="30"/>
        <v>2824</v>
      </c>
      <c r="DU66" s="621">
        <f t="shared" si="31"/>
        <v>0.59490204339582897</v>
      </c>
      <c r="DV66" s="294">
        <v>24109</v>
      </c>
      <c r="DW66" s="602">
        <f t="shared" si="32"/>
        <v>-1070</v>
      </c>
      <c r="DX66" s="621">
        <f t="shared" si="33"/>
        <v>-4.2495730569125062E-2</v>
      </c>
    </row>
    <row r="67" spans="1:128" x14ac:dyDescent="0.25">
      <c r="A67" s="86" t="s">
        <v>47</v>
      </c>
      <c r="B67" s="294">
        <v>0</v>
      </c>
      <c r="C67" s="294">
        <v>0</v>
      </c>
      <c r="D67" s="294">
        <v>0</v>
      </c>
      <c r="E67" s="294">
        <v>0</v>
      </c>
      <c r="F67" s="294">
        <v>0</v>
      </c>
      <c r="G67" s="294">
        <v>0</v>
      </c>
      <c r="H67" s="294">
        <v>0</v>
      </c>
      <c r="I67" s="294">
        <v>0</v>
      </c>
      <c r="J67" s="294">
        <v>0</v>
      </c>
      <c r="K67" s="294">
        <v>0</v>
      </c>
      <c r="L67" s="294">
        <v>0</v>
      </c>
      <c r="M67" s="294">
        <v>0</v>
      </c>
      <c r="N67" s="294">
        <v>0</v>
      </c>
      <c r="O67" s="294">
        <v>0</v>
      </c>
      <c r="P67" s="294">
        <v>0</v>
      </c>
      <c r="Q67" s="294">
        <v>0</v>
      </c>
      <c r="R67" s="294">
        <v>0</v>
      </c>
      <c r="S67" s="294">
        <v>0</v>
      </c>
      <c r="T67" s="294">
        <v>0</v>
      </c>
      <c r="U67" s="294">
        <v>0</v>
      </c>
      <c r="V67" s="294">
        <v>0</v>
      </c>
      <c r="W67" s="294">
        <v>0</v>
      </c>
      <c r="X67" s="294">
        <v>0</v>
      </c>
      <c r="Y67" s="294">
        <v>0</v>
      </c>
      <c r="Z67" s="294">
        <v>0</v>
      </c>
      <c r="AA67" s="294">
        <v>0</v>
      </c>
      <c r="AB67" s="294">
        <v>0</v>
      </c>
      <c r="AC67" s="294">
        <v>0</v>
      </c>
      <c r="AD67" s="294">
        <v>0</v>
      </c>
      <c r="AE67" s="294">
        <v>0</v>
      </c>
      <c r="AF67" s="294">
        <v>0</v>
      </c>
      <c r="AG67" s="294">
        <v>0</v>
      </c>
      <c r="AH67" s="294">
        <v>0</v>
      </c>
      <c r="AI67" s="294">
        <v>0</v>
      </c>
      <c r="AJ67" s="294">
        <v>0</v>
      </c>
      <c r="AK67" s="294">
        <v>0</v>
      </c>
      <c r="AL67" s="294">
        <v>0</v>
      </c>
      <c r="AM67" s="294">
        <v>0</v>
      </c>
      <c r="AN67" s="294">
        <v>-8.1788000000102556E-3</v>
      </c>
      <c r="AP67" s="294">
        <v>-3.5180799999992018E-2</v>
      </c>
      <c r="AQ67" s="294">
        <v>-4.3359600000002274E-2</v>
      </c>
      <c r="AS67" s="294">
        <v>0</v>
      </c>
      <c r="AT67" s="294">
        <v>-9.3000000000003524E-2</v>
      </c>
      <c r="AU67" s="294">
        <v>-9.3000000000003524E-2</v>
      </c>
      <c r="AV67" s="294">
        <v>-0.1363596000000058</v>
      </c>
      <c r="AW67" s="294">
        <v>-3.5822999999979288E-3</v>
      </c>
      <c r="AX67" s="294">
        <v>5.3434000000009974E-3</v>
      </c>
      <c r="AY67" s="294">
        <v>0</v>
      </c>
      <c r="AZ67" s="294">
        <v>1.7611000000030685E-3</v>
      </c>
      <c r="BA67" s="294">
        <v>-0.13459850000000273</v>
      </c>
      <c r="BB67" s="294">
        <v>0</v>
      </c>
      <c r="BC67" s="294">
        <v>0</v>
      </c>
      <c r="BD67" s="294">
        <v>0</v>
      </c>
      <c r="BE67" s="294">
        <v>0</v>
      </c>
      <c r="BF67" s="294">
        <v>-0.13459850000000273</v>
      </c>
      <c r="BG67" s="294">
        <v>-0.13459850000000273</v>
      </c>
      <c r="BH67" s="546"/>
      <c r="BL67" s="294">
        <v>0</v>
      </c>
      <c r="BP67" s="294">
        <v>0</v>
      </c>
      <c r="BQ67" s="294">
        <v>0</v>
      </c>
      <c r="BR67" s="294">
        <v>0.1363596000000058</v>
      </c>
      <c r="BS67" s="546">
        <v>-1</v>
      </c>
      <c r="BT67" s="294">
        <v>0</v>
      </c>
      <c r="BU67" s="294">
        <v>3.5822999999979288E-3</v>
      </c>
      <c r="BV67" s="546">
        <v>-1</v>
      </c>
      <c r="BX67" s="602">
        <v>-5.3434000000009974E-3</v>
      </c>
      <c r="BY67" s="621">
        <v>-1</v>
      </c>
      <c r="CA67" s="602">
        <f t="shared" si="0"/>
        <v>0</v>
      </c>
      <c r="CB67" s="621" t="e">
        <f t="shared" si="1"/>
        <v>#DIV/0!</v>
      </c>
      <c r="CC67" s="294">
        <v>0</v>
      </c>
      <c r="CD67" s="602">
        <f t="shared" si="2"/>
        <v>-1.7611000000030685E-3</v>
      </c>
      <c r="CE67" s="621">
        <f t="shared" si="3"/>
        <v>-1</v>
      </c>
      <c r="CF67" s="294">
        <v>0</v>
      </c>
      <c r="CG67" s="602">
        <f t="shared" si="4"/>
        <v>0.13459850000000273</v>
      </c>
      <c r="CH67" s="621">
        <f t="shared" si="5"/>
        <v>-1</v>
      </c>
      <c r="CI67" s="294">
        <v>0</v>
      </c>
      <c r="CJ67" s="602">
        <f t="shared" si="6"/>
        <v>0</v>
      </c>
      <c r="CK67" s="621" t="e">
        <f t="shared" si="7"/>
        <v>#DIV/0!</v>
      </c>
      <c r="CL67" s="294">
        <v>0</v>
      </c>
      <c r="CM67" s="602">
        <f t="shared" si="8"/>
        <v>0</v>
      </c>
      <c r="CN67" s="621" t="e">
        <f t="shared" si="9"/>
        <v>#DIV/0!</v>
      </c>
      <c r="CO67" s="294">
        <v>0</v>
      </c>
      <c r="CP67" s="602">
        <f t="shared" si="10"/>
        <v>0</v>
      </c>
      <c r="CQ67" s="621" t="e">
        <f t="shared" si="11"/>
        <v>#DIV/0!</v>
      </c>
      <c r="CR67" s="294">
        <v>0</v>
      </c>
      <c r="CS67" s="602">
        <f t="shared" si="12"/>
        <v>0</v>
      </c>
      <c r="CT67" s="621" t="e">
        <f t="shared" si="13"/>
        <v>#DIV/0!</v>
      </c>
      <c r="CU67" s="294">
        <v>0</v>
      </c>
      <c r="CV67" s="602">
        <f t="shared" si="14"/>
        <v>0.13459850000000273</v>
      </c>
      <c r="CW67" s="621">
        <f t="shared" si="15"/>
        <v>-1</v>
      </c>
      <c r="CY67" s="602">
        <f t="shared" si="16"/>
        <v>0</v>
      </c>
      <c r="CZ67" s="621" t="e">
        <f t="shared" si="17"/>
        <v>#DIV/0!</v>
      </c>
      <c r="DB67" s="602">
        <f t="shared" si="18"/>
        <v>0</v>
      </c>
      <c r="DC67" s="621" t="e">
        <f t="shared" si="19"/>
        <v>#DIV/0!</v>
      </c>
      <c r="DE67" s="602">
        <f t="shared" si="20"/>
        <v>0</v>
      </c>
      <c r="DF67" s="621" t="e">
        <f t="shared" si="21"/>
        <v>#DIV/0!</v>
      </c>
      <c r="DG67" s="294">
        <v>0</v>
      </c>
      <c r="DH67" s="602">
        <f t="shared" si="22"/>
        <v>0</v>
      </c>
      <c r="DI67" s="621" t="e">
        <f t="shared" si="23"/>
        <v>#DIV/0!</v>
      </c>
      <c r="DK67" s="602">
        <f t="shared" si="24"/>
        <v>0</v>
      </c>
      <c r="DL67" s="621" t="e">
        <f t="shared" si="25"/>
        <v>#DIV/0!</v>
      </c>
      <c r="DN67" s="602">
        <f t="shared" si="26"/>
        <v>0</v>
      </c>
      <c r="DO67" s="621" t="e">
        <f t="shared" si="27"/>
        <v>#DIV/0!</v>
      </c>
      <c r="DQ67" s="602">
        <f t="shared" si="28"/>
        <v>0</v>
      </c>
      <c r="DR67" s="621" t="e">
        <f t="shared" si="29"/>
        <v>#DIV/0!</v>
      </c>
      <c r="DS67" s="294">
        <v>0</v>
      </c>
      <c r="DT67" s="602">
        <f t="shared" si="30"/>
        <v>0</v>
      </c>
      <c r="DU67" s="621" t="e">
        <f t="shared" si="31"/>
        <v>#DIV/0!</v>
      </c>
      <c r="DV67" s="294">
        <v>0</v>
      </c>
      <c r="DW67" s="602">
        <f t="shared" si="32"/>
        <v>0</v>
      </c>
      <c r="DX67" s="621" t="e">
        <f t="shared" si="33"/>
        <v>#DIV/0!</v>
      </c>
    </row>
    <row r="68" spans="1:128" x14ac:dyDescent="0.25">
      <c r="A68" s="84" t="s">
        <v>81</v>
      </c>
      <c r="B68" s="85">
        <v>84871.139902114999</v>
      </c>
      <c r="C68" s="85">
        <v>73354.616995319433</v>
      </c>
      <c r="D68" s="85">
        <v>58358.267992982663</v>
      </c>
      <c r="E68" s="85">
        <v>216584.02489041706</v>
      </c>
      <c r="F68" s="85">
        <v>38739.347992450763</v>
      </c>
      <c r="G68" s="85">
        <v>21285.941989381339</v>
      </c>
      <c r="H68" s="85">
        <v>6196.4599986027906</v>
      </c>
      <c r="I68" s="85">
        <v>66221.749980434892</v>
      </c>
      <c r="J68" s="85">
        <v>282805.77487085195</v>
      </c>
      <c r="K68" s="85">
        <v>5419</v>
      </c>
      <c r="L68" s="85">
        <v>5289</v>
      </c>
      <c r="M68" s="85">
        <v>26774.92</v>
      </c>
      <c r="N68" s="85">
        <v>37482.92</v>
      </c>
      <c r="O68" s="85">
        <v>320288.69487085193</v>
      </c>
      <c r="P68" s="85">
        <v>59322.271999999997</v>
      </c>
      <c r="Q68" s="85">
        <v>91675.89</v>
      </c>
      <c r="R68" s="85">
        <v>48267.021739833413</v>
      </c>
      <c r="S68" s="85">
        <v>199265.18373983342</v>
      </c>
      <c r="T68" s="85">
        <v>519553.87861068535</v>
      </c>
      <c r="U68" s="85">
        <v>113821.34500516462</v>
      </c>
      <c r="V68" s="85">
        <v>97253.408000935509</v>
      </c>
      <c r="W68" s="85">
        <v>86393.579009492343</v>
      </c>
      <c r="X68" s="85">
        <v>297468.33201559249</v>
      </c>
      <c r="Y68" s="85">
        <v>54095.759994190921</v>
      </c>
      <c r="Z68" s="85">
        <v>29625.43599916988</v>
      </c>
      <c r="AA68" s="85">
        <v>7179.721999207437</v>
      </c>
      <c r="AB68" s="85">
        <v>90900.91799256824</v>
      </c>
      <c r="AC68" s="85">
        <v>388369.25000816071</v>
      </c>
      <c r="AD68" s="85">
        <v>5847.9676999999983</v>
      </c>
      <c r="AE68" s="85">
        <v>5986</v>
      </c>
      <c r="AF68" s="85">
        <v>24196.716</v>
      </c>
      <c r="AG68" s="85">
        <v>36030.683699999994</v>
      </c>
      <c r="AH68" s="85">
        <v>424399.93370816071</v>
      </c>
      <c r="AI68" s="85">
        <v>60635.150999999998</v>
      </c>
      <c r="AJ68" s="85">
        <v>88077</v>
      </c>
      <c r="AK68" s="85">
        <v>48472.146000000001</v>
      </c>
      <c r="AL68" s="85">
        <v>197184.29700000002</v>
      </c>
      <c r="AM68" s="294">
        <v>621584.23070816067</v>
      </c>
      <c r="AN68" s="85">
        <v>121629.36599999999</v>
      </c>
      <c r="AO68" s="85">
        <v>100819.132</v>
      </c>
      <c r="AP68" s="85">
        <v>87763.382899999997</v>
      </c>
      <c r="AQ68" s="85">
        <v>310211.88089999999</v>
      </c>
      <c r="AR68" s="85">
        <v>55294.48</v>
      </c>
      <c r="AS68" s="85">
        <v>30597.773999999998</v>
      </c>
      <c r="AT68" s="85">
        <v>7799.5797000000011</v>
      </c>
      <c r="AU68" s="85">
        <v>93691.833700000003</v>
      </c>
      <c r="AV68" s="85">
        <v>403903.71460000001</v>
      </c>
      <c r="AW68" s="85">
        <v>5726</v>
      </c>
      <c r="AX68" s="85">
        <v>5602</v>
      </c>
      <c r="AY68" s="85">
        <v>26984.863800000003</v>
      </c>
      <c r="AZ68" s="85">
        <v>38312.863800000006</v>
      </c>
      <c r="BA68" s="85">
        <v>442216.5784</v>
      </c>
      <c r="BB68" s="85">
        <v>52320.842100000002</v>
      </c>
      <c r="BC68" s="85">
        <v>81960</v>
      </c>
      <c r="BD68" s="85">
        <v>97180</v>
      </c>
      <c r="BE68" s="85">
        <v>231460.84210000001</v>
      </c>
      <c r="BF68" s="294">
        <v>673677.42050000001</v>
      </c>
      <c r="BG68" s="85">
        <v>52093.189791839337</v>
      </c>
      <c r="BH68" s="485">
        <v>8.3807128975087464E-2</v>
      </c>
      <c r="BI68" s="85">
        <v>115153</v>
      </c>
      <c r="BJ68" s="85">
        <v>90818</v>
      </c>
      <c r="BK68" s="85">
        <v>72883.399999999994</v>
      </c>
      <c r="BL68" s="85">
        <v>278854.40000000002</v>
      </c>
      <c r="BM68" s="85">
        <v>55454</v>
      </c>
      <c r="BN68" s="85">
        <v>32300.5</v>
      </c>
      <c r="BO68" s="85">
        <v>8239</v>
      </c>
      <c r="BP68" s="85">
        <v>95993.5</v>
      </c>
      <c r="BQ68" s="85">
        <v>374847.9</v>
      </c>
      <c r="BR68" s="85">
        <v>-29055.814599999983</v>
      </c>
      <c r="BS68" s="485">
        <v>-7.1937478041703515E-2</v>
      </c>
      <c r="BT68" s="85">
        <v>6098</v>
      </c>
      <c r="BU68" s="85">
        <v>372</v>
      </c>
      <c r="BV68" s="485">
        <v>6.4966818023052736E-2</v>
      </c>
      <c r="BW68" s="85">
        <v>6115</v>
      </c>
      <c r="BX68" s="602">
        <v>513</v>
      </c>
      <c r="BY68" s="621">
        <v>9.1574437700821132E-2</v>
      </c>
      <c r="BZ68" s="294">
        <v>29357.200000000001</v>
      </c>
      <c r="CA68" s="602">
        <f t="shared" si="0"/>
        <v>2372.3361999999979</v>
      </c>
      <c r="CB68" s="621">
        <f t="shared" si="1"/>
        <v>8.7913588061170708E-2</v>
      </c>
      <c r="CC68" s="294">
        <v>41570.199999999997</v>
      </c>
      <c r="CD68" s="602">
        <f t="shared" si="2"/>
        <v>3257.3361999999906</v>
      </c>
      <c r="CE68" s="621">
        <f t="shared" si="3"/>
        <v>8.501938714380286E-2</v>
      </c>
      <c r="CF68" s="294">
        <v>416419.5</v>
      </c>
      <c r="CG68" s="602">
        <f t="shared" si="4"/>
        <v>-25797.078399999999</v>
      </c>
      <c r="CH68" s="621">
        <f t="shared" si="5"/>
        <v>-5.8335846415657581E-2</v>
      </c>
      <c r="CI68" s="294">
        <v>58623.7</v>
      </c>
      <c r="CJ68" s="602">
        <f t="shared" si="6"/>
        <v>6302.8578999999954</v>
      </c>
      <c r="CK68" s="621">
        <f t="shared" si="7"/>
        <v>0.12046552859285869</v>
      </c>
      <c r="CL68" s="294">
        <v>86484.7</v>
      </c>
      <c r="CM68" s="602">
        <f t="shared" si="8"/>
        <v>4524.6999999999971</v>
      </c>
      <c r="CN68" s="621">
        <f t="shared" si="9"/>
        <v>5.5206198145436765E-2</v>
      </c>
      <c r="CO68" s="294">
        <v>111369</v>
      </c>
      <c r="CP68" s="602">
        <f t="shared" si="10"/>
        <v>14189</v>
      </c>
      <c r="CQ68" s="621">
        <f t="shared" si="11"/>
        <v>0.146007408931879</v>
      </c>
      <c r="CR68" s="294">
        <v>256477.4</v>
      </c>
      <c r="CS68" s="602">
        <f t="shared" si="12"/>
        <v>25016.557899999985</v>
      </c>
      <c r="CT68" s="621">
        <f t="shared" si="13"/>
        <v>0.10808116687483521</v>
      </c>
      <c r="CU68" s="294">
        <v>672896.55799999996</v>
      </c>
      <c r="CV68" s="602">
        <f t="shared" si="14"/>
        <v>-780.86250000004657</v>
      </c>
      <c r="CW68" s="621">
        <f t="shared" si="15"/>
        <v>-1.1591044559879926E-3</v>
      </c>
      <c r="CX68" s="294">
        <v>111784</v>
      </c>
      <c r="CY68" s="602">
        <f t="shared" si="16"/>
        <v>-3369</v>
      </c>
      <c r="CZ68" s="621">
        <f t="shared" si="17"/>
        <v>-2.9256728005349404E-2</v>
      </c>
      <c r="DA68" s="294">
        <v>87143</v>
      </c>
      <c r="DB68" s="602">
        <f t="shared" si="18"/>
        <v>-3675</v>
      </c>
      <c r="DC68" s="621">
        <f t="shared" si="19"/>
        <v>-4.0465546477570523E-2</v>
      </c>
      <c r="DD68" s="294">
        <v>76998</v>
      </c>
      <c r="DE68" s="602">
        <f t="shared" si="20"/>
        <v>4114.6000000000058</v>
      </c>
      <c r="DF68" s="621">
        <f t="shared" si="21"/>
        <v>5.6454556181517415E-2</v>
      </c>
      <c r="DG68" s="294">
        <v>275925</v>
      </c>
      <c r="DH68" s="602">
        <f t="shared" si="22"/>
        <v>-2929.4000000000233</v>
      </c>
      <c r="DI68" s="621">
        <f t="shared" si="23"/>
        <v>-1.0505123820890125E-2</v>
      </c>
      <c r="DJ68" s="294">
        <v>54176.3</v>
      </c>
      <c r="DK68" s="602">
        <f t="shared" si="24"/>
        <v>21875.800000000003</v>
      </c>
      <c r="DL68" s="621">
        <f t="shared" si="25"/>
        <v>0.67725886596182727</v>
      </c>
      <c r="DM68" s="294">
        <v>31297.599999999999</v>
      </c>
      <c r="DN68" s="602">
        <f t="shared" si="26"/>
        <v>-1002.9000000000015</v>
      </c>
      <c r="DO68" s="621">
        <f t="shared" si="27"/>
        <v>-3.1049054968189393E-2</v>
      </c>
      <c r="DP68" s="294">
        <v>6591.6</v>
      </c>
      <c r="DQ68" s="602">
        <f t="shared" si="28"/>
        <v>-1647.3999999999996</v>
      </c>
      <c r="DR68" s="621">
        <f t="shared" si="29"/>
        <v>-0.1999514504187401</v>
      </c>
      <c r="DS68" s="294">
        <v>92066.2</v>
      </c>
      <c r="DT68" s="602">
        <f t="shared" si="30"/>
        <v>-3927.3000000000029</v>
      </c>
      <c r="DU68" s="621">
        <f t="shared" si="31"/>
        <v>-4.0912145093157382E-2</v>
      </c>
      <c r="DV68" s="294">
        <v>367991.2</v>
      </c>
      <c r="DW68" s="602">
        <f t="shared" si="32"/>
        <v>-6856.7000000000116</v>
      </c>
      <c r="DX68" s="621">
        <f t="shared" si="33"/>
        <v>-1.8291952549287355E-2</v>
      </c>
    </row>
    <row r="69" spans="1:128" x14ac:dyDescent="0.25">
      <c r="A69" s="86" t="s">
        <v>48</v>
      </c>
      <c r="B69" s="294">
        <v>64055</v>
      </c>
      <c r="C69" s="294">
        <v>55235.000000000015</v>
      </c>
      <c r="D69" s="294">
        <v>39342.000000000007</v>
      </c>
      <c r="E69" s="294">
        <v>158632</v>
      </c>
      <c r="F69" s="294">
        <v>28215.999999999993</v>
      </c>
      <c r="G69" s="294">
        <v>15150</v>
      </c>
      <c r="H69" s="294">
        <v>5246</v>
      </c>
      <c r="I69" s="294">
        <v>48611.999999999993</v>
      </c>
      <c r="J69" s="294">
        <v>207244</v>
      </c>
      <c r="K69" s="294">
        <v>5199</v>
      </c>
      <c r="L69" s="294">
        <v>4963</v>
      </c>
      <c r="M69" s="294">
        <v>14593</v>
      </c>
      <c r="N69" s="294">
        <v>24755</v>
      </c>
      <c r="O69" s="294">
        <v>231999</v>
      </c>
      <c r="P69" s="294">
        <v>32231</v>
      </c>
      <c r="Q69" s="294">
        <v>51721</v>
      </c>
      <c r="R69" s="294">
        <v>4004</v>
      </c>
      <c r="S69" s="294">
        <v>87956</v>
      </c>
      <c r="T69" s="294">
        <v>319955</v>
      </c>
      <c r="U69" s="294">
        <v>63289</v>
      </c>
      <c r="V69" s="294">
        <v>56595</v>
      </c>
      <c r="W69" s="294">
        <v>46799</v>
      </c>
      <c r="X69" s="294">
        <v>166683</v>
      </c>
      <c r="Y69" s="294">
        <v>28894</v>
      </c>
      <c r="Z69" s="294">
        <v>14527</v>
      </c>
      <c r="AA69" s="294">
        <v>5445</v>
      </c>
      <c r="AB69" s="294">
        <v>48866</v>
      </c>
      <c r="AC69" s="294">
        <v>215549</v>
      </c>
      <c r="AD69" s="294">
        <v>5101.9676999999983</v>
      </c>
      <c r="AE69" s="294">
        <v>5423</v>
      </c>
      <c r="AF69" s="294">
        <v>12962</v>
      </c>
      <c r="AG69" s="294">
        <v>23486.967699999997</v>
      </c>
      <c r="AH69" s="294">
        <v>239035.96770000001</v>
      </c>
      <c r="AI69" s="294">
        <v>32230</v>
      </c>
      <c r="AJ69" s="294">
        <v>53686.999999999993</v>
      </c>
      <c r="AK69" s="294">
        <v>3669</v>
      </c>
      <c r="AL69" s="294">
        <v>89586</v>
      </c>
      <c r="AM69" s="294">
        <v>328621.96770000004</v>
      </c>
      <c r="AN69" s="294">
        <v>69700</v>
      </c>
      <c r="AO69" s="294">
        <v>56689</v>
      </c>
      <c r="AP69" s="294">
        <v>46615.382899999997</v>
      </c>
      <c r="AQ69" s="294">
        <v>173004.3829</v>
      </c>
      <c r="AR69" s="294">
        <v>29022</v>
      </c>
      <c r="AS69" s="294">
        <v>13930</v>
      </c>
      <c r="AT69" s="294">
        <v>5737.5797000000011</v>
      </c>
      <c r="AU69" s="294">
        <v>48689.579700000002</v>
      </c>
      <c r="AV69" s="294">
        <v>221693.9626</v>
      </c>
      <c r="AW69" s="294">
        <v>5517</v>
      </c>
      <c r="AX69" s="294">
        <v>5263</v>
      </c>
      <c r="AY69" s="294">
        <v>15161.863800000003</v>
      </c>
      <c r="AZ69" s="294">
        <v>25941.863800000003</v>
      </c>
      <c r="BA69" s="294">
        <v>247635.82639999999</v>
      </c>
      <c r="BB69" s="294">
        <v>30169.2071</v>
      </c>
      <c r="BC69" s="294">
        <v>48698</v>
      </c>
      <c r="BD69" s="294">
        <v>57696</v>
      </c>
      <c r="BE69" s="294">
        <v>136563.2071</v>
      </c>
      <c r="BF69" s="294">
        <v>384199.03350000002</v>
      </c>
      <c r="BG69" s="294">
        <v>55577.065799999982</v>
      </c>
      <c r="BH69" s="546">
        <v>0.16912157817378914</v>
      </c>
      <c r="BI69" s="294">
        <v>69671</v>
      </c>
      <c r="BJ69" s="294">
        <v>53867</v>
      </c>
      <c r="BK69" s="294">
        <v>41515</v>
      </c>
      <c r="BL69" s="294">
        <v>165053</v>
      </c>
      <c r="BM69" s="294">
        <v>27144</v>
      </c>
      <c r="BN69" s="294">
        <v>14930</v>
      </c>
      <c r="BO69" s="294">
        <v>6140</v>
      </c>
      <c r="BP69" s="294">
        <v>48214</v>
      </c>
      <c r="BQ69" s="294">
        <v>213267</v>
      </c>
      <c r="BR69" s="294">
        <v>-8426.9625999999989</v>
      </c>
      <c r="BS69" s="546">
        <v>-3.8011691888987863E-2</v>
      </c>
      <c r="BT69" s="294">
        <v>5596</v>
      </c>
      <c r="BU69" s="294">
        <v>79</v>
      </c>
      <c r="BV69" s="546">
        <v>1.4319376472720682E-2</v>
      </c>
      <c r="BW69" s="294">
        <v>5341</v>
      </c>
      <c r="BX69" s="602">
        <v>78</v>
      </c>
      <c r="BY69" s="621">
        <v>1.4820444613338399E-2</v>
      </c>
      <c r="BZ69" s="294">
        <v>17041</v>
      </c>
      <c r="CA69" s="602">
        <f t="shared" ref="CA69:CA83" si="34">BZ69-AY69</f>
        <v>1879.1361999999972</v>
      </c>
      <c r="CB69" s="621">
        <f t="shared" ref="CB69:CB83" si="35">CA69/AY69</f>
        <v>0.1239383379766277</v>
      </c>
      <c r="CC69" s="294">
        <v>27978</v>
      </c>
      <c r="CD69" s="602">
        <f t="shared" ref="CD69:CD84" si="36">CC69-AZ69</f>
        <v>2036.1361999999972</v>
      </c>
      <c r="CE69" s="621">
        <f t="shared" ref="CE69:CE84" si="37">CD69/AZ69</f>
        <v>7.8488431505834871E-2</v>
      </c>
      <c r="CF69" s="294">
        <v>241245</v>
      </c>
      <c r="CG69" s="602">
        <f t="shared" ref="CG69:CG84" si="38">CF69-BA69</f>
        <v>-6390.8263999999908</v>
      </c>
      <c r="CH69" s="621">
        <f t="shared" ref="CH69:CH84" si="39">CG69/BA69</f>
        <v>-2.5807357896902396E-2</v>
      </c>
      <c r="CI69" s="294">
        <v>32805</v>
      </c>
      <c r="CJ69" s="602">
        <f t="shared" ref="CJ69:CJ84" si="40">CI69-BB69</f>
        <v>2635.7929000000004</v>
      </c>
      <c r="CK69" s="621">
        <f t="shared" ref="CK69:CK84" si="41">CJ69/BB69</f>
        <v>8.7366992816990549E-2</v>
      </c>
      <c r="CL69" s="294">
        <v>49836</v>
      </c>
      <c r="CM69" s="602">
        <f t="shared" ref="CM69:CM84" si="42">CL69-BC69</f>
        <v>1138</v>
      </c>
      <c r="CN69" s="621">
        <f t="shared" ref="CN69:CN84" si="43">CM69/BC69</f>
        <v>2.3368516160827961E-2</v>
      </c>
      <c r="CO69" s="294">
        <v>66001</v>
      </c>
      <c r="CP69" s="602">
        <f t="shared" ref="CP69:CP84" si="44">CO69-BD69</f>
        <v>8305</v>
      </c>
      <c r="CQ69" s="621">
        <f t="shared" ref="CQ69:CQ84" si="45">CP69/BD69</f>
        <v>0.14394412090959513</v>
      </c>
      <c r="CR69" s="294">
        <v>148642</v>
      </c>
      <c r="CS69" s="602">
        <f t="shared" ref="CS69:CS84" si="46">CR69-BE69</f>
        <v>12078.7929</v>
      </c>
      <c r="CT69" s="621">
        <f t="shared" ref="CT69:CT84" si="47">CS69/BE69</f>
        <v>8.8448368755393705E-2</v>
      </c>
      <c r="CU69" s="294">
        <v>389887</v>
      </c>
      <c r="CV69" s="602">
        <f t="shared" ref="CV69:CV84" si="48">CU69-BF69</f>
        <v>5687.9664999999804</v>
      </c>
      <c r="CW69" s="621">
        <f t="shared" ref="CW69:CW84" si="49">CV69/BF69</f>
        <v>1.480473922118802E-2</v>
      </c>
      <c r="CX69" s="294">
        <v>60372</v>
      </c>
      <c r="CY69" s="602">
        <f t="shared" ref="CY69:CY84" si="50">CX69-BI69</f>
        <v>-9299</v>
      </c>
      <c r="CZ69" s="621">
        <f t="shared" ref="CZ69:CZ84" si="51">CY69/BI69</f>
        <v>-0.13347016692741601</v>
      </c>
      <c r="DA69" s="294">
        <v>47359</v>
      </c>
      <c r="DB69" s="602">
        <f t="shared" ref="DB69:DB84" si="52">DA69-BJ69</f>
        <v>-6508</v>
      </c>
      <c r="DC69" s="621">
        <f t="shared" ref="DC69:DC84" si="53">DB69/BJ69</f>
        <v>-0.12081608405888578</v>
      </c>
      <c r="DD69" s="294">
        <v>42452</v>
      </c>
      <c r="DE69" s="602">
        <f t="shared" ref="DE69:DE84" si="54">DD69-BK69</f>
        <v>937</v>
      </c>
      <c r="DF69" s="621">
        <f t="shared" ref="DF69:DF84" si="55">DE69/BK69</f>
        <v>2.2570155365530531E-2</v>
      </c>
      <c r="DG69" s="294">
        <v>150183</v>
      </c>
      <c r="DH69" s="602">
        <f t="shared" ref="DH69:DH84" si="56">DG69-BL69</f>
        <v>-14870</v>
      </c>
      <c r="DI69" s="621">
        <f t="shared" ref="DI69:DI84" si="57">DH69/BL69</f>
        <v>-9.0092273390971381E-2</v>
      </c>
      <c r="DJ69" s="294">
        <v>30369</v>
      </c>
      <c r="DK69" s="602">
        <f t="shared" ref="DK69:DK84" si="58">DJ69-BN69</f>
        <v>15439</v>
      </c>
      <c r="DL69" s="621">
        <f t="shared" ref="DL69:DL84" si="59">DK69/BN69</f>
        <v>1.0340924313462827</v>
      </c>
      <c r="DM69" s="294">
        <v>17912</v>
      </c>
      <c r="DN69" s="602">
        <f t="shared" ref="DN69:DN84" si="60">DM69-BN69</f>
        <v>2982</v>
      </c>
      <c r="DO69" s="621">
        <f t="shared" ref="DO69:DO84" si="61">DN69/BN69</f>
        <v>0.19973208305425319</v>
      </c>
      <c r="DP69" s="294">
        <v>5219</v>
      </c>
      <c r="DQ69" s="602">
        <f t="shared" ref="DQ69:DQ84" si="62">DP69-BO69</f>
        <v>-921</v>
      </c>
      <c r="DR69" s="621">
        <f t="shared" ref="DR69:DR84" si="63">DQ69/BO69</f>
        <v>-0.15</v>
      </c>
      <c r="DS69" s="294">
        <v>53500</v>
      </c>
      <c r="DT69" s="602">
        <f t="shared" ref="DT69:DT84" si="64">DS69-BP69</f>
        <v>5286</v>
      </c>
      <c r="DU69" s="621">
        <f t="shared" ref="DU69:DU84" si="65">DT69/BP69</f>
        <v>0.10963620525158668</v>
      </c>
      <c r="DV69" s="294">
        <v>203683</v>
      </c>
      <c r="DW69" s="602">
        <f t="shared" ref="DW69:DW84" si="66">DV69-BQ69</f>
        <v>-9584</v>
      </c>
      <c r="DX69" s="621">
        <f t="shared" ref="DX69:DX84" si="67">DW69/BQ69</f>
        <v>-4.4938973211983098E-2</v>
      </c>
    </row>
    <row r="70" spans="1:128" x14ac:dyDescent="0.25">
      <c r="A70" s="87" t="s">
        <v>49</v>
      </c>
      <c r="B70" s="294">
        <v>30811.999999999993</v>
      </c>
      <c r="C70" s="294">
        <v>26605.000000000007</v>
      </c>
      <c r="D70" s="294">
        <v>22984.000000000007</v>
      </c>
      <c r="E70" s="294">
        <v>80401</v>
      </c>
      <c r="F70" s="294">
        <v>22438.999999999993</v>
      </c>
      <c r="G70" s="294">
        <v>13020</v>
      </c>
      <c r="H70" s="294">
        <v>4480</v>
      </c>
      <c r="I70" s="294">
        <v>39938.999999999993</v>
      </c>
      <c r="J70" s="294">
        <v>120340</v>
      </c>
      <c r="K70" s="294">
        <v>4419</v>
      </c>
      <c r="L70" s="294">
        <v>4672</v>
      </c>
      <c r="M70" s="294">
        <v>11864</v>
      </c>
      <c r="N70" s="294">
        <v>20955</v>
      </c>
      <c r="O70" s="294">
        <v>141295</v>
      </c>
      <c r="P70" s="294">
        <v>19855</v>
      </c>
      <c r="Q70" s="294">
        <v>25293</v>
      </c>
      <c r="R70" s="294">
        <v>0</v>
      </c>
      <c r="S70" s="294">
        <v>45148</v>
      </c>
      <c r="T70" s="294">
        <v>186443</v>
      </c>
      <c r="U70" s="294">
        <v>30080</v>
      </c>
      <c r="V70" s="294">
        <v>27372</v>
      </c>
      <c r="W70" s="294">
        <v>22772.999999999993</v>
      </c>
      <c r="X70" s="294">
        <v>80225</v>
      </c>
      <c r="Y70" s="294">
        <v>21899</v>
      </c>
      <c r="Z70" s="294">
        <v>12670</v>
      </c>
      <c r="AA70" s="294">
        <v>4847</v>
      </c>
      <c r="AB70" s="294">
        <v>39416</v>
      </c>
      <c r="AC70" s="294">
        <v>119641</v>
      </c>
      <c r="AD70" s="294">
        <v>4609.0714999999982</v>
      </c>
      <c r="AE70" s="294">
        <v>5147</v>
      </c>
      <c r="AF70" s="294">
        <v>11534</v>
      </c>
      <c r="AG70" s="294">
        <v>21290.071499999998</v>
      </c>
      <c r="AH70" s="294">
        <v>140931.07149999999</v>
      </c>
      <c r="AI70" s="294">
        <v>19121</v>
      </c>
      <c r="AJ70" s="294">
        <v>24457.999999999993</v>
      </c>
      <c r="AK70" s="294">
        <v>0</v>
      </c>
      <c r="AL70" s="294">
        <v>43578.999999999993</v>
      </c>
      <c r="AM70" s="294">
        <v>184510.07149999999</v>
      </c>
      <c r="AN70" s="294">
        <v>31860</v>
      </c>
      <c r="AO70" s="294">
        <v>27090</v>
      </c>
      <c r="AP70" s="294">
        <v>24494</v>
      </c>
      <c r="AQ70" s="294">
        <v>83444</v>
      </c>
      <c r="AR70" s="294">
        <v>23347</v>
      </c>
      <c r="AS70" s="294">
        <v>12105</v>
      </c>
      <c r="AT70" s="294">
        <v>4987.494200000001</v>
      </c>
      <c r="AU70" s="294">
        <v>40439.494200000001</v>
      </c>
      <c r="AV70" s="294">
        <v>123883.4942</v>
      </c>
      <c r="AW70" s="294">
        <v>4857</v>
      </c>
      <c r="AX70" s="294">
        <v>4935</v>
      </c>
      <c r="AY70" s="294">
        <v>10914.307800000002</v>
      </c>
      <c r="AZ70" s="294">
        <v>20706.307800000002</v>
      </c>
      <c r="BA70" s="294">
        <v>144589.802</v>
      </c>
      <c r="BB70" s="294">
        <v>14834.2071</v>
      </c>
      <c r="BC70" s="294">
        <v>22455</v>
      </c>
      <c r="BD70" s="294">
        <v>27118</v>
      </c>
      <c r="BE70" s="294">
        <v>64407.2071</v>
      </c>
      <c r="BF70" s="294">
        <v>208997.0091</v>
      </c>
      <c r="BG70" s="294">
        <v>24486.937600000005</v>
      </c>
      <c r="BH70" s="546">
        <v>0.13271328443444896</v>
      </c>
      <c r="BI70" s="294">
        <v>31834</v>
      </c>
      <c r="BJ70" s="294">
        <v>24999</v>
      </c>
      <c r="BK70" s="294">
        <v>20469</v>
      </c>
      <c r="BL70" s="294">
        <v>77302</v>
      </c>
      <c r="BM70" s="294">
        <v>22862</v>
      </c>
      <c r="BN70" s="294">
        <v>12424</v>
      </c>
      <c r="BO70" s="294">
        <v>5418</v>
      </c>
      <c r="BP70" s="294">
        <v>40704</v>
      </c>
      <c r="BQ70" s="294">
        <v>118006</v>
      </c>
      <c r="BR70" s="294">
        <v>-5877.494200000001</v>
      </c>
      <c r="BS70" s="546">
        <v>-4.7443723136443475E-2</v>
      </c>
      <c r="BT70" s="294">
        <v>4929</v>
      </c>
      <c r="BU70" s="294">
        <v>72</v>
      </c>
      <c r="BV70" s="546">
        <v>1.4823965410747375E-2</v>
      </c>
      <c r="BW70" s="294">
        <v>5068</v>
      </c>
      <c r="BX70" s="602">
        <v>133</v>
      </c>
      <c r="BY70" s="621">
        <v>2.6950354609929079E-2</v>
      </c>
      <c r="BZ70" s="294">
        <v>11869</v>
      </c>
      <c r="CA70" s="602">
        <f t="shared" si="34"/>
        <v>954.69219999999768</v>
      </c>
      <c r="CB70" s="621">
        <f t="shared" si="35"/>
        <v>8.7471621425226576E-2</v>
      </c>
      <c r="CC70" s="294">
        <v>21866</v>
      </c>
      <c r="CD70" s="602">
        <f t="shared" si="36"/>
        <v>1159.6921999999977</v>
      </c>
      <c r="CE70" s="621">
        <f t="shared" si="37"/>
        <v>5.6006711153013845E-2</v>
      </c>
      <c r="CF70" s="294">
        <v>139872</v>
      </c>
      <c r="CG70" s="602">
        <f t="shared" si="38"/>
        <v>-4717.801999999996</v>
      </c>
      <c r="CH70" s="621">
        <f t="shared" si="39"/>
        <v>-3.2628871018164862E-2</v>
      </c>
      <c r="CI70" s="294">
        <v>15929</v>
      </c>
      <c r="CJ70" s="602">
        <f t="shared" si="40"/>
        <v>1094.7929000000004</v>
      </c>
      <c r="CK70" s="621">
        <f t="shared" si="41"/>
        <v>7.3801915573903532E-2</v>
      </c>
      <c r="CL70" s="294">
        <v>23714</v>
      </c>
      <c r="CM70" s="602">
        <f t="shared" si="42"/>
        <v>1259</v>
      </c>
      <c r="CN70" s="621">
        <f t="shared" si="43"/>
        <v>5.6067690937430414E-2</v>
      </c>
      <c r="CO70" s="294">
        <v>29980</v>
      </c>
      <c r="CP70" s="602">
        <f t="shared" si="44"/>
        <v>2862</v>
      </c>
      <c r="CQ70" s="621">
        <f t="shared" si="45"/>
        <v>0.10553875654546796</v>
      </c>
      <c r="CR70" s="294">
        <v>69623</v>
      </c>
      <c r="CS70" s="602">
        <f t="shared" si="46"/>
        <v>5215.7929000000004</v>
      </c>
      <c r="CT70" s="621">
        <f t="shared" si="47"/>
        <v>8.0981510219839986E-2</v>
      </c>
      <c r="CU70" s="294">
        <v>209495</v>
      </c>
      <c r="CV70" s="602">
        <f t="shared" si="48"/>
        <v>497.99090000000433</v>
      </c>
      <c r="CW70" s="621">
        <f t="shared" si="49"/>
        <v>2.3827656775783227E-3</v>
      </c>
      <c r="CX70" s="294">
        <v>28098</v>
      </c>
      <c r="CY70" s="602">
        <f t="shared" si="50"/>
        <v>-3736</v>
      </c>
      <c r="CZ70" s="621">
        <f t="shared" si="51"/>
        <v>-0.11735879876861217</v>
      </c>
      <c r="DA70" s="294">
        <v>22231</v>
      </c>
      <c r="DB70" s="602">
        <f t="shared" si="52"/>
        <v>-2768</v>
      </c>
      <c r="DC70" s="621">
        <f t="shared" si="53"/>
        <v>-0.11072442897715909</v>
      </c>
      <c r="DD70" s="294">
        <v>21032</v>
      </c>
      <c r="DE70" s="602">
        <f t="shared" si="54"/>
        <v>563</v>
      </c>
      <c r="DF70" s="621">
        <f t="shared" si="55"/>
        <v>2.7505007572426597E-2</v>
      </c>
      <c r="DG70" s="294">
        <v>71361</v>
      </c>
      <c r="DH70" s="602">
        <f t="shared" si="56"/>
        <v>-5941</v>
      </c>
      <c r="DI70" s="621">
        <f t="shared" si="57"/>
        <v>-7.6854415150966346E-2</v>
      </c>
      <c r="DJ70" s="294">
        <v>21268</v>
      </c>
      <c r="DK70" s="602">
        <f t="shared" si="58"/>
        <v>8844</v>
      </c>
      <c r="DL70" s="621">
        <f t="shared" si="59"/>
        <v>0.71184803605924019</v>
      </c>
      <c r="DM70" s="294">
        <v>15444</v>
      </c>
      <c r="DN70" s="602">
        <f t="shared" si="60"/>
        <v>3020</v>
      </c>
      <c r="DO70" s="621">
        <f t="shared" si="61"/>
        <v>0.24307791371538956</v>
      </c>
      <c r="DP70" s="294">
        <v>4434</v>
      </c>
      <c r="DQ70" s="602">
        <f t="shared" si="62"/>
        <v>-984</v>
      </c>
      <c r="DR70" s="621">
        <f t="shared" si="63"/>
        <v>-0.18161683277962348</v>
      </c>
      <c r="DS70" s="294">
        <v>41146</v>
      </c>
      <c r="DT70" s="602">
        <f t="shared" si="64"/>
        <v>442</v>
      </c>
      <c r="DU70" s="621">
        <f t="shared" si="65"/>
        <v>1.0858883647798741E-2</v>
      </c>
      <c r="DV70" s="294">
        <v>112507</v>
      </c>
      <c r="DW70" s="602">
        <f t="shared" si="66"/>
        <v>-5499</v>
      </c>
      <c r="DX70" s="621">
        <f t="shared" si="67"/>
        <v>-4.6599325458027557E-2</v>
      </c>
    </row>
    <row r="71" spans="1:128" x14ac:dyDescent="0.25">
      <c r="A71" s="87" t="s">
        <v>50</v>
      </c>
      <c r="B71" s="294">
        <v>29072.000000000004</v>
      </c>
      <c r="C71" s="294">
        <v>24961.000000000004</v>
      </c>
      <c r="D71" s="294">
        <v>13481.000000000002</v>
      </c>
      <c r="E71" s="294">
        <v>67514.000000000015</v>
      </c>
      <c r="F71" s="294">
        <v>3886</v>
      </c>
      <c r="G71" s="294">
        <v>1362</v>
      </c>
      <c r="H71" s="294">
        <v>737.99999999999977</v>
      </c>
      <c r="I71" s="294">
        <v>5986</v>
      </c>
      <c r="J71" s="294">
        <v>73500.000000000015</v>
      </c>
      <c r="K71" s="294">
        <v>757</v>
      </c>
      <c r="L71" s="294">
        <v>270</v>
      </c>
      <c r="M71" s="294">
        <v>1889</v>
      </c>
      <c r="N71" s="294">
        <v>2916</v>
      </c>
      <c r="O71" s="294">
        <v>76416.000000000015</v>
      </c>
      <c r="P71" s="294">
        <v>10200</v>
      </c>
      <c r="Q71" s="294">
        <v>23383</v>
      </c>
      <c r="R71" s="294">
        <v>0</v>
      </c>
      <c r="S71" s="294">
        <v>33583</v>
      </c>
      <c r="T71" s="294">
        <v>109999.00000000001</v>
      </c>
      <c r="U71" s="294">
        <v>29345</v>
      </c>
      <c r="V71" s="294">
        <v>25922</v>
      </c>
      <c r="W71" s="294">
        <v>21384.000000000004</v>
      </c>
      <c r="X71" s="294">
        <v>76651</v>
      </c>
      <c r="Y71" s="294">
        <v>4418</v>
      </c>
      <c r="Z71" s="294">
        <v>1262</v>
      </c>
      <c r="AA71" s="294">
        <v>582.99999999999977</v>
      </c>
      <c r="AB71" s="294">
        <v>6263</v>
      </c>
      <c r="AC71" s="294">
        <v>82914</v>
      </c>
      <c r="AD71" s="294">
        <v>473.89620000000014</v>
      </c>
      <c r="AE71" s="294">
        <v>250</v>
      </c>
      <c r="AF71" s="294">
        <v>987</v>
      </c>
      <c r="AG71" s="294">
        <v>1710.8962000000001</v>
      </c>
      <c r="AH71" s="294">
        <v>84624.896200000003</v>
      </c>
      <c r="AI71" s="294">
        <v>10757</v>
      </c>
      <c r="AJ71" s="294">
        <v>26079</v>
      </c>
      <c r="AK71" s="294">
        <v>0</v>
      </c>
      <c r="AL71" s="294">
        <v>36836</v>
      </c>
      <c r="AM71" s="294">
        <v>121460.8962</v>
      </c>
      <c r="AN71" s="294">
        <v>33917</v>
      </c>
      <c r="AO71" s="294">
        <v>26396</v>
      </c>
      <c r="AP71" s="294">
        <v>19258.002</v>
      </c>
      <c r="AQ71" s="294">
        <v>79571.002000000008</v>
      </c>
      <c r="AR71" s="294">
        <v>2942</v>
      </c>
      <c r="AS71" s="294">
        <v>1140</v>
      </c>
      <c r="AT71" s="294">
        <v>714.08550000000014</v>
      </c>
      <c r="AU71" s="294">
        <v>4796.0855000000001</v>
      </c>
      <c r="AV71" s="294">
        <v>84367.087500000009</v>
      </c>
      <c r="AW71" s="294">
        <v>625</v>
      </c>
      <c r="AX71" s="294">
        <v>291</v>
      </c>
      <c r="AY71" s="294">
        <v>3542.5560000000005</v>
      </c>
      <c r="AZ71" s="294">
        <v>4458.5560000000005</v>
      </c>
      <c r="BA71" s="294">
        <v>88825.643500000006</v>
      </c>
      <c r="BB71" s="294">
        <v>13404</v>
      </c>
      <c r="BC71" s="294">
        <v>23402</v>
      </c>
      <c r="BD71" s="294">
        <v>27213</v>
      </c>
      <c r="BE71" s="294">
        <v>64019</v>
      </c>
      <c r="BF71" s="294">
        <v>152844.64350000001</v>
      </c>
      <c r="BG71" s="294">
        <v>31383.747300000003</v>
      </c>
      <c r="BH71" s="546">
        <v>0.2583856062474863</v>
      </c>
      <c r="BI71" s="294">
        <v>33730</v>
      </c>
      <c r="BJ71" s="294">
        <v>25786</v>
      </c>
      <c r="BK71" s="294">
        <v>18758</v>
      </c>
      <c r="BL71" s="294">
        <v>78274</v>
      </c>
      <c r="BM71" s="294">
        <v>1992</v>
      </c>
      <c r="BN71" s="294">
        <v>1247</v>
      </c>
      <c r="BO71" s="294">
        <v>682</v>
      </c>
      <c r="BP71" s="294">
        <v>3921</v>
      </c>
      <c r="BQ71" s="294">
        <v>82195</v>
      </c>
      <c r="BR71" s="294">
        <v>-2172.0875000000087</v>
      </c>
      <c r="BS71" s="546">
        <v>-2.5745673631319896E-2</v>
      </c>
      <c r="BT71" s="294">
        <v>631</v>
      </c>
      <c r="BU71" s="294">
        <v>6</v>
      </c>
      <c r="BV71" s="546">
        <v>9.5999999999999992E-3</v>
      </c>
      <c r="BW71" s="294">
        <v>241</v>
      </c>
      <c r="BX71" s="602">
        <v>-50</v>
      </c>
      <c r="BY71" s="621">
        <v>-0.1718213058419244</v>
      </c>
      <c r="BZ71" s="294">
        <v>3898</v>
      </c>
      <c r="CA71" s="602">
        <f t="shared" si="34"/>
        <v>355.44399999999951</v>
      </c>
      <c r="CB71" s="621">
        <f t="shared" si="35"/>
        <v>0.10033546399831067</v>
      </c>
      <c r="CC71" s="294">
        <v>4770</v>
      </c>
      <c r="CD71" s="602">
        <f t="shared" si="36"/>
        <v>311.44399999999951</v>
      </c>
      <c r="CE71" s="621">
        <f t="shared" si="37"/>
        <v>6.9853109392368176E-2</v>
      </c>
      <c r="CF71" s="294">
        <v>86965</v>
      </c>
      <c r="CG71" s="602">
        <f t="shared" si="38"/>
        <v>-1860.6435000000056</v>
      </c>
      <c r="CH71" s="621">
        <f t="shared" si="39"/>
        <v>-2.0947143490156708E-2</v>
      </c>
      <c r="CI71" s="294">
        <v>14523</v>
      </c>
      <c r="CJ71" s="602">
        <f t="shared" si="40"/>
        <v>1119</v>
      </c>
      <c r="CK71" s="621">
        <f t="shared" si="41"/>
        <v>8.3482542524619521E-2</v>
      </c>
      <c r="CL71" s="294">
        <v>23328</v>
      </c>
      <c r="CM71" s="602">
        <f t="shared" si="42"/>
        <v>-74</v>
      </c>
      <c r="CN71" s="621">
        <f t="shared" si="43"/>
        <v>-3.1621228954790189E-3</v>
      </c>
      <c r="CO71" s="294">
        <v>32090</v>
      </c>
      <c r="CP71" s="602">
        <f t="shared" si="44"/>
        <v>4877</v>
      </c>
      <c r="CQ71" s="621">
        <f t="shared" si="45"/>
        <v>0.17921581597030831</v>
      </c>
      <c r="CR71" s="294">
        <v>69941</v>
      </c>
      <c r="CS71" s="602">
        <f t="shared" si="46"/>
        <v>5922</v>
      </c>
      <c r="CT71" s="621">
        <f t="shared" si="47"/>
        <v>9.2503787937955925E-2</v>
      </c>
      <c r="CU71" s="294">
        <v>156906</v>
      </c>
      <c r="CV71" s="602">
        <f t="shared" si="48"/>
        <v>4061.3564999999944</v>
      </c>
      <c r="CW71" s="621">
        <f t="shared" si="49"/>
        <v>2.6571794778009309E-2</v>
      </c>
      <c r="CX71" s="294">
        <v>28813</v>
      </c>
      <c r="CY71" s="602">
        <f t="shared" si="50"/>
        <v>-4917</v>
      </c>
      <c r="CZ71" s="621">
        <f t="shared" si="51"/>
        <v>-0.14577527423658465</v>
      </c>
      <c r="DA71" s="294">
        <v>22379</v>
      </c>
      <c r="DB71" s="602">
        <f t="shared" si="52"/>
        <v>-3407</v>
      </c>
      <c r="DC71" s="621">
        <f t="shared" si="53"/>
        <v>-0.13212595982315986</v>
      </c>
      <c r="DD71" s="294">
        <v>18975</v>
      </c>
      <c r="DE71" s="602">
        <f t="shared" si="54"/>
        <v>217</v>
      </c>
      <c r="DF71" s="621">
        <f t="shared" si="55"/>
        <v>1.1568397483740271E-2</v>
      </c>
      <c r="DG71" s="294">
        <v>70167</v>
      </c>
      <c r="DH71" s="602">
        <f t="shared" si="56"/>
        <v>-8107</v>
      </c>
      <c r="DI71" s="621">
        <f t="shared" si="57"/>
        <v>-0.10357206735314409</v>
      </c>
      <c r="DJ71" s="294">
        <v>7124</v>
      </c>
      <c r="DK71" s="602">
        <f t="shared" si="58"/>
        <v>5877</v>
      </c>
      <c r="DL71" s="621">
        <f t="shared" si="59"/>
        <v>4.7129109863672811</v>
      </c>
      <c r="DM71" s="294">
        <v>1273</v>
      </c>
      <c r="DN71" s="602">
        <f t="shared" si="60"/>
        <v>26</v>
      </c>
      <c r="DO71" s="621">
        <f t="shared" si="61"/>
        <v>2.0850040096230954E-2</v>
      </c>
      <c r="DP71" s="294">
        <v>749</v>
      </c>
      <c r="DQ71" s="602">
        <f t="shared" si="62"/>
        <v>67</v>
      </c>
      <c r="DR71" s="621">
        <f t="shared" si="63"/>
        <v>9.824046920821114E-2</v>
      </c>
      <c r="DS71" s="294">
        <v>9146</v>
      </c>
      <c r="DT71" s="602">
        <f t="shared" si="64"/>
        <v>5225</v>
      </c>
      <c r="DU71" s="621">
        <f t="shared" si="65"/>
        <v>1.3325682223922468</v>
      </c>
      <c r="DV71" s="294">
        <v>79313</v>
      </c>
      <c r="DW71" s="602">
        <f t="shared" si="66"/>
        <v>-2882</v>
      </c>
      <c r="DX71" s="621">
        <f t="shared" si="67"/>
        <v>-3.5062960034065331E-2</v>
      </c>
    </row>
    <row r="72" spans="1:128" x14ac:dyDescent="0.25">
      <c r="A72" s="87" t="s">
        <v>95</v>
      </c>
      <c r="B72" s="294">
        <v>4072</v>
      </c>
      <c r="C72" s="294">
        <v>3607</v>
      </c>
      <c r="D72" s="294">
        <v>2830</v>
      </c>
      <c r="E72" s="294">
        <v>10509</v>
      </c>
      <c r="F72" s="294">
        <v>1860</v>
      </c>
      <c r="G72" s="294">
        <v>751</v>
      </c>
      <c r="H72" s="294">
        <v>28</v>
      </c>
      <c r="I72" s="294">
        <v>2639</v>
      </c>
      <c r="J72" s="294">
        <v>13148</v>
      </c>
      <c r="K72" s="294">
        <v>23</v>
      </c>
      <c r="L72" s="294">
        <v>21</v>
      </c>
      <c r="M72" s="294">
        <v>840</v>
      </c>
      <c r="N72" s="294">
        <v>884</v>
      </c>
      <c r="O72" s="294">
        <v>14032</v>
      </c>
      <c r="P72" s="88">
        <v>2176</v>
      </c>
      <c r="Q72" s="88">
        <v>3045</v>
      </c>
      <c r="R72" s="294">
        <v>4004</v>
      </c>
      <c r="S72" s="294">
        <v>9225</v>
      </c>
      <c r="T72" s="294">
        <v>23257</v>
      </c>
      <c r="U72" s="294">
        <v>3864</v>
      </c>
      <c r="V72" s="294">
        <v>3301</v>
      </c>
      <c r="W72" s="294">
        <v>2642</v>
      </c>
      <c r="X72" s="294">
        <v>9807</v>
      </c>
      <c r="Y72" s="294">
        <v>2577</v>
      </c>
      <c r="Z72" s="294">
        <v>595</v>
      </c>
      <c r="AA72" s="294">
        <v>15</v>
      </c>
      <c r="AB72" s="294">
        <v>3187</v>
      </c>
      <c r="AC72" s="294">
        <v>12994</v>
      </c>
      <c r="AD72" s="294">
        <v>19</v>
      </c>
      <c r="AE72" s="294">
        <v>26</v>
      </c>
      <c r="AF72" s="294">
        <v>441</v>
      </c>
      <c r="AG72" s="294">
        <v>486</v>
      </c>
      <c r="AH72" s="294">
        <v>13480</v>
      </c>
      <c r="AI72" s="88">
        <v>2352</v>
      </c>
      <c r="AJ72" s="88">
        <v>3150</v>
      </c>
      <c r="AK72" s="294">
        <v>3669</v>
      </c>
      <c r="AL72" s="294">
        <v>9171</v>
      </c>
      <c r="AM72" s="294">
        <v>22651</v>
      </c>
      <c r="AN72" s="294">
        <v>3923</v>
      </c>
      <c r="AO72" s="294">
        <v>3203</v>
      </c>
      <c r="AP72" s="294">
        <v>2863.3809000000001</v>
      </c>
      <c r="AQ72" s="294">
        <v>9989.3809000000001</v>
      </c>
      <c r="AR72" s="294">
        <v>2733</v>
      </c>
      <c r="AS72" s="294">
        <v>685</v>
      </c>
      <c r="AT72" s="294">
        <v>36</v>
      </c>
      <c r="AU72" s="294">
        <v>3454</v>
      </c>
      <c r="AV72" s="294">
        <v>13443.3809</v>
      </c>
      <c r="AW72" s="294">
        <v>35</v>
      </c>
      <c r="AX72" s="294">
        <v>37</v>
      </c>
      <c r="AY72" s="294">
        <v>705</v>
      </c>
      <c r="AZ72" s="294">
        <v>777</v>
      </c>
      <c r="BA72" s="294">
        <v>14220.3809</v>
      </c>
      <c r="BB72" s="88">
        <v>1931</v>
      </c>
      <c r="BC72" s="88">
        <v>2841</v>
      </c>
      <c r="BD72" s="294">
        <v>3365</v>
      </c>
      <c r="BE72" s="294">
        <v>8137</v>
      </c>
      <c r="BF72" s="294">
        <v>22357.3809</v>
      </c>
      <c r="BG72" s="230">
        <v>-293.61909999999989</v>
      </c>
      <c r="BH72" s="488">
        <v>-1.2962743366738749E-2</v>
      </c>
      <c r="BI72" s="294">
        <v>4107</v>
      </c>
      <c r="BJ72" s="294">
        <v>3082</v>
      </c>
      <c r="BK72" s="294">
        <v>2288</v>
      </c>
      <c r="BL72" s="294">
        <v>9477</v>
      </c>
      <c r="BM72" s="294">
        <v>2290</v>
      </c>
      <c r="BN72" s="294">
        <v>1259</v>
      </c>
      <c r="BO72" s="294">
        <v>40</v>
      </c>
      <c r="BP72" s="294">
        <v>3589</v>
      </c>
      <c r="BQ72" s="294">
        <v>13066</v>
      </c>
      <c r="BR72" s="230">
        <v>-377.38090000000011</v>
      </c>
      <c r="BS72" s="488">
        <v>-2.807187438987168E-2</v>
      </c>
      <c r="BT72" s="294">
        <v>36</v>
      </c>
      <c r="BU72" s="230">
        <v>1</v>
      </c>
      <c r="BV72" s="488">
        <v>2.8571428571428571E-2</v>
      </c>
      <c r="BW72" s="294">
        <v>32</v>
      </c>
      <c r="BX72" s="602">
        <v>-5</v>
      </c>
      <c r="BY72" s="621">
        <v>-0.13513513513513514</v>
      </c>
      <c r="BZ72" s="294">
        <v>1274</v>
      </c>
      <c r="CA72" s="602">
        <f t="shared" si="34"/>
        <v>569</v>
      </c>
      <c r="CB72" s="621">
        <f t="shared" si="35"/>
        <v>0.80709219858156034</v>
      </c>
      <c r="CC72" s="294">
        <v>1342</v>
      </c>
      <c r="CD72" s="602">
        <f t="shared" si="36"/>
        <v>565</v>
      </c>
      <c r="CE72" s="621">
        <f t="shared" si="37"/>
        <v>0.72715572715572718</v>
      </c>
      <c r="CF72" s="294">
        <v>14408</v>
      </c>
      <c r="CG72" s="602">
        <f t="shared" si="38"/>
        <v>187.61909999999989</v>
      </c>
      <c r="CH72" s="621">
        <f t="shared" si="39"/>
        <v>1.3193676127198526E-2</v>
      </c>
      <c r="CI72" s="294">
        <v>2353</v>
      </c>
      <c r="CJ72" s="602">
        <f t="shared" si="40"/>
        <v>422</v>
      </c>
      <c r="CK72" s="621">
        <f t="shared" si="41"/>
        <v>0.21853961677887104</v>
      </c>
      <c r="CL72" s="294">
        <v>2794</v>
      </c>
      <c r="CM72" s="602">
        <f t="shared" si="42"/>
        <v>-47</v>
      </c>
      <c r="CN72" s="621">
        <f t="shared" si="43"/>
        <v>-1.6543470608940514E-2</v>
      </c>
      <c r="CO72" s="294">
        <v>3931</v>
      </c>
      <c r="CP72" s="602">
        <f t="shared" si="44"/>
        <v>566</v>
      </c>
      <c r="CQ72" s="621">
        <f t="shared" si="45"/>
        <v>0.16820208023774147</v>
      </c>
      <c r="CR72" s="294">
        <v>9078</v>
      </c>
      <c r="CS72" s="602">
        <f t="shared" si="46"/>
        <v>941</v>
      </c>
      <c r="CT72" s="621">
        <f t="shared" si="47"/>
        <v>0.11564458645692516</v>
      </c>
      <c r="CU72" s="294">
        <v>23486</v>
      </c>
      <c r="CV72" s="602">
        <f t="shared" si="48"/>
        <v>1128.6190999999999</v>
      </c>
      <c r="CW72" s="621">
        <f t="shared" si="49"/>
        <v>5.0480828011477852E-2</v>
      </c>
      <c r="CX72" s="294">
        <v>3461</v>
      </c>
      <c r="CY72" s="602">
        <f t="shared" si="50"/>
        <v>-646</v>
      </c>
      <c r="CZ72" s="621">
        <f t="shared" si="51"/>
        <v>-0.15729242756269785</v>
      </c>
      <c r="DA72" s="294">
        <v>2749</v>
      </c>
      <c r="DB72" s="602">
        <f t="shared" si="52"/>
        <v>-333</v>
      </c>
      <c r="DC72" s="621">
        <f t="shared" si="53"/>
        <v>-0.10804672290720312</v>
      </c>
      <c r="DD72" s="294">
        <v>2445</v>
      </c>
      <c r="DE72" s="602">
        <f t="shared" si="54"/>
        <v>157</v>
      </c>
      <c r="DF72" s="621">
        <f t="shared" si="55"/>
        <v>6.861888111888112E-2</v>
      </c>
      <c r="DG72" s="294">
        <v>8655</v>
      </c>
      <c r="DH72" s="602">
        <f t="shared" si="56"/>
        <v>-822</v>
      </c>
      <c r="DI72" s="621">
        <f t="shared" si="57"/>
        <v>-8.6736308958531183E-2</v>
      </c>
      <c r="DJ72" s="294">
        <v>1977</v>
      </c>
      <c r="DK72" s="602">
        <f t="shared" si="58"/>
        <v>718</v>
      </c>
      <c r="DL72" s="621">
        <f t="shared" si="59"/>
        <v>0.57029388403494841</v>
      </c>
      <c r="DM72" s="294">
        <v>1195</v>
      </c>
      <c r="DN72" s="602">
        <f t="shared" si="60"/>
        <v>-64</v>
      </c>
      <c r="DO72" s="621">
        <f t="shared" si="61"/>
        <v>-5.0833995234312944E-2</v>
      </c>
      <c r="DP72" s="294">
        <v>36</v>
      </c>
      <c r="DQ72" s="602">
        <f t="shared" si="62"/>
        <v>-4</v>
      </c>
      <c r="DR72" s="621">
        <f t="shared" si="63"/>
        <v>-0.1</v>
      </c>
      <c r="DS72" s="294">
        <v>3208</v>
      </c>
      <c r="DT72" s="602">
        <f t="shared" si="64"/>
        <v>-381</v>
      </c>
      <c r="DU72" s="621">
        <f t="shared" si="65"/>
        <v>-0.10615770409584843</v>
      </c>
      <c r="DV72" s="294">
        <v>11863</v>
      </c>
      <c r="DW72" s="602">
        <f t="shared" si="66"/>
        <v>-1203</v>
      </c>
      <c r="DX72" s="621">
        <f t="shared" si="67"/>
        <v>-9.2071024031838353E-2</v>
      </c>
    </row>
    <row r="73" spans="1:128" x14ac:dyDescent="0.25">
      <c r="A73" s="87" t="s">
        <v>96</v>
      </c>
      <c r="B73" s="294">
        <v>99</v>
      </c>
      <c r="C73" s="294">
        <v>62</v>
      </c>
      <c r="D73" s="294">
        <v>47</v>
      </c>
      <c r="E73" s="294">
        <v>208</v>
      </c>
      <c r="F73" s="294">
        <v>31</v>
      </c>
      <c r="G73" s="294">
        <v>17</v>
      </c>
      <c r="H73" s="294">
        <v>0</v>
      </c>
      <c r="I73" s="294">
        <v>48</v>
      </c>
      <c r="J73" s="294">
        <v>256</v>
      </c>
      <c r="K73" s="294">
        <v>0</v>
      </c>
      <c r="L73" s="294">
        <v>0</v>
      </c>
      <c r="M73" s="294">
        <v>0</v>
      </c>
      <c r="N73" s="294">
        <v>0</v>
      </c>
      <c r="O73" s="294">
        <v>256</v>
      </c>
      <c r="P73" s="294">
        <v>0</v>
      </c>
      <c r="Q73" s="294">
        <v>0</v>
      </c>
      <c r="R73" s="294">
        <v>0</v>
      </c>
      <c r="S73" s="294">
        <v>0</v>
      </c>
      <c r="T73" s="294">
        <v>256</v>
      </c>
      <c r="U73" s="294">
        <v>0</v>
      </c>
      <c r="V73" s="294">
        <v>0</v>
      </c>
      <c r="W73" s="294">
        <v>0</v>
      </c>
      <c r="X73" s="294">
        <v>0</v>
      </c>
      <c r="Y73" s="294">
        <v>0</v>
      </c>
      <c r="Z73" s="294">
        <v>0</v>
      </c>
      <c r="AA73" s="294">
        <v>0</v>
      </c>
      <c r="AB73" s="294">
        <v>0</v>
      </c>
      <c r="AC73" s="294">
        <v>0</v>
      </c>
      <c r="AD73" s="294">
        <v>0</v>
      </c>
      <c r="AE73" s="294">
        <v>0</v>
      </c>
      <c r="AF73" s="294">
        <v>0</v>
      </c>
      <c r="AG73" s="294">
        <v>0</v>
      </c>
      <c r="AH73" s="294">
        <v>0</v>
      </c>
      <c r="AI73" s="294">
        <v>0</v>
      </c>
      <c r="AJ73" s="294">
        <v>0</v>
      </c>
      <c r="AK73" s="294">
        <v>0</v>
      </c>
      <c r="AL73" s="294">
        <v>0</v>
      </c>
      <c r="AM73" s="294">
        <v>0</v>
      </c>
      <c r="AN73" s="294">
        <v>0</v>
      </c>
      <c r="AO73" s="294">
        <v>0</v>
      </c>
      <c r="AP73" s="294">
        <v>0</v>
      </c>
      <c r="AQ73" s="294">
        <v>0</v>
      </c>
      <c r="AR73" s="294">
        <v>0</v>
      </c>
      <c r="AS73" s="294">
        <v>0</v>
      </c>
      <c r="AT73" s="294">
        <v>0</v>
      </c>
      <c r="AU73" s="294">
        <v>0</v>
      </c>
      <c r="AV73" s="294">
        <v>0</v>
      </c>
      <c r="AW73" s="294">
        <v>0</v>
      </c>
      <c r="AX73" s="294">
        <v>0</v>
      </c>
      <c r="AY73" s="294">
        <v>0</v>
      </c>
      <c r="AZ73" s="294">
        <v>0</v>
      </c>
      <c r="BA73" s="294">
        <v>0</v>
      </c>
      <c r="BB73" s="294">
        <v>0</v>
      </c>
      <c r="BG73" s="294">
        <v>0</v>
      </c>
      <c r="BH73" s="546"/>
      <c r="BL73" s="294">
        <v>0</v>
      </c>
      <c r="BP73" s="294">
        <v>0</v>
      </c>
      <c r="BQ73" s="294">
        <v>0</v>
      </c>
      <c r="BR73" s="294">
        <v>0</v>
      </c>
      <c r="BS73" s="546" t="e">
        <v>#DIV/0!</v>
      </c>
      <c r="BT73" s="294">
        <v>0</v>
      </c>
      <c r="BU73" s="294">
        <v>0</v>
      </c>
      <c r="BV73" s="546" t="e">
        <v>#DIV/0!</v>
      </c>
      <c r="BX73" s="602">
        <v>0</v>
      </c>
      <c r="BY73" s="621" t="e">
        <v>#DIV/0!</v>
      </c>
      <c r="CA73" s="602">
        <f t="shared" si="34"/>
        <v>0</v>
      </c>
      <c r="CB73" s="621" t="e">
        <f t="shared" si="35"/>
        <v>#DIV/0!</v>
      </c>
      <c r="CC73" s="294">
        <v>0</v>
      </c>
      <c r="CD73" s="602">
        <f t="shared" si="36"/>
        <v>0</v>
      </c>
      <c r="CE73" s="621" t="e">
        <f t="shared" si="37"/>
        <v>#DIV/0!</v>
      </c>
      <c r="CF73" s="294">
        <v>0</v>
      </c>
      <c r="CG73" s="602">
        <f t="shared" si="38"/>
        <v>0</v>
      </c>
      <c r="CH73" s="621" t="e">
        <f t="shared" si="39"/>
        <v>#DIV/0!</v>
      </c>
      <c r="CJ73" s="602">
        <f t="shared" si="40"/>
        <v>0</v>
      </c>
      <c r="CK73" s="621" t="e">
        <f t="shared" si="41"/>
        <v>#DIV/0!</v>
      </c>
      <c r="CL73" s="294">
        <v>0</v>
      </c>
      <c r="CM73" s="602">
        <f t="shared" si="42"/>
        <v>0</v>
      </c>
      <c r="CN73" s="621" t="e">
        <f t="shared" si="43"/>
        <v>#DIV/0!</v>
      </c>
      <c r="CO73" s="294">
        <v>0</v>
      </c>
      <c r="CP73" s="602">
        <f t="shared" si="44"/>
        <v>0</v>
      </c>
      <c r="CQ73" s="621" t="e">
        <f t="shared" si="45"/>
        <v>#DIV/0!</v>
      </c>
      <c r="CR73" s="294">
        <v>0</v>
      </c>
      <c r="CS73" s="602">
        <f t="shared" si="46"/>
        <v>0</v>
      </c>
      <c r="CT73" s="621" t="e">
        <f t="shared" si="47"/>
        <v>#DIV/0!</v>
      </c>
      <c r="CU73" s="294">
        <v>0</v>
      </c>
      <c r="CV73" s="602">
        <f t="shared" si="48"/>
        <v>0</v>
      </c>
      <c r="CW73" s="621" t="e">
        <f t="shared" si="49"/>
        <v>#DIV/0!</v>
      </c>
      <c r="CY73" s="602">
        <f t="shared" si="50"/>
        <v>0</v>
      </c>
      <c r="CZ73" s="621" t="e">
        <f t="shared" si="51"/>
        <v>#DIV/0!</v>
      </c>
      <c r="DB73" s="602">
        <f t="shared" si="52"/>
        <v>0</v>
      </c>
      <c r="DC73" s="621" t="e">
        <f t="shared" si="53"/>
        <v>#DIV/0!</v>
      </c>
      <c r="DE73" s="602">
        <f t="shared" si="54"/>
        <v>0</v>
      </c>
      <c r="DF73" s="621" t="e">
        <f t="shared" si="55"/>
        <v>#DIV/0!</v>
      </c>
      <c r="DG73" s="294">
        <v>0</v>
      </c>
      <c r="DH73" s="602">
        <f t="shared" si="56"/>
        <v>0</v>
      </c>
      <c r="DI73" s="621" t="e">
        <f t="shared" si="57"/>
        <v>#DIV/0!</v>
      </c>
      <c r="DK73" s="602">
        <f t="shared" si="58"/>
        <v>0</v>
      </c>
      <c r="DL73" s="621" t="e">
        <f t="shared" si="59"/>
        <v>#DIV/0!</v>
      </c>
      <c r="DN73" s="602">
        <f t="shared" si="60"/>
        <v>0</v>
      </c>
      <c r="DO73" s="621" t="e">
        <f t="shared" si="61"/>
        <v>#DIV/0!</v>
      </c>
      <c r="DQ73" s="602">
        <f t="shared" si="62"/>
        <v>0</v>
      </c>
      <c r="DR73" s="621" t="e">
        <f t="shared" si="63"/>
        <v>#DIV/0!</v>
      </c>
      <c r="DS73" s="294">
        <v>0</v>
      </c>
      <c r="DT73" s="602">
        <f t="shared" si="64"/>
        <v>0</v>
      </c>
      <c r="DU73" s="621" t="e">
        <f t="shared" si="65"/>
        <v>#DIV/0!</v>
      </c>
      <c r="DV73" s="294">
        <v>0</v>
      </c>
      <c r="DW73" s="602">
        <f t="shared" si="66"/>
        <v>0</v>
      </c>
      <c r="DX73" s="621" t="e">
        <f t="shared" si="67"/>
        <v>#DIV/0!</v>
      </c>
    </row>
    <row r="74" spans="1:128" x14ac:dyDescent="0.25">
      <c r="A74" s="87" t="s">
        <v>69</v>
      </c>
      <c r="B74" s="294">
        <v>0</v>
      </c>
      <c r="C74" s="294">
        <v>0</v>
      </c>
      <c r="D74" s="294">
        <v>0</v>
      </c>
      <c r="E74" s="294">
        <v>0</v>
      </c>
      <c r="F74" s="294">
        <v>0</v>
      </c>
      <c r="G74" s="294">
        <v>0</v>
      </c>
      <c r="H74" s="294">
        <v>0</v>
      </c>
      <c r="I74" s="294">
        <v>0</v>
      </c>
      <c r="K74" s="294">
        <v>0</v>
      </c>
      <c r="L74" s="294">
        <v>0</v>
      </c>
      <c r="M74" s="294">
        <v>0</v>
      </c>
      <c r="N74" s="294">
        <v>0</v>
      </c>
      <c r="O74" s="294">
        <v>0</v>
      </c>
      <c r="P74" s="294">
        <v>0</v>
      </c>
      <c r="Q74" s="294">
        <v>0</v>
      </c>
      <c r="R74" s="294">
        <v>0</v>
      </c>
      <c r="S74" s="294">
        <v>0</v>
      </c>
      <c r="T74" s="294">
        <v>0</v>
      </c>
      <c r="U74" s="294">
        <v>0</v>
      </c>
      <c r="V74" s="294">
        <v>0</v>
      </c>
      <c r="W74" s="294">
        <v>0</v>
      </c>
      <c r="X74" s="294">
        <v>0</v>
      </c>
      <c r="Y74" s="294">
        <v>0</v>
      </c>
      <c r="Z74" s="294">
        <v>0</v>
      </c>
      <c r="AA74" s="294">
        <v>0</v>
      </c>
      <c r="AB74" s="294">
        <v>0</v>
      </c>
      <c r="AC74" s="294">
        <v>0</v>
      </c>
      <c r="AD74" s="294">
        <v>0</v>
      </c>
      <c r="AE74" s="294">
        <v>0</v>
      </c>
      <c r="AF74" s="294">
        <v>0</v>
      </c>
      <c r="AG74" s="294">
        <v>0</v>
      </c>
      <c r="AH74" s="294">
        <v>0</v>
      </c>
      <c r="AI74" s="294">
        <v>0</v>
      </c>
      <c r="AJ74" s="294">
        <v>0</v>
      </c>
      <c r="AK74" s="294">
        <v>0</v>
      </c>
      <c r="AL74" s="294">
        <v>0</v>
      </c>
      <c r="AM74" s="294">
        <v>0</v>
      </c>
      <c r="AN74" s="294">
        <v>0</v>
      </c>
      <c r="AP74" s="294">
        <v>0</v>
      </c>
      <c r="AQ74" s="294">
        <v>0</v>
      </c>
      <c r="AR74" s="294">
        <v>0</v>
      </c>
      <c r="AS74" s="294">
        <v>0</v>
      </c>
      <c r="AT74" s="294">
        <v>0</v>
      </c>
      <c r="AU74" s="294">
        <v>0</v>
      </c>
      <c r="AV74" s="294">
        <v>0</v>
      </c>
      <c r="AW74" s="294">
        <v>0</v>
      </c>
      <c r="AX74" s="294">
        <v>0</v>
      </c>
      <c r="AY74" s="294">
        <v>0</v>
      </c>
      <c r="AZ74" s="294">
        <v>0</v>
      </c>
      <c r="BA74" s="294">
        <v>0</v>
      </c>
      <c r="BB74" s="294">
        <v>0</v>
      </c>
      <c r="BC74" s="294">
        <v>0</v>
      </c>
      <c r="BG74" s="294">
        <v>0</v>
      </c>
      <c r="BH74" s="546"/>
      <c r="BL74" s="294">
        <v>0</v>
      </c>
      <c r="BP74" s="294">
        <v>0</v>
      </c>
      <c r="BQ74" s="294">
        <v>0</v>
      </c>
      <c r="BR74" s="294">
        <v>0</v>
      </c>
      <c r="BS74" s="546" t="e">
        <v>#DIV/0!</v>
      </c>
      <c r="BT74" s="294">
        <v>0</v>
      </c>
      <c r="BU74" s="294">
        <v>0</v>
      </c>
      <c r="BV74" s="546" t="e">
        <v>#DIV/0!</v>
      </c>
      <c r="BX74" s="602">
        <v>0</v>
      </c>
      <c r="BY74" s="621" t="e">
        <v>#DIV/0!</v>
      </c>
      <c r="CA74" s="602">
        <f t="shared" si="34"/>
        <v>0</v>
      </c>
      <c r="CB74" s="621" t="e">
        <f t="shared" si="35"/>
        <v>#DIV/0!</v>
      </c>
      <c r="CC74" s="294">
        <v>0</v>
      </c>
      <c r="CD74" s="602">
        <f t="shared" si="36"/>
        <v>0</v>
      </c>
      <c r="CE74" s="621" t="e">
        <f t="shared" si="37"/>
        <v>#DIV/0!</v>
      </c>
      <c r="CF74" s="294">
        <v>0</v>
      </c>
      <c r="CG74" s="602">
        <f t="shared" si="38"/>
        <v>0</v>
      </c>
      <c r="CH74" s="621" t="e">
        <f t="shared" si="39"/>
        <v>#DIV/0!</v>
      </c>
      <c r="CJ74" s="602">
        <f t="shared" si="40"/>
        <v>0</v>
      </c>
      <c r="CK74" s="621" t="e">
        <f t="shared" si="41"/>
        <v>#DIV/0!</v>
      </c>
      <c r="CL74" s="294">
        <v>0</v>
      </c>
      <c r="CM74" s="602">
        <f t="shared" si="42"/>
        <v>0</v>
      </c>
      <c r="CN74" s="621" t="e">
        <f t="shared" si="43"/>
        <v>#DIV/0!</v>
      </c>
      <c r="CO74" s="294">
        <v>0</v>
      </c>
      <c r="CP74" s="602">
        <f t="shared" si="44"/>
        <v>0</v>
      </c>
      <c r="CQ74" s="621" t="e">
        <f t="shared" si="45"/>
        <v>#DIV/0!</v>
      </c>
      <c r="CR74" s="294">
        <v>0</v>
      </c>
      <c r="CS74" s="602">
        <f t="shared" si="46"/>
        <v>0</v>
      </c>
      <c r="CT74" s="621" t="e">
        <f t="shared" si="47"/>
        <v>#DIV/0!</v>
      </c>
      <c r="CU74" s="294">
        <v>0</v>
      </c>
      <c r="CV74" s="602">
        <f t="shared" si="48"/>
        <v>0</v>
      </c>
      <c r="CW74" s="621" t="e">
        <f t="shared" si="49"/>
        <v>#DIV/0!</v>
      </c>
      <c r="CY74" s="602">
        <f t="shared" si="50"/>
        <v>0</v>
      </c>
      <c r="CZ74" s="621" t="e">
        <f t="shared" si="51"/>
        <v>#DIV/0!</v>
      </c>
      <c r="DB74" s="602">
        <f t="shared" si="52"/>
        <v>0</v>
      </c>
      <c r="DC74" s="621" t="e">
        <f t="shared" si="53"/>
        <v>#DIV/0!</v>
      </c>
      <c r="DE74" s="602">
        <f t="shared" si="54"/>
        <v>0</v>
      </c>
      <c r="DF74" s="621" t="e">
        <f t="shared" si="55"/>
        <v>#DIV/0!</v>
      </c>
      <c r="DG74" s="294">
        <v>0</v>
      </c>
      <c r="DH74" s="602">
        <f t="shared" si="56"/>
        <v>0</v>
      </c>
      <c r="DI74" s="621" t="e">
        <f t="shared" si="57"/>
        <v>#DIV/0!</v>
      </c>
      <c r="DK74" s="602">
        <f t="shared" si="58"/>
        <v>0</v>
      </c>
      <c r="DL74" s="621" t="e">
        <f t="shared" si="59"/>
        <v>#DIV/0!</v>
      </c>
      <c r="DN74" s="602">
        <f t="shared" si="60"/>
        <v>0</v>
      </c>
      <c r="DO74" s="621" t="e">
        <f t="shared" si="61"/>
        <v>#DIV/0!</v>
      </c>
      <c r="DQ74" s="602">
        <f t="shared" si="62"/>
        <v>0</v>
      </c>
      <c r="DR74" s="621" t="e">
        <f t="shared" si="63"/>
        <v>#DIV/0!</v>
      </c>
      <c r="DS74" s="294">
        <v>0</v>
      </c>
      <c r="DT74" s="602">
        <f t="shared" si="64"/>
        <v>0</v>
      </c>
      <c r="DU74" s="621" t="e">
        <f t="shared" si="65"/>
        <v>#DIV/0!</v>
      </c>
      <c r="DV74" s="294">
        <v>0</v>
      </c>
      <c r="DW74" s="602">
        <f t="shared" si="66"/>
        <v>0</v>
      </c>
      <c r="DX74" s="621" t="e">
        <f t="shared" si="67"/>
        <v>#DIV/0!</v>
      </c>
    </row>
    <row r="75" spans="1:128" x14ac:dyDescent="0.25">
      <c r="A75" s="89" t="s">
        <v>93</v>
      </c>
      <c r="B75" s="294">
        <v>0</v>
      </c>
      <c r="C75" s="294">
        <v>0</v>
      </c>
      <c r="D75" s="294">
        <v>0</v>
      </c>
      <c r="E75" s="294">
        <v>0</v>
      </c>
      <c r="F75" s="294">
        <v>0</v>
      </c>
      <c r="G75" s="294">
        <v>0</v>
      </c>
      <c r="H75" s="294">
        <v>0</v>
      </c>
      <c r="I75" s="294">
        <v>0</v>
      </c>
      <c r="J75" s="294">
        <v>0</v>
      </c>
      <c r="K75" s="294">
        <v>0</v>
      </c>
      <c r="L75" s="294">
        <v>0</v>
      </c>
      <c r="M75" s="294">
        <v>0</v>
      </c>
      <c r="N75" s="294">
        <v>0</v>
      </c>
      <c r="O75" s="294">
        <v>0</v>
      </c>
      <c r="P75" s="294">
        <v>0</v>
      </c>
      <c r="Q75" s="294">
        <v>0</v>
      </c>
      <c r="R75" s="294">
        <v>0</v>
      </c>
      <c r="S75" s="294">
        <v>0</v>
      </c>
      <c r="T75" s="294">
        <v>0</v>
      </c>
      <c r="U75" s="294">
        <v>0</v>
      </c>
      <c r="V75" s="294">
        <v>0</v>
      </c>
      <c r="W75" s="294">
        <v>0</v>
      </c>
      <c r="X75" s="294">
        <v>0</v>
      </c>
      <c r="Y75" s="294">
        <v>0</v>
      </c>
      <c r="Z75" s="294">
        <v>0</v>
      </c>
      <c r="AA75" s="294">
        <v>0</v>
      </c>
      <c r="AB75" s="294">
        <v>0</v>
      </c>
      <c r="AC75" s="294">
        <v>0</v>
      </c>
      <c r="AD75" s="294">
        <v>0</v>
      </c>
      <c r="AE75" s="294">
        <v>0</v>
      </c>
      <c r="AF75" s="294">
        <v>0</v>
      </c>
      <c r="AG75" s="294">
        <v>0</v>
      </c>
      <c r="AH75" s="294">
        <v>0</v>
      </c>
      <c r="AI75" s="294">
        <v>0</v>
      </c>
      <c r="AJ75" s="294">
        <v>0</v>
      </c>
      <c r="AK75" s="294">
        <v>0</v>
      </c>
      <c r="AL75" s="294">
        <v>0</v>
      </c>
      <c r="AM75" s="294">
        <v>0</v>
      </c>
      <c r="AN75" s="294">
        <v>0</v>
      </c>
      <c r="AO75" s="294">
        <v>0</v>
      </c>
      <c r="AP75" s="294">
        <v>0</v>
      </c>
      <c r="AQ75" s="294">
        <v>0</v>
      </c>
      <c r="AR75" s="294">
        <v>0</v>
      </c>
      <c r="AS75" s="294">
        <v>0</v>
      </c>
      <c r="AT75" s="294">
        <v>0</v>
      </c>
      <c r="AU75" s="294">
        <v>0</v>
      </c>
      <c r="AV75" s="294">
        <v>0</v>
      </c>
      <c r="AW75" s="294">
        <v>0</v>
      </c>
      <c r="AX75" s="294">
        <v>0</v>
      </c>
      <c r="AY75" s="294">
        <v>0</v>
      </c>
      <c r="AZ75" s="294">
        <v>0</v>
      </c>
      <c r="BA75" s="294">
        <v>0</v>
      </c>
      <c r="BB75" s="294">
        <v>0</v>
      </c>
      <c r="BC75" s="294">
        <v>0</v>
      </c>
      <c r="BG75" s="294">
        <v>0</v>
      </c>
      <c r="BH75" s="546"/>
      <c r="BL75" s="294">
        <v>0</v>
      </c>
      <c r="BP75" s="294">
        <v>0</v>
      </c>
      <c r="BQ75" s="294">
        <v>0</v>
      </c>
      <c r="BR75" s="294">
        <v>0</v>
      </c>
      <c r="BS75" s="546" t="e">
        <v>#DIV/0!</v>
      </c>
      <c r="BT75" s="294">
        <v>0</v>
      </c>
      <c r="BU75" s="294">
        <v>0</v>
      </c>
      <c r="BV75" s="546" t="e">
        <v>#DIV/0!</v>
      </c>
      <c r="BX75" s="602">
        <v>0</v>
      </c>
      <c r="BY75" s="621" t="e">
        <v>#DIV/0!</v>
      </c>
      <c r="CA75" s="602">
        <f t="shared" si="34"/>
        <v>0</v>
      </c>
      <c r="CB75" s="621" t="e">
        <f t="shared" si="35"/>
        <v>#DIV/0!</v>
      </c>
      <c r="CC75" s="294">
        <v>0</v>
      </c>
      <c r="CD75" s="602">
        <f t="shared" si="36"/>
        <v>0</v>
      </c>
      <c r="CE75" s="621" t="e">
        <f t="shared" si="37"/>
        <v>#DIV/0!</v>
      </c>
      <c r="CF75" s="294">
        <v>0</v>
      </c>
      <c r="CG75" s="602">
        <f t="shared" si="38"/>
        <v>0</v>
      </c>
      <c r="CH75" s="621" t="e">
        <f t="shared" si="39"/>
        <v>#DIV/0!</v>
      </c>
      <c r="CJ75" s="602">
        <f t="shared" si="40"/>
        <v>0</v>
      </c>
      <c r="CK75" s="621" t="e">
        <f t="shared" si="41"/>
        <v>#DIV/0!</v>
      </c>
      <c r="CL75" s="294">
        <v>0</v>
      </c>
      <c r="CM75" s="602">
        <f t="shared" si="42"/>
        <v>0</v>
      </c>
      <c r="CN75" s="621" t="e">
        <f t="shared" si="43"/>
        <v>#DIV/0!</v>
      </c>
      <c r="CO75" s="294">
        <v>0</v>
      </c>
      <c r="CP75" s="602">
        <f t="shared" si="44"/>
        <v>0</v>
      </c>
      <c r="CQ75" s="621" t="e">
        <f t="shared" si="45"/>
        <v>#DIV/0!</v>
      </c>
      <c r="CR75" s="294">
        <v>0</v>
      </c>
      <c r="CS75" s="602">
        <f t="shared" si="46"/>
        <v>0</v>
      </c>
      <c r="CT75" s="621" t="e">
        <f t="shared" si="47"/>
        <v>#DIV/0!</v>
      </c>
      <c r="CU75" s="294">
        <v>0</v>
      </c>
      <c r="CV75" s="602">
        <f t="shared" si="48"/>
        <v>0</v>
      </c>
      <c r="CW75" s="621" t="e">
        <f t="shared" si="49"/>
        <v>#DIV/0!</v>
      </c>
      <c r="CY75" s="602">
        <f t="shared" si="50"/>
        <v>0</v>
      </c>
      <c r="CZ75" s="621" t="e">
        <f t="shared" si="51"/>
        <v>#DIV/0!</v>
      </c>
      <c r="DB75" s="602">
        <f t="shared" si="52"/>
        <v>0</v>
      </c>
      <c r="DC75" s="621" t="e">
        <f t="shared" si="53"/>
        <v>#DIV/0!</v>
      </c>
      <c r="DE75" s="602">
        <f t="shared" si="54"/>
        <v>0</v>
      </c>
      <c r="DF75" s="621" t="e">
        <f t="shared" si="55"/>
        <v>#DIV/0!</v>
      </c>
      <c r="DG75" s="294">
        <v>0</v>
      </c>
      <c r="DH75" s="602">
        <f t="shared" si="56"/>
        <v>0</v>
      </c>
      <c r="DI75" s="621" t="e">
        <f t="shared" si="57"/>
        <v>#DIV/0!</v>
      </c>
      <c r="DK75" s="602">
        <f t="shared" si="58"/>
        <v>0</v>
      </c>
      <c r="DL75" s="621" t="e">
        <f t="shared" si="59"/>
        <v>#DIV/0!</v>
      </c>
      <c r="DN75" s="602">
        <f t="shared" si="60"/>
        <v>0</v>
      </c>
      <c r="DO75" s="621" t="e">
        <f t="shared" si="61"/>
        <v>#DIV/0!</v>
      </c>
      <c r="DQ75" s="602">
        <f t="shared" si="62"/>
        <v>0</v>
      </c>
      <c r="DR75" s="621" t="e">
        <f t="shared" si="63"/>
        <v>#DIV/0!</v>
      </c>
      <c r="DS75" s="294">
        <v>0</v>
      </c>
      <c r="DT75" s="602">
        <f t="shared" si="64"/>
        <v>0</v>
      </c>
      <c r="DU75" s="621" t="e">
        <f t="shared" si="65"/>
        <v>#DIV/0!</v>
      </c>
      <c r="DV75" s="294">
        <v>0</v>
      </c>
      <c r="DW75" s="602">
        <f t="shared" si="66"/>
        <v>0</v>
      </c>
      <c r="DX75" s="621" t="e">
        <f t="shared" si="67"/>
        <v>#DIV/0!</v>
      </c>
    </row>
    <row r="76" spans="1:128" x14ac:dyDescent="0.25">
      <c r="A76" s="89" t="s">
        <v>94</v>
      </c>
      <c r="B76" s="294">
        <v>0</v>
      </c>
      <c r="C76" s="294">
        <v>0</v>
      </c>
      <c r="D76" s="294">
        <v>0</v>
      </c>
      <c r="E76" s="294">
        <v>0</v>
      </c>
      <c r="F76" s="294">
        <v>0</v>
      </c>
      <c r="G76" s="294">
        <v>0</v>
      </c>
      <c r="H76" s="294">
        <v>0</v>
      </c>
      <c r="I76" s="294">
        <v>0</v>
      </c>
      <c r="J76" s="294">
        <v>0</v>
      </c>
      <c r="K76" s="294">
        <v>0</v>
      </c>
      <c r="L76" s="294">
        <v>0</v>
      </c>
      <c r="M76" s="294">
        <v>0</v>
      </c>
      <c r="N76" s="294">
        <v>0</v>
      </c>
      <c r="O76" s="294">
        <v>0</v>
      </c>
      <c r="P76" s="294">
        <v>0</v>
      </c>
      <c r="Q76" s="294">
        <v>0</v>
      </c>
      <c r="R76" s="294">
        <v>0</v>
      </c>
      <c r="S76" s="294">
        <v>0</v>
      </c>
      <c r="T76" s="294">
        <v>0</v>
      </c>
      <c r="U76" s="294">
        <v>0</v>
      </c>
      <c r="V76" s="294">
        <v>0</v>
      </c>
      <c r="W76" s="294">
        <v>0</v>
      </c>
      <c r="X76" s="294">
        <v>0</v>
      </c>
      <c r="Y76" s="294">
        <v>0</v>
      </c>
      <c r="Z76" s="294">
        <v>0</v>
      </c>
      <c r="AA76" s="294">
        <v>0</v>
      </c>
      <c r="AB76" s="294">
        <v>0</v>
      </c>
      <c r="AC76" s="294">
        <v>0</v>
      </c>
      <c r="AD76" s="294">
        <v>0</v>
      </c>
      <c r="AE76" s="294">
        <v>0</v>
      </c>
      <c r="AF76" s="294">
        <v>0</v>
      </c>
      <c r="AG76" s="294">
        <v>0</v>
      </c>
      <c r="AH76" s="294">
        <v>0</v>
      </c>
      <c r="AI76" s="294">
        <v>0</v>
      </c>
      <c r="AJ76" s="294">
        <v>0</v>
      </c>
      <c r="AK76" s="294">
        <v>0</v>
      </c>
      <c r="AL76" s="294">
        <v>0</v>
      </c>
      <c r="AM76" s="294">
        <v>0</v>
      </c>
      <c r="AN76" s="294">
        <v>0</v>
      </c>
      <c r="AO76" s="294">
        <v>0</v>
      </c>
      <c r="AP76" s="294">
        <v>0</v>
      </c>
      <c r="AQ76" s="294">
        <v>0</v>
      </c>
      <c r="AR76" s="294">
        <v>0</v>
      </c>
      <c r="AS76" s="294">
        <v>0</v>
      </c>
      <c r="AT76" s="294">
        <v>0</v>
      </c>
      <c r="AU76" s="294">
        <v>0</v>
      </c>
      <c r="AV76" s="294">
        <v>0</v>
      </c>
      <c r="AW76" s="294">
        <v>0</v>
      </c>
      <c r="AX76" s="294">
        <v>0</v>
      </c>
      <c r="AY76" s="294">
        <v>0</v>
      </c>
      <c r="AZ76" s="294">
        <v>0</v>
      </c>
      <c r="BA76" s="294">
        <v>0</v>
      </c>
      <c r="BB76" s="294">
        <v>0</v>
      </c>
      <c r="BC76" s="294">
        <v>0</v>
      </c>
      <c r="BG76" s="294">
        <v>0</v>
      </c>
      <c r="BH76" s="546"/>
      <c r="BL76" s="294">
        <v>0</v>
      </c>
      <c r="BP76" s="294">
        <v>0</v>
      </c>
      <c r="BQ76" s="294">
        <v>0</v>
      </c>
      <c r="BR76" s="294">
        <v>0</v>
      </c>
      <c r="BS76" s="546" t="e">
        <v>#DIV/0!</v>
      </c>
      <c r="BT76" s="294">
        <v>0</v>
      </c>
      <c r="BU76" s="294">
        <v>0</v>
      </c>
      <c r="BV76" s="546" t="e">
        <v>#DIV/0!</v>
      </c>
      <c r="BX76" s="602">
        <v>0</v>
      </c>
      <c r="BY76" s="621" t="e">
        <v>#DIV/0!</v>
      </c>
      <c r="CA76" s="602">
        <f t="shared" si="34"/>
        <v>0</v>
      </c>
      <c r="CB76" s="621" t="e">
        <f t="shared" si="35"/>
        <v>#DIV/0!</v>
      </c>
      <c r="CC76" s="294">
        <v>0</v>
      </c>
      <c r="CD76" s="602">
        <f t="shared" si="36"/>
        <v>0</v>
      </c>
      <c r="CE76" s="621" t="e">
        <f t="shared" si="37"/>
        <v>#DIV/0!</v>
      </c>
      <c r="CF76" s="294">
        <v>0</v>
      </c>
      <c r="CG76" s="602">
        <f t="shared" si="38"/>
        <v>0</v>
      </c>
      <c r="CH76" s="621" t="e">
        <f t="shared" si="39"/>
        <v>#DIV/0!</v>
      </c>
      <c r="CJ76" s="602">
        <f t="shared" si="40"/>
        <v>0</v>
      </c>
      <c r="CK76" s="621" t="e">
        <f t="shared" si="41"/>
        <v>#DIV/0!</v>
      </c>
      <c r="CL76" s="294">
        <v>0</v>
      </c>
      <c r="CM76" s="602">
        <f t="shared" si="42"/>
        <v>0</v>
      </c>
      <c r="CN76" s="621" t="e">
        <f t="shared" si="43"/>
        <v>#DIV/0!</v>
      </c>
      <c r="CO76" s="294">
        <v>0</v>
      </c>
      <c r="CP76" s="602">
        <f t="shared" si="44"/>
        <v>0</v>
      </c>
      <c r="CQ76" s="621" t="e">
        <f t="shared" si="45"/>
        <v>#DIV/0!</v>
      </c>
      <c r="CR76" s="294">
        <v>0</v>
      </c>
      <c r="CS76" s="602">
        <f t="shared" si="46"/>
        <v>0</v>
      </c>
      <c r="CT76" s="621" t="e">
        <f t="shared" si="47"/>
        <v>#DIV/0!</v>
      </c>
      <c r="CU76" s="294">
        <v>0</v>
      </c>
      <c r="CV76" s="602">
        <f t="shared" si="48"/>
        <v>0</v>
      </c>
      <c r="CW76" s="621" t="e">
        <f t="shared" si="49"/>
        <v>#DIV/0!</v>
      </c>
      <c r="CY76" s="602">
        <f t="shared" si="50"/>
        <v>0</v>
      </c>
      <c r="CZ76" s="621" t="e">
        <f t="shared" si="51"/>
        <v>#DIV/0!</v>
      </c>
      <c r="DB76" s="602">
        <f t="shared" si="52"/>
        <v>0</v>
      </c>
      <c r="DC76" s="621" t="e">
        <f t="shared" si="53"/>
        <v>#DIV/0!</v>
      </c>
      <c r="DE76" s="602">
        <f t="shared" si="54"/>
        <v>0</v>
      </c>
      <c r="DF76" s="621" t="e">
        <f t="shared" si="55"/>
        <v>#DIV/0!</v>
      </c>
      <c r="DG76" s="294">
        <v>0</v>
      </c>
      <c r="DH76" s="602">
        <f t="shared" si="56"/>
        <v>0</v>
      </c>
      <c r="DI76" s="621" t="e">
        <f t="shared" si="57"/>
        <v>#DIV/0!</v>
      </c>
      <c r="DK76" s="602">
        <f t="shared" si="58"/>
        <v>0</v>
      </c>
      <c r="DL76" s="621" t="e">
        <f t="shared" si="59"/>
        <v>#DIV/0!</v>
      </c>
      <c r="DN76" s="602">
        <f t="shared" si="60"/>
        <v>0</v>
      </c>
      <c r="DO76" s="621" t="e">
        <f t="shared" si="61"/>
        <v>#DIV/0!</v>
      </c>
      <c r="DQ76" s="602">
        <f t="shared" si="62"/>
        <v>0</v>
      </c>
      <c r="DR76" s="621" t="e">
        <f t="shared" si="63"/>
        <v>#DIV/0!</v>
      </c>
      <c r="DS76" s="294">
        <v>0</v>
      </c>
      <c r="DT76" s="602">
        <f t="shared" si="64"/>
        <v>0</v>
      </c>
      <c r="DU76" s="621" t="e">
        <f t="shared" si="65"/>
        <v>#DIV/0!</v>
      </c>
      <c r="DV76" s="294">
        <v>0</v>
      </c>
      <c r="DW76" s="602">
        <f t="shared" si="66"/>
        <v>0</v>
      </c>
      <c r="DX76" s="621" t="e">
        <f t="shared" si="67"/>
        <v>#DIV/0!</v>
      </c>
    </row>
    <row r="77" spans="1:128" x14ac:dyDescent="0.25">
      <c r="O77" s="294">
        <v>0</v>
      </c>
      <c r="T77" s="294">
        <v>0</v>
      </c>
      <c r="AC77" s="294">
        <v>0</v>
      </c>
      <c r="AH77" s="294">
        <v>0</v>
      </c>
      <c r="AM77" s="294">
        <v>0</v>
      </c>
      <c r="AV77" s="294">
        <v>0</v>
      </c>
      <c r="BA77" s="294">
        <v>0</v>
      </c>
      <c r="BF77" s="294">
        <v>0</v>
      </c>
      <c r="BG77" s="294">
        <v>0</v>
      </c>
      <c r="BH77" s="546"/>
      <c r="BL77" s="294">
        <v>0</v>
      </c>
      <c r="BP77" s="294">
        <v>0</v>
      </c>
      <c r="BQ77" s="294">
        <v>0</v>
      </c>
      <c r="BR77" s="294">
        <v>0</v>
      </c>
      <c r="BS77" s="546" t="e">
        <v>#DIV/0!</v>
      </c>
      <c r="BT77" s="294">
        <v>0</v>
      </c>
      <c r="BU77" s="294">
        <v>0</v>
      </c>
      <c r="BV77" s="546" t="e">
        <v>#DIV/0!</v>
      </c>
      <c r="BX77" s="602">
        <v>0</v>
      </c>
      <c r="BY77" s="621" t="e">
        <v>#DIV/0!</v>
      </c>
      <c r="CA77" s="602">
        <f t="shared" si="34"/>
        <v>0</v>
      </c>
      <c r="CB77" s="621" t="e">
        <f t="shared" si="35"/>
        <v>#DIV/0!</v>
      </c>
      <c r="CC77" s="294">
        <v>0</v>
      </c>
      <c r="CD77" s="602">
        <f t="shared" si="36"/>
        <v>0</v>
      </c>
      <c r="CE77" s="621" t="e">
        <f t="shared" si="37"/>
        <v>#DIV/0!</v>
      </c>
      <c r="CF77" s="294">
        <v>0</v>
      </c>
      <c r="CG77" s="602">
        <f t="shared" si="38"/>
        <v>0</v>
      </c>
      <c r="CH77" s="621" t="e">
        <f t="shared" si="39"/>
        <v>#DIV/0!</v>
      </c>
      <c r="CJ77" s="602">
        <f t="shared" si="40"/>
        <v>0</v>
      </c>
      <c r="CK77" s="621" t="e">
        <f t="shared" si="41"/>
        <v>#DIV/0!</v>
      </c>
      <c r="CL77" s="294">
        <v>0</v>
      </c>
      <c r="CM77" s="602">
        <f t="shared" si="42"/>
        <v>0</v>
      </c>
      <c r="CN77" s="621" t="e">
        <f t="shared" si="43"/>
        <v>#DIV/0!</v>
      </c>
      <c r="CO77" s="294">
        <v>0</v>
      </c>
      <c r="CP77" s="602">
        <f t="shared" si="44"/>
        <v>0</v>
      </c>
      <c r="CQ77" s="621" t="e">
        <f t="shared" si="45"/>
        <v>#DIV/0!</v>
      </c>
      <c r="CR77" s="294">
        <v>0</v>
      </c>
      <c r="CS77" s="602">
        <f t="shared" si="46"/>
        <v>0</v>
      </c>
      <c r="CT77" s="621" t="e">
        <f t="shared" si="47"/>
        <v>#DIV/0!</v>
      </c>
      <c r="CU77" s="294">
        <v>0</v>
      </c>
      <c r="CV77" s="602">
        <f t="shared" si="48"/>
        <v>0</v>
      </c>
      <c r="CW77" s="621" t="e">
        <f t="shared" si="49"/>
        <v>#DIV/0!</v>
      </c>
      <c r="CY77" s="602">
        <f t="shared" si="50"/>
        <v>0</v>
      </c>
      <c r="CZ77" s="621" t="e">
        <f t="shared" si="51"/>
        <v>#DIV/0!</v>
      </c>
      <c r="DB77" s="602">
        <f t="shared" si="52"/>
        <v>0</v>
      </c>
      <c r="DC77" s="621" t="e">
        <f t="shared" si="53"/>
        <v>#DIV/0!</v>
      </c>
      <c r="DE77" s="602">
        <f t="shared" si="54"/>
        <v>0</v>
      </c>
      <c r="DF77" s="621" t="e">
        <f t="shared" si="55"/>
        <v>#DIV/0!</v>
      </c>
      <c r="DG77" s="294">
        <v>0</v>
      </c>
      <c r="DH77" s="602">
        <f t="shared" si="56"/>
        <v>0</v>
      </c>
      <c r="DI77" s="621" t="e">
        <f t="shared" si="57"/>
        <v>#DIV/0!</v>
      </c>
      <c r="DK77" s="602">
        <f t="shared" si="58"/>
        <v>0</v>
      </c>
      <c r="DL77" s="621" t="e">
        <f t="shared" si="59"/>
        <v>#DIV/0!</v>
      </c>
      <c r="DN77" s="602">
        <f t="shared" si="60"/>
        <v>0</v>
      </c>
      <c r="DO77" s="621" t="e">
        <f t="shared" si="61"/>
        <v>#DIV/0!</v>
      </c>
      <c r="DQ77" s="602">
        <f t="shared" si="62"/>
        <v>0</v>
      </c>
      <c r="DR77" s="621" t="e">
        <f t="shared" si="63"/>
        <v>#DIV/0!</v>
      </c>
      <c r="DS77" s="294">
        <v>0</v>
      </c>
      <c r="DT77" s="602">
        <f t="shared" si="64"/>
        <v>0</v>
      </c>
      <c r="DU77" s="621" t="e">
        <f t="shared" si="65"/>
        <v>#DIV/0!</v>
      </c>
      <c r="DV77" s="294">
        <v>0</v>
      </c>
      <c r="DW77" s="602">
        <f t="shared" si="66"/>
        <v>0</v>
      </c>
      <c r="DX77" s="621" t="e">
        <f t="shared" si="67"/>
        <v>#DIV/0!</v>
      </c>
    </row>
    <row r="78" spans="1:128" x14ac:dyDescent="0.25">
      <c r="A78" s="87" t="s">
        <v>53</v>
      </c>
      <c r="B78" s="294">
        <v>2031.1399021149991</v>
      </c>
      <c r="C78" s="294">
        <v>1885.6169953194112</v>
      </c>
      <c r="D78" s="294">
        <v>5679.2679929826536</v>
      </c>
      <c r="E78" s="294">
        <v>9596.0248904170639</v>
      </c>
      <c r="F78" s="294">
        <v>1856.3479924507701</v>
      </c>
      <c r="G78" s="294">
        <v>1269.941989381341</v>
      </c>
      <c r="H78" s="294">
        <v>441.45999860279062</v>
      </c>
      <c r="I78" s="294">
        <v>3567.7499804349018</v>
      </c>
      <c r="J78" s="294">
        <v>13163.774870851965</v>
      </c>
      <c r="K78" s="294">
        <v>0</v>
      </c>
      <c r="L78" s="294">
        <v>0</v>
      </c>
      <c r="M78" s="294">
        <v>853.91999999999825</v>
      </c>
      <c r="N78" s="294">
        <v>853.91999999999825</v>
      </c>
      <c r="O78" s="294">
        <v>14017.694870851963</v>
      </c>
      <c r="P78" s="294">
        <v>1966.2720000000008</v>
      </c>
      <c r="Q78" s="294">
        <v>2237.8900000000031</v>
      </c>
      <c r="R78" s="294">
        <v>-3.9782601665847324</v>
      </c>
      <c r="S78" s="294">
        <v>4200.1837398334192</v>
      </c>
      <c r="T78" s="294">
        <v>18217.87861068538</v>
      </c>
      <c r="U78" s="294">
        <v>2725.345005164625</v>
      </c>
      <c r="V78" s="294">
        <v>3117.4080009355039</v>
      </c>
      <c r="W78" s="294">
        <v>2865.5790094923395</v>
      </c>
      <c r="X78" s="294">
        <v>8708.3320155924685</v>
      </c>
      <c r="Y78" s="294">
        <v>1209.7599941909211</v>
      </c>
      <c r="Z78" s="294">
        <v>981.43599916987841</v>
      </c>
      <c r="AA78" s="294">
        <v>131.72199920743697</v>
      </c>
      <c r="AB78" s="294">
        <v>2322.9179925682365</v>
      </c>
      <c r="AC78" s="294">
        <v>11031.250008160705</v>
      </c>
      <c r="AD78" s="294">
        <v>0</v>
      </c>
      <c r="AE78" s="294">
        <v>0</v>
      </c>
      <c r="AF78" s="294">
        <v>866.71599999999944</v>
      </c>
      <c r="AG78" s="294">
        <v>866.71599999999944</v>
      </c>
      <c r="AH78" s="294">
        <v>11897.966008160703</v>
      </c>
      <c r="AI78" s="294">
        <v>1669.1509999999998</v>
      </c>
      <c r="AJ78" s="294">
        <v>0</v>
      </c>
      <c r="AK78" s="294">
        <v>2281.1460000000006</v>
      </c>
      <c r="AL78" s="294">
        <v>3950.2970000000005</v>
      </c>
      <c r="AM78" s="294">
        <v>15848.263008160704</v>
      </c>
      <c r="AN78" s="294">
        <v>2865.366</v>
      </c>
      <c r="AO78" s="294">
        <v>3003.1320000000014</v>
      </c>
      <c r="AP78" s="294">
        <v>3666</v>
      </c>
      <c r="AQ78" s="294">
        <v>9534.4980000000014</v>
      </c>
      <c r="AR78" s="294">
        <v>1659.4800000000014</v>
      </c>
      <c r="AS78" s="294">
        <v>719.77399999999943</v>
      </c>
      <c r="AT78" s="294">
        <v>233</v>
      </c>
      <c r="AU78" s="294">
        <v>2612.2540000000008</v>
      </c>
      <c r="AV78" s="294">
        <v>12146.752000000002</v>
      </c>
      <c r="AW78" s="294">
        <v>0</v>
      </c>
      <c r="AX78" s="294">
        <v>0</v>
      </c>
      <c r="AY78" s="294">
        <v>1122</v>
      </c>
      <c r="AZ78" s="294">
        <v>1122</v>
      </c>
      <c r="BA78" s="294">
        <v>13268.752000000002</v>
      </c>
      <c r="BB78" s="294">
        <v>1602.6350000000002</v>
      </c>
      <c r="BC78" s="294">
        <v>2530</v>
      </c>
      <c r="BD78" s="294">
        <v>2048</v>
      </c>
      <c r="BE78" s="294">
        <v>6180.6350000000002</v>
      </c>
      <c r="BF78" s="294">
        <v>19449.387000000002</v>
      </c>
      <c r="BG78" s="294">
        <v>3601.1239918392985</v>
      </c>
      <c r="BH78" s="546">
        <v>0.22722515331711635</v>
      </c>
      <c r="BI78" s="294">
        <v>2319</v>
      </c>
      <c r="BJ78" s="294">
        <v>2530</v>
      </c>
      <c r="BK78" s="294">
        <v>1979.4</v>
      </c>
      <c r="BL78" s="294">
        <v>6828.4</v>
      </c>
      <c r="BM78" s="294">
        <v>1625</v>
      </c>
      <c r="BN78" s="294">
        <v>1188.5</v>
      </c>
      <c r="BO78" s="294">
        <v>502</v>
      </c>
      <c r="BP78" s="294">
        <v>3315.5</v>
      </c>
      <c r="BQ78" s="294">
        <v>10143.9</v>
      </c>
      <c r="BR78" s="294">
        <v>-2002.8520000000026</v>
      </c>
      <c r="BS78" s="546">
        <v>-0.1648878646736183</v>
      </c>
      <c r="BT78" s="294">
        <v>0</v>
      </c>
      <c r="BU78" s="294">
        <v>0</v>
      </c>
      <c r="BV78" s="546" t="e">
        <v>#DIV/0!</v>
      </c>
      <c r="BW78" s="294">
        <v>0</v>
      </c>
      <c r="BX78" s="602">
        <v>0</v>
      </c>
      <c r="BY78" s="621" t="e">
        <v>#DIV/0!</v>
      </c>
      <c r="BZ78" s="294">
        <v>688.2</v>
      </c>
      <c r="CA78" s="602">
        <f t="shared" si="34"/>
        <v>-433.79999999999995</v>
      </c>
      <c r="CB78" s="621">
        <f t="shared" si="35"/>
        <v>-0.38663101604278072</v>
      </c>
      <c r="CC78" s="294">
        <v>688.2</v>
      </c>
      <c r="CD78" s="602">
        <f t="shared" si="36"/>
        <v>-433.79999999999995</v>
      </c>
      <c r="CE78" s="621">
        <f t="shared" si="37"/>
        <v>-0.38663101604278072</v>
      </c>
      <c r="CF78" s="294">
        <v>10832.5</v>
      </c>
      <c r="CG78" s="602">
        <f t="shared" si="38"/>
        <v>-2436.2520000000022</v>
      </c>
      <c r="CH78" s="621">
        <f t="shared" si="39"/>
        <v>-0.18360822479762995</v>
      </c>
      <c r="CI78" s="294">
        <v>1364.7</v>
      </c>
      <c r="CJ78" s="602">
        <f t="shared" si="40"/>
        <v>-237.93500000000017</v>
      </c>
      <c r="CK78" s="621">
        <f t="shared" si="41"/>
        <v>-0.1484648719140666</v>
      </c>
      <c r="CL78" s="294">
        <v>2258.7000000000003</v>
      </c>
      <c r="CM78" s="602">
        <f t="shared" si="42"/>
        <v>-271.29999999999973</v>
      </c>
      <c r="CN78" s="621">
        <f t="shared" si="43"/>
        <v>-0.10723320158102756</v>
      </c>
      <c r="CO78" s="294">
        <v>2723</v>
      </c>
      <c r="CP78" s="602">
        <f t="shared" si="44"/>
        <v>675</v>
      </c>
      <c r="CQ78" s="621">
        <f t="shared" si="45"/>
        <v>0.32958984375</v>
      </c>
      <c r="CR78" s="294">
        <v>6346.4000000000005</v>
      </c>
      <c r="CS78" s="602">
        <f t="shared" si="46"/>
        <v>165.76500000000033</v>
      </c>
      <c r="CT78" s="621">
        <f t="shared" si="47"/>
        <v>2.6820059751142128E-2</v>
      </c>
      <c r="CU78" s="294">
        <v>17178.558000000001</v>
      </c>
      <c r="CV78" s="602">
        <f t="shared" si="48"/>
        <v>-2270.8290000000015</v>
      </c>
      <c r="CW78" s="621">
        <f t="shared" si="49"/>
        <v>-0.11675581343514843</v>
      </c>
      <c r="CX78" s="294">
        <v>2607</v>
      </c>
      <c r="CY78" s="602">
        <f t="shared" si="50"/>
        <v>288</v>
      </c>
      <c r="CZ78" s="621">
        <f t="shared" si="51"/>
        <v>0.12419146183699871</v>
      </c>
      <c r="DA78" s="294">
        <v>2714</v>
      </c>
      <c r="DB78" s="602">
        <f t="shared" si="52"/>
        <v>184</v>
      </c>
      <c r="DC78" s="621">
        <f t="shared" si="53"/>
        <v>7.2727272727272724E-2</v>
      </c>
      <c r="DD78" s="294">
        <v>2342</v>
      </c>
      <c r="DE78" s="602">
        <f t="shared" si="54"/>
        <v>362.59999999999991</v>
      </c>
      <c r="DF78" s="621">
        <f t="shared" si="55"/>
        <v>0.1831868242901889</v>
      </c>
      <c r="DG78" s="294">
        <v>7663</v>
      </c>
      <c r="DH78" s="602">
        <f t="shared" si="56"/>
        <v>834.60000000000036</v>
      </c>
      <c r="DI78" s="621">
        <f t="shared" si="57"/>
        <v>0.1222248257278426</v>
      </c>
      <c r="DJ78" s="294">
        <v>1772.3</v>
      </c>
      <c r="DK78" s="602">
        <f t="shared" si="58"/>
        <v>583.79999999999995</v>
      </c>
      <c r="DL78" s="621">
        <f t="shared" si="59"/>
        <v>0.49120740429112325</v>
      </c>
      <c r="DM78" s="294">
        <v>1190.5999999999999</v>
      </c>
      <c r="DN78" s="602">
        <f t="shared" si="60"/>
        <v>2.0999999999999091</v>
      </c>
      <c r="DO78" s="621">
        <f t="shared" si="61"/>
        <v>1.7669331089607985E-3</v>
      </c>
      <c r="DP78" s="294">
        <v>203.60000000000002</v>
      </c>
      <c r="DQ78" s="602">
        <f t="shared" si="62"/>
        <v>-298.39999999999998</v>
      </c>
      <c r="DR78" s="621">
        <f t="shared" si="63"/>
        <v>-0.59442231075697205</v>
      </c>
      <c r="DS78" s="294">
        <v>3167.2</v>
      </c>
      <c r="DT78" s="602">
        <f t="shared" si="64"/>
        <v>-148.30000000000018</v>
      </c>
      <c r="DU78" s="621">
        <f t="shared" si="65"/>
        <v>-4.4729301764439809E-2</v>
      </c>
      <c r="DV78" s="294">
        <v>10830.2</v>
      </c>
      <c r="DW78" s="602">
        <f t="shared" si="66"/>
        <v>686.30000000000109</v>
      </c>
      <c r="DX78" s="621">
        <f t="shared" si="67"/>
        <v>6.7656424057808251E-2</v>
      </c>
    </row>
    <row r="79" spans="1:128" x14ac:dyDescent="0.25">
      <c r="A79" s="87" t="s">
        <v>98</v>
      </c>
      <c r="B79" s="294">
        <v>1901.2800026790001</v>
      </c>
      <c r="C79" s="294">
        <v>1769.7156</v>
      </c>
      <c r="D79" s="294">
        <v>5583.3120138959994</v>
      </c>
      <c r="E79" s="294">
        <v>9254.307616574999</v>
      </c>
      <c r="F79" s="294">
        <v>1782.8730021650001</v>
      </c>
      <c r="G79" s="294">
        <v>1226.1379981089999</v>
      </c>
      <c r="H79" s="294">
        <v>435.45999996400002</v>
      </c>
      <c r="I79" s="294">
        <v>3444.4710002379998</v>
      </c>
      <c r="J79" s="294">
        <v>12698.778616812999</v>
      </c>
      <c r="K79" s="294">
        <v>0</v>
      </c>
      <c r="L79" s="294">
        <v>0</v>
      </c>
      <c r="M79" s="294">
        <v>805.59999999999991</v>
      </c>
      <c r="N79" s="294">
        <v>805.59999999999991</v>
      </c>
      <c r="O79" s="294">
        <v>13504.378616812999</v>
      </c>
      <c r="P79" s="294">
        <v>1813.4590000000001</v>
      </c>
      <c r="Q79" s="294">
        <v>2095.739</v>
      </c>
      <c r="S79" s="294">
        <v>3909.1980000000003</v>
      </c>
      <c r="T79" s="294">
        <v>17413.576616812999</v>
      </c>
      <c r="U79" s="294">
        <v>2558.9150051969996</v>
      </c>
      <c r="V79" s="294">
        <v>2972.8210024919995</v>
      </c>
      <c r="W79" s="294">
        <v>2733.862003831</v>
      </c>
      <c r="X79" s="294">
        <v>8265.5980115199982</v>
      </c>
      <c r="Y79" s="294">
        <v>1079.483003026</v>
      </c>
      <c r="Z79" s="294">
        <v>904.19600128000002</v>
      </c>
      <c r="AA79" s="294">
        <v>127.45200021599999</v>
      </c>
      <c r="AB79" s="294">
        <v>2111.1310045219998</v>
      </c>
      <c r="AC79" s="294">
        <v>10376.729016041998</v>
      </c>
      <c r="AD79" s="294">
        <v>0</v>
      </c>
      <c r="AE79" s="294">
        <v>0</v>
      </c>
      <c r="AF79" s="294">
        <v>818.55</v>
      </c>
      <c r="AG79" s="294">
        <v>818.55</v>
      </c>
      <c r="AH79" s="294">
        <v>11195.279016041997</v>
      </c>
      <c r="AI79" s="294">
        <v>1585.0778729203275</v>
      </c>
      <c r="AJ79" s="294">
        <v>0</v>
      </c>
      <c r="AK79" s="294">
        <v>0</v>
      </c>
      <c r="AL79" s="294">
        <v>1585.0778729203275</v>
      </c>
      <c r="AM79" s="294">
        <v>12780.356888962324</v>
      </c>
      <c r="AN79" s="294">
        <v>2527.7380000000003</v>
      </c>
      <c r="AO79" s="294">
        <v>2691.2380000000003</v>
      </c>
      <c r="AP79" s="294">
        <v>3464</v>
      </c>
      <c r="AQ79" s="294">
        <v>8682.9760000000006</v>
      </c>
      <c r="AR79" s="294">
        <v>1528.11</v>
      </c>
      <c r="AS79" s="294">
        <v>657.17</v>
      </c>
      <c r="AT79" s="294">
        <v>226</v>
      </c>
      <c r="AU79" s="681">
        <v>2411.2799999999997</v>
      </c>
      <c r="AV79" s="294">
        <v>11094.256000000001</v>
      </c>
      <c r="AW79" s="294">
        <v>0</v>
      </c>
      <c r="AX79" s="294">
        <v>0</v>
      </c>
      <c r="AY79" s="294">
        <v>1070</v>
      </c>
      <c r="AZ79" s="294">
        <v>1070</v>
      </c>
      <c r="BA79" s="294">
        <v>12164.256000000001</v>
      </c>
      <c r="BB79" s="294">
        <v>1485.6280000000002</v>
      </c>
      <c r="BC79" s="230">
        <v>2337</v>
      </c>
      <c r="BD79" s="681">
        <v>1843</v>
      </c>
      <c r="BE79" s="681">
        <v>5665.6280000000006</v>
      </c>
      <c r="BF79" s="681">
        <v>17829.884000000002</v>
      </c>
      <c r="BG79" s="294">
        <v>5049.527111037678</v>
      </c>
      <c r="BH79" s="546">
        <v>0.3951006341144252</v>
      </c>
      <c r="BI79" s="681">
        <v>2082</v>
      </c>
      <c r="BJ79" s="681">
        <v>2295</v>
      </c>
      <c r="BK79" s="681">
        <v>1788</v>
      </c>
      <c r="BL79" s="681">
        <v>6165</v>
      </c>
      <c r="BM79" s="681">
        <v>1497</v>
      </c>
      <c r="BN79" s="681">
        <v>1128</v>
      </c>
      <c r="BO79" s="681">
        <v>497</v>
      </c>
      <c r="BP79" s="681">
        <v>3122</v>
      </c>
      <c r="BQ79" s="681">
        <v>9287</v>
      </c>
      <c r="BR79" s="294">
        <v>-1807.2560000000012</v>
      </c>
      <c r="BS79" s="546">
        <v>-0.16290015301611943</v>
      </c>
      <c r="BT79" s="681">
        <v>0</v>
      </c>
      <c r="BU79" s="294">
        <v>0</v>
      </c>
      <c r="BV79" s="546" t="e">
        <v>#DIV/0!</v>
      </c>
      <c r="BW79" s="681">
        <v>0</v>
      </c>
      <c r="BX79" s="602">
        <v>0</v>
      </c>
      <c r="BY79" s="621" t="e">
        <v>#DIV/0!</v>
      </c>
      <c r="BZ79" s="294">
        <v>654</v>
      </c>
      <c r="CA79" s="602">
        <f t="shared" si="34"/>
        <v>-416</v>
      </c>
      <c r="CB79" s="621">
        <f t="shared" si="35"/>
        <v>-0.38878504672897196</v>
      </c>
      <c r="CC79" s="294">
        <v>654</v>
      </c>
      <c r="CD79" s="602">
        <f t="shared" si="36"/>
        <v>-416</v>
      </c>
      <c r="CE79" s="621">
        <f t="shared" si="37"/>
        <v>-0.38878504672897196</v>
      </c>
      <c r="CF79" s="294">
        <v>9941</v>
      </c>
      <c r="CG79" s="602">
        <f t="shared" si="38"/>
        <v>-2223.2560000000012</v>
      </c>
      <c r="CH79" s="621">
        <f t="shared" si="39"/>
        <v>-0.18276958327743192</v>
      </c>
      <c r="CI79" s="294">
        <v>1267.742</v>
      </c>
      <c r="CJ79" s="602">
        <f t="shared" si="40"/>
        <v>-217.88600000000019</v>
      </c>
      <c r="CK79" s="621">
        <f t="shared" si="41"/>
        <v>-0.14666255617153162</v>
      </c>
      <c r="CL79" s="294">
        <v>2030.289</v>
      </c>
      <c r="CM79" s="602">
        <f t="shared" si="42"/>
        <v>-306.71100000000001</v>
      </c>
      <c r="CN79" s="621">
        <f t="shared" si="43"/>
        <v>-0.13124133504492941</v>
      </c>
      <c r="CO79" s="294">
        <v>2474.799</v>
      </c>
      <c r="CP79" s="602">
        <f t="shared" si="44"/>
        <v>631.79899999999998</v>
      </c>
      <c r="CQ79" s="621">
        <f t="shared" si="45"/>
        <v>0.34281009224091152</v>
      </c>
      <c r="CR79" s="294">
        <v>5772.83</v>
      </c>
      <c r="CS79" s="602">
        <f t="shared" si="46"/>
        <v>107.20199999999932</v>
      </c>
      <c r="CT79" s="621">
        <f t="shared" si="47"/>
        <v>1.892146819381705E-2</v>
      </c>
      <c r="CU79" s="294">
        <v>15712.923000000001</v>
      </c>
      <c r="CV79" s="602">
        <f t="shared" si="48"/>
        <v>-2116.9610000000011</v>
      </c>
      <c r="CW79" s="621">
        <f t="shared" si="49"/>
        <v>-0.11873105848585447</v>
      </c>
      <c r="CX79" s="294">
        <v>2340</v>
      </c>
      <c r="CY79" s="602">
        <f t="shared" si="50"/>
        <v>258</v>
      </c>
      <c r="CZ79" s="621">
        <f t="shared" si="51"/>
        <v>0.1239193083573487</v>
      </c>
      <c r="DA79" s="294">
        <v>2464</v>
      </c>
      <c r="DB79" s="602">
        <f t="shared" si="52"/>
        <v>169</v>
      </c>
      <c r="DC79" s="621">
        <f t="shared" si="53"/>
        <v>7.3638344226579527E-2</v>
      </c>
      <c r="DD79" s="294">
        <v>2149.1149999999998</v>
      </c>
      <c r="DE79" s="602">
        <f t="shared" si="54"/>
        <v>361.11499999999978</v>
      </c>
      <c r="DF79" s="621">
        <f t="shared" si="55"/>
        <v>0.20196588366890367</v>
      </c>
      <c r="DG79" s="294">
        <v>6953.1149999999998</v>
      </c>
      <c r="DH79" s="602">
        <f t="shared" si="56"/>
        <v>788.11499999999978</v>
      </c>
      <c r="DI79" s="621">
        <f t="shared" si="57"/>
        <v>0.12783698296836979</v>
      </c>
      <c r="DJ79" s="294">
        <v>1663</v>
      </c>
      <c r="DK79" s="602">
        <f t="shared" si="58"/>
        <v>535</v>
      </c>
      <c r="DL79" s="621">
        <f t="shared" si="59"/>
        <v>0.47429078014184395</v>
      </c>
      <c r="DM79" s="294">
        <v>1132.421</v>
      </c>
      <c r="DN79" s="602">
        <f t="shared" si="60"/>
        <v>4.4210000000000491</v>
      </c>
      <c r="DO79" s="621">
        <f t="shared" si="61"/>
        <v>3.9193262411347952E-3</v>
      </c>
      <c r="DP79" s="294">
        <v>199.27</v>
      </c>
      <c r="DQ79" s="602">
        <f t="shared" si="62"/>
        <v>-297.73</v>
      </c>
      <c r="DR79" s="621">
        <f t="shared" si="63"/>
        <v>-0.59905432595573449</v>
      </c>
      <c r="DS79" s="294">
        <v>2994.6909999999998</v>
      </c>
      <c r="DT79" s="602">
        <f t="shared" si="64"/>
        <v>-127.3090000000002</v>
      </c>
      <c r="DU79" s="621">
        <f t="shared" si="65"/>
        <v>-4.0778026905829656E-2</v>
      </c>
      <c r="DV79" s="294">
        <v>9947.8060000000005</v>
      </c>
      <c r="DW79" s="602">
        <f t="shared" si="66"/>
        <v>660.80600000000049</v>
      </c>
      <c r="DX79" s="621">
        <f t="shared" si="67"/>
        <v>7.1153871002476637E-2</v>
      </c>
    </row>
    <row r="80" spans="1:128" x14ac:dyDescent="0.25">
      <c r="A80" s="86" t="s">
        <v>85</v>
      </c>
      <c r="B80" s="294">
        <v>18785</v>
      </c>
      <c r="C80" s="294">
        <v>16234</v>
      </c>
      <c r="D80" s="294">
        <v>13337</v>
      </c>
      <c r="E80" s="294">
        <v>48356</v>
      </c>
      <c r="F80" s="294">
        <v>8667</v>
      </c>
      <c r="G80" s="294">
        <v>4866</v>
      </c>
      <c r="H80" s="294">
        <v>509</v>
      </c>
      <c r="I80" s="294">
        <v>14042</v>
      </c>
      <c r="J80" s="294">
        <v>62398</v>
      </c>
      <c r="K80" s="294">
        <v>220</v>
      </c>
      <c r="L80" s="294">
        <v>326</v>
      </c>
      <c r="M80" s="294">
        <v>11328</v>
      </c>
      <c r="N80" s="294">
        <v>11874</v>
      </c>
      <c r="O80" s="294">
        <v>74272</v>
      </c>
      <c r="P80" s="294">
        <v>25125</v>
      </c>
      <c r="Q80" s="294">
        <v>37717</v>
      </c>
      <c r="R80" s="294">
        <v>44267</v>
      </c>
      <c r="S80" s="294">
        <v>107109</v>
      </c>
      <c r="T80" s="294">
        <v>181381</v>
      </c>
      <c r="U80" s="294">
        <v>47807</v>
      </c>
      <c r="V80" s="294">
        <v>37541</v>
      </c>
      <c r="W80" s="294">
        <v>36729</v>
      </c>
      <c r="X80" s="294">
        <v>122077</v>
      </c>
      <c r="Y80" s="294">
        <v>23992</v>
      </c>
      <c r="Z80" s="294">
        <v>14117</v>
      </c>
      <c r="AA80" s="294">
        <v>1603</v>
      </c>
      <c r="AB80" s="294">
        <v>39712</v>
      </c>
      <c r="AC80" s="294">
        <v>161789</v>
      </c>
      <c r="AD80" s="294">
        <v>746</v>
      </c>
      <c r="AE80" s="294">
        <v>563</v>
      </c>
      <c r="AF80" s="88">
        <v>10368</v>
      </c>
      <c r="AG80" s="294">
        <v>11677</v>
      </c>
      <c r="AH80" s="294">
        <v>173466</v>
      </c>
      <c r="AI80" s="294">
        <v>26736</v>
      </c>
      <c r="AJ80" s="294">
        <v>34390</v>
      </c>
      <c r="AK80" s="294">
        <v>42522</v>
      </c>
      <c r="AL80" s="294">
        <v>103648</v>
      </c>
      <c r="AM80" s="294">
        <v>277114</v>
      </c>
      <c r="AN80" s="294">
        <v>49064</v>
      </c>
      <c r="AO80" s="294">
        <v>41127</v>
      </c>
      <c r="AP80" s="294">
        <v>37482</v>
      </c>
      <c r="AQ80" s="294">
        <v>127673</v>
      </c>
      <c r="AR80" s="294">
        <v>24613</v>
      </c>
      <c r="AS80" s="294">
        <v>15948</v>
      </c>
      <c r="AT80" s="294">
        <v>1829</v>
      </c>
      <c r="AU80" s="294">
        <v>42390</v>
      </c>
      <c r="AV80" s="294">
        <v>170063</v>
      </c>
      <c r="AW80" s="294">
        <v>209</v>
      </c>
      <c r="AX80" s="294">
        <v>339</v>
      </c>
      <c r="AY80" s="88">
        <v>10701</v>
      </c>
      <c r="AZ80" s="294">
        <v>11249</v>
      </c>
      <c r="BA80" s="294">
        <v>181312</v>
      </c>
      <c r="BB80" s="294">
        <v>20549</v>
      </c>
      <c r="BC80" s="294">
        <v>30732</v>
      </c>
      <c r="BD80" s="294">
        <v>37436</v>
      </c>
      <c r="BE80" s="294">
        <v>88717</v>
      </c>
      <c r="BF80" s="294">
        <v>270029</v>
      </c>
      <c r="BG80" s="294">
        <v>-7085</v>
      </c>
      <c r="BH80" s="546">
        <v>-2.5567095130523909E-2</v>
      </c>
      <c r="BI80" s="294">
        <v>43163</v>
      </c>
      <c r="BJ80" s="294">
        <v>34421</v>
      </c>
      <c r="BK80" s="294">
        <v>29389</v>
      </c>
      <c r="BL80" s="294">
        <v>106973</v>
      </c>
      <c r="BM80" s="294">
        <v>26685</v>
      </c>
      <c r="BN80" s="294">
        <v>16182</v>
      </c>
      <c r="BO80" s="294">
        <v>1597</v>
      </c>
      <c r="BP80" s="294">
        <v>44464</v>
      </c>
      <c r="BQ80" s="294">
        <v>151437</v>
      </c>
      <c r="BR80" s="294">
        <v>-18626</v>
      </c>
      <c r="BS80" s="546">
        <v>-0.10952411753291427</v>
      </c>
      <c r="BT80" s="294">
        <v>502</v>
      </c>
      <c r="BU80" s="294">
        <v>293</v>
      </c>
      <c r="BV80" s="546">
        <v>1.4019138755980862</v>
      </c>
      <c r="BW80" s="294">
        <v>774</v>
      </c>
      <c r="BX80" s="602">
        <v>435</v>
      </c>
      <c r="BY80" s="621">
        <v>1.2831858407079646</v>
      </c>
      <c r="BZ80" s="294">
        <v>11628</v>
      </c>
      <c r="CA80" s="602">
        <f t="shared" si="34"/>
        <v>927</v>
      </c>
      <c r="CB80" s="621">
        <f t="shared" si="35"/>
        <v>8.6627417998317913E-2</v>
      </c>
      <c r="CC80" s="294">
        <v>12904</v>
      </c>
      <c r="CD80" s="602">
        <f t="shared" si="36"/>
        <v>1655</v>
      </c>
      <c r="CE80" s="621">
        <f t="shared" si="37"/>
        <v>0.14712418881678371</v>
      </c>
      <c r="CF80" s="294">
        <v>164342</v>
      </c>
      <c r="CG80" s="602">
        <f t="shared" si="38"/>
        <v>-16970</v>
      </c>
      <c r="CH80" s="621">
        <f t="shared" si="39"/>
        <v>-9.3595570067066716E-2</v>
      </c>
      <c r="CI80" s="294">
        <v>24454</v>
      </c>
      <c r="CJ80" s="602">
        <f t="shared" si="40"/>
        <v>3905</v>
      </c>
      <c r="CK80" s="621">
        <f t="shared" si="41"/>
        <v>0.19003357827631515</v>
      </c>
      <c r="CL80" s="294">
        <v>34390</v>
      </c>
      <c r="CM80" s="602">
        <f t="shared" si="42"/>
        <v>3658</v>
      </c>
      <c r="CN80" s="621">
        <f t="shared" si="43"/>
        <v>0.11902902512039568</v>
      </c>
      <c r="CO80" s="294">
        <v>42645</v>
      </c>
      <c r="CP80" s="602">
        <f t="shared" si="44"/>
        <v>5209</v>
      </c>
      <c r="CQ80" s="621">
        <f t="shared" si="45"/>
        <v>0.13914413933112513</v>
      </c>
      <c r="CR80" s="294">
        <v>101489</v>
      </c>
      <c r="CS80" s="602">
        <f t="shared" si="46"/>
        <v>12772</v>
      </c>
      <c r="CT80" s="621">
        <f t="shared" si="47"/>
        <v>0.143963389203873</v>
      </c>
      <c r="CU80" s="294">
        <v>265831</v>
      </c>
      <c r="CV80" s="602">
        <f t="shared" si="48"/>
        <v>-4198</v>
      </c>
      <c r="CW80" s="621">
        <f t="shared" si="49"/>
        <v>-1.5546478341215203E-2</v>
      </c>
      <c r="CX80" s="294">
        <v>48805</v>
      </c>
      <c r="CY80" s="602">
        <f t="shared" si="50"/>
        <v>5642</v>
      </c>
      <c r="CZ80" s="621">
        <f t="shared" si="51"/>
        <v>0.13071380580589856</v>
      </c>
      <c r="DA80" s="294">
        <v>37070</v>
      </c>
      <c r="DB80" s="602">
        <f t="shared" si="52"/>
        <v>2649</v>
      </c>
      <c r="DC80" s="621">
        <f t="shared" si="53"/>
        <v>7.6958833270387259E-2</v>
      </c>
      <c r="DD80" s="294">
        <v>32204</v>
      </c>
      <c r="DE80" s="602">
        <f t="shared" si="54"/>
        <v>2815</v>
      </c>
      <c r="DF80" s="621">
        <f t="shared" si="55"/>
        <v>9.5784136921977611E-2</v>
      </c>
      <c r="DG80" s="294">
        <v>118079</v>
      </c>
      <c r="DH80" s="602">
        <f t="shared" si="56"/>
        <v>11106</v>
      </c>
      <c r="DI80" s="621">
        <f t="shared" si="57"/>
        <v>0.10382059024239762</v>
      </c>
      <c r="DJ80" s="294">
        <v>22035</v>
      </c>
      <c r="DK80" s="602">
        <f t="shared" si="58"/>
        <v>5853</v>
      </c>
      <c r="DL80" s="621">
        <f t="shared" si="59"/>
        <v>0.36169818316648128</v>
      </c>
      <c r="DM80" s="294">
        <v>12195</v>
      </c>
      <c r="DN80" s="602">
        <f t="shared" si="60"/>
        <v>-3987</v>
      </c>
      <c r="DO80" s="621">
        <f t="shared" si="61"/>
        <v>-0.246384872080089</v>
      </c>
      <c r="DP80" s="294">
        <v>1169</v>
      </c>
      <c r="DQ80" s="602">
        <f t="shared" si="62"/>
        <v>-428</v>
      </c>
      <c r="DR80" s="621">
        <f t="shared" si="63"/>
        <v>-0.2680025046963056</v>
      </c>
      <c r="DS80" s="294">
        <v>35399</v>
      </c>
      <c r="DT80" s="602">
        <f t="shared" si="64"/>
        <v>-9065</v>
      </c>
      <c r="DU80" s="621">
        <f t="shared" si="65"/>
        <v>-0.20387279596977331</v>
      </c>
      <c r="DV80" s="294">
        <v>153478</v>
      </c>
      <c r="DW80" s="602">
        <f t="shared" si="66"/>
        <v>2041</v>
      </c>
      <c r="DX80" s="621">
        <f t="shared" si="67"/>
        <v>1.3477551721177783E-2</v>
      </c>
    </row>
    <row r="81" spans="1:128" x14ac:dyDescent="0.25">
      <c r="A81" s="90" t="s">
        <v>54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  <c r="AW81" s="80">
        <v>0</v>
      </c>
      <c r="AX81" s="80">
        <v>0</v>
      </c>
      <c r="AY81" s="80">
        <v>0</v>
      </c>
      <c r="AZ81" s="80">
        <v>0</v>
      </c>
      <c r="BA81" s="80">
        <v>0</v>
      </c>
      <c r="BB81" s="80">
        <v>0</v>
      </c>
      <c r="BC81" s="80">
        <v>0</v>
      </c>
      <c r="BD81" s="80">
        <v>0</v>
      </c>
      <c r="BE81" s="80">
        <v>0</v>
      </c>
      <c r="BF81" s="80">
        <v>0</v>
      </c>
      <c r="BG81" s="80">
        <v>0</v>
      </c>
      <c r="BH81" s="449"/>
      <c r="BI81" s="80">
        <v>0</v>
      </c>
      <c r="BJ81" s="80">
        <v>0</v>
      </c>
      <c r="BK81" s="80">
        <v>0</v>
      </c>
      <c r="BL81" s="80">
        <v>0</v>
      </c>
      <c r="BM81" s="80">
        <v>0</v>
      </c>
      <c r="BN81" s="80">
        <v>0</v>
      </c>
      <c r="BO81" s="80">
        <v>0</v>
      </c>
      <c r="BP81" s="80">
        <v>0</v>
      </c>
      <c r="BQ81" s="80">
        <v>0</v>
      </c>
      <c r="BR81" s="80">
        <v>0</v>
      </c>
      <c r="BS81" s="449" t="e">
        <v>#DIV/0!</v>
      </c>
      <c r="BT81" s="80">
        <v>0</v>
      </c>
      <c r="BU81" s="80">
        <v>0</v>
      </c>
      <c r="BV81" s="449" t="e">
        <v>#DIV/0!</v>
      </c>
      <c r="BW81" s="80">
        <v>0</v>
      </c>
      <c r="BX81" s="602">
        <v>0</v>
      </c>
      <c r="BY81" s="621" t="e">
        <v>#DIV/0!</v>
      </c>
      <c r="BZ81" s="294">
        <v>0</v>
      </c>
      <c r="CA81" s="602">
        <f t="shared" si="34"/>
        <v>0</v>
      </c>
      <c r="CB81" s="621" t="e">
        <f t="shared" si="35"/>
        <v>#DIV/0!</v>
      </c>
      <c r="CC81" s="294">
        <v>0</v>
      </c>
      <c r="CD81" s="602">
        <f t="shared" si="36"/>
        <v>0</v>
      </c>
      <c r="CE81" s="621" t="e">
        <f t="shared" si="37"/>
        <v>#DIV/0!</v>
      </c>
      <c r="CF81" s="294">
        <v>0</v>
      </c>
      <c r="CG81" s="602">
        <f t="shared" si="38"/>
        <v>0</v>
      </c>
      <c r="CH81" s="621" t="e">
        <f t="shared" si="39"/>
        <v>#DIV/0!</v>
      </c>
      <c r="CI81" s="294">
        <v>0</v>
      </c>
      <c r="CJ81" s="602">
        <f t="shared" si="40"/>
        <v>0</v>
      </c>
      <c r="CK81" s="621" t="e">
        <f t="shared" si="41"/>
        <v>#DIV/0!</v>
      </c>
      <c r="CL81" s="294">
        <v>0</v>
      </c>
      <c r="CM81" s="602">
        <f t="shared" si="42"/>
        <v>0</v>
      </c>
      <c r="CN81" s="621" t="e">
        <f t="shared" si="43"/>
        <v>#DIV/0!</v>
      </c>
      <c r="CO81" s="294">
        <v>0</v>
      </c>
      <c r="CP81" s="602">
        <f t="shared" si="44"/>
        <v>0</v>
      </c>
      <c r="CQ81" s="621" t="e">
        <f t="shared" si="45"/>
        <v>#DIV/0!</v>
      </c>
      <c r="CR81" s="294">
        <v>0</v>
      </c>
      <c r="CS81" s="602">
        <f t="shared" si="46"/>
        <v>0</v>
      </c>
      <c r="CT81" s="621" t="e">
        <f t="shared" si="47"/>
        <v>#DIV/0!</v>
      </c>
      <c r="CU81" s="294">
        <v>0</v>
      </c>
      <c r="CV81" s="602">
        <f t="shared" si="48"/>
        <v>0</v>
      </c>
      <c r="CW81" s="621" t="e">
        <f t="shared" si="49"/>
        <v>#DIV/0!</v>
      </c>
      <c r="CX81" s="294">
        <v>0</v>
      </c>
      <c r="CY81" s="602">
        <f t="shared" si="50"/>
        <v>0</v>
      </c>
      <c r="CZ81" s="621" t="e">
        <f t="shared" si="51"/>
        <v>#DIV/0!</v>
      </c>
      <c r="DA81" s="294">
        <v>0</v>
      </c>
      <c r="DB81" s="602">
        <f t="shared" si="52"/>
        <v>0</v>
      </c>
      <c r="DC81" s="621" t="e">
        <f t="shared" si="53"/>
        <v>#DIV/0!</v>
      </c>
      <c r="DD81" s="294">
        <v>0</v>
      </c>
      <c r="DE81" s="602">
        <f t="shared" si="54"/>
        <v>0</v>
      </c>
      <c r="DF81" s="621" t="e">
        <f t="shared" si="55"/>
        <v>#DIV/0!</v>
      </c>
      <c r="DG81" s="294">
        <v>0</v>
      </c>
      <c r="DH81" s="602">
        <f t="shared" si="56"/>
        <v>0</v>
      </c>
      <c r="DI81" s="621" t="e">
        <f t="shared" si="57"/>
        <v>#DIV/0!</v>
      </c>
      <c r="DK81" s="602">
        <f t="shared" si="58"/>
        <v>0</v>
      </c>
      <c r="DL81" s="621" t="e">
        <f t="shared" si="59"/>
        <v>#DIV/0!</v>
      </c>
      <c r="DN81" s="602">
        <f t="shared" si="60"/>
        <v>0</v>
      </c>
      <c r="DO81" s="621" t="e">
        <f t="shared" si="61"/>
        <v>#DIV/0!</v>
      </c>
      <c r="DP81" s="294">
        <v>2442.9878279999998</v>
      </c>
      <c r="DQ81" s="602">
        <f t="shared" si="62"/>
        <v>2442.9878279999998</v>
      </c>
      <c r="DR81" s="621" t="e">
        <f t="shared" si="63"/>
        <v>#DIV/0!</v>
      </c>
      <c r="DS81" s="294">
        <v>2442.9878279999998</v>
      </c>
      <c r="DT81" s="602">
        <f t="shared" si="64"/>
        <v>2442.9878279999998</v>
      </c>
      <c r="DU81" s="621" t="e">
        <f t="shared" si="65"/>
        <v>#DIV/0!</v>
      </c>
      <c r="DV81" s="294">
        <v>2442.9878279999998</v>
      </c>
      <c r="DW81" s="602">
        <f t="shared" si="66"/>
        <v>2442.9878279999998</v>
      </c>
      <c r="DX81" s="621" t="e">
        <f t="shared" si="67"/>
        <v>#DIV/0!</v>
      </c>
    </row>
    <row r="82" spans="1:128" x14ac:dyDescent="0.25">
      <c r="A82" s="294" t="s">
        <v>86</v>
      </c>
      <c r="B82" s="294">
        <v>0</v>
      </c>
      <c r="C82" s="294">
        <v>0</v>
      </c>
      <c r="D82" s="294">
        <v>0</v>
      </c>
      <c r="E82" s="294">
        <v>0</v>
      </c>
      <c r="F82" s="294">
        <v>0</v>
      </c>
      <c r="G82" s="294">
        <v>0</v>
      </c>
      <c r="H82" s="294">
        <v>0</v>
      </c>
      <c r="I82" s="294">
        <v>0</v>
      </c>
      <c r="J82" s="294">
        <v>0</v>
      </c>
      <c r="K82" s="294">
        <v>0</v>
      </c>
      <c r="L82" s="294">
        <v>0</v>
      </c>
      <c r="M82" s="294">
        <v>0</v>
      </c>
      <c r="N82" s="294">
        <v>0</v>
      </c>
      <c r="O82" s="294">
        <v>0</v>
      </c>
      <c r="P82" s="294">
        <v>0</v>
      </c>
      <c r="Q82" s="294">
        <v>0</v>
      </c>
      <c r="R82" s="294">
        <v>0</v>
      </c>
      <c r="S82" s="294">
        <v>0</v>
      </c>
      <c r="T82" s="294">
        <v>0</v>
      </c>
      <c r="U82" s="294">
        <v>0</v>
      </c>
      <c r="V82" s="294">
        <v>0</v>
      </c>
      <c r="W82" s="294">
        <v>0</v>
      </c>
      <c r="X82" s="294">
        <v>0</v>
      </c>
      <c r="Y82" s="294">
        <v>0</v>
      </c>
      <c r="Z82" s="294">
        <v>0</v>
      </c>
      <c r="AA82" s="294">
        <v>0</v>
      </c>
      <c r="AB82" s="294">
        <v>0</v>
      </c>
      <c r="AC82" s="294">
        <v>0</v>
      </c>
      <c r="AD82" s="294">
        <v>0</v>
      </c>
      <c r="AE82" s="294">
        <v>0</v>
      </c>
      <c r="AF82" s="294">
        <v>0</v>
      </c>
      <c r="AG82" s="294">
        <v>0</v>
      </c>
      <c r="AH82" s="294">
        <v>0</v>
      </c>
      <c r="AI82" s="294">
        <v>0</v>
      </c>
      <c r="AJ82" s="294">
        <v>0</v>
      </c>
      <c r="AK82" s="294">
        <v>0</v>
      </c>
      <c r="AL82" s="294">
        <v>0</v>
      </c>
      <c r="AM82" s="294">
        <v>0</v>
      </c>
      <c r="AN82" s="294">
        <v>0</v>
      </c>
      <c r="AO82" s="294">
        <v>0</v>
      </c>
      <c r="AP82" s="294">
        <v>0</v>
      </c>
      <c r="AQ82" s="294">
        <v>0</v>
      </c>
      <c r="AR82" s="294">
        <v>0</v>
      </c>
      <c r="AT82" s="294">
        <v>0</v>
      </c>
      <c r="AU82" s="294">
        <v>0</v>
      </c>
      <c r="AV82" s="294">
        <v>0</v>
      </c>
      <c r="AW82" s="294">
        <v>0</v>
      </c>
      <c r="AX82" s="294">
        <v>0</v>
      </c>
      <c r="AY82" s="294">
        <v>0</v>
      </c>
      <c r="AZ82" s="294">
        <v>0</v>
      </c>
      <c r="BA82" s="294">
        <v>0</v>
      </c>
      <c r="BB82" s="294">
        <v>0</v>
      </c>
      <c r="BC82" s="294">
        <v>0</v>
      </c>
      <c r="BD82" s="294">
        <v>0</v>
      </c>
      <c r="BE82" s="294">
        <v>0</v>
      </c>
      <c r="BF82" s="294">
        <v>0</v>
      </c>
      <c r="BG82" s="294">
        <v>0</v>
      </c>
      <c r="BH82" s="546"/>
      <c r="BI82" s="294">
        <v>0</v>
      </c>
      <c r="BJ82" s="294">
        <v>0</v>
      </c>
      <c r="BL82" s="294">
        <v>0</v>
      </c>
      <c r="BP82" s="294">
        <v>0</v>
      </c>
      <c r="BQ82" s="294">
        <v>0</v>
      </c>
      <c r="BR82" s="294">
        <v>0</v>
      </c>
      <c r="BS82" s="546" t="e">
        <v>#DIV/0!</v>
      </c>
      <c r="BT82" s="294">
        <v>0</v>
      </c>
      <c r="BU82" s="294">
        <v>0</v>
      </c>
      <c r="BV82" s="546" t="e">
        <v>#DIV/0!</v>
      </c>
      <c r="BX82" s="602">
        <v>0</v>
      </c>
      <c r="BY82" s="621" t="e">
        <v>#DIV/0!</v>
      </c>
      <c r="CA82" s="602">
        <f t="shared" si="34"/>
        <v>0</v>
      </c>
      <c r="CB82" s="621" t="e">
        <f t="shared" si="35"/>
        <v>#DIV/0!</v>
      </c>
      <c r="CC82" s="294">
        <v>0</v>
      </c>
      <c r="CD82" s="602">
        <f t="shared" si="36"/>
        <v>0</v>
      </c>
      <c r="CE82" s="621" t="e">
        <f t="shared" si="37"/>
        <v>#DIV/0!</v>
      </c>
      <c r="CF82" s="294">
        <v>0</v>
      </c>
      <c r="CG82" s="602">
        <f t="shared" si="38"/>
        <v>0</v>
      </c>
      <c r="CH82" s="621" t="e">
        <f t="shared" si="39"/>
        <v>#DIV/0!</v>
      </c>
      <c r="CJ82" s="602">
        <f t="shared" si="40"/>
        <v>0</v>
      </c>
      <c r="CK82" s="621" t="e">
        <f t="shared" si="41"/>
        <v>#DIV/0!</v>
      </c>
      <c r="CM82" s="602">
        <f t="shared" si="42"/>
        <v>0</v>
      </c>
      <c r="CN82" s="621" t="e">
        <f t="shared" si="43"/>
        <v>#DIV/0!</v>
      </c>
      <c r="CP82" s="602">
        <f t="shared" si="44"/>
        <v>0</v>
      </c>
      <c r="CQ82" s="621" t="e">
        <f t="shared" si="45"/>
        <v>#DIV/0!</v>
      </c>
      <c r="CR82" s="294">
        <v>0</v>
      </c>
      <c r="CS82" s="602">
        <f t="shared" si="46"/>
        <v>0</v>
      </c>
      <c r="CT82" s="621" t="e">
        <f t="shared" si="47"/>
        <v>#DIV/0!</v>
      </c>
      <c r="CU82" s="294">
        <v>0</v>
      </c>
      <c r="CV82" s="602">
        <f t="shared" si="48"/>
        <v>0</v>
      </c>
      <c r="CW82" s="621" t="e">
        <f t="shared" si="49"/>
        <v>#DIV/0!</v>
      </c>
      <c r="CX82" s="294">
        <v>0</v>
      </c>
      <c r="CY82" s="602">
        <f t="shared" si="50"/>
        <v>0</v>
      </c>
      <c r="CZ82" s="621" t="e">
        <f t="shared" si="51"/>
        <v>#DIV/0!</v>
      </c>
      <c r="DA82" s="294">
        <v>0</v>
      </c>
      <c r="DB82" s="602">
        <f t="shared" si="52"/>
        <v>0</v>
      </c>
      <c r="DC82" s="621" t="e">
        <f t="shared" si="53"/>
        <v>#DIV/0!</v>
      </c>
      <c r="DE82" s="602">
        <f t="shared" si="54"/>
        <v>0</v>
      </c>
      <c r="DF82" s="621" t="e">
        <f t="shared" si="55"/>
        <v>#DIV/0!</v>
      </c>
      <c r="DG82" s="294">
        <v>0</v>
      </c>
      <c r="DH82" s="602">
        <f t="shared" si="56"/>
        <v>0</v>
      </c>
      <c r="DI82" s="621" t="e">
        <f t="shared" si="57"/>
        <v>#DIV/0!</v>
      </c>
      <c r="DK82" s="602">
        <f t="shared" si="58"/>
        <v>0</v>
      </c>
      <c r="DL82" s="621" t="e">
        <f t="shared" si="59"/>
        <v>#DIV/0!</v>
      </c>
      <c r="DN82" s="602">
        <f t="shared" si="60"/>
        <v>0</v>
      </c>
      <c r="DO82" s="621" t="e">
        <f t="shared" si="61"/>
        <v>#DIV/0!</v>
      </c>
      <c r="DP82" s="294">
        <v>2443.9878279999998</v>
      </c>
      <c r="DQ82" s="602">
        <f t="shared" si="62"/>
        <v>2443.9878279999998</v>
      </c>
      <c r="DR82" s="621" t="e">
        <f t="shared" si="63"/>
        <v>#DIV/0!</v>
      </c>
      <c r="DS82" s="294">
        <v>2443.9878279999998</v>
      </c>
      <c r="DT82" s="602">
        <f t="shared" si="64"/>
        <v>2443.9878279999998</v>
      </c>
      <c r="DU82" s="621" t="e">
        <f t="shared" si="65"/>
        <v>#DIV/0!</v>
      </c>
      <c r="DV82" s="294">
        <v>2443.9878279999998</v>
      </c>
      <c r="DW82" s="602">
        <f t="shared" si="66"/>
        <v>2443.9878279999998</v>
      </c>
      <c r="DX82" s="621" t="e">
        <f t="shared" si="67"/>
        <v>#DIV/0!</v>
      </c>
    </row>
    <row r="83" spans="1:128" x14ac:dyDescent="0.25">
      <c r="A83" s="294" t="s">
        <v>87</v>
      </c>
      <c r="B83" s="294">
        <v>0</v>
      </c>
      <c r="C83" s="294">
        <v>0</v>
      </c>
      <c r="D83" s="294">
        <v>0</v>
      </c>
      <c r="E83" s="294">
        <v>0</v>
      </c>
      <c r="F83" s="294">
        <v>0</v>
      </c>
      <c r="G83" s="294">
        <v>0</v>
      </c>
      <c r="H83" s="294">
        <v>0</v>
      </c>
      <c r="I83" s="294">
        <v>0</v>
      </c>
      <c r="J83" s="294">
        <v>0</v>
      </c>
      <c r="K83" s="294">
        <v>0</v>
      </c>
      <c r="L83" s="294">
        <v>0</v>
      </c>
      <c r="M83" s="294">
        <v>0</v>
      </c>
      <c r="N83" s="294">
        <v>0</v>
      </c>
      <c r="O83" s="294">
        <v>0</v>
      </c>
      <c r="P83" s="294">
        <v>0</v>
      </c>
      <c r="Q83" s="294">
        <v>0</v>
      </c>
      <c r="R83" s="294">
        <v>0</v>
      </c>
      <c r="S83" s="294">
        <v>0</v>
      </c>
      <c r="T83" s="294">
        <v>0</v>
      </c>
      <c r="U83" s="294">
        <v>0</v>
      </c>
      <c r="V83" s="294">
        <v>0</v>
      </c>
      <c r="W83" s="294">
        <v>0</v>
      </c>
      <c r="X83" s="294">
        <v>0</v>
      </c>
      <c r="Y83" s="294">
        <v>0</v>
      </c>
      <c r="Z83" s="294">
        <v>0</v>
      </c>
      <c r="AA83" s="294">
        <v>0</v>
      </c>
      <c r="AB83" s="294">
        <v>0</v>
      </c>
      <c r="AC83" s="294">
        <v>0</v>
      </c>
      <c r="AD83" s="294">
        <v>0</v>
      </c>
      <c r="AE83" s="294">
        <v>0</v>
      </c>
      <c r="AF83" s="294">
        <v>0</v>
      </c>
      <c r="AG83" s="294">
        <v>0</v>
      </c>
      <c r="AH83" s="294">
        <v>0</v>
      </c>
      <c r="AI83" s="294">
        <v>0</v>
      </c>
      <c r="AJ83" s="294">
        <v>0</v>
      </c>
      <c r="AK83" s="294">
        <v>0</v>
      </c>
      <c r="AL83" s="294">
        <v>0</v>
      </c>
      <c r="AM83" s="294">
        <v>0</v>
      </c>
      <c r="AN83" s="294">
        <v>0</v>
      </c>
      <c r="AO83" s="294">
        <v>0</v>
      </c>
      <c r="AP83" s="294">
        <v>0</v>
      </c>
      <c r="AQ83" s="294">
        <v>0</v>
      </c>
      <c r="AR83" s="294">
        <v>0</v>
      </c>
      <c r="AT83" s="294">
        <v>0</v>
      </c>
      <c r="AU83" s="294">
        <v>0</v>
      </c>
      <c r="AV83" s="294">
        <v>0</v>
      </c>
      <c r="AW83" s="294">
        <v>0</v>
      </c>
      <c r="AX83" s="294">
        <v>0</v>
      </c>
      <c r="AY83" s="294">
        <v>0</v>
      </c>
      <c r="AZ83" s="294">
        <v>0</v>
      </c>
      <c r="BA83" s="294">
        <v>0</v>
      </c>
      <c r="BB83" s="294">
        <v>0</v>
      </c>
      <c r="BC83" s="294">
        <v>0</v>
      </c>
      <c r="BD83" s="294">
        <v>0</v>
      </c>
      <c r="BE83" s="294">
        <v>0</v>
      </c>
      <c r="BF83" s="294">
        <v>0</v>
      </c>
      <c r="BG83" s="294">
        <v>0</v>
      </c>
      <c r="BH83" s="546"/>
      <c r="BI83" s="294">
        <v>0</v>
      </c>
      <c r="BJ83" s="294">
        <v>0</v>
      </c>
      <c r="BL83" s="294">
        <v>0</v>
      </c>
      <c r="BP83" s="294">
        <v>0</v>
      </c>
      <c r="BQ83" s="294">
        <v>0</v>
      </c>
      <c r="BR83" s="294">
        <v>0</v>
      </c>
      <c r="BS83" s="546" t="e">
        <v>#DIV/0!</v>
      </c>
      <c r="BT83" s="294">
        <v>0</v>
      </c>
      <c r="BU83" s="294">
        <v>0</v>
      </c>
      <c r="BV83" s="546" t="e">
        <v>#DIV/0!</v>
      </c>
      <c r="BX83" s="602">
        <v>0</v>
      </c>
      <c r="BY83" s="621" t="e">
        <v>#DIV/0!</v>
      </c>
      <c r="CA83" s="602">
        <f t="shared" si="34"/>
        <v>0</v>
      </c>
      <c r="CB83" s="621" t="e">
        <f t="shared" si="35"/>
        <v>#DIV/0!</v>
      </c>
      <c r="CC83" s="294">
        <v>0</v>
      </c>
      <c r="CD83" s="602">
        <f t="shared" si="36"/>
        <v>0</v>
      </c>
      <c r="CE83" s="621" t="e">
        <f t="shared" si="37"/>
        <v>#DIV/0!</v>
      </c>
      <c r="CF83" s="294">
        <v>0</v>
      </c>
      <c r="CG83" s="602">
        <f t="shared" si="38"/>
        <v>0</v>
      </c>
      <c r="CH83" s="621" t="e">
        <f t="shared" si="39"/>
        <v>#DIV/0!</v>
      </c>
      <c r="CJ83" s="602">
        <f t="shared" si="40"/>
        <v>0</v>
      </c>
      <c r="CK83" s="621" t="e">
        <f t="shared" si="41"/>
        <v>#DIV/0!</v>
      </c>
      <c r="CM83" s="602">
        <f t="shared" si="42"/>
        <v>0</v>
      </c>
      <c r="CN83" s="621" t="e">
        <f t="shared" si="43"/>
        <v>#DIV/0!</v>
      </c>
      <c r="CP83" s="602">
        <f t="shared" si="44"/>
        <v>0</v>
      </c>
      <c r="CQ83" s="621" t="e">
        <f t="shared" si="45"/>
        <v>#DIV/0!</v>
      </c>
      <c r="CR83" s="294">
        <v>0</v>
      </c>
      <c r="CS83" s="602">
        <f t="shared" si="46"/>
        <v>0</v>
      </c>
      <c r="CT83" s="621" t="e">
        <f t="shared" si="47"/>
        <v>#DIV/0!</v>
      </c>
      <c r="CU83" s="294">
        <v>0</v>
      </c>
      <c r="CV83" s="602">
        <f t="shared" si="48"/>
        <v>0</v>
      </c>
      <c r="CW83" s="621" t="e">
        <f t="shared" si="49"/>
        <v>#DIV/0!</v>
      </c>
      <c r="CX83" s="294">
        <v>0</v>
      </c>
      <c r="CY83" s="602">
        <f t="shared" si="50"/>
        <v>0</v>
      </c>
      <c r="CZ83" s="621" t="e">
        <f t="shared" si="51"/>
        <v>#DIV/0!</v>
      </c>
      <c r="DA83" s="294">
        <v>0</v>
      </c>
      <c r="DB83" s="602">
        <f t="shared" si="52"/>
        <v>0</v>
      </c>
      <c r="DC83" s="621" t="e">
        <f t="shared" si="53"/>
        <v>#DIV/0!</v>
      </c>
      <c r="DE83" s="602">
        <f t="shared" si="54"/>
        <v>0</v>
      </c>
      <c r="DF83" s="621" t="e">
        <f t="shared" si="55"/>
        <v>#DIV/0!</v>
      </c>
      <c r="DG83" s="294">
        <v>0</v>
      </c>
      <c r="DH83" s="602">
        <f t="shared" si="56"/>
        <v>0</v>
      </c>
      <c r="DI83" s="621" t="e">
        <f t="shared" si="57"/>
        <v>#DIV/0!</v>
      </c>
      <c r="DK83" s="602">
        <f t="shared" si="58"/>
        <v>0</v>
      </c>
      <c r="DL83" s="621" t="e">
        <f t="shared" si="59"/>
        <v>#DIV/0!</v>
      </c>
      <c r="DN83" s="602">
        <f t="shared" si="60"/>
        <v>0</v>
      </c>
      <c r="DO83" s="621" t="e">
        <f t="shared" si="61"/>
        <v>#DIV/0!</v>
      </c>
      <c r="DP83" s="294">
        <v>2444.9878279999998</v>
      </c>
      <c r="DQ83" s="602">
        <f t="shared" si="62"/>
        <v>2444.9878279999998</v>
      </c>
      <c r="DR83" s="621" t="e">
        <f t="shared" si="63"/>
        <v>#DIV/0!</v>
      </c>
      <c r="DS83" s="294">
        <v>2444.9878279999998</v>
      </c>
      <c r="DT83" s="602">
        <f t="shared" si="64"/>
        <v>2444.9878279999998</v>
      </c>
      <c r="DU83" s="621" t="e">
        <f t="shared" si="65"/>
        <v>#DIV/0!</v>
      </c>
      <c r="DV83" s="294">
        <v>2444.9878279999998</v>
      </c>
      <c r="DW83" s="602">
        <f t="shared" si="66"/>
        <v>2444.9878279999998</v>
      </c>
      <c r="DX83" s="621" t="e">
        <f t="shared" si="67"/>
        <v>#DIV/0!</v>
      </c>
    </row>
    <row r="84" spans="1:128" x14ac:dyDescent="0.25">
      <c r="A84" s="294" t="s">
        <v>88</v>
      </c>
      <c r="B84" s="294">
        <v>0</v>
      </c>
      <c r="C84" s="294">
        <v>0</v>
      </c>
      <c r="D84" s="294">
        <v>0</v>
      </c>
      <c r="E84" s="294">
        <v>0</v>
      </c>
      <c r="F84" s="294">
        <v>0</v>
      </c>
      <c r="G84" s="294">
        <v>0</v>
      </c>
      <c r="H84" s="294">
        <v>0</v>
      </c>
      <c r="I84" s="294">
        <v>0</v>
      </c>
      <c r="J84" s="294">
        <v>0</v>
      </c>
      <c r="K84" s="294">
        <v>0</v>
      </c>
      <c r="L84" s="294">
        <v>0</v>
      </c>
      <c r="M84" s="294">
        <v>0</v>
      </c>
      <c r="N84" s="294">
        <v>0</v>
      </c>
      <c r="O84" s="294">
        <v>0</v>
      </c>
      <c r="P84" s="294">
        <v>0</v>
      </c>
      <c r="Q84" s="294">
        <v>0</v>
      </c>
      <c r="R84" s="294">
        <v>0</v>
      </c>
      <c r="S84" s="294">
        <v>0</v>
      </c>
      <c r="T84" s="294">
        <v>0</v>
      </c>
      <c r="U84" s="294">
        <v>0</v>
      </c>
      <c r="V84" s="294">
        <v>0</v>
      </c>
      <c r="W84" s="294">
        <v>0</v>
      </c>
      <c r="X84" s="294">
        <v>0</v>
      </c>
      <c r="Y84" s="294">
        <v>0</v>
      </c>
      <c r="Z84" s="294">
        <v>0</v>
      </c>
      <c r="AA84" s="294">
        <v>0</v>
      </c>
      <c r="AB84" s="294">
        <v>0</v>
      </c>
      <c r="AC84" s="294">
        <v>0</v>
      </c>
      <c r="AD84" s="294">
        <v>0</v>
      </c>
      <c r="AE84" s="294">
        <v>0</v>
      </c>
      <c r="AF84" s="294">
        <v>0</v>
      </c>
      <c r="AG84" s="294">
        <v>0</v>
      </c>
      <c r="AH84" s="294">
        <v>0</v>
      </c>
      <c r="AI84" s="294">
        <v>0</v>
      </c>
      <c r="AJ84" s="294">
        <v>0</v>
      </c>
      <c r="AK84" s="294">
        <v>0</v>
      </c>
      <c r="AL84" s="294">
        <v>0</v>
      </c>
      <c r="AM84" s="294">
        <v>0</v>
      </c>
      <c r="AN84" s="294">
        <v>0</v>
      </c>
      <c r="AO84" s="294">
        <v>0</v>
      </c>
      <c r="AP84" s="294">
        <v>0</v>
      </c>
      <c r="AQ84" s="294">
        <v>0</v>
      </c>
      <c r="AR84" s="294">
        <v>0</v>
      </c>
      <c r="AT84" s="294">
        <v>0</v>
      </c>
      <c r="AU84" s="294">
        <v>0</v>
      </c>
      <c r="AV84" s="294">
        <v>0</v>
      </c>
      <c r="AW84" s="294">
        <v>0</v>
      </c>
      <c r="AX84" s="294">
        <v>0</v>
      </c>
      <c r="AY84" s="294">
        <v>0</v>
      </c>
      <c r="AZ84" s="294">
        <v>0</v>
      </c>
      <c r="BA84" s="294">
        <v>0</v>
      </c>
      <c r="BB84" s="294">
        <v>0</v>
      </c>
      <c r="BC84" s="294">
        <v>0</v>
      </c>
      <c r="BD84" s="294">
        <v>0</v>
      </c>
      <c r="BE84" s="294">
        <v>0</v>
      </c>
      <c r="BF84" s="294">
        <v>0</v>
      </c>
      <c r="BG84" s="294">
        <v>0</v>
      </c>
      <c r="BH84" s="546"/>
      <c r="BI84" s="294">
        <v>0</v>
      </c>
      <c r="BJ84" s="294">
        <v>0</v>
      </c>
      <c r="BL84" s="294">
        <v>0</v>
      </c>
      <c r="BP84" s="294">
        <v>0</v>
      </c>
      <c r="BQ84" s="294">
        <v>0</v>
      </c>
      <c r="BR84" s="294">
        <v>0</v>
      </c>
      <c r="BS84" s="546" t="e">
        <v>#DIV/0!</v>
      </c>
      <c r="BT84" s="294">
        <v>0</v>
      </c>
      <c r="BU84" s="294">
        <v>0</v>
      </c>
      <c r="BV84" s="546" t="e">
        <v>#DIV/0!</v>
      </c>
      <c r="BX84" s="602">
        <v>0</v>
      </c>
      <c r="BY84" s="621" t="e">
        <v>#DIV/0!</v>
      </c>
      <c r="CA84" s="602">
        <f t="shared" ref="CA84" si="68">BZ84-AY84</f>
        <v>0</v>
      </c>
      <c r="CB84" s="621" t="e">
        <f t="shared" ref="CB84" si="69">CA84/AY84</f>
        <v>#DIV/0!</v>
      </c>
      <c r="CC84" s="294">
        <v>0</v>
      </c>
      <c r="CD84" s="602">
        <f t="shared" si="36"/>
        <v>0</v>
      </c>
      <c r="CE84" s="621" t="e">
        <f t="shared" si="37"/>
        <v>#DIV/0!</v>
      </c>
      <c r="CF84" s="294">
        <v>0</v>
      </c>
      <c r="CG84" s="602">
        <f t="shared" si="38"/>
        <v>0</v>
      </c>
      <c r="CH84" s="621" t="e">
        <f t="shared" si="39"/>
        <v>#DIV/0!</v>
      </c>
      <c r="CJ84" s="602">
        <f t="shared" si="40"/>
        <v>0</v>
      </c>
      <c r="CK84" s="621" t="e">
        <f t="shared" si="41"/>
        <v>#DIV/0!</v>
      </c>
      <c r="CM84" s="602">
        <f t="shared" si="42"/>
        <v>0</v>
      </c>
      <c r="CN84" s="621" t="e">
        <f t="shared" si="43"/>
        <v>#DIV/0!</v>
      </c>
      <c r="CP84" s="602">
        <f t="shared" si="44"/>
        <v>0</v>
      </c>
      <c r="CQ84" s="621" t="e">
        <f t="shared" si="45"/>
        <v>#DIV/0!</v>
      </c>
      <c r="CR84" s="294">
        <v>0</v>
      </c>
      <c r="CS84" s="602">
        <f t="shared" si="46"/>
        <v>0</v>
      </c>
      <c r="CT84" s="621" t="e">
        <f t="shared" si="47"/>
        <v>#DIV/0!</v>
      </c>
      <c r="CU84" s="294">
        <v>0</v>
      </c>
      <c r="CV84" s="602">
        <f t="shared" si="48"/>
        <v>0</v>
      </c>
      <c r="CW84" s="621" t="e">
        <f t="shared" si="49"/>
        <v>#DIV/0!</v>
      </c>
      <c r="CX84" s="294">
        <v>0</v>
      </c>
      <c r="CY84" s="602">
        <f t="shared" si="50"/>
        <v>0</v>
      </c>
      <c r="CZ84" s="621" t="e">
        <f t="shared" si="51"/>
        <v>#DIV/0!</v>
      </c>
      <c r="DA84" s="294">
        <v>0</v>
      </c>
      <c r="DB84" s="602">
        <f t="shared" si="52"/>
        <v>0</v>
      </c>
      <c r="DC84" s="621" t="e">
        <f t="shared" si="53"/>
        <v>#DIV/0!</v>
      </c>
      <c r="DE84" s="602">
        <f t="shared" si="54"/>
        <v>0</v>
      </c>
      <c r="DF84" s="621" t="e">
        <f t="shared" si="55"/>
        <v>#DIV/0!</v>
      </c>
      <c r="DG84" s="294">
        <v>0</v>
      </c>
      <c r="DH84" s="602">
        <f t="shared" si="56"/>
        <v>0</v>
      </c>
      <c r="DI84" s="621" t="e">
        <f t="shared" si="57"/>
        <v>#DIV/0!</v>
      </c>
      <c r="DK84" s="602">
        <f t="shared" si="58"/>
        <v>0</v>
      </c>
      <c r="DL84" s="621" t="e">
        <f t="shared" si="59"/>
        <v>#DIV/0!</v>
      </c>
      <c r="DN84" s="602">
        <f t="shared" si="60"/>
        <v>0</v>
      </c>
      <c r="DO84" s="621" t="e">
        <f t="shared" si="61"/>
        <v>#DIV/0!</v>
      </c>
      <c r="DP84" s="294">
        <v>2445.9878279999998</v>
      </c>
      <c r="DQ84" s="602">
        <f t="shared" si="62"/>
        <v>2445.9878279999998</v>
      </c>
      <c r="DR84" s="621" t="e">
        <f t="shared" si="63"/>
        <v>#DIV/0!</v>
      </c>
      <c r="DS84" s="294">
        <v>2445.9878279999998</v>
      </c>
      <c r="DT84" s="602">
        <f t="shared" si="64"/>
        <v>2445.9878279999998</v>
      </c>
      <c r="DU84" s="621" t="e">
        <f t="shared" si="65"/>
        <v>#DIV/0!</v>
      </c>
      <c r="DV84" s="294">
        <v>2445.9878279999998</v>
      </c>
      <c r="DW84" s="602">
        <f t="shared" si="66"/>
        <v>2445.9878279999998</v>
      </c>
      <c r="DX84" s="621" t="e">
        <f t="shared" si="67"/>
        <v>#DIV/0!</v>
      </c>
    </row>
  </sheetData>
  <pageMargins left="0.7" right="0.7" top="0.75" bottom="0.75" header="0.3" footer="0.3"/>
  <pageSetup paperSize="9" scale="36" orientation="portrait" r:id="rId1"/>
  <colBreaks count="3" manualBreakCount="3">
    <brk id="20" min="1" max="83" man="1"/>
    <brk id="39" min="1" max="83" man="1"/>
    <brk id="88" min="1" max="8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EC65"/>
  <sheetViews>
    <sheetView showGridLines="0" view="pageBreakPreview" zoomScale="85" zoomScaleSheetLayoutView="85" workbookViewId="0">
      <pane xSplit="1" ySplit="3" topLeftCell="CV19" activePane="bottomRight" state="frozen"/>
      <selection activeCell="AT18" sqref="AT18"/>
      <selection pane="topRight" activeCell="AT18" sqref="AT18"/>
      <selection pane="bottomLeft" activeCell="AT18" sqref="AT18"/>
      <selection pane="bottomRight" activeCell="CZ41" sqref="CZ41"/>
    </sheetView>
  </sheetViews>
  <sheetFormatPr defaultColWidth="9.140625" defaultRowHeight="15" outlineLevelCol="1" x14ac:dyDescent="0.25"/>
  <cols>
    <col min="1" max="1" width="38.85546875" style="740" customWidth="1"/>
    <col min="2" max="2" width="10.85546875" style="740" customWidth="1"/>
    <col min="3" max="5" width="7.42578125" style="740" customWidth="1" outlineLevel="1"/>
    <col min="6" max="6" width="7.28515625" style="740" customWidth="1" outlineLevel="1"/>
    <col min="7" max="7" width="10.42578125" style="740" customWidth="1" outlineLevel="1"/>
    <col min="8" max="8" width="8.42578125" style="740" customWidth="1" outlineLevel="1"/>
    <col min="9" max="9" width="7.42578125" style="740" customWidth="1" outlineLevel="1"/>
    <col min="10" max="11" width="7.28515625" style="740" customWidth="1" outlineLevel="1"/>
    <col min="12" max="12" width="9.5703125" style="740" customWidth="1" outlineLevel="1"/>
    <col min="13" max="14" width="7.28515625" style="740" customWidth="1" outlineLevel="1"/>
    <col min="15" max="16" width="9.85546875" style="740" customWidth="1" outlineLevel="1"/>
    <col min="17" max="18" width="7.28515625" style="740" customWidth="1" outlineLevel="1"/>
    <col min="19" max="19" width="8.85546875" style="740" customWidth="1" outlineLevel="1"/>
    <col min="20" max="20" width="9.140625" style="740" customWidth="1" outlineLevel="1"/>
    <col min="21" max="21" width="7" style="740" bestFit="1" customWidth="1"/>
    <col min="22" max="33" width="9.140625" style="740" customWidth="1" outlineLevel="1"/>
    <col min="34" max="34" width="11.42578125" style="740" customWidth="1" outlineLevel="1"/>
    <col min="35" max="35" width="11.28515625" style="740" customWidth="1" outlineLevel="1"/>
    <col min="36" max="36" width="8.42578125" style="740" customWidth="1" outlineLevel="1"/>
    <col min="37" max="37" width="8.140625" style="740" customWidth="1" outlineLevel="1"/>
    <col min="38" max="38" width="8.85546875" style="740" customWidth="1" outlineLevel="1"/>
    <col min="39" max="39" width="6.7109375" style="740" customWidth="1" outlineLevel="1"/>
    <col min="40" max="40" width="9.140625" style="740"/>
    <col min="41" max="48" width="9.140625" style="740" customWidth="1" outlineLevel="1"/>
    <col min="49" max="49" width="8.85546875" style="740" customWidth="1" outlineLevel="1"/>
    <col min="50" max="50" width="10.5703125" style="740" customWidth="1" outlineLevel="1"/>
    <col min="51" max="53" width="9.140625" style="740" customWidth="1" outlineLevel="1"/>
    <col min="54" max="54" width="9.85546875" style="740" customWidth="1" outlineLevel="1"/>
    <col min="55" max="55" width="9.140625" style="740" customWidth="1" outlineLevel="1"/>
    <col min="56" max="58" width="9.85546875" style="740" customWidth="1" outlineLevel="1"/>
    <col min="59" max="60" width="9.85546875" style="740" customWidth="1"/>
    <col min="61" max="61" width="9.140625" style="740" customWidth="1"/>
    <col min="62" max="69" width="9.140625" style="740"/>
    <col min="70" max="70" width="9.140625" style="207"/>
    <col min="71" max="72" width="9.140625" style="740"/>
    <col min="73" max="73" width="9.140625" style="207"/>
    <col min="74" max="74" width="9.140625" style="740"/>
    <col min="75" max="75" width="9.140625" style="740" customWidth="1"/>
    <col min="76" max="77" width="9.140625" style="740"/>
    <col min="78" max="78" width="9.140625" style="740" customWidth="1"/>
    <col min="79" max="80" width="9.140625" style="740"/>
    <col min="81" max="81" width="9.140625" style="740" customWidth="1"/>
    <col min="82" max="83" width="9.140625" style="740"/>
    <col min="84" max="84" width="9.140625" style="740" customWidth="1"/>
    <col min="85" max="86" width="9.140625" style="740"/>
    <col min="87" max="87" width="9.140625" style="740" customWidth="1"/>
    <col min="88" max="89" width="9.140625" style="740"/>
    <col min="90" max="90" width="9.140625" style="740" customWidth="1"/>
    <col min="91" max="92" width="9.140625" style="740"/>
    <col min="93" max="93" width="9.140625" style="740" customWidth="1"/>
    <col min="94" max="99" width="9.140625" style="740"/>
    <col min="100" max="100" width="11" style="740" customWidth="1"/>
    <col min="101" max="113" width="9.140625" style="740"/>
    <col min="114" max="114" width="10.7109375" style="740" bestFit="1" customWidth="1"/>
    <col min="115" max="115" width="10.28515625" style="740" bestFit="1" customWidth="1"/>
    <col min="116" max="116" width="9.140625" style="740"/>
    <col min="117" max="117" width="10.7109375" style="740" bestFit="1" customWidth="1"/>
    <col min="118" max="118" width="10.28515625" style="740" bestFit="1" customWidth="1"/>
    <col min="119" max="130" width="9.140625" style="740"/>
    <col min="131" max="131" width="10.7109375" style="740" customWidth="1"/>
    <col min="132" max="16384" width="9.140625" style="740"/>
  </cols>
  <sheetData>
    <row r="1" spans="1:133" ht="28.5" customHeight="1" x14ac:dyDescent="0.25">
      <c r="A1" s="816"/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  <c r="T1" s="816"/>
      <c r="U1" s="816"/>
      <c r="V1" s="816"/>
      <c r="W1" s="816"/>
      <c r="X1" s="816"/>
      <c r="Y1" s="816"/>
      <c r="Z1" s="816"/>
      <c r="AA1" s="816"/>
      <c r="AB1" s="816"/>
      <c r="AC1" s="816"/>
      <c r="AD1" s="816"/>
      <c r="AE1" s="816"/>
      <c r="AF1" s="816"/>
      <c r="AG1" s="816"/>
      <c r="AH1" s="816"/>
      <c r="AI1" s="816"/>
      <c r="AJ1" s="816"/>
      <c r="AK1" s="816"/>
      <c r="AL1" s="816"/>
      <c r="AM1" s="816"/>
      <c r="AN1" s="816"/>
      <c r="AO1" s="614" t="s">
        <v>258</v>
      </c>
    </row>
    <row r="2" spans="1:133" ht="18.75" x14ac:dyDescent="0.25">
      <c r="A2" s="55"/>
      <c r="B2" s="802">
        <v>2010</v>
      </c>
      <c r="C2" s="802">
        <v>2011</v>
      </c>
      <c r="D2" s="802"/>
      <c r="E2" s="802"/>
      <c r="F2" s="802"/>
      <c r="G2" s="802"/>
      <c r="H2" s="802"/>
      <c r="I2" s="802"/>
      <c r="J2" s="800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02">
        <v>2011</v>
      </c>
      <c r="V2" s="802">
        <v>2012</v>
      </c>
      <c r="W2" s="802"/>
      <c r="X2" s="802"/>
      <c r="Y2" s="802"/>
      <c r="Z2" s="802"/>
      <c r="AA2" s="802"/>
      <c r="AB2" s="802"/>
      <c r="AC2" s="800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802">
        <v>2012</v>
      </c>
      <c r="AO2" s="802">
        <v>2013</v>
      </c>
      <c r="AP2" s="802"/>
      <c r="AQ2" s="802"/>
      <c r="AR2" s="802"/>
      <c r="AS2" s="802"/>
      <c r="AT2" s="802"/>
      <c r="AU2" s="802"/>
      <c r="AV2" s="800"/>
      <c r="AW2" s="809"/>
      <c r="AX2" s="809"/>
      <c r="AY2" s="809"/>
      <c r="AZ2" s="809"/>
      <c r="BA2" s="809"/>
      <c r="BB2" s="809"/>
      <c r="BC2" s="809"/>
      <c r="BD2" s="809"/>
      <c r="BE2" s="815"/>
      <c r="BF2" s="815"/>
      <c r="BG2" s="802">
        <v>2013</v>
      </c>
      <c r="BH2" s="815" t="s">
        <v>211</v>
      </c>
      <c r="BI2" s="815"/>
      <c r="BJ2" s="683">
        <v>2014</v>
      </c>
      <c r="BK2" s="683"/>
      <c r="BL2" s="683"/>
      <c r="BM2" s="683"/>
      <c r="BN2" s="683"/>
      <c r="BO2" s="683"/>
      <c r="BP2" s="683"/>
      <c r="BQ2" s="603" t="s">
        <v>272</v>
      </c>
      <c r="BR2" s="756"/>
      <c r="BS2" s="683"/>
      <c r="BT2" s="603" t="s">
        <v>272</v>
      </c>
      <c r="BU2" s="756"/>
      <c r="BV2" s="683"/>
      <c r="BW2" s="815" t="s">
        <v>273</v>
      </c>
      <c r="BX2" s="815"/>
      <c r="BY2" s="683"/>
      <c r="BZ2" s="815" t="s">
        <v>273</v>
      </c>
      <c r="CA2" s="815"/>
      <c r="CB2" s="683"/>
      <c r="CC2" s="815" t="s">
        <v>273</v>
      </c>
      <c r="CD2" s="815"/>
      <c r="CE2" s="683"/>
      <c r="CF2" s="815" t="s">
        <v>272</v>
      </c>
      <c r="CG2" s="815"/>
      <c r="CH2" s="683"/>
      <c r="CI2" s="815" t="s">
        <v>272</v>
      </c>
      <c r="CJ2" s="815"/>
      <c r="CK2" s="683"/>
      <c r="CL2" s="815" t="s">
        <v>272</v>
      </c>
      <c r="CM2" s="815"/>
      <c r="CN2" s="683"/>
      <c r="CO2" s="815" t="s">
        <v>272</v>
      </c>
      <c r="CP2" s="815"/>
      <c r="CQ2" s="683"/>
      <c r="CR2" s="815" t="s">
        <v>272</v>
      </c>
      <c r="CS2" s="815"/>
      <c r="CT2" s="815"/>
      <c r="CU2" s="815" t="s">
        <v>272</v>
      </c>
      <c r="CV2" s="815"/>
      <c r="CW2" s="815"/>
      <c r="CX2" s="815" t="s">
        <v>272</v>
      </c>
      <c r="CY2" s="815"/>
      <c r="CZ2" s="815"/>
      <c r="DA2" s="815" t="s">
        <v>272</v>
      </c>
      <c r="DB2" s="815"/>
      <c r="DC2" s="815"/>
      <c r="DD2" s="815" t="s">
        <v>338</v>
      </c>
      <c r="DE2" s="815"/>
      <c r="DF2" s="815"/>
      <c r="DG2" s="815" t="s">
        <v>338</v>
      </c>
      <c r="DH2" s="815"/>
      <c r="DI2" s="683"/>
      <c r="DJ2" s="603" t="s">
        <v>338</v>
      </c>
      <c r="DK2" s="601"/>
      <c r="DL2" s="683"/>
      <c r="DM2" s="603" t="s">
        <v>338</v>
      </c>
      <c r="DN2" s="601"/>
      <c r="DO2" s="683"/>
      <c r="DP2" s="603" t="s">
        <v>338</v>
      </c>
      <c r="DQ2" s="601"/>
      <c r="DR2" s="683"/>
      <c r="DS2" s="603" t="s">
        <v>338</v>
      </c>
      <c r="DT2" s="601"/>
      <c r="DU2" s="685"/>
      <c r="DV2" s="603" t="s">
        <v>338</v>
      </c>
      <c r="DW2" s="601"/>
      <c r="DX2" s="685"/>
      <c r="DY2" s="603" t="s">
        <v>338</v>
      </c>
      <c r="DZ2" s="601"/>
      <c r="EA2" s="685"/>
      <c r="EB2" s="603" t="s">
        <v>338</v>
      </c>
      <c r="EC2" s="601"/>
    </row>
    <row r="3" spans="1:133" x14ac:dyDescent="0.25">
      <c r="A3" s="54"/>
      <c r="B3" s="54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15" t="s">
        <v>107</v>
      </c>
      <c r="U3" s="128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15" t="s">
        <v>107</v>
      </c>
      <c r="AN3" s="128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15" t="s">
        <v>107</v>
      </c>
      <c r="BG3" s="128" t="s">
        <v>110</v>
      </c>
      <c r="BH3" s="815" t="s">
        <v>212</v>
      </c>
      <c r="BI3" s="815" t="s">
        <v>121</v>
      </c>
      <c r="BJ3" s="832" t="s">
        <v>323</v>
      </c>
      <c r="BK3" s="832" t="s">
        <v>324</v>
      </c>
      <c r="BL3" s="832" t="s">
        <v>325</v>
      </c>
      <c r="BM3" s="64" t="s">
        <v>3</v>
      </c>
      <c r="BN3" s="833" t="s">
        <v>326</v>
      </c>
      <c r="BO3" s="833" t="s">
        <v>327</v>
      </c>
      <c r="BP3" s="833" t="s">
        <v>328</v>
      </c>
      <c r="BQ3" s="600" t="s">
        <v>141</v>
      </c>
      <c r="BR3" s="756" t="s">
        <v>121</v>
      </c>
      <c r="BS3" s="815" t="s">
        <v>6</v>
      </c>
      <c r="BT3" s="600" t="s">
        <v>141</v>
      </c>
      <c r="BU3" s="756" t="s">
        <v>121</v>
      </c>
      <c r="BV3" s="815" t="s">
        <v>108</v>
      </c>
      <c r="BW3" s="815" t="s">
        <v>212</v>
      </c>
      <c r="BX3" s="815" t="s">
        <v>121</v>
      </c>
      <c r="BY3" s="843" t="s">
        <v>329</v>
      </c>
      <c r="BZ3" s="815" t="s">
        <v>212</v>
      </c>
      <c r="CA3" s="815" t="s">
        <v>121</v>
      </c>
      <c r="CB3" s="832" t="s">
        <v>330</v>
      </c>
      <c r="CC3" s="815" t="s">
        <v>212</v>
      </c>
      <c r="CD3" s="815" t="s">
        <v>121</v>
      </c>
      <c r="CE3" s="832" t="s">
        <v>331</v>
      </c>
      <c r="CF3" s="815" t="s">
        <v>212</v>
      </c>
      <c r="CG3" s="815" t="s">
        <v>121</v>
      </c>
      <c r="CH3" s="832" t="s">
        <v>103</v>
      </c>
      <c r="CI3" s="815" t="s">
        <v>212</v>
      </c>
      <c r="CJ3" s="815" t="s">
        <v>121</v>
      </c>
      <c r="CK3" s="832" t="s">
        <v>109</v>
      </c>
      <c r="CL3" s="815" t="s">
        <v>212</v>
      </c>
      <c r="CM3" s="815" t="s">
        <v>121</v>
      </c>
      <c r="CN3" s="832" t="s">
        <v>332</v>
      </c>
      <c r="CO3" s="815" t="s">
        <v>212</v>
      </c>
      <c r="CP3" s="815" t="s">
        <v>121</v>
      </c>
      <c r="CQ3" s="832" t="s">
        <v>333</v>
      </c>
      <c r="CR3" s="815" t="s">
        <v>212</v>
      </c>
      <c r="CS3" s="815" t="s">
        <v>121</v>
      </c>
      <c r="CT3" s="832" t="s">
        <v>336</v>
      </c>
      <c r="CU3" s="815" t="s">
        <v>212</v>
      </c>
      <c r="CV3" s="815" t="s">
        <v>121</v>
      </c>
      <c r="CW3" s="64" t="s">
        <v>107</v>
      </c>
      <c r="CX3" s="815" t="s">
        <v>212</v>
      </c>
      <c r="CY3" s="815" t="s">
        <v>121</v>
      </c>
      <c r="CZ3" s="815" t="s">
        <v>110</v>
      </c>
      <c r="DA3" s="815" t="s">
        <v>212</v>
      </c>
      <c r="DB3" s="815" t="s">
        <v>121</v>
      </c>
      <c r="DC3" s="815" t="s">
        <v>337</v>
      </c>
      <c r="DD3" s="815" t="s">
        <v>212</v>
      </c>
      <c r="DE3" s="815" t="s">
        <v>121</v>
      </c>
      <c r="DF3" s="815" t="s">
        <v>340</v>
      </c>
      <c r="DG3" s="815" t="s">
        <v>212</v>
      </c>
      <c r="DH3" s="815" t="s">
        <v>121</v>
      </c>
      <c r="DI3" s="832" t="s">
        <v>341</v>
      </c>
      <c r="DJ3" s="721" t="s">
        <v>212</v>
      </c>
      <c r="DK3" s="601" t="s">
        <v>121</v>
      </c>
      <c r="DL3" s="832" t="s">
        <v>3</v>
      </c>
      <c r="DM3" s="721" t="s">
        <v>212</v>
      </c>
      <c r="DN3" s="601" t="s">
        <v>121</v>
      </c>
      <c r="DO3" s="832" t="s">
        <v>342</v>
      </c>
      <c r="DP3" s="721" t="s">
        <v>212</v>
      </c>
      <c r="DQ3" s="601" t="s">
        <v>121</v>
      </c>
      <c r="DR3" s="832" t="s">
        <v>373</v>
      </c>
      <c r="DS3" s="721" t="s">
        <v>212</v>
      </c>
      <c r="DT3" s="601" t="s">
        <v>121</v>
      </c>
      <c r="DU3" s="846">
        <v>42156</v>
      </c>
      <c r="DV3" s="721" t="s">
        <v>212</v>
      </c>
      <c r="DW3" s="601" t="s">
        <v>121</v>
      </c>
      <c r="DX3" s="846" t="s">
        <v>375</v>
      </c>
      <c r="DY3" s="721" t="s">
        <v>212</v>
      </c>
      <c r="DZ3" s="601" t="s">
        <v>121</v>
      </c>
      <c r="EA3" s="846" t="s">
        <v>374</v>
      </c>
      <c r="EB3" s="721" t="s">
        <v>212</v>
      </c>
      <c r="EC3" s="601" t="s">
        <v>121</v>
      </c>
    </row>
    <row r="4" spans="1:133" x14ac:dyDescent="0.25">
      <c r="A4" s="66" t="s">
        <v>7</v>
      </c>
      <c r="B4" s="66"/>
      <c r="C4" s="129">
        <v>361.47386666863156</v>
      </c>
      <c r="D4" s="530">
        <v>360.31773732860609</v>
      </c>
      <c r="E4" s="530">
        <v>365.05190067500342</v>
      </c>
      <c r="F4" s="130">
        <v>362.18826046695159</v>
      </c>
      <c r="G4" s="530">
        <v>374.5101173013951</v>
      </c>
      <c r="H4" s="530">
        <v>403.17329949142209</v>
      </c>
      <c r="I4" s="530">
        <v>431.73928009196641</v>
      </c>
      <c r="J4" s="131">
        <v>400.45789900070008</v>
      </c>
      <c r="K4" s="129">
        <v>377.90638262215811</v>
      </c>
      <c r="L4" s="530">
        <v>402.46817345504655</v>
      </c>
      <c r="M4" s="530">
        <v>444.03646860819487</v>
      </c>
      <c r="N4" s="130">
        <v>429.59740689727454</v>
      </c>
      <c r="O4" s="530">
        <v>438.28686126128531</v>
      </c>
      <c r="P4" s="131">
        <v>394.25997189014066</v>
      </c>
      <c r="Q4" s="129">
        <v>386.10621339331453</v>
      </c>
      <c r="R4" s="530">
        <v>369.71520632676527</v>
      </c>
      <c r="S4" s="530" t="e">
        <v>#REF!</v>
      </c>
      <c r="T4" s="530" t="e">
        <v>#REF!</v>
      </c>
      <c r="U4" s="131">
        <v>388.15878473476835</v>
      </c>
      <c r="V4" s="129">
        <v>366.46737696352625</v>
      </c>
      <c r="W4" s="530">
        <v>365.10838450221024</v>
      </c>
      <c r="X4" s="530">
        <v>362.12516806827068</v>
      </c>
      <c r="Y4" s="130">
        <v>364.67113608319829</v>
      </c>
      <c r="Z4" s="530">
        <v>375.03401797622718</v>
      </c>
      <c r="AA4" s="530">
        <v>407.33762235154035</v>
      </c>
      <c r="AB4" s="530">
        <v>432.0873843102973</v>
      </c>
      <c r="AC4" s="131">
        <v>401.75004324343547</v>
      </c>
      <c r="AD4" s="129">
        <v>379.68636033187687</v>
      </c>
      <c r="AE4" s="530">
        <v>400.17970600824225</v>
      </c>
      <c r="AF4" s="530">
        <v>437.74282090413692</v>
      </c>
      <c r="AG4" s="130">
        <v>433.41894089389257</v>
      </c>
      <c r="AH4" s="530">
        <v>435.63342174781678</v>
      </c>
      <c r="AI4" s="131">
        <v>394.28544707223085</v>
      </c>
      <c r="AJ4" s="129">
        <v>383.32074975861883</v>
      </c>
      <c r="AK4" s="530">
        <v>356.88424848901747</v>
      </c>
      <c r="AL4" s="530">
        <v>367.68402469002177</v>
      </c>
      <c r="AM4" s="530">
        <v>368.19165435646579</v>
      </c>
      <c r="AN4" s="131">
        <v>387.18899449078197</v>
      </c>
      <c r="AO4" s="129">
        <v>362.78176872259894</v>
      </c>
      <c r="AP4" s="530">
        <v>362.48537924492729</v>
      </c>
      <c r="AQ4" s="530">
        <v>362.32265874533465</v>
      </c>
      <c r="AR4" s="130">
        <v>362.51536113159364</v>
      </c>
      <c r="AS4" s="129">
        <v>369.79234928272717</v>
      </c>
      <c r="AT4" s="530">
        <v>402.50571098837185</v>
      </c>
      <c r="AU4" s="530">
        <v>424.12573426433607</v>
      </c>
      <c r="AV4" s="130">
        <v>394.58456620015727</v>
      </c>
      <c r="AW4" s="129">
        <v>377.31259277215975</v>
      </c>
      <c r="AX4" s="129">
        <v>434.20697423317347</v>
      </c>
      <c r="AY4" s="530">
        <v>438.85625688384812</v>
      </c>
      <c r="AZ4" s="530">
        <v>422.107511349243</v>
      </c>
      <c r="BA4" s="130">
        <v>431.94537337313119</v>
      </c>
      <c r="BB4" s="131">
        <v>390.97858260067983</v>
      </c>
      <c r="BC4" s="129">
        <v>381.67352113245181</v>
      </c>
      <c r="BD4" s="530">
        <v>361.71675402109469</v>
      </c>
      <c r="BE4" s="530">
        <v>355.25483676864997</v>
      </c>
      <c r="BF4" s="530">
        <v>364.89451402410901</v>
      </c>
      <c r="BG4" s="131">
        <v>383.25426040065662</v>
      </c>
      <c r="BH4" s="131">
        <v>-3.934734090125346</v>
      </c>
      <c r="BI4" s="648">
        <v>-1.0162308707405738E-2</v>
      </c>
      <c r="BJ4" s="131">
        <v>357.01230019841296</v>
      </c>
      <c r="BK4" s="131">
        <v>356.83771478457658</v>
      </c>
      <c r="BL4" s="131">
        <v>358.83409112582865</v>
      </c>
      <c r="BM4" s="131">
        <v>357.55241826540754</v>
      </c>
      <c r="BN4" s="131">
        <v>365.97045972830728</v>
      </c>
      <c r="BO4" s="530">
        <v>401.00806443045462</v>
      </c>
      <c r="BP4" s="530">
        <v>414.70349785181799</v>
      </c>
      <c r="BQ4" s="602">
        <v>-9.4222364125180889</v>
      </c>
      <c r="BR4" s="621">
        <v>-2.2215667787434203E-2</v>
      </c>
      <c r="BS4" s="530">
        <v>392.55440481042456</v>
      </c>
      <c r="BT4" s="602">
        <v>-2.0301613897327115</v>
      </c>
      <c r="BU4" s="621">
        <v>-5.1450603080681325E-3</v>
      </c>
      <c r="BV4" s="530">
        <v>372.25966580926854</v>
      </c>
      <c r="BW4" s="131">
        <v>-5.0529269628912061</v>
      </c>
      <c r="BX4" s="648">
        <v>-1.3391885295337642E-2</v>
      </c>
      <c r="BY4" s="781">
        <v>405.64345813102284</v>
      </c>
      <c r="BZ4" s="131">
        <v>-28.563516102150629</v>
      </c>
      <c r="CA4" s="648">
        <v>-6.5783181287207365E-2</v>
      </c>
      <c r="CB4" s="530">
        <v>429.68247941162247</v>
      </c>
      <c r="CC4" s="131">
        <v>-9.1737774722256518</v>
      </c>
      <c r="CD4" s="648">
        <v>-2.0903832014074874E-2</v>
      </c>
      <c r="CE4" s="530">
        <v>417.00046524480717</v>
      </c>
      <c r="CF4" s="131">
        <f>CE4-AZ4</f>
        <v>-5.107046104435824</v>
      </c>
      <c r="CG4" s="648">
        <f>CF4/AZ4</f>
        <v>-1.2098922589914208E-2</v>
      </c>
      <c r="CH4" s="530">
        <v>423.56079257129306</v>
      </c>
      <c r="CI4" s="131">
        <f>CH4-BA4</f>
        <v>-8.3845808018381263</v>
      </c>
      <c r="CJ4" s="648">
        <f>CI4/BA4</f>
        <v>-1.9411206413351718E-2</v>
      </c>
      <c r="CK4" s="530">
        <v>388.01979192152879</v>
      </c>
      <c r="CL4" s="131">
        <f>CK4-BB4</f>
        <v>-2.9587906791510363</v>
      </c>
      <c r="CM4" s="648">
        <f>CL4/BB4</f>
        <v>-7.5676541141204996E-3</v>
      </c>
      <c r="CN4" s="530">
        <v>379.47793204882532</v>
      </c>
      <c r="CO4" s="131">
        <f>CN4-BC4</f>
        <v>-2.1955890836264871</v>
      </c>
      <c r="CP4" s="648">
        <f>CO4/BC4</f>
        <v>-5.7525318421671537E-3</v>
      </c>
      <c r="CQ4" s="530">
        <v>361.75812290351809</v>
      </c>
      <c r="CR4" s="131">
        <f>CQ4-BD4</f>
        <v>4.1368882423398645E-2</v>
      </c>
      <c r="CS4" s="648">
        <f>CR4/BD4</f>
        <v>1.1436816780951784E-4</v>
      </c>
      <c r="CT4" s="530">
        <v>362.72542161902459</v>
      </c>
      <c r="CU4" s="131">
        <f>CT4-BE4</f>
        <v>7.4705848503746211</v>
      </c>
      <c r="CV4" s="648">
        <f>CU4/BE4</f>
        <v>2.1028805457868081E-2</v>
      </c>
      <c r="CW4" s="530">
        <v>367.17633333726303</v>
      </c>
      <c r="CX4" s="131">
        <f>CW4-BF4</f>
        <v>2.281819313154017</v>
      </c>
      <c r="CY4" s="648">
        <f>CX4/BF4</f>
        <v>6.253367001848799E-3</v>
      </c>
      <c r="CZ4" s="530">
        <v>380.45188660869036</v>
      </c>
      <c r="DA4" s="131">
        <f>CZ4-BG4</f>
        <v>-2.8023737919662608</v>
      </c>
      <c r="DB4" s="648">
        <f>DA4/BG4</f>
        <v>-7.3120486359020253E-3</v>
      </c>
      <c r="DC4" s="530">
        <v>366.3568744712947</v>
      </c>
      <c r="DD4" s="131">
        <f>DC4-BJ4</f>
        <v>9.3445742728817436</v>
      </c>
      <c r="DE4" s="648">
        <f>DD4/BJ4</f>
        <v>2.6174376254511141E-2</v>
      </c>
      <c r="DF4" s="530">
        <v>368.34721594707804</v>
      </c>
      <c r="DG4" s="131">
        <f>DF4-BK4</f>
        <v>11.509501162501465</v>
      </c>
      <c r="DH4" s="648">
        <f>DG4/BK4</f>
        <v>3.2254161165250615E-2</v>
      </c>
      <c r="DI4" s="530">
        <v>370.75866852866568</v>
      </c>
      <c r="DJ4" s="131">
        <f>DI4-BL4</f>
        <v>11.924577402837031</v>
      </c>
      <c r="DK4" s="648">
        <f>DJ4/BL4</f>
        <v>3.3231450683585025E-2</v>
      </c>
      <c r="DL4" s="530">
        <v>368.3380183987922</v>
      </c>
      <c r="DM4" s="131">
        <f>DL4-BM4</f>
        <v>10.785600133384662</v>
      </c>
      <c r="DN4" s="648">
        <f>DM4/BM4</f>
        <v>3.0165087921118799E-2</v>
      </c>
      <c r="DO4" s="530">
        <v>367.18868857725096</v>
      </c>
      <c r="DP4" s="131">
        <f>DO4-BN4</f>
        <v>1.2182288489436814</v>
      </c>
      <c r="DQ4" s="763">
        <f>DP4/BN4</f>
        <v>3.3287627909861415E-3</v>
      </c>
      <c r="DR4" s="530">
        <v>399.0009593647535</v>
      </c>
      <c r="DS4" s="131">
        <f>DR4-BO4</f>
        <v>-2.0071050657011256</v>
      </c>
      <c r="DT4" s="763">
        <f>DS4/BO4</f>
        <v>-5.0051488828579665E-3</v>
      </c>
      <c r="DU4" s="530">
        <v>413.62248915641248</v>
      </c>
      <c r="DV4" s="131">
        <f>DU4-BP4</f>
        <v>-1.0810086954055009</v>
      </c>
      <c r="DW4" s="763">
        <f>DV4/BP4</f>
        <v>-2.6067026224885314E-3</v>
      </c>
      <c r="DX4" s="530">
        <v>390.83574349615003</v>
      </c>
      <c r="DY4" s="131">
        <f>DX4-BS4</f>
        <v>-1.7186613142745273</v>
      </c>
      <c r="DZ4" s="763">
        <f>DY4/BS4</f>
        <v>-4.3781480814220307E-3</v>
      </c>
      <c r="EA4" s="530">
        <v>377.64527103451974</v>
      </c>
      <c r="EB4" s="131">
        <f>EA4-BV4</f>
        <v>5.3856052252511972</v>
      </c>
      <c r="EC4" s="763">
        <f>EB4/BV4</f>
        <v>1.4467334820019349E-2</v>
      </c>
    </row>
    <row r="5" spans="1:133" x14ac:dyDescent="0.25">
      <c r="A5" s="67" t="s">
        <v>25</v>
      </c>
      <c r="B5" s="67">
        <v>373.697</v>
      </c>
      <c r="C5" s="35">
        <v>353.83943974797137</v>
      </c>
      <c r="D5" s="517">
        <v>352.78782181519466</v>
      </c>
      <c r="E5" s="517">
        <v>356.71426732604181</v>
      </c>
      <c r="F5" s="96">
        <v>354.44496636385577</v>
      </c>
      <c r="G5" s="97">
        <v>364.69989546336632</v>
      </c>
      <c r="H5" s="97">
        <v>398.78616019643465</v>
      </c>
      <c r="I5" s="97">
        <v>416.42836926928624</v>
      </c>
      <c r="J5" s="132">
        <v>391.19704293129342</v>
      </c>
      <c r="K5" s="133">
        <v>369.36547281925215</v>
      </c>
      <c r="L5" s="51">
        <v>375.01</v>
      </c>
      <c r="M5" s="51">
        <v>426.3966846987451</v>
      </c>
      <c r="N5" s="96">
        <v>416.62978864613041</v>
      </c>
      <c r="O5" s="51">
        <v>421.69642872086763</v>
      </c>
      <c r="P5" s="132">
        <v>383.43183203217194</v>
      </c>
      <c r="Q5" s="133">
        <v>377.62085798325717</v>
      </c>
      <c r="R5" s="51">
        <v>363.21704525833491</v>
      </c>
      <c r="S5" s="96">
        <v>359.45</v>
      </c>
      <c r="T5" s="51">
        <v>365.76080451091553</v>
      </c>
      <c r="U5" s="132">
        <v>378.20198494829691</v>
      </c>
      <c r="V5" s="35">
        <v>360.49378720032684</v>
      </c>
      <c r="W5" s="517">
        <v>358.06508466579589</v>
      </c>
      <c r="X5" s="517">
        <v>351.27463805451106</v>
      </c>
      <c r="Y5" s="96">
        <v>356.8585500651597</v>
      </c>
      <c r="Z5" s="97">
        <v>366.89341859035625</v>
      </c>
      <c r="AA5" s="97">
        <v>403.88903560306733</v>
      </c>
      <c r="AB5" s="97">
        <v>419.5953939289181</v>
      </c>
      <c r="AC5" s="132">
        <v>393.844600100744</v>
      </c>
      <c r="AD5" s="133">
        <v>371.73240832166567</v>
      </c>
      <c r="AE5" s="51">
        <v>377</v>
      </c>
      <c r="AF5" s="51">
        <v>420.31047676560161</v>
      </c>
      <c r="AG5" s="96">
        <v>422.7201225212836</v>
      </c>
      <c r="AH5" s="51">
        <v>421.40731519693111</v>
      </c>
      <c r="AI5" s="132">
        <v>384.59308539460091</v>
      </c>
      <c r="AJ5" s="133">
        <v>374.38555541269074</v>
      </c>
      <c r="AK5" s="51">
        <v>347.38793950225187</v>
      </c>
      <c r="AL5" s="96">
        <v>358.69</v>
      </c>
      <c r="AM5" s="51">
        <v>358.92233608429473</v>
      </c>
      <c r="AN5" s="132">
        <v>377.76874891170417</v>
      </c>
      <c r="AO5" s="35">
        <v>356.7462823435265</v>
      </c>
      <c r="AP5" s="517">
        <v>357.18429260414712</v>
      </c>
      <c r="AQ5" s="517">
        <v>357</v>
      </c>
      <c r="AR5" s="96">
        <v>357</v>
      </c>
      <c r="AS5" s="35">
        <v>365</v>
      </c>
      <c r="AT5" s="517">
        <v>399.39325870743903</v>
      </c>
      <c r="AU5" s="517">
        <v>414.79</v>
      </c>
      <c r="AV5" s="517">
        <v>389.23</v>
      </c>
      <c r="AW5" s="35">
        <v>372.21986672653895</v>
      </c>
      <c r="AX5" s="35">
        <v>422.6957639921651</v>
      </c>
      <c r="AY5" s="517">
        <v>429.17076111685981</v>
      </c>
      <c r="AZ5" s="517">
        <v>420.33</v>
      </c>
      <c r="BA5" s="126">
        <v>424.03</v>
      </c>
      <c r="BB5" s="126">
        <v>384.86501377523268</v>
      </c>
      <c r="BC5" s="35">
        <v>377.29937003241582</v>
      </c>
      <c r="BD5" s="517">
        <v>357.93996890725327</v>
      </c>
      <c r="BE5" s="517">
        <v>352.44642018937481</v>
      </c>
      <c r="BF5" s="517">
        <v>361.46855731171246</v>
      </c>
      <c r="BG5" s="126">
        <v>377.40007238080864</v>
      </c>
      <c r="BH5" s="126">
        <v>-0.36867653089552732</v>
      </c>
      <c r="BI5" s="576">
        <v>-9.7593178884603296E-4</v>
      </c>
      <c r="BJ5" s="131">
        <v>356.53108865735277</v>
      </c>
      <c r="BK5" s="131">
        <v>356.90817119039781</v>
      </c>
      <c r="BL5" s="131">
        <v>356.12729970715122</v>
      </c>
      <c r="BM5" s="131">
        <v>356.51617761657508</v>
      </c>
      <c r="BN5" s="131">
        <v>363.79008230441406</v>
      </c>
      <c r="BO5" s="35">
        <v>402.76297391801648</v>
      </c>
      <c r="BP5" s="35">
        <v>411.58756814068556</v>
      </c>
      <c r="BQ5" s="35">
        <v>-3.2024318593144585</v>
      </c>
      <c r="BR5" s="511">
        <v>-7.7206100902009649E-3</v>
      </c>
      <c r="BS5" s="35">
        <v>391.64246692179768</v>
      </c>
      <c r="BT5" s="35">
        <v>2.4124669217976589</v>
      </c>
      <c r="BU5" s="511">
        <v>6.1980497952307343E-3</v>
      </c>
      <c r="BV5" s="35">
        <v>371.25677609581487</v>
      </c>
      <c r="BW5" s="126">
        <v>-0.96309063072408208</v>
      </c>
      <c r="BX5" s="576">
        <v>-2.5874240383618259E-3</v>
      </c>
      <c r="BY5" s="156">
        <v>419.02457052179983</v>
      </c>
      <c r="BZ5" s="126">
        <v>-3.6711934703652673</v>
      </c>
      <c r="CA5" s="576">
        <v>-8.6851910596230028E-3</v>
      </c>
      <c r="CB5" s="35">
        <v>425.95620805130153</v>
      </c>
      <c r="CC5" s="126">
        <v>-3.2145530655582775</v>
      </c>
      <c r="CD5" s="576">
        <v>-7.4901492757634067E-3</v>
      </c>
      <c r="CE5" s="35">
        <v>416.39246842269023</v>
      </c>
      <c r="CF5" s="126">
        <f t="shared" ref="CF5:CF65" si="0">CE5-AZ5</f>
        <v>-3.9375315773097554</v>
      </c>
      <c r="CG5" s="576">
        <f t="shared" ref="CG5:CG65" si="1">CF5/AZ5</f>
        <v>-9.3677148366991536E-3</v>
      </c>
      <c r="CH5" s="35">
        <v>420.32104596748684</v>
      </c>
      <c r="CI5" s="126">
        <f t="shared" ref="CI5:CI65" si="2">CH5-BA5</f>
        <v>-3.7089540325131338</v>
      </c>
      <c r="CJ5" s="576">
        <f t="shared" ref="CJ5:CJ65" si="3">CI5/BA5</f>
        <v>-8.7469142101104496E-3</v>
      </c>
      <c r="CK5" s="35">
        <v>385.21842401798767</v>
      </c>
      <c r="CL5" s="126">
        <f t="shared" ref="CL5:CL65" si="4">CK5-BB5</f>
        <v>0.35341024275498967</v>
      </c>
      <c r="CM5" s="576">
        <f t="shared" ref="CM5:CM65" si="5">CL5/BB5</f>
        <v>9.1827064062878657E-4</v>
      </c>
      <c r="CN5" s="35">
        <v>375.85811741703264</v>
      </c>
      <c r="CO5" s="126">
        <f t="shared" ref="CO5:CO65" si="6">CN5-BC5</f>
        <v>-1.4412526153831777</v>
      </c>
      <c r="CP5" s="576">
        <f t="shared" ref="CP5:CP65" si="7">CO5/BC5</f>
        <v>-3.8199178950639435E-3</v>
      </c>
      <c r="CQ5" s="35">
        <v>358.50061182683288</v>
      </c>
      <c r="CR5" s="126">
        <f t="shared" ref="CR5:CR65" si="8">CQ5-BD5</f>
        <v>0.56064291957960677</v>
      </c>
      <c r="CS5" s="576">
        <f t="shared" ref="CS5:CS65" si="9">CR5/BD5</f>
        <v>1.5663043199427567E-3</v>
      </c>
      <c r="CT5" s="35">
        <v>361.3065741748149</v>
      </c>
      <c r="CU5" s="126">
        <f t="shared" ref="CU5:CU65" si="10">CT5-BE5</f>
        <v>8.8601539854400926</v>
      </c>
      <c r="CV5" s="576">
        <f t="shared" ref="CV5:CV65" si="11">CU5/BE5</f>
        <v>2.5139009727150576E-2</v>
      </c>
      <c r="CW5" s="35">
        <v>364.49149560398649</v>
      </c>
      <c r="CX5" s="126">
        <f t="shared" ref="CX5:CX65" si="12">CW5-BF5</f>
        <v>3.0229382922740342</v>
      </c>
      <c r="CY5" s="576">
        <f t="shared" ref="CY5:CY65" si="13">CX5/BF5</f>
        <v>8.3629356720706493E-3</v>
      </c>
      <c r="CZ5" s="35">
        <v>378.37444616393236</v>
      </c>
      <c r="DA5" s="126">
        <f t="shared" ref="DA5:DA65" si="14">CZ5-BG5</f>
        <v>0.97437378312372402</v>
      </c>
      <c r="DB5" s="847">
        <f t="shared" ref="DB5:DB65" si="15">DA5/BG5</f>
        <v>2.5818060314004125E-3</v>
      </c>
      <c r="DC5" s="35">
        <v>364.8173194085694</v>
      </c>
      <c r="DD5" s="126">
        <f t="shared" ref="DD5:DD65" si="16">DC5-BJ5</f>
        <v>8.2862307512166353</v>
      </c>
      <c r="DE5" s="847">
        <f t="shared" ref="DE5:DE65" si="17">DD5/BJ5</f>
        <v>2.3241257255914048E-2</v>
      </c>
      <c r="DF5" s="35">
        <v>367.67610807901787</v>
      </c>
      <c r="DG5" s="126">
        <f t="shared" ref="DG5:DG65" si="18">DF5-BK5</f>
        <v>10.767936888620056</v>
      </c>
      <c r="DH5" s="847">
        <f t="shared" ref="DH5:DH65" si="19">DG5/BK5</f>
        <v>3.0170048650625444E-2</v>
      </c>
      <c r="DI5" s="35">
        <v>369.52352730755149</v>
      </c>
      <c r="DJ5" s="126">
        <f t="shared" ref="DJ5:DJ65" si="20">DI5-BL5</f>
        <v>13.396227600400266</v>
      </c>
      <c r="DK5" s="847">
        <f t="shared" ref="DK5:DK65" si="21">DJ5/BL5</f>
        <v>3.7616401807489014E-2</v>
      </c>
      <c r="DL5" s="35">
        <v>367.22026833778938</v>
      </c>
      <c r="DM5" s="126">
        <f t="shared" ref="DM5:DM65" si="22">DL5-BM5</f>
        <v>10.7040907212143</v>
      </c>
      <c r="DN5" s="847">
        <f t="shared" ref="DN5:DN65" si="23">DM5/BM5</f>
        <v>3.0024137453662208E-2</v>
      </c>
      <c r="DO5" s="35">
        <v>365.94180480575636</v>
      </c>
      <c r="DP5" s="126">
        <f t="shared" ref="DP5:DP65" si="24">DO5-BN5</f>
        <v>2.1517225013423058</v>
      </c>
      <c r="DQ5" s="847">
        <f t="shared" ref="DQ5:DQ65" si="25">DP5/BN5</f>
        <v>5.9147365637685989E-3</v>
      </c>
      <c r="DR5" s="35">
        <v>400.78538904219664</v>
      </c>
      <c r="DS5" s="126">
        <f t="shared" ref="DS5:DS65" si="26">DR5-BO5</f>
        <v>-1.9775848758198435</v>
      </c>
      <c r="DT5" s="847">
        <f t="shared" ref="DT5:DT65" si="27">DS5/BO5</f>
        <v>-4.9100463644465653E-3</v>
      </c>
      <c r="DU5" s="35">
        <v>411.52864809978655</v>
      </c>
      <c r="DV5" s="126">
        <f t="shared" ref="DV5:DV65" si="28">DU5-BP5</f>
        <v>-5.8920040899010928E-2</v>
      </c>
      <c r="DW5" s="847">
        <f t="shared" ref="DW5:DW65" si="29">DV5/BP5</f>
        <v>-1.4315311117188884E-4</v>
      </c>
      <c r="DX5" s="35">
        <v>390.26381140408085</v>
      </c>
      <c r="DY5" s="126">
        <f t="shared" ref="DY5:DY65" si="30">DX5-BS5</f>
        <v>-1.3786555177168225</v>
      </c>
      <c r="DZ5" s="847">
        <f t="shared" ref="DZ5:DZ65" si="31">DY5/BS5</f>
        <v>-3.5201890350468799E-3</v>
      </c>
      <c r="EA5" s="35">
        <v>376.63397870351025</v>
      </c>
      <c r="EB5" s="126">
        <f t="shared" ref="EB5:EB65" si="32">EA5-BV5</f>
        <v>5.3772026076953807</v>
      </c>
      <c r="EC5" s="847">
        <f t="shared" ref="EC5:EC65" si="33">EB5/BV5</f>
        <v>1.4483783068534805E-2</v>
      </c>
    </row>
    <row r="6" spans="1:133" x14ac:dyDescent="0.25">
      <c r="A6" s="52" t="s">
        <v>26</v>
      </c>
      <c r="B6" s="52">
        <v>345.54399999999998</v>
      </c>
      <c r="C6" s="29">
        <v>344.56571732590521</v>
      </c>
      <c r="D6" s="515">
        <v>341.70668538955431</v>
      </c>
      <c r="E6" s="515">
        <v>332.85114782258779</v>
      </c>
      <c r="F6" s="504">
        <v>339.7721285590282</v>
      </c>
      <c r="G6" s="503">
        <v>339.51073201672727</v>
      </c>
      <c r="H6" s="503">
        <v>348.71140724342928</v>
      </c>
      <c r="I6" s="503">
        <v>359.85726002586364</v>
      </c>
      <c r="J6" s="123">
        <v>348.96707901308253</v>
      </c>
      <c r="K6" s="29">
        <v>343.66293128536358</v>
      </c>
      <c r="L6" s="515">
        <v>379.26547564972708</v>
      </c>
      <c r="M6" s="515">
        <v>384.17250607722372</v>
      </c>
      <c r="N6" s="504">
        <v>372.18221673084696</v>
      </c>
      <c r="O6" s="503">
        <v>378.27117983167409</v>
      </c>
      <c r="P6" s="123">
        <v>354.10515338143153</v>
      </c>
      <c r="Q6" s="29">
        <v>342.24647165240327</v>
      </c>
      <c r="R6" s="515">
        <v>346.77232591473745</v>
      </c>
      <c r="S6" s="504">
        <v>348.40315619376935</v>
      </c>
      <c r="T6" s="503">
        <v>345.96202451188674</v>
      </c>
      <c r="U6" s="123">
        <v>351.8201373286098</v>
      </c>
      <c r="V6" s="29">
        <v>349.42723206930907</v>
      </c>
      <c r="W6" s="515">
        <v>344.01315419599541</v>
      </c>
      <c r="X6" s="515">
        <v>324.80935406551572</v>
      </c>
      <c r="Y6" s="504">
        <v>339.53578427168071</v>
      </c>
      <c r="Z6" s="503">
        <v>343.81696254515856</v>
      </c>
      <c r="AA6" s="503">
        <v>347.81964584296998</v>
      </c>
      <c r="AB6" s="503">
        <v>364.45979644380873</v>
      </c>
      <c r="AC6" s="123">
        <v>351.61881714338409</v>
      </c>
      <c r="AD6" s="29">
        <v>344.54907763706791</v>
      </c>
      <c r="AE6" s="515">
        <v>373.20314074093488</v>
      </c>
      <c r="AF6" s="515">
        <v>378.53911993009109</v>
      </c>
      <c r="AG6" s="504">
        <v>377.62121770598588</v>
      </c>
      <c r="AH6" s="503">
        <v>376.5181014761327</v>
      </c>
      <c r="AI6" s="123">
        <v>353.77448438070707</v>
      </c>
      <c r="AJ6" s="29">
        <v>336.50651510930192</v>
      </c>
      <c r="AK6" s="515">
        <v>333.65908190256221</v>
      </c>
      <c r="AL6" s="504">
        <v>337.18868387842718</v>
      </c>
      <c r="AM6" s="503">
        <v>335.7636767281212</v>
      </c>
      <c r="AN6" s="123">
        <v>349.07624204982648</v>
      </c>
      <c r="AO6" s="29">
        <v>349.22898410422994</v>
      </c>
      <c r="AP6" s="515">
        <v>344.942785588015</v>
      </c>
      <c r="AQ6" s="515">
        <v>326.2275972277186</v>
      </c>
      <c r="AR6" s="504">
        <v>339.87047045662467</v>
      </c>
      <c r="AS6" s="29">
        <v>346.76614084831402</v>
      </c>
      <c r="AT6" s="515">
        <v>352.08999847705013</v>
      </c>
      <c r="AU6" s="515">
        <v>365.95296417129015</v>
      </c>
      <c r="AV6" s="504">
        <v>353.43227296487544</v>
      </c>
      <c r="AW6" s="29">
        <v>345.56073920067786</v>
      </c>
      <c r="AX6" s="29">
        <v>372.12709862243236</v>
      </c>
      <c r="AY6" s="515">
        <v>384.12562727548686</v>
      </c>
      <c r="AZ6" s="515">
        <v>377.14969911825227</v>
      </c>
      <c r="BA6" s="573">
        <v>377.7257625141221</v>
      </c>
      <c r="BB6" s="573">
        <v>354.63148223769826</v>
      </c>
      <c r="BC6" s="573">
        <v>340.1000819678377</v>
      </c>
      <c r="BD6" s="573">
        <v>342.33417861128567</v>
      </c>
      <c r="BE6" s="573">
        <v>341.36015444315854</v>
      </c>
      <c r="BF6" s="573">
        <v>341.2873771405018</v>
      </c>
      <c r="BG6" s="573">
        <v>350.89912013965375</v>
      </c>
      <c r="BH6" s="573">
        <v>1.8228780898272703</v>
      </c>
      <c r="BI6" s="577">
        <v>5.2220055971814779E-3</v>
      </c>
      <c r="BJ6" s="740">
        <v>350.97299529976164</v>
      </c>
      <c r="BK6" s="740">
        <v>350.85025453310578</v>
      </c>
      <c r="BL6" s="740">
        <v>337.31553192202557</v>
      </c>
      <c r="BM6" s="740">
        <v>346.13957515782511</v>
      </c>
      <c r="BN6" s="740">
        <v>343.34595440352581</v>
      </c>
      <c r="BO6" s="515">
        <v>352.52669828256546</v>
      </c>
      <c r="BP6" s="515">
        <v>366.77716657888175</v>
      </c>
      <c r="BQ6" s="515">
        <v>0.82420240759159924</v>
      </c>
      <c r="BR6" s="26">
        <v>2.2522085849421298E-3</v>
      </c>
      <c r="BS6" s="515">
        <v>353.36793490900419</v>
      </c>
      <c r="BT6" s="515">
        <v>-6.4338055871246524E-2</v>
      </c>
      <c r="BU6" s="26">
        <v>-1.8203786352481886E-4</v>
      </c>
      <c r="BV6" s="515">
        <v>349.11357635497399</v>
      </c>
      <c r="BW6" s="573">
        <v>3.5528371542961281</v>
      </c>
      <c r="BX6" s="577">
        <v>1.0281368081669965E-2</v>
      </c>
      <c r="BY6" s="733">
        <v>370.93424947317919</v>
      </c>
      <c r="BZ6" s="573">
        <v>-1.1928491492531634</v>
      </c>
      <c r="CA6" s="577">
        <v>-3.2054885378381224E-3</v>
      </c>
      <c r="CB6" s="515">
        <v>383.41627721217606</v>
      </c>
      <c r="CC6" s="573">
        <v>-0.70935006331080785</v>
      </c>
      <c r="CD6" s="577">
        <v>-1.8466616464568161E-3</v>
      </c>
      <c r="CE6" s="515">
        <v>374.64853418307729</v>
      </c>
      <c r="CF6" s="573">
        <f t="shared" si="0"/>
        <v>-2.5011649351749838</v>
      </c>
      <c r="CG6" s="577">
        <f t="shared" si="1"/>
        <v>-6.6317564113733086E-3</v>
      </c>
      <c r="CH6" s="515">
        <v>376.06662798914425</v>
      </c>
      <c r="CI6" s="573">
        <f t="shared" si="2"/>
        <v>-1.6591345249778442</v>
      </c>
      <c r="CJ6" s="577">
        <f t="shared" si="3"/>
        <v>-4.3924314665082283E-3</v>
      </c>
      <c r="CK6" s="515">
        <v>356.93628514885881</v>
      </c>
      <c r="CL6" s="573">
        <f t="shared" si="4"/>
        <v>2.3048029111605501</v>
      </c>
      <c r="CM6" s="577">
        <f t="shared" si="5"/>
        <v>6.4991491917677901E-3</v>
      </c>
      <c r="CN6" s="515">
        <v>349.57226888795043</v>
      </c>
      <c r="CO6" s="573">
        <f t="shared" si="6"/>
        <v>9.4721869201127333</v>
      </c>
      <c r="CP6" s="577">
        <f t="shared" si="7"/>
        <v>2.7851175057959827E-2</v>
      </c>
      <c r="CQ6" s="515">
        <v>342.85058225161328</v>
      </c>
      <c r="CR6" s="573">
        <f t="shared" si="8"/>
        <v>0.51640364032760999</v>
      </c>
      <c r="CS6" s="577">
        <f t="shared" si="9"/>
        <v>1.5084781847446705E-3</v>
      </c>
      <c r="CT6" s="515">
        <v>346.8501087458506</v>
      </c>
      <c r="CU6" s="573">
        <f t="shared" si="10"/>
        <v>5.4899543026920696</v>
      </c>
      <c r="CV6" s="577">
        <f t="shared" si="11"/>
        <v>1.608258676718588E-2</v>
      </c>
      <c r="CW6" s="515">
        <v>346.41131975344967</v>
      </c>
      <c r="CX6" s="573">
        <f t="shared" si="12"/>
        <v>5.1239426129478716</v>
      </c>
      <c r="CY6" s="577">
        <f t="shared" si="13"/>
        <v>1.5013572010424628E-2</v>
      </c>
      <c r="CZ6" s="515">
        <v>354.22378646754953</v>
      </c>
      <c r="DA6" s="573">
        <f t="shared" si="14"/>
        <v>3.324666327895784</v>
      </c>
      <c r="DB6" s="577">
        <f t="shared" si="15"/>
        <v>9.4747069373459971E-3</v>
      </c>
      <c r="DC6" s="515">
        <v>349.77425921816314</v>
      </c>
      <c r="DD6" s="573">
        <f t="shared" si="16"/>
        <v>-1.1987360815984971</v>
      </c>
      <c r="DE6" s="577">
        <f t="shared" si="17"/>
        <v>-3.4154652855119855E-3</v>
      </c>
      <c r="DF6" s="515">
        <v>348.73612982220044</v>
      </c>
      <c r="DG6" s="573">
        <f t="shared" si="18"/>
        <v>-2.1141247109053438</v>
      </c>
      <c r="DH6" s="577">
        <f t="shared" si="19"/>
        <v>-6.0257180480564757E-3</v>
      </c>
      <c r="DI6" s="515">
        <v>344.33250898798428</v>
      </c>
      <c r="DJ6" s="573">
        <f t="shared" si="20"/>
        <v>7.016977065958713</v>
      </c>
      <c r="DK6" s="577">
        <f t="shared" si="21"/>
        <v>2.0802413176695254E-2</v>
      </c>
      <c r="DL6" s="515">
        <v>347.70027782929964</v>
      </c>
      <c r="DM6" s="573">
        <f t="shared" si="22"/>
        <v>1.5607026714745302</v>
      </c>
      <c r="DN6" s="577">
        <f t="shared" si="23"/>
        <v>4.5088824956317558E-3</v>
      </c>
      <c r="DO6" s="515">
        <v>347.94522577433571</v>
      </c>
      <c r="DP6" s="573">
        <f t="shared" si="24"/>
        <v>4.5992713708099018</v>
      </c>
      <c r="DQ6" s="862">
        <f t="shared" si="25"/>
        <v>1.3395443609638385E-2</v>
      </c>
      <c r="DR6" s="515">
        <v>350.20677413435993</v>
      </c>
      <c r="DS6" s="573">
        <f t="shared" si="26"/>
        <v>-2.3199241482055299</v>
      </c>
      <c r="DT6" s="862">
        <f t="shared" si="27"/>
        <v>-6.5808466692244966E-3</v>
      </c>
      <c r="DU6" s="515">
        <v>362.25540812177366</v>
      </c>
      <c r="DV6" s="573">
        <f t="shared" si="28"/>
        <v>-4.521758457108092</v>
      </c>
      <c r="DW6" s="862">
        <f t="shared" si="29"/>
        <v>-1.2328353204985048E-2</v>
      </c>
      <c r="DX6" s="515">
        <v>353.20339379401844</v>
      </c>
      <c r="DY6" s="573">
        <f t="shared" si="30"/>
        <v>-0.1645411149857523</v>
      </c>
      <c r="DZ6" s="862">
        <f t="shared" si="31"/>
        <v>-4.6563680156243748E-4</v>
      </c>
      <c r="EA6" s="515">
        <v>350.10990462407796</v>
      </c>
      <c r="EB6" s="573">
        <f t="shared" si="32"/>
        <v>0.99632826910396943</v>
      </c>
      <c r="EC6" s="862">
        <f t="shared" si="33"/>
        <v>2.8538800453034121E-3</v>
      </c>
    </row>
    <row r="7" spans="1:133" ht="15.75" customHeight="1" x14ac:dyDescent="0.25">
      <c r="A7" s="98" t="s">
        <v>9</v>
      </c>
      <c r="B7" s="98">
        <v>338.88</v>
      </c>
      <c r="C7" s="295">
        <v>338.35969326882076</v>
      </c>
      <c r="D7" s="514">
        <v>336.86615104057677</v>
      </c>
      <c r="E7" s="514">
        <v>327.61343607100054</v>
      </c>
      <c r="F7" s="28">
        <v>334.3038354483291</v>
      </c>
      <c r="G7" s="233">
        <v>327.60880721701307</v>
      </c>
      <c r="H7" s="233">
        <v>342.89710598772996</v>
      </c>
      <c r="I7" s="233">
        <v>354.90396386581307</v>
      </c>
      <c r="J7" s="124">
        <v>341.36946658193335</v>
      </c>
      <c r="K7" s="295">
        <v>337.29913474454617</v>
      </c>
      <c r="L7" s="514">
        <v>370.02768260314275</v>
      </c>
      <c r="M7" s="514">
        <v>379.30315115008239</v>
      </c>
      <c r="N7" s="28">
        <v>367.09461087040029</v>
      </c>
      <c r="O7" s="514">
        <v>371.97060033885992</v>
      </c>
      <c r="P7" s="124">
        <v>347.8178568610752</v>
      </c>
      <c r="Q7" s="295">
        <v>333.20566420047339</v>
      </c>
      <c r="R7" s="514">
        <v>336.57646182630265</v>
      </c>
      <c r="S7" s="28">
        <v>338.61492491227352</v>
      </c>
      <c r="T7" s="514">
        <v>336.26</v>
      </c>
      <c r="U7" s="124">
        <v>344.58761281958891</v>
      </c>
      <c r="V7" s="295">
        <v>341.40862128269998</v>
      </c>
      <c r="W7" s="514">
        <v>336.90177279468139</v>
      </c>
      <c r="X7" s="514">
        <v>318.04285568934722</v>
      </c>
      <c r="Y7" s="28">
        <v>332.2409354856577</v>
      </c>
      <c r="Z7" s="233">
        <v>335.57634871280732</v>
      </c>
      <c r="AA7" s="233">
        <v>341.33485535374348</v>
      </c>
      <c r="AB7" s="233">
        <v>360.61540806340554</v>
      </c>
      <c r="AC7" s="124">
        <v>345.41093092176516</v>
      </c>
      <c r="AD7" s="295">
        <v>337.71338370017662</v>
      </c>
      <c r="AE7" s="514">
        <v>366.60796063578618</v>
      </c>
      <c r="AF7" s="514">
        <v>375.72230844359927</v>
      </c>
      <c r="AG7" s="28">
        <v>373.21265799392046</v>
      </c>
      <c r="AH7" s="514">
        <v>371.98731313201284</v>
      </c>
      <c r="AI7" s="124">
        <v>347.66307988532594</v>
      </c>
      <c r="AJ7" s="295">
        <v>327.70579465952142</v>
      </c>
      <c r="AK7" s="514">
        <v>326.10679015156325</v>
      </c>
      <c r="AL7" s="28">
        <v>329.13</v>
      </c>
      <c r="AM7" s="514">
        <v>327.69</v>
      </c>
      <c r="AN7" s="124">
        <v>342.46841075311124</v>
      </c>
      <c r="AO7" s="295">
        <v>343.4063738687434</v>
      </c>
      <c r="AP7" s="514">
        <v>337.30715496258995</v>
      </c>
      <c r="AQ7" s="514">
        <v>319.04000000000002</v>
      </c>
      <c r="AR7" s="28">
        <v>333.02</v>
      </c>
      <c r="AS7" s="295">
        <v>338.78152939854522</v>
      </c>
      <c r="AT7" s="295">
        <v>341.7427873173329</v>
      </c>
      <c r="AU7" s="514">
        <v>354.93</v>
      </c>
      <c r="AV7" s="28">
        <v>343.87</v>
      </c>
      <c r="AW7" s="295">
        <v>337.55688765819656</v>
      </c>
      <c r="AX7" s="295">
        <v>366.4141199605009</v>
      </c>
      <c r="AY7" s="295">
        <v>373.54663021084622</v>
      </c>
      <c r="AZ7" s="514">
        <v>372.01</v>
      </c>
      <c r="BA7" s="119">
        <v>370.59</v>
      </c>
      <c r="BB7" s="119">
        <v>346.90146617016194</v>
      </c>
      <c r="BC7" s="119">
        <v>329.05787691678381</v>
      </c>
      <c r="BD7" s="119">
        <v>333.23218217336893</v>
      </c>
      <c r="BE7" s="119">
        <v>332.41580821216809</v>
      </c>
      <c r="BF7" s="119">
        <v>331.63188871147008</v>
      </c>
      <c r="BG7" s="119">
        <v>342.64396258279089</v>
      </c>
      <c r="BH7" s="119">
        <v>0.17555182967964811</v>
      </c>
      <c r="BI7" s="578">
        <v>5.1260736513945252E-4</v>
      </c>
      <c r="BJ7" s="740">
        <v>343.53751900136854</v>
      </c>
      <c r="BK7" s="740">
        <v>343.48209200053094</v>
      </c>
      <c r="BL7" s="740">
        <v>330.89292583323117</v>
      </c>
      <c r="BM7" s="740">
        <v>339.06433648574097</v>
      </c>
      <c r="BN7" s="740">
        <v>335.46199774563257</v>
      </c>
      <c r="BO7" s="514">
        <v>343.27063371211551</v>
      </c>
      <c r="BP7" s="514">
        <v>359.69277466620559</v>
      </c>
      <c r="BQ7" s="514">
        <v>4.762774666205587</v>
      </c>
      <c r="BR7" s="529">
        <v>1.341891264814354E-2</v>
      </c>
      <c r="BS7" s="514">
        <v>345.26152651188454</v>
      </c>
      <c r="BT7" s="514">
        <v>1.3915265118845355</v>
      </c>
      <c r="BU7" s="529">
        <v>4.0466644717030726E-3</v>
      </c>
      <c r="BV7" s="514">
        <v>341.61983127542356</v>
      </c>
      <c r="BW7" s="119">
        <v>4.0629436172270061</v>
      </c>
      <c r="BX7" s="578">
        <v>1.2036322663755161E-2</v>
      </c>
      <c r="BY7" s="736">
        <v>367.99504077442037</v>
      </c>
      <c r="BZ7" s="119">
        <v>1.5809208139194766</v>
      </c>
      <c r="CA7" s="578">
        <v>4.3145739418827484E-3</v>
      </c>
      <c r="CB7" s="514">
        <v>377.39592976690818</v>
      </c>
      <c r="CC7" s="119">
        <v>3.8492995560619647</v>
      </c>
      <c r="CD7" s="578">
        <v>1.0304736396334909E-2</v>
      </c>
      <c r="CE7" s="514">
        <v>367.67691346090459</v>
      </c>
      <c r="CF7" s="119">
        <f t="shared" si="0"/>
        <v>-4.3330865390954045</v>
      </c>
      <c r="CG7" s="578">
        <f t="shared" si="1"/>
        <v>-1.1647768982273069E-2</v>
      </c>
      <c r="CH7" s="514">
        <v>370.8719531162829</v>
      </c>
      <c r="CI7" s="119">
        <f t="shared" si="2"/>
        <v>0.28195311628292075</v>
      </c>
      <c r="CJ7" s="578">
        <f t="shared" si="3"/>
        <v>7.6082224637178764E-4</v>
      </c>
      <c r="CK7" s="514">
        <v>350.15103747722827</v>
      </c>
      <c r="CL7" s="119">
        <f t="shared" si="4"/>
        <v>3.2495713070663328</v>
      </c>
      <c r="CM7" s="578">
        <f t="shared" si="5"/>
        <v>9.3674187743915584E-3</v>
      </c>
      <c r="CN7" s="514">
        <v>335.39951755486629</v>
      </c>
      <c r="CO7" s="119">
        <f t="shared" si="6"/>
        <v>6.341640638082481</v>
      </c>
      <c r="CP7" s="578">
        <f t="shared" si="7"/>
        <v>1.927211315377882E-2</v>
      </c>
      <c r="CQ7" s="514">
        <v>331.35815923656304</v>
      </c>
      <c r="CR7" s="119">
        <f t="shared" si="8"/>
        <v>-1.8740229368058863</v>
      </c>
      <c r="CS7" s="578">
        <f t="shared" si="9"/>
        <v>-5.6237753646221911E-3</v>
      </c>
      <c r="CT7" s="514">
        <v>334.8303090729608</v>
      </c>
      <c r="CU7" s="119">
        <f t="shared" si="10"/>
        <v>2.4145008607927139</v>
      </c>
      <c r="CV7" s="578">
        <f t="shared" si="11"/>
        <v>7.2634959022515313E-3</v>
      </c>
      <c r="CW7" s="514">
        <v>333.86328185148767</v>
      </c>
      <c r="CX7" s="119">
        <f t="shared" si="12"/>
        <v>2.2313931400175875</v>
      </c>
      <c r="CY7" s="578">
        <f t="shared" si="13"/>
        <v>6.7285240532431664E-3</v>
      </c>
      <c r="CZ7" s="514">
        <v>345.97748631896604</v>
      </c>
      <c r="DA7" s="119">
        <f t="shared" si="14"/>
        <v>3.3335237361751524</v>
      </c>
      <c r="DB7" s="578">
        <f t="shared" si="15"/>
        <v>9.7288267128585234E-3</v>
      </c>
      <c r="DC7" s="514">
        <v>340.78716407758725</v>
      </c>
      <c r="DD7" s="119">
        <f t="shared" si="16"/>
        <v>-2.7503549237812877</v>
      </c>
      <c r="DE7" s="578">
        <f t="shared" si="17"/>
        <v>-8.0059812150251077E-3</v>
      </c>
      <c r="DF7" s="514">
        <v>340.59145122282439</v>
      </c>
      <c r="DG7" s="119">
        <f t="shared" si="18"/>
        <v>-2.890640777706551</v>
      </c>
      <c r="DH7" s="578">
        <f t="shared" si="19"/>
        <v>-8.4156957379369953E-3</v>
      </c>
      <c r="DI7" s="514">
        <v>335.16836593823365</v>
      </c>
      <c r="DJ7" s="119">
        <f t="shared" si="20"/>
        <v>4.275440105002474</v>
      </c>
      <c r="DK7" s="578">
        <f t="shared" si="21"/>
        <v>1.2920917224919098E-2</v>
      </c>
      <c r="DL7" s="514">
        <v>338.93314856158037</v>
      </c>
      <c r="DM7" s="119">
        <f t="shared" si="22"/>
        <v>-0.13118792416059932</v>
      </c>
      <c r="DN7" s="578">
        <f t="shared" si="23"/>
        <v>-3.8691159772303658E-4</v>
      </c>
      <c r="DO7" s="514">
        <v>337.66641077768861</v>
      </c>
      <c r="DP7" s="119">
        <f t="shared" si="24"/>
        <v>2.2044130320560384</v>
      </c>
      <c r="DQ7" s="863">
        <f t="shared" si="25"/>
        <v>6.5712749785969997E-3</v>
      </c>
      <c r="DR7" s="514">
        <v>342.63770043090528</v>
      </c>
      <c r="DS7" s="119">
        <f t="shared" si="26"/>
        <v>-0.63293328121022796</v>
      </c>
      <c r="DT7" s="863">
        <f t="shared" si="27"/>
        <v>-1.8438317148359348E-3</v>
      </c>
      <c r="DU7" s="514">
        <v>354.92312048251733</v>
      </c>
      <c r="DV7" s="119">
        <f t="shared" si="28"/>
        <v>-4.7696541836882602</v>
      </c>
      <c r="DW7" s="863">
        <f t="shared" si="29"/>
        <v>-1.3260355835933855E-2</v>
      </c>
      <c r="DX7" s="514">
        <v>344.77240991790097</v>
      </c>
      <c r="DY7" s="119">
        <f t="shared" si="30"/>
        <v>-0.48911659398356733</v>
      </c>
      <c r="DZ7" s="863">
        <f t="shared" si="31"/>
        <v>-1.4166553653545612E-3</v>
      </c>
      <c r="EA7" s="514">
        <v>341.49140746752414</v>
      </c>
      <c r="EB7" s="119">
        <f t="shared" si="32"/>
        <v>-0.12842380789942354</v>
      </c>
      <c r="EC7" s="863">
        <f t="shared" si="33"/>
        <v>-3.7592609135119159E-4</v>
      </c>
    </row>
    <row r="8" spans="1:133" x14ac:dyDescent="0.25">
      <c r="A8" s="98" t="s">
        <v>10</v>
      </c>
      <c r="B8" s="98">
        <v>533.47</v>
      </c>
      <c r="C8" s="295">
        <v>529.87758211573612</v>
      </c>
      <c r="D8" s="514">
        <v>533.83972751170393</v>
      </c>
      <c r="E8" s="514">
        <v>567.40755528670945</v>
      </c>
      <c r="F8" s="28">
        <v>541.3406365886085</v>
      </c>
      <c r="G8" s="233">
        <v>650.21449508753199</v>
      </c>
      <c r="H8" s="233">
        <v>655.14391253507756</v>
      </c>
      <c r="I8" s="233">
        <v>741.7096802878084</v>
      </c>
      <c r="J8" s="124">
        <v>667.47092075872285</v>
      </c>
      <c r="K8" s="295">
        <v>590.89181965543901</v>
      </c>
      <c r="L8" s="514">
        <v>755.58440729192182</v>
      </c>
      <c r="M8" s="514">
        <v>739.91356567528089</v>
      </c>
      <c r="N8" s="28">
        <v>699.88377831530227</v>
      </c>
      <c r="O8" s="514">
        <v>733.81730354320916</v>
      </c>
      <c r="P8" s="124">
        <v>623.85959669666715</v>
      </c>
      <c r="Q8" s="295">
        <v>706.31924183696026</v>
      </c>
      <c r="R8" s="514">
        <v>668.4263520050946</v>
      </c>
      <c r="S8" s="28">
        <v>673.56383827191462</v>
      </c>
      <c r="T8" s="514">
        <v>680.31</v>
      </c>
      <c r="U8" s="124">
        <v>642.2431678350631</v>
      </c>
      <c r="V8" s="295">
        <v>776.2384511668813</v>
      </c>
      <c r="W8" s="514">
        <v>640.97236764981051</v>
      </c>
      <c r="X8" s="514">
        <v>591.17721278535964</v>
      </c>
      <c r="Y8" s="28">
        <v>662.37479275764747</v>
      </c>
      <c r="Z8" s="233">
        <v>636.43946479668716</v>
      </c>
      <c r="AA8" s="233">
        <v>652.18738344109499</v>
      </c>
      <c r="AB8" s="233">
        <v>771.85206589913639</v>
      </c>
      <c r="AC8" s="124">
        <v>662.22110065132324</v>
      </c>
      <c r="AD8" s="295">
        <v>662.31545760825782</v>
      </c>
      <c r="AE8" s="514">
        <v>760.48640649598656</v>
      </c>
      <c r="AF8" s="514">
        <v>727.20110030679871</v>
      </c>
      <c r="AG8" s="28">
        <v>682.53094615297209</v>
      </c>
      <c r="AH8" s="514">
        <v>725.71531930827143</v>
      </c>
      <c r="AI8" s="124">
        <v>674.86186663432886</v>
      </c>
      <c r="AJ8" s="295">
        <v>709.55721061320946</v>
      </c>
      <c r="AK8" s="514">
        <v>678.06110847677871</v>
      </c>
      <c r="AL8" s="28">
        <v>673.89</v>
      </c>
      <c r="AM8" s="514">
        <v>684.78</v>
      </c>
      <c r="AN8" s="124">
        <v>677.83066754082756</v>
      </c>
      <c r="AO8" s="295">
        <v>628.70305085362997</v>
      </c>
      <c r="AP8" s="514">
        <v>683.36250363799195</v>
      </c>
      <c r="AQ8" s="514">
        <v>642.5</v>
      </c>
      <c r="AR8" s="28">
        <v>651</v>
      </c>
      <c r="AS8" s="295">
        <v>679.85661017657446</v>
      </c>
      <c r="AT8" s="295">
        <v>673.80408002473337</v>
      </c>
      <c r="AU8" s="514">
        <v>743.26</v>
      </c>
      <c r="AV8" s="28">
        <v>694.24</v>
      </c>
      <c r="AW8" s="295">
        <v>671.66945665897708</v>
      </c>
      <c r="AX8" s="295">
        <v>813.11551693425156</v>
      </c>
      <c r="AY8" s="295">
        <v>759.79602580320727</v>
      </c>
      <c r="AZ8" s="514">
        <v>638.92999999999995</v>
      </c>
      <c r="BA8" s="119">
        <v>732.55</v>
      </c>
      <c r="BB8" s="119">
        <v>686.54096848391259</v>
      </c>
      <c r="BC8" s="119">
        <v>782.23474394653545</v>
      </c>
      <c r="BD8" s="119">
        <v>706.13359456782189</v>
      </c>
      <c r="BE8" s="119">
        <v>614.04131950556325</v>
      </c>
      <c r="BF8" s="119">
        <v>689.03245601717254</v>
      </c>
      <c r="BG8" s="119">
        <v>687.3270483106553</v>
      </c>
      <c r="BH8" s="119">
        <v>9.4963807698277378</v>
      </c>
      <c r="BI8" s="578">
        <v>1.4009960340509003E-2</v>
      </c>
      <c r="BJ8" s="740">
        <v>640.02076550101435</v>
      </c>
      <c r="BK8" s="740">
        <v>634.10001421755715</v>
      </c>
      <c r="BL8" s="740">
        <v>658.40389643285675</v>
      </c>
      <c r="BM8" s="740">
        <v>643.43966970408474</v>
      </c>
      <c r="BN8" s="740">
        <v>678.97932308749671</v>
      </c>
      <c r="BO8" s="514">
        <v>885.91347685972869</v>
      </c>
      <c r="BP8" s="514">
        <v>751.3981454201745</v>
      </c>
      <c r="BQ8" s="514">
        <v>8.13814542017451</v>
      </c>
      <c r="BR8" s="529">
        <v>1.0949257891147795E-2</v>
      </c>
      <c r="BS8" s="514">
        <v>761.0877798828576</v>
      </c>
      <c r="BT8" s="514">
        <v>66.847779882857594</v>
      </c>
      <c r="BU8" s="529">
        <v>9.6289150557238981E-2</v>
      </c>
      <c r="BV8" s="514">
        <v>686.92091064889428</v>
      </c>
      <c r="BW8" s="119">
        <v>15.251453989917195</v>
      </c>
      <c r="BX8" s="578">
        <v>2.2706785069223013E-2</v>
      </c>
      <c r="BY8" s="736">
        <v>759.35172553849952</v>
      </c>
      <c r="BZ8" s="119">
        <v>-53.763791395752037</v>
      </c>
      <c r="CA8" s="578">
        <v>-6.6120729805356021E-2</v>
      </c>
      <c r="CB8" s="514">
        <v>744.43104461142468</v>
      </c>
      <c r="CC8" s="119">
        <v>-15.36498119178259</v>
      </c>
      <c r="CD8" s="578">
        <v>-2.0222507975794852E-2</v>
      </c>
      <c r="CE8" s="514">
        <v>680.77752244850933</v>
      </c>
      <c r="CF8" s="119">
        <f t="shared" si="0"/>
        <v>41.84752244850938</v>
      </c>
      <c r="CG8" s="578">
        <f t="shared" si="1"/>
        <v>6.5496255377755594E-2</v>
      </c>
      <c r="CH8" s="514">
        <v>717.28806726660775</v>
      </c>
      <c r="CI8" s="119">
        <f t="shared" si="2"/>
        <v>-15.2619327333922</v>
      </c>
      <c r="CJ8" s="578">
        <f t="shared" si="3"/>
        <v>-2.0833980934260053E-2</v>
      </c>
      <c r="CK8" s="514">
        <v>693.61087636160914</v>
      </c>
      <c r="CL8" s="119">
        <f t="shared" si="4"/>
        <v>7.0699078776965507</v>
      </c>
      <c r="CM8" s="578">
        <f t="shared" si="5"/>
        <v>1.0297867428522173E-2</v>
      </c>
      <c r="CN8" s="514">
        <v>845.31626178160536</v>
      </c>
      <c r="CO8" s="119">
        <f t="shared" si="6"/>
        <v>63.081517835069917</v>
      </c>
      <c r="CP8" s="578">
        <f t="shared" si="7"/>
        <v>8.0642694949614055E-2</v>
      </c>
      <c r="CQ8" s="514">
        <v>770.18975936963852</v>
      </c>
      <c r="CR8" s="119">
        <f t="shared" si="8"/>
        <v>64.056164801816635</v>
      </c>
      <c r="CS8" s="578">
        <f t="shared" si="9"/>
        <v>9.0713946050139729E-2</v>
      </c>
      <c r="CT8" s="514">
        <v>764.05305930749978</v>
      </c>
      <c r="CU8" s="119">
        <f t="shared" si="10"/>
        <v>150.01173980193653</v>
      </c>
      <c r="CV8" s="578">
        <f t="shared" si="11"/>
        <v>0.24430235398935138</v>
      </c>
      <c r="CW8" s="514">
        <v>792.93155124366638</v>
      </c>
      <c r="CX8" s="119">
        <f t="shared" si="12"/>
        <v>103.89909522649384</v>
      </c>
      <c r="CY8" s="578">
        <f t="shared" si="13"/>
        <v>0.1507898420737156</v>
      </c>
      <c r="CZ8" s="514">
        <v>725.84047603688646</v>
      </c>
      <c r="DA8" s="119">
        <f t="shared" si="14"/>
        <v>38.513427726231157</v>
      </c>
      <c r="DB8" s="578">
        <f t="shared" si="15"/>
        <v>5.6033627398908957E-2</v>
      </c>
      <c r="DC8" s="514">
        <v>732.57611398615495</v>
      </c>
      <c r="DD8" s="119">
        <f t="shared" si="16"/>
        <v>92.555348485140598</v>
      </c>
      <c r="DE8" s="578">
        <f t="shared" si="17"/>
        <v>0.14461303987955357</v>
      </c>
      <c r="DF8" s="514">
        <v>768.14347619361172</v>
      </c>
      <c r="DG8" s="119">
        <f t="shared" si="18"/>
        <v>134.04346197605457</v>
      </c>
      <c r="DH8" s="578">
        <f t="shared" si="19"/>
        <v>0.21139167161422709</v>
      </c>
      <c r="DI8" s="514">
        <v>778.63637123921035</v>
      </c>
      <c r="DJ8" s="119">
        <f t="shared" si="20"/>
        <v>120.23247480635359</v>
      </c>
      <c r="DK8" s="578">
        <f t="shared" si="21"/>
        <v>0.18261203412944071</v>
      </c>
      <c r="DL8" s="514">
        <v>757.6916121423767</v>
      </c>
      <c r="DM8" s="119">
        <f t="shared" si="22"/>
        <v>114.25194243829196</v>
      </c>
      <c r="DN8" s="578">
        <f t="shared" si="23"/>
        <v>0.17756434335302324</v>
      </c>
      <c r="DO8" s="514">
        <v>774.87455916053739</v>
      </c>
      <c r="DP8" s="119">
        <f t="shared" si="24"/>
        <v>95.895236073040678</v>
      </c>
      <c r="DQ8" s="863">
        <f t="shared" si="25"/>
        <v>0.14123439818016834</v>
      </c>
      <c r="DR8" s="514">
        <v>774.18657317221493</v>
      </c>
      <c r="DS8" s="119">
        <f t="shared" si="26"/>
        <v>-111.72690368751375</v>
      </c>
      <c r="DT8" s="863">
        <f t="shared" si="27"/>
        <v>-0.12611491596622823</v>
      </c>
      <c r="DU8" s="514">
        <v>749.87882292119389</v>
      </c>
      <c r="DV8" s="119">
        <f t="shared" si="28"/>
        <v>-1.519322498980614</v>
      </c>
      <c r="DW8" s="863">
        <f t="shared" si="29"/>
        <v>-2.0219939432123881E-3</v>
      </c>
      <c r="DX8" s="514">
        <v>767.35912952642786</v>
      </c>
      <c r="DY8" s="119">
        <f t="shared" si="30"/>
        <v>6.2713496435702609</v>
      </c>
      <c r="DZ8" s="863">
        <f t="shared" si="31"/>
        <v>8.2399820485036714E-3</v>
      </c>
      <c r="EA8" s="514">
        <v>761.81036689109101</v>
      </c>
      <c r="EB8" s="119">
        <f t="shared" si="32"/>
        <v>74.889456242196729</v>
      </c>
      <c r="EC8" s="863">
        <f t="shared" si="33"/>
        <v>0.10902194864246163</v>
      </c>
    </row>
    <row r="9" spans="1:133" x14ac:dyDescent="0.25">
      <c r="A9" s="52" t="s">
        <v>27</v>
      </c>
      <c r="B9" s="52">
        <v>352.14400000000001</v>
      </c>
      <c r="C9" s="29">
        <v>341.8203567305294</v>
      </c>
      <c r="D9" s="515">
        <v>320.97767297630742</v>
      </c>
      <c r="E9" s="515">
        <v>326.96319886810772</v>
      </c>
      <c r="F9" s="504">
        <v>330.4943215701245</v>
      </c>
      <c r="G9" s="503">
        <v>337.12480503720809</v>
      </c>
      <c r="H9" s="503">
        <v>407.15270876956924</v>
      </c>
      <c r="I9" s="503">
        <v>439.86089040359673</v>
      </c>
      <c r="J9" s="123">
        <v>389.41307274366181</v>
      </c>
      <c r="K9" s="29">
        <v>351.91876451632652</v>
      </c>
      <c r="L9" s="515">
        <v>469.95551234207011</v>
      </c>
      <c r="M9" s="515">
        <v>420.57029777751598</v>
      </c>
      <c r="N9" s="504">
        <v>429.82916181689149</v>
      </c>
      <c r="O9" s="503">
        <v>439.14587943757488</v>
      </c>
      <c r="P9" s="123">
        <v>373.47921611232505</v>
      </c>
      <c r="Q9" s="29">
        <v>351.2858569531528</v>
      </c>
      <c r="R9" s="515">
        <v>327.37295631762413</v>
      </c>
      <c r="S9" s="504">
        <v>341.38196487946999</v>
      </c>
      <c r="T9" s="503">
        <v>339.4511682058365</v>
      </c>
      <c r="U9" s="123">
        <v>363.56414914460493</v>
      </c>
      <c r="V9" s="29">
        <v>342.54587168806506</v>
      </c>
      <c r="W9" s="515">
        <v>329.72193052231682</v>
      </c>
      <c r="X9" s="515">
        <v>302.89119544881675</v>
      </c>
      <c r="Y9" s="504">
        <v>325.5571141349742</v>
      </c>
      <c r="Z9" s="503">
        <v>337.73004449668542</v>
      </c>
      <c r="AA9" s="503">
        <v>415.23225828639255</v>
      </c>
      <c r="AB9" s="503">
        <v>433.44254855176183</v>
      </c>
      <c r="AC9" s="123">
        <v>389.05721301300861</v>
      </c>
      <c r="AD9" s="29">
        <v>350.24950647647597</v>
      </c>
      <c r="AE9" s="515">
        <v>441.2389954315301</v>
      </c>
      <c r="AF9" s="515">
        <v>426.80036708486796</v>
      </c>
      <c r="AG9" s="504">
        <v>432.86032704590781</v>
      </c>
      <c r="AH9" s="503">
        <v>433.11047211033753</v>
      </c>
      <c r="AI9" s="123">
        <v>371.49709520890491</v>
      </c>
      <c r="AJ9" s="29">
        <v>341.47319758777769</v>
      </c>
      <c r="AK9" s="515">
        <v>319.56255828291563</v>
      </c>
      <c r="AL9" s="504">
        <v>340.74004376050863</v>
      </c>
      <c r="AM9" s="503">
        <v>333.66751424380192</v>
      </c>
      <c r="AN9" s="123">
        <v>360.42995872222025</v>
      </c>
      <c r="AO9" s="29">
        <v>347.95492425911942</v>
      </c>
      <c r="AP9" s="515">
        <v>343.34952888608416</v>
      </c>
      <c r="AQ9" s="515">
        <v>334.16410565758309</v>
      </c>
      <c r="AR9" s="504">
        <v>342.03416494760336</v>
      </c>
      <c r="AS9" s="29">
        <v>325.42285744031568</v>
      </c>
      <c r="AT9" s="515">
        <v>414.3277649155973</v>
      </c>
      <c r="AU9" s="515">
        <v>430.94378088483955</v>
      </c>
      <c r="AV9" s="504">
        <v>380.77971038725025</v>
      </c>
      <c r="AW9" s="29">
        <v>356.73846055151603</v>
      </c>
      <c r="AX9" s="29">
        <v>439.97906531902026</v>
      </c>
      <c r="AY9" s="515">
        <v>432.53157369526161</v>
      </c>
      <c r="AZ9" s="515">
        <v>416.53475460122701</v>
      </c>
      <c r="BA9" s="573">
        <v>428.96294353538394</v>
      </c>
      <c r="BB9" s="573">
        <v>373.4445839188474</v>
      </c>
      <c r="BC9" s="573">
        <v>350.6325651987388</v>
      </c>
      <c r="BD9" s="573">
        <v>351.44826912616446</v>
      </c>
      <c r="BE9" s="573">
        <v>359.77492213892589</v>
      </c>
      <c r="BF9" s="573">
        <v>354.71859812369553</v>
      </c>
      <c r="BG9" s="573">
        <v>368.11347439134425</v>
      </c>
      <c r="BH9" s="573">
        <v>7.6835156691240059</v>
      </c>
      <c r="BI9" s="577">
        <v>2.131763878996977E-2</v>
      </c>
      <c r="BJ9" s="740">
        <v>363.8717243128084</v>
      </c>
      <c r="BK9" s="740">
        <v>341.66041058175421</v>
      </c>
      <c r="BL9" s="740">
        <v>329.87205394395113</v>
      </c>
      <c r="BM9" s="740">
        <v>345.47374427877048</v>
      </c>
      <c r="BN9" s="740">
        <v>341.68732922498236</v>
      </c>
      <c r="BO9" s="515">
        <v>429.24922656614729</v>
      </c>
      <c r="BP9" s="515">
        <v>441.84157481799349</v>
      </c>
      <c r="BQ9" s="515">
        <v>10.897793933153935</v>
      </c>
      <c r="BR9" s="26">
        <v>2.528820327973624E-2</v>
      </c>
      <c r="BS9" s="515">
        <v>399.12120915481677</v>
      </c>
      <c r="BT9" s="515">
        <v>18.34149876756652</v>
      </c>
      <c r="BU9" s="26">
        <v>4.8168267024819536E-2</v>
      </c>
      <c r="BV9" s="515">
        <v>365.34745195984044</v>
      </c>
      <c r="BW9" s="573">
        <v>8.6089914083244139</v>
      </c>
      <c r="BX9" s="577">
        <v>2.4132501426997674E-2</v>
      </c>
      <c r="BY9" s="733">
        <v>442.09022661092393</v>
      </c>
      <c r="BZ9" s="573">
        <v>2.1111612919036702</v>
      </c>
      <c r="CA9" s="577">
        <v>4.7983221437431535E-3</v>
      </c>
      <c r="CB9" s="515">
        <v>440.12782421480318</v>
      </c>
      <c r="CC9" s="573">
        <v>7.5962505195415702</v>
      </c>
      <c r="CD9" s="577">
        <v>1.7562302919632587E-2</v>
      </c>
      <c r="CE9" s="515">
        <v>415.43556958513653</v>
      </c>
      <c r="CF9" s="573">
        <f t="shared" si="0"/>
        <v>-1.0991850160904733</v>
      </c>
      <c r="CG9" s="577">
        <f t="shared" si="1"/>
        <v>-2.638879478719098E-3</v>
      </c>
      <c r="CH9" s="515">
        <v>432.90418749969314</v>
      </c>
      <c r="CI9" s="573">
        <f t="shared" si="2"/>
        <v>3.9412439643091943</v>
      </c>
      <c r="CJ9" s="577">
        <f t="shared" si="3"/>
        <v>9.1878425017943126E-3</v>
      </c>
      <c r="CK9" s="515">
        <v>382.4823090821597</v>
      </c>
      <c r="CL9" s="573">
        <f t="shared" si="4"/>
        <v>9.0377251633123024</v>
      </c>
      <c r="CM9" s="577">
        <f t="shared" si="5"/>
        <v>2.4200980687609262E-2</v>
      </c>
      <c r="CN9" s="515">
        <v>330.63281378301326</v>
      </c>
      <c r="CO9" s="573">
        <f t="shared" si="6"/>
        <v>-19.999751415725541</v>
      </c>
      <c r="CP9" s="577">
        <f t="shared" si="7"/>
        <v>-5.7039058549480895E-2</v>
      </c>
      <c r="CQ9" s="515">
        <v>330.36255110815472</v>
      </c>
      <c r="CR9" s="573">
        <f t="shared" si="8"/>
        <v>-21.085718018009743</v>
      </c>
      <c r="CS9" s="577">
        <f t="shared" si="9"/>
        <v>-5.9996647786705409E-2</v>
      </c>
      <c r="CT9" s="515">
        <v>343.459336625486</v>
      </c>
      <c r="CU9" s="573">
        <f t="shared" si="10"/>
        <v>-16.315585513439885</v>
      </c>
      <c r="CV9" s="577">
        <f t="shared" si="11"/>
        <v>-4.5349424068917385E-2</v>
      </c>
      <c r="CW9" s="515">
        <v>335.88123064223868</v>
      </c>
      <c r="CX9" s="573">
        <f t="shared" si="12"/>
        <v>-18.837367481456852</v>
      </c>
      <c r="CY9" s="577">
        <f t="shared" si="13"/>
        <v>-5.3105102413851975E-2</v>
      </c>
      <c r="CZ9" s="515">
        <v>366.66424059431313</v>
      </c>
      <c r="DA9" s="573">
        <f t="shared" si="14"/>
        <v>-1.4492337970311269</v>
      </c>
      <c r="DB9" s="577">
        <f t="shared" si="15"/>
        <v>-3.936921351296245E-3</v>
      </c>
      <c r="DC9" s="515">
        <v>360.86361300572014</v>
      </c>
      <c r="DD9" s="573">
        <f t="shared" si="16"/>
        <v>-3.0081113070882566</v>
      </c>
      <c r="DE9" s="577">
        <f t="shared" si="17"/>
        <v>-8.2669553749174628E-3</v>
      </c>
      <c r="DF9" s="515">
        <v>350.27707592139336</v>
      </c>
      <c r="DG9" s="573">
        <f t="shared" si="18"/>
        <v>8.6166653396391553</v>
      </c>
      <c r="DH9" s="577">
        <f t="shared" si="19"/>
        <v>2.5219970101210531E-2</v>
      </c>
      <c r="DI9" s="515">
        <v>351.5428245057488</v>
      </c>
      <c r="DJ9" s="573">
        <f t="shared" si="20"/>
        <v>21.670770561797667</v>
      </c>
      <c r="DK9" s="577">
        <f t="shared" si="21"/>
        <v>6.5694472455917002E-2</v>
      </c>
      <c r="DL9" s="515">
        <v>354.45728962588373</v>
      </c>
      <c r="DM9" s="573">
        <f t="shared" si="22"/>
        <v>8.9835453471132496</v>
      </c>
      <c r="DN9" s="577">
        <f t="shared" si="23"/>
        <v>2.6003554527328207E-2</v>
      </c>
      <c r="DO9" s="515">
        <v>344.82205221068352</v>
      </c>
      <c r="DP9" s="573">
        <f t="shared" si="24"/>
        <v>3.1347229857011598</v>
      </c>
      <c r="DQ9" s="862">
        <f t="shared" si="25"/>
        <v>9.174244162964312E-3</v>
      </c>
      <c r="DR9" s="515">
        <v>414.26457152863503</v>
      </c>
      <c r="DS9" s="573">
        <f t="shared" si="26"/>
        <v>-14.984655037512255</v>
      </c>
      <c r="DT9" s="862">
        <f t="shared" si="27"/>
        <v>-3.4908985526624171E-2</v>
      </c>
      <c r="DU9" s="515">
        <v>432.32945800407447</v>
      </c>
      <c r="DV9" s="573">
        <f t="shared" si="28"/>
        <v>-9.5121168139190218</v>
      </c>
      <c r="DW9" s="862">
        <f t="shared" si="29"/>
        <v>-2.1528342636922115E-2</v>
      </c>
      <c r="DX9" s="515">
        <v>389.875547177854</v>
      </c>
      <c r="DY9" s="573">
        <f t="shared" si="30"/>
        <v>-9.245661976962765</v>
      </c>
      <c r="DZ9" s="862">
        <f t="shared" si="31"/>
        <v>-2.3165048022733434E-2</v>
      </c>
      <c r="EA9" s="515">
        <v>368.06970968904011</v>
      </c>
      <c r="EB9" s="573">
        <f t="shared" si="32"/>
        <v>2.7222577291996686</v>
      </c>
      <c r="EC9" s="862">
        <f t="shared" si="33"/>
        <v>7.4511474340291919E-3</v>
      </c>
    </row>
    <row r="10" spans="1:133" x14ac:dyDescent="0.25">
      <c r="A10" s="98" t="s">
        <v>12</v>
      </c>
      <c r="B10" s="98">
        <v>595.97</v>
      </c>
      <c r="C10" s="295">
        <v>510.3080835539219</v>
      </c>
      <c r="D10" s="514">
        <v>511.06895251760221</v>
      </c>
      <c r="E10" s="514">
        <v>556.08277999189249</v>
      </c>
      <c r="F10" s="28">
        <v>523.99689970114889</v>
      </c>
      <c r="G10" s="233">
        <v>723.74264482547335</v>
      </c>
      <c r="H10" s="233">
        <v>988.0680391965634</v>
      </c>
      <c r="I10" s="233">
        <v>604.9187631460394</v>
      </c>
      <c r="J10" s="124">
        <v>698.89050119524836</v>
      </c>
      <c r="K10" s="295">
        <v>582.62917464665816</v>
      </c>
      <c r="L10" s="514">
        <v>641.00113364738581</v>
      </c>
      <c r="M10" s="514">
        <v>636.34098965658427</v>
      </c>
      <c r="N10" s="28">
        <v>614.1492282590491</v>
      </c>
      <c r="O10" s="514">
        <v>631.0884084785921</v>
      </c>
      <c r="P10" s="124">
        <v>601.06867709453979</v>
      </c>
      <c r="Q10" s="295">
        <v>557.01578230717314</v>
      </c>
      <c r="R10" s="514">
        <v>510.5307938775411</v>
      </c>
      <c r="S10" s="28">
        <v>518.03007739199245</v>
      </c>
      <c r="T10" s="514">
        <v>528.11</v>
      </c>
      <c r="U10" s="124">
        <v>578.7767134383605</v>
      </c>
      <c r="V10" s="295">
        <v>535.74353799436051</v>
      </c>
      <c r="W10" s="514">
        <v>498.98962256487397</v>
      </c>
      <c r="X10" s="514">
        <v>455.01235586589257</v>
      </c>
      <c r="Y10" s="28">
        <v>497.39955543893012</v>
      </c>
      <c r="Z10" s="233">
        <v>482.85926533594505</v>
      </c>
      <c r="AA10" s="233">
        <v>513.48809926682168</v>
      </c>
      <c r="AB10" s="233">
        <v>538.89218136579029</v>
      </c>
      <c r="AC10" s="124">
        <v>510.75140248619874</v>
      </c>
      <c r="AD10" s="295">
        <v>504.58501439250983</v>
      </c>
      <c r="AE10" s="514">
        <v>573.62231761936482</v>
      </c>
      <c r="AF10" s="514">
        <v>479.30836198855047</v>
      </c>
      <c r="AG10" s="28">
        <v>543.56540485527591</v>
      </c>
      <c r="AH10" s="514">
        <v>517.22442499508065</v>
      </c>
      <c r="AI10" s="124">
        <v>508.9405961093201</v>
      </c>
      <c r="AJ10" s="295">
        <v>471.00531119410562</v>
      </c>
      <c r="AK10" s="514">
        <v>452.71625129735776</v>
      </c>
      <c r="AL10" s="28">
        <v>513.36</v>
      </c>
      <c r="AM10" s="514">
        <v>480.99</v>
      </c>
      <c r="AN10" s="124">
        <v>501.01448805148294</v>
      </c>
      <c r="AO10" s="295">
        <v>493.48914537353011</v>
      </c>
      <c r="AP10" s="514">
        <v>497.01881637905393</v>
      </c>
      <c r="AQ10" s="514">
        <v>534.5</v>
      </c>
      <c r="AR10" s="28">
        <v>506.4</v>
      </c>
      <c r="AS10" s="295">
        <v>485.98390938742597</v>
      </c>
      <c r="AT10" s="295">
        <v>549.85983580828304</v>
      </c>
      <c r="AU10" s="514">
        <v>575.85</v>
      </c>
      <c r="AV10" s="28">
        <v>535.74</v>
      </c>
      <c r="AW10" s="295">
        <v>517.89034562950428</v>
      </c>
      <c r="AX10" s="295">
        <v>586.8540880131502</v>
      </c>
      <c r="AY10" s="295">
        <v>622.67688110076369</v>
      </c>
      <c r="AZ10" s="514">
        <v>601.45000000000005</v>
      </c>
      <c r="BA10" s="119">
        <v>602.9</v>
      </c>
      <c r="BB10" s="119">
        <v>540.58249052678957</v>
      </c>
      <c r="BC10" s="119">
        <v>487.8487691208116</v>
      </c>
      <c r="BD10" s="119">
        <v>574.13396382053031</v>
      </c>
      <c r="BE10" s="119">
        <v>571.74646865483567</v>
      </c>
      <c r="BF10" s="119">
        <v>549.57984494376467</v>
      </c>
      <c r="BG10" s="119">
        <v>543.25542404681198</v>
      </c>
      <c r="BH10" s="119">
        <v>42.240935995329039</v>
      </c>
      <c r="BI10" s="578">
        <v>8.4310807377267843E-2</v>
      </c>
      <c r="BJ10" s="740">
        <v>523.66715325428231</v>
      </c>
      <c r="BK10" s="740">
        <v>513.23647921897202</v>
      </c>
      <c r="BL10" s="740">
        <v>514.58481933310497</v>
      </c>
      <c r="BM10" s="740">
        <v>517.49446808282403</v>
      </c>
      <c r="BN10" s="740">
        <v>510.28825372054922</v>
      </c>
      <c r="BO10" s="514">
        <v>564.36986646683658</v>
      </c>
      <c r="BP10" s="514">
        <v>614.65044927710676</v>
      </c>
      <c r="BQ10" s="514">
        <v>38.800449277106736</v>
      </c>
      <c r="BR10" s="529">
        <v>6.7379437834690858E-2</v>
      </c>
      <c r="BS10" s="514">
        <v>563.29530799539816</v>
      </c>
      <c r="BT10" s="514">
        <v>27.555307995398152</v>
      </c>
      <c r="BU10" s="529">
        <v>5.1434106087651012E-2</v>
      </c>
      <c r="BV10" s="514">
        <v>534.8088524542203</v>
      </c>
      <c r="BW10" s="119">
        <v>16.918506824716019</v>
      </c>
      <c r="BX10" s="578">
        <v>3.2668125535631087E-2</v>
      </c>
      <c r="BY10" s="736">
        <v>552.93206165275751</v>
      </c>
      <c r="BZ10" s="119">
        <v>-33.922026360392692</v>
      </c>
      <c r="CA10" s="578">
        <v>-5.7803169566797957E-2</v>
      </c>
      <c r="CB10" s="514">
        <v>520.86423868902318</v>
      </c>
      <c r="CC10" s="119">
        <v>-101.81264241174051</v>
      </c>
      <c r="CD10" s="578">
        <v>-0.16350798544464484</v>
      </c>
      <c r="CE10" s="514">
        <v>539.50653497656094</v>
      </c>
      <c r="CF10" s="119">
        <f t="shared" si="0"/>
        <v>-61.943465023439103</v>
      </c>
      <c r="CG10" s="578">
        <f t="shared" si="1"/>
        <v>-0.10299021535196458</v>
      </c>
      <c r="CH10" s="514">
        <v>537.30051859666037</v>
      </c>
      <c r="CI10" s="119">
        <f t="shared" si="2"/>
        <v>-65.59948140333961</v>
      </c>
      <c r="CJ10" s="578">
        <f t="shared" si="3"/>
        <v>-0.10880657058109075</v>
      </c>
      <c r="CK10" s="514">
        <v>535.55342003414091</v>
      </c>
      <c r="CL10" s="119">
        <f t="shared" si="4"/>
        <v>-5.0290704926486569</v>
      </c>
      <c r="CM10" s="578">
        <f t="shared" si="5"/>
        <v>-9.3030584245299974E-3</v>
      </c>
      <c r="CN10" s="514">
        <v>506.15310759578273</v>
      </c>
      <c r="CO10" s="119">
        <f t="shared" si="6"/>
        <v>18.304338474971132</v>
      </c>
      <c r="CP10" s="578">
        <f t="shared" si="7"/>
        <v>3.752051790139542E-2</v>
      </c>
      <c r="CQ10" s="514">
        <v>475.48310313296429</v>
      </c>
      <c r="CR10" s="119">
        <f t="shared" si="8"/>
        <v>-98.650860687566023</v>
      </c>
      <c r="CS10" s="578">
        <f t="shared" si="9"/>
        <v>-0.17182550920886383</v>
      </c>
      <c r="CT10" s="514">
        <v>442.80128525970065</v>
      </c>
      <c r="CU10" s="119">
        <f t="shared" si="10"/>
        <v>-128.94518339513502</v>
      </c>
      <c r="CV10" s="578">
        <f t="shared" si="11"/>
        <v>-0.22552860483512571</v>
      </c>
      <c r="CW10" s="514">
        <v>463.85125131013513</v>
      </c>
      <c r="CX10" s="119">
        <f t="shared" si="12"/>
        <v>-85.728593633629544</v>
      </c>
      <c r="CY10" s="578">
        <f t="shared" si="13"/>
        <v>-0.15598933334682544</v>
      </c>
      <c r="CZ10" s="514">
        <v>509.06910041167384</v>
      </c>
      <c r="DA10" s="119">
        <f t="shared" si="14"/>
        <v>-34.186323635138137</v>
      </c>
      <c r="DB10" s="578">
        <f t="shared" si="15"/>
        <v>-6.2928637473102012E-2</v>
      </c>
      <c r="DC10" s="514">
        <v>444.07027535169925</v>
      </c>
      <c r="DD10" s="119">
        <f t="shared" si="16"/>
        <v>-79.59687790258306</v>
      </c>
      <c r="DE10" s="578">
        <f t="shared" si="17"/>
        <v>-0.1519989890676462</v>
      </c>
      <c r="DF10" s="514">
        <v>452.83084662512505</v>
      </c>
      <c r="DG10" s="119">
        <f t="shared" si="18"/>
        <v>-60.405632593846974</v>
      </c>
      <c r="DH10" s="578">
        <f t="shared" si="19"/>
        <v>-0.11769551666664549</v>
      </c>
      <c r="DI10" s="514">
        <v>438.31949304319835</v>
      </c>
      <c r="DJ10" s="119">
        <f t="shared" si="20"/>
        <v>-76.265326289906625</v>
      </c>
      <c r="DK10" s="578">
        <f t="shared" si="21"/>
        <v>-0.14820749354546733</v>
      </c>
      <c r="DL10" s="514">
        <v>444.82080390392946</v>
      </c>
      <c r="DM10" s="119">
        <f t="shared" si="22"/>
        <v>-72.673664178894569</v>
      </c>
      <c r="DN10" s="578">
        <f t="shared" si="23"/>
        <v>-0.14043370250532472</v>
      </c>
      <c r="DO10" s="514">
        <v>455.36184274615493</v>
      </c>
      <c r="DP10" s="119">
        <f t="shared" si="24"/>
        <v>-54.926410974394287</v>
      </c>
      <c r="DQ10" s="863">
        <f t="shared" si="25"/>
        <v>-0.10763800768275926</v>
      </c>
      <c r="DR10" s="514">
        <v>507.36429008967832</v>
      </c>
      <c r="DS10" s="119">
        <f t="shared" si="26"/>
        <v>-57.005576377158263</v>
      </c>
      <c r="DT10" s="863">
        <f t="shared" si="27"/>
        <v>-0.10100747712494677</v>
      </c>
      <c r="DU10" s="514">
        <v>600.02184179926212</v>
      </c>
      <c r="DV10" s="119">
        <f t="shared" si="28"/>
        <v>-14.628607477844639</v>
      </c>
      <c r="DW10" s="863">
        <f t="shared" si="29"/>
        <v>-2.3799880883597194E-2</v>
      </c>
      <c r="DX10" s="514">
        <v>507.88341738094471</v>
      </c>
      <c r="DY10" s="119">
        <f t="shared" si="30"/>
        <v>-55.411890614453455</v>
      </c>
      <c r="DZ10" s="863">
        <f t="shared" si="31"/>
        <v>-9.8370942963554989E-2</v>
      </c>
      <c r="EA10" s="514">
        <v>464.98511642168421</v>
      </c>
      <c r="EB10" s="119">
        <f t="shared" si="32"/>
        <v>-69.82373603253609</v>
      </c>
      <c r="EC10" s="863">
        <f t="shared" si="33"/>
        <v>-0.13055830267602575</v>
      </c>
    </row>
    <row r="11" spans="1:133" x14ac:dyDescent="0.25">
      <c r="A11" s="98" t="s">
        <v>11</v>
      </c>
      <c r="B11" s="98">
        <v>322.62</v>
      </c>
      <c r="C11" s="295">
        <v>321.55211902765757</v>
      </c>
      <c r="D11" s="514">
        <v>300.0040694674874</v>
      </c>
      <c r="E11" s="514">
        <v>299.96175554532073</v>
      </c>
      <c r="F11" s="28">
        <v>308.00631097583778</v>
      </c>
      <c r="G11" s="233">
        <v>310.08627047295874</v>
      </c>
      <c r="H11" s="233">
        <v>380.06440258333959</v>
      </c>
      <c r="I11" s="233">
        <v>402.87868275293187</v>
      </c>
      <c r="J11" s="124">
        <v>358.09719867707702</v>
      </c>
      <c r="K11" s="295">
        <v>326.37808882582925</v>
      </c>
      <c r="L11" s="514">
        <v>426.67438720761976</v>
      </c>
      <c r="M11" s="514">
        <v>368.00598435473216</v>
      </c>
      <c r="N11" s="28">
        <v>393.77271036519858</v>
      </c>
      <c r="O11" s="514">
        <v>395.15214136751212</v>
      </c>
      <c r="P11" s="124">
        <v>342.11356233230998</v>
      </c>
      <c r="Q11" s="295">
        <v>313.13599025671664</v>
      </c>
      <c r="R11" s="514">
        <v>304.0030359212185</v>
      </c>
      <c r="S11" s="28">
        <v>316.0011066397833</v>
      </c>
      <c r="T11" s="514">
        <v>311.36</v>
      </c>
      <c r="U11" s="124">
        <v>333.21403757768161</v>
      </c>
      <c r="V11" s="295">
        <v>318.17677176003707</v>
      </c>
      <c r="W11" s="514">
        <v>309.60445994825437</v>
      </c>
      <c r="X11" s="514">
        <v>283.29930541409863</v>
      </c>
      <c r="Y11" s="28">
        <v>304.14565723223416</v>
      </c>
      <c r="Z11" s="233">
        <v>307.22360919894652</v>
      </c>
      <c r="AA11" s="233">
        <v>387.02594422933458</v>
      </c>
      <c r="AB11" s="233">
        <v>403.29169985938381</v>
      </c>
      <c r="AC11" s="124">
        <v>358.0789462091231</v>
      </c>
      <c r="AD11" s="295">
        <v>323.73449735159932</v>
      </c>
      <c r="AE11" s="514">
        <v>414.49449335175882</v>
      </c>
      <c r="AF11" s="514">
        <v>403.95404524193719</v>
      </c>
      <c r="AG11" s="28">
        <v>408.46060554216371</v>
      </c>
      <c r="AH11" s="514">
        <v>408.89457408864723</v>
      </c>
      <c r="AI11" s="124">
        <v>344.07332198344972</v>
      </c>
      <c r="AJ11" s="295">
        <v>304.83811380854638</v>
      </c>
      <c r="AK11" s="514">
        <v>298.37014110438031</v>
      </c>
      <c r="AL11" s="28">
        <v>312.47000000000003</v>
      </c>
      <c r="AM11" s="514">
        <v>305.77</v>
      </c>
      <c r="AN11" s="124">
        <v>332.80001407190292</v>
      </c>
      <c r="AO11" s="295">
        <v>318.56183156615771</v>
      </c>
      <c r="AP11" s="514">
        <v>312.68809319028139</v>
      </c>
      <c r="AQ11" s="514">
        <v>301.89999999999998</v>
      </c>
      <c r="AR11" s="28">
        <v>311.2</v>
      </c>
      <c r="AS11" s="295">
        <v>300.04402751890785</v>
      </c>
      <c r="AT11" s="295">
        <v>384.44175517464816</v>
      </c>
      <c r="AU11" s="514">
        <v>395.33</v>
      </c>
      <c r="AV11" s="28">
        <v>349.88</v>
      </c>
      <c r="AW11" s="295">
        <v>325.78940246279132</v>
      </c>
      <c r="AX11" s="295">
        <v>395.30244079248098</v>
      </c>
      <c r="AY11" s="295">
        <v>393.56558252451862</v>
      </c>
      <c r="AZ11" s="514">
        <v>373.61</v>
      </c>
      <c r="BA11" s="119">
        <v>386.84</v>
      </c>
      <c r="BB11" s="119">
        <v>339.46875907795675</v>
      </c>
      <c r="BC11" s="119">
        <v>316.59917402226654</v>
      </c>
      <c r="BD11" s="119">
        <v>306.95048317079733</v>
      </c>
      <c r="BE11" s="119">
        <v>313.76701529328687</v>
      </c>
      <c r="BF11" s="119">
        <v>312.11860730709697</v>
      </c>
      <c r="BG11" s="119">
        <v>331.75278025850395</v>
      </c>
      <c r="BH11" s="119">
        <v>-1.0472338133989751</v>
      </c>
      <c r="BI11" s="578">
        <v>-3.1467360850913773E-3</v>
      </c>
      <c r="BJ11" s="740">
        <v>332.18859553035048</v>
      </c>
      <c r="BK11" s="740">
        <v>309.20058868544857</v>
      </c>
      <c r="BL11" s="740">
        <v>300.86210128663521</v>
      </c>
      <c r="BM11" s="740">
        <v>314.23756370529236</v>
      </c>
      <c r="BN11" s="740">
        <v>316.22057432510439</v>
      </c>
      <c r="BO11" s="514">
        <v>400.39286370568459</v>
      </c>
      <c r="BP11" s="514">
        <v>404.91480902526956</v>
      </c>
      <c r="BQ11" s="514">
        <v>9.5848090252695783</v>
      </c>
      <c r="BR11" s="529">
        <v>2.4245083917915612E-2</v>
      </c>
      <c r="BS11" s="514">
        <v>368.14307455171576</v>
      </c>
      <c r="BT11" s="514">
        <v>18.263074551715761</v>
      </c>
      <c r="BU11" s="529">
        <v>5.2198109499587746E-2</v>
      </c>
      <c r="BV11" s="514">
        <v>334.13153430941992</v>
      </c>
      <c r="BW11" s="119">
        <v>8.3421318466286039</v>
      </c>
      <c r="BX11" s="578">
        <v>2.5605903026822262E-2</v>
      </c>
      <c r="BY11" s="736">
        <v>416.52742468636683</v>
      </c>
      <c r="BZ11" s="119">
        <v>21.224983893885849</v>
      </c>
      <c r="CA11" s="578">
        <v>5.3693025146354136E-2</v>
      </c>
      <c r="CB11" s="514">
        <v>417.53479328648012</v>
      </c>
      <c r="CC11" s="119">
        <v>23.969210761961506</v>
      </c>
      <c r="CD11" s="578">
        <v>6.09027105678588E-2</v>
      </c>
      <c r="CE11" s="514">
        <v>388.25462085969224</v>
      </c>
      <c r="CF11" s="119">
        <f t="shared" si="0"/>
        <v>14.644620859692225</v>
      </c>
      <c r="CG11" s="578">
        <f t="shared" si="1"/>
        <v>3.9197614784647693E-2</v>
      </c>
      <c r="CH11" s="514">
        <v>407.60344662561721</v>
      </c>
      <c r="CI11" s="119">
        <f t="shared" si="2"/>
        <v>20.763446625617235</v>
      </c>
      <c r="CJ11" s="578">
        <f t="shared" si="3"/>
        <v>5.3674507873066997E-2</v>
      </c>
      <c r="CK11" s="514">
        <v>352.10790836390498</v>
      </c>
      <c r="CL11" s="119">
        <f t="shared" si="4"/>
        <v>12.639149285948236</v>
      </c>
      <c r="CM11" s="578">
        <f t="shared" si="5"/>
        <v>3.7232142716984863E-2</v>
      </c>
      <c r="CN11" s="514">
        <v>304.47695277725177</v>
      </c>
      <c r="CO11" s="119">
        <f t="shared" si="6"/>
        <v>-12.122221245014771</v>
      </c>
      <c r="CP11" s="578">
        <f t="shared" si="7"/>
        <v>-3.8288859351737321E-2</v>
      </c>
      <c r="CQ11" s="514">
        <v>300.00337201584546</v>
      </c>
      <c r="CR11" s="119">
        <f t="shared" si="8"/>
        <v>-6.9471111549518696</v>
      </c>
      <c r="CS11" s="578">
        <f t="shared" si="9"/>
        <v>-2.2632677046760891E-2</v>
      </c>
      <c r="CT11" s="514">
        <v>312.42209771668865</v>
      </c>
      <c r="CU11" s="119">
        <f t="shared" si="10"/>
        <v>-1.3449175765982204</v>
      </c>
      <c r="CV11" s="578">
        <f t="shared" si="11"/>
        <v>-4.2863574277910892E-3</v>
      </c>
      <c r="CW11" s="514">
        <v>306.11121054328044</v>
      </c>
      <c r="CX11" s="119">
        <f t="shared" si="12"/>
        <v>-6.00739676381653</v>
      </c>
      <c r="CY11" s="578">
        <f t="shared" si="13"/>
        <v>-1.9247159967959827E-2</v>
      </c>
      <c r="CZ11" s="514">
        <v>336.78385308876506</v>
      </c>
      <c r="DA11" s="119">
        <f t="shared" si="14"/>
        <v>5.0310728302611096</v>
      </c>
      <c r="DB11" s="578">
        <f t="shared" si="15"/>
        <v>1.5165126352041012E-2</v>
      </c>
      <c r="DC11" s="514">
        <v>330.67176207422955</v>
      </c>
      <c r="DD11" s="119">
        <f t="shared" si="16"/>
        <v>-1.5168334561209349</v>
      </c>
      <c r="DE11" s="578">
        <f t="shared" si="17"/>
        <v>-4.5661816104771999E-3</v>
      </c>
      <c r="DF11" s="514">
        <v>313.08804746959544</v>
      </c>
      <c r="DG11" s="119">
        <f t="shared" si="18"/>
        <v>3.8874587841468724</v>
      </c>
      <c r="DH11" s="578">
        <f t="shared" si="19"/>
        <v>1.2572611199332499E-2</v>
      </c>
      <c r="DI11" s="514">
        <v>317.83704253623694</v>
      </c>
      <c r="DJ11" s="119">
        <f t="shared" si="20"/>
        <v>16.974941249601727</v>
      </c>
      <c r="DK11" s="578">
        <f t="shared" si="21"/>
        <v>5.6421002103649739E-2</v>
      </c>
      <c r="DL11" s="514">
        <v>320.92246620486566</v>
      </c>
      <c r="DM11" s="119">
        <f t="shared" si="22"/>
        <v>6.6849024995732975</v>
      </c>
      <c r="DN11" s="578">
        <f t="shared" si="23"/>
        <v>2.1273403538231133E-2</v>
      </c>
      <c r="DO11" s="514">
        <v>317.30140807226417</v>
      </c>
      <c r="DP11" s="119">
        <f t="shared" si="24"/>
        <v>1.0808337471597724</v>
      </c>
      <c r="DQ11" s="863">
        <f t="shared" si="25"/>
        <v>3.4179741449984658E-3</v>
      </c>
      <c r="DR11" s="514">
        <v>386.52180160866146</v>
      </c>
      <c r="DS11" s="119">
        <f t="shared" si="26"/>
        <v>-13.871062097023128</v>
      </c>
      <c r="DT11" s="863">
        <f t="shared" si="27"/>
        <v>-3.4643629680720989E-2</v>
      </c>
      <c r="DU11" s="514">
        <v>395.35717124849941</v>
      </c>
      <c r="DV11" s="119">
        <f t="shared" si="28"/>
        <v>-9.5576377767701501</v>
      </c>
      <c r="DW11" s="863">
        <f t="shared" si="29"/>
        <v>-2.3604070692740915E-2</v>
      </c>
      <c r="DX11" s="514">
        <v>359.66894173905564</v>
      </c>
      <c r="DY11" s="119">
        <f t="shared" si="30"/>
        <v>-8.4741328126601161</v>
      </c>
      <c r="DZ11" s="863">
        <f t="shared" si="31"/>
        <v>-2.3018585431707456E-2</v>
      </c>
      <c r="EA11" s="514">
        <v>336.62591005300425</v>
      </c>
      <c r="EB11" s="119">
        <f t="shared" si="32"/>
        <v>2.4943757435843281</v>
      </c>
      <c r="EC11" s="863">
        <f t="shared" si="33"/>
        <v>7.4652509190420522E-3</v>
      </c>
    </row>
    <row r="12" spans="1:133" x14ac:dyDescent="0.25">
      <c r="A12" s="52" t="s">
        <v>28</v>
      </c>
      <c r="B12" s="52">
        <v>337.11399999999998</v>
      </c>
      <c r="C12" s="29">
        <v>316.06710726889145</v>
      </c>
      <c r="D12" s="515">
        <v>314.95470374429885</v>
      </c>
      <c r="E12" s="515">
        <v>315.78333404287008</v>
      </c>
      <c r="F12" s="504">
        <v>315.62417996944549</v>
      </c>
      <c r="G12" s="503">
        <v>320.10382801309436</v>
      </c>
      <c r="H12" s="503">
        <v>378.72746534715492</v>
      </c>
      <c r="I12" s="503">
        <v>409.5572312235002</v>
      </c>
      <c r="J12" s="123">
        <v>363.07136876679709</v>
      </c>
      <c r="K12" s="29">
        <v>332.27983131177405</v>
      </c>
      <c r="L12" s="515">
        <v>406.43012268797156</v>
      </c>
      <c r="M12" s="515">
        <v>427.16201248014909</v>
      </c>
      <c r="N12" s="504">
        <v>404.25502562928614</v>
      </c>
      <c r="O12" s="503">
        <v>427.65314277340445</v>
      </c>
      <c r="P12" s="123">
        <v>354.19167860783926</v>
      </c>
      <c r="Q12" s="29">
        <v>335.46442508160192</v>
      </c>
      <c r="R12" s="515">
        <v>320.47490211883047</v>
      </c>
      <c r="S12" s="504">
        <v>314.71793063522961</v>
      </c>
      <c r="T12" s="503">
        <v>322.01134518319799</v>
      </c>
      <c r="U12" s="123">
        <v>341.44364147236155</v>
      </c>
      <c r="V12" s="29">
        <v>323.75901988160905</v>
      </c>
      <c r="W12" s="515">
        <v>325.43071555143621</v>
      </c>
      <c r="X12" s="515">
        <v>311.95952228978928</v>
      </c>
      <c r="Y12" s="504">
        <v>320.92458200757659</v>
      </c>
      <c r="Z12" s="503">
        <v>328.83499023929016</v>
      </c>
      <c r="AA12" s="503">
        <v>388.71724389430267</v>
      </c>
      <c r="AB12" s="503">
        <v>420.11916547337648</v>
      </c>
      <c r="AC12" s="123">
        <v>371.52230006171311</v>
      </c>
      <c r="AD12" s="29">
        <v>339.02813946523918</v>
      </c>
      <c r="AE12" s="515">
        <v>421.20774543454962</v>
      </c>
      <c r="AF12" s="515">
        <v>422.18124331695856</v>
      </c>
      <c r="AG12" s="504">
        <v>408.92229328123869</v>
      </c>
      <c r="AH12" s="503">
        <v>417.58456144979112</v>
      </c>
      <c r="AI12" s="123">
        <v>356.78473973587933</v>
      </c>
      <c r="AJ12" s="29">
        <v>332.45136749253237</v>
      </c>
      <c r="AK12" s="515">
        <v>305.46932652683955</v>
      </c>
      <c r="AL12" s="504">
        <v>314.66984615219542</v>
      </c>
      <c r="AM12" s="503">
        <v>315.87050423489001</v>
      </c>
      <c r="AN12" s="123">
        <v>345.04158517132129</v>
      </c>
      <c r="AO12" s="29">
        <v>318.40941809303246</v>
      </c>
      <c r="AP12" s="515">
        <v>323.27963694017001</v>
      </c>
      <c r="AQ12" s="515">
        <v>323.25319038821613</v>
      </c>
      <c r="AR12" s="504">
        <v>321.52575572090228</v>
      </c>
      <c r="AS12" s="29">
        <v>334.41629440053572</v>
      </c>
      <c r="AT12" s="515">
        <v>384.79760853275991</v>
      </c>
      <c r="AU12" s="515">
        <v>404.6919290357659</v>
      </c>
      <c r="AV12" s="504">
        <v>367.46082110397504</v>
      </c>
      <c r="AW12" s="29">
        <v>338.85717177733608</v>
      </c>
      <c r="AX12" s="29">
        <v>425.38573563411302</v>
      </c>
      <c r="AY12" s="515">
        <v>412.02173711088398</v>
      </c>
      <c r="AZ12" s="515">
        <v>392.02688992239678</v>
      </c>
      <c r="BA12" s="573">
        <v>409.12377169563149</v>
      </c>
      <c r="BB12" s="573">
        <v>353.69164035822047</v>
      </c>
      <c r="BC12" s="573">
        <v>337.29738991456429</v>
      </c>
      <c r="BD12" s="573">
        <v>313.62973656617601</v>
      </c>
      <c r="BE12" s="573">
        <v>310.28279184032186</v>
      </c>
      <c r="BF12" s="573">
        <v>318.56693616531959</v>
      </c>
      <c r="BG12" s="573">
        <v>343.93328207466817</v>
      </c>
      <c r="BH12" s="573">
        <v>-1.1083030966531169</v>
      </c>
      <c r="BI12" s="577">
        <v>-3.2120855696359564E-3</v>
      </c>
      <c r="BJ12" s="740">
        <v>316.35851710900312</v>
      </c>
      <c r="BK12" s="740">
        <v>316.4110915882344</v>
      </c>
      <c r="BL12" s="740">
        <v>320.50495912445382</v>
      </c>
      <c r="BM12" s="740">
        <v>317.72372503201041</v>
      </c>
      <c r="BN12" s="740">
        <v>327.29227782882083</v>
      </c>
      <c r="BO12" s="515">
        <v>386.16204143343907</v>
      </c>
      <c r="BP12" s="515">
        <v>387.31508874397451</v>
      </c>
      <c r="BQ12" s="515">
        <v>-17.376840291791382</v>
      </c>
      <c r="BR12" s="26">
        <v>-4.2938440440841233E-2</v>
      </c>
      <c r="BS12" s="515">
        <v>364.9671831849318</v>
      </c>
      <c r="BT12" s="515">
        <v>-2.4936379190432376</v>
      </c>
      <c r="BU12" s="26">
        <v>-6.7861327679819483E-3</v>
      </c>
      <c r="BV12" s="515">
        <v>336.08192229103378</v>
      </c>
      <c r="BW12" s="573">
        <v>-2.7752494863023003</v>
      </c>
      <c r="BX12" s="577">
        <v>-8.1900272960016441E-3</v>
      </c>
      <c r="BY12" s="733">
        <v>412.5843658483347</v>
      </c>
      <c r="BZ12" s="573">
        <v>-12.80136978577832</v>
      </c>
      <c r="CA12" s="577">
        <v>-3.0093556773114649E-2</v>
      </c>
      <c r="CB12" s="515">
        <v>401.80972480460485</v>
      </c>
      <c r="CC12" s="573">
        <v>-10.212012306279121</v>
      </c>
      <c r="CD12" s="577">
        <v>-2.4785129973690798E-2</v>
      </c>
      <c r="CE12" s="515">
        <v>389.60945788821203</v>
      </c>
      <c r="CF12" s="573">
        <f t="shared" si="0"/>
        <v>-2.417432034184742</v>
      </c>
      <c r="CG12" s="577">
        <f t="shared" si="1"/>
        <v>-6.1664954530626249E-3</v>
      </c>
      <c r="CH12" s="515">
        <v>400.39093610587304</v>
      </c>
      <c r="CI12" s="573">
        <f t="shared" si="2"/>
        <v>-8.7328355897584515</v>
      </c>
      <c r="CJ12" s="577">
        <f t="shared" si="3"/>
        <v>-2.1345216763046619E-2</v>
      </c>
      <c r="CK12" s="515">
        <v>351.79573472091062</v>
      </c>
      <c r="CL12" s="573">
        <f t="shared" si="4"/>
        <v>-1.895905637309852</v>
      </c>
      <c r="CM12" s="577">
        <f t="shared" si="5"/>
        <v>-5.3603348820731814E-3</v>
      </c>
      <c r="CN12" s="515">
        <v>339.10555601573543</v>
      </c>
      <c r="CO12" s="573">
        <f t="shared" si="6"/>
        <v>1.808166101171139</v>
      </c>
      <c r="CP12" s="577">
        <f t="shared" si="7"/>
        <v>5.360747385650207E-3</v>
      </c>
      <c r="CQ12" s="515">
        <v>318.71306068929329</v>
      </c>
      <c r="CR12" s="573">
        <f t="shared" si="8"/>
        <v>5.0833241231172792</v>
      </c>
      <c r="CS12" s="577">
        <f t="shared" si="9"/>
        <v>1.6208042575212557E-2</v>
      </c>
      <c r="CT12" s="515">
        <v>329.51711589778552</v>
      </c>
      <c r="CU12" s="573">
        <f t="shared" si="10"/>
        <v>19.234324057463652</v>
      </c>
      <c r="CV12" s="577">
        <f t="shared" si="11"/>
        <v>6.1989657703486328E-2</v>
      </c>
      <c r="CW12" s="515">
        <v>328.61579132135068</v>
      </c>
      <c r="CX12" s="573">
        <f t="shared" si="12"/>
        <v>10.048855156031095</v>
      </c>
      <c r="CY12" s="577">
        <f t="shared" si="13"/>
        <v>3.1543936345033198E-2</v>
      </c>
      <c r="CZ12" s="515">
        <v>343.81286464794249</v>
      </c>
      <c r="DA12" s="573">
        <f t="shared" si="14"/>
        <v>-0.12041742672568034</v>
      </c>
      <c r="DB12" s="577">
        <f t="shared" si="15"/>
        <v>-3.5011856369148255E-4</v>
      </c>
      <c r="DC12" s="515">
        <v>331.36996336171853</v>
      </c>
      <c r="DD12" s="573">
        <f t="shared" si="16"/>
        <v>15.011446252715416</v>
      </c>
      <c r="DE12" s="577">
        <f t="shared" si="17"/>
        <v>4.7450741613961789E-2</v>
      </c>
      <c r="DF12" s="515">
        <v>337.22713954480713</v>
      </c>
      <c r="DG12" s="573">
        <f t="shared" si="18"/>
        <v>20.816047956572731</v>
      </c>
      <c r="DH12" s="577">
        <f t="shared" si="19"/>
        <v>6.5787984397405255E-2</v>
      </c>
      <c r="DI12" s="515">
        <v>336.69869901733324</v>
      </c>
      <c r="DJ12" s="573">
        <f t="shared" si="20"/>
        <v>16.193739892879421</v>
      </c>
      <c r="DK12" s="577">
        <f t="shared" si="21"/>
        <v>5.0525707736682177E-2</v>
      </c>
      <c r="DL12" s="515">
        <v>334.78750881087706</v>
      </c>
      <c r="DM12" s="573">
        <f t="shared" si="22"/>
        <v>17.06378377886665</v>
      </c>
      <c r="DN12" s="577">
        <f t="shared" si="23"/>
        <v>5.3706356921087613E-2</v>
      </c>
      <c r="DO12" s="515">
        <v>325.06971630499947</v>
      </c>
      <c r="DP12" s="573">
        <f t="shared" si="24"/>
        <v>-2.222561523821355</v>
      </c>
      <c r="DQ12" s="862">
        <f t="shared" si="25"/>
        <v>-6.790754546869544E-3</v>
      </c>
      <c r="DR12" s="515">
        <v>382.00249707699817</v>
      </c>
      <c r="DS12" s="573">
        <f t="shared" si="26"/>
        <v>-4.1595443564409038</v>
      </c>
      <c r="DT12" s="862">
        <f t="shared" si="27"/>
        <v>-1.0771499811324322E-2</v>
      </c>
      <c r="DU12" s="515">
        <v>392.23876308491685</v>
      </c>
      <c r="DV12" s="573">
        <f t="shared" si="28"/>
        <v>4.9236743409423411</v>
      </c>
      <c r="DW12" s="862">
        <f t="shared" si="29"/>
        <v>1.2712322561223583E-2</v>
      </c>
      <c r="DX12" s="515">
        <v>361.40527352433531</v>
      </c>
      <c r="DY12" s="573">
        <f t="shared" si="30"/>
        <v>-3.5619096605964842</v>
      </c>
      <c r="DZ12" s="862">
        <f t="shared" si="31"/>
        <v>-9.7595340751270663E-3</v>
      </c>
      <c r="EA12" s="515">
        <v>344.69406506641093</v>
      </c>
      <c r="EB12" s="573">
        <f t="shared" si="32"/>
        <v>8.6121427753771513</v>
      </c>
      <c r="EC12" s="862">
        <f t="shared" si="33"/>
        <v>2.5625129482327147E-2</v>
      </c>
    </row>
    <row r="13" spans="1:133" x14ac:dyDescent="0.25">
      <c r="A13" s="98" t="s">
        <v>13</v>
      </c>
      <c r="B13" s="98">
        <v>353.83</v>
      </c>
      <c r="C13" s="295">
        <v>323.4339066096482</v>
      </c>
      <c r="D13" s="514">
        <v>322.7922626626023</v>
      </c>
      <c r="E13" s="514">
        <v>327.87882654992245</v>
      </c>
      <c r="F13" s="28">
        <v>324.58846622486652</v>
      </c>
      <c r="G13" s="233">
        <v>333.21533935985786</v>
      </c>
      <c r="H13" s="233">
        <v>362.63140186926415</v>
      </c>
      <c r="I13" s="233">
        <v>397.45306146504504</v>
      </c>
      <c r="J13" s="124">
        <v>359.07592457586543</v>
      </c>
      <c r="K13" s="295">
        <v>336.21526133352705</v>
      </c>
      <c r="L13" s="514">
        <v>424.83017946472575</v>
      </c>
      <c r="M13" s="514">
        <v>500.5204172414426</v>
      </c>
      <c r="N13" s="28">
        <v>454.80476568737021</v>
      </c>
      <c r="O13" s="514">
        <v>459.30877623491483</v>
      </c>
      <c r="P13" s="124">
        <v>363.60649808329771</v>
      </c>
      <c r="Q13" s="295">
        <v>347.74996089198083</v>
      </c>
      <c r="R13" s="514">
        <v>328.96375805091259</v>
      </c>
      <c r="S13" s="28">
        <v>321.00058725333849</v>
      </c>
      <c r="T13" s="514">
        <v>329.91</v>
      </c>
      <c r="U13" s="124">
        <v>353.03239121748845</v>
      </c>
      <c r="V13" s="295">
        <v>331.55866158971946</v>
      </c>
      <c r="W13" s="514">
        <v>324.13829211865567</v>
      </c>
      <c r="X13" s="514">
        <v>323.79745533952763</v>
      </c>
      <c r="Y13" s="28">
        <v>326.89488054784277</v>
      </c>
      <c r="Z13" s="233">
        <v>350.96387067880408</v>
      </c>
      <c r="AA13" s="233">
        <v>390.30263629292182</v>
      </c>
      <c r="AB13" s="233">
        <v>440.85949767486102</v>
      </c>
      <c r="AC13" s="124">
        <v>386.45111530376346</v>
      </c>
      <c r="AD13" s="295">
        <v>345.66099433875115</v>
      </c>
      <c r="AE13" s="514">
        <v>455.81573682243885</v>
      </c>
      <c r="AF13" s="514">
        <v>533.49027122994596</v>
      </c>
      <c r="AG13" s="28">
        <v>441.58247611210743</v>
      </c>
      <c r="AH13" s="514">
        <v>477.0537552225473</v>
      </c>
      <c r="AI13" s="124">
        <v>374.80114022430757</v>
      </c>
      <c r="AJ13" s="295">
        <v>353.17250985967138</v>
      </c>
      <c r="AK13" s="514">
        <v>316.32081538992077</v>
      </c>
      <c r="AL13" s="28">
        <v>326.52</v>
      </c>
      <c r="AM13" s="514">
        <v>329.54</v>
      </c>
      <c r="AN13" s="124">
        <v>361.71109755248199</v>
      </c>
      <c r="AO13" s="295">
        <v>330.74436461093148</v>
      </c>
      <c r="AP13" s="514">
        <v>345.50206285340198</v>
      </c>
      <c r="AQ13" s="514">
        <v>328.58</v>
      </c>
      <c r="AR13" s="28">
        <v>334.9</v>
      </c>
      <c r="AS13" s="295">
        <v>342.3403176063095</v>
      </c>
      <c r="AT13" s="295">
        <v>426.38786266097367</v>
      </c>
      <c r="AU13" s="514">
        <v>395.37</v>
      </c>
      <c r="AV13" s="28">
        <v>384.34</v>
      </c>
      <c r="AW13" s="295">
        <v>352.06577769881142</v>
      </c>
      <c r="AX13" s="295">
        <v>469.87442997255857</v>
      </c>
      <c r="AY13" s="295">
        <v>427.0664931741714</v>
      </c>
      <c r="AZ13" s="514">
        <v>452.29</v>
      </c>
      <c r="BA13" s="119">
        <v>449.45</v>
      </c>
      <c r="BB13" s="119">
        <v>374.14467423149733</v>
      </c>
      <c r="BC13" s="119">
        <v>359.81749415806325</v>
      </c>
      <c r="BD13" s="119">
        <v>328.72528338178188</v>
      </c>
      <c r="BE13" s="119">
        <v>312.11165278774155</v>
      </c>
      <c r="BF13" s="119">
        <v>329.65624861867207</v>
      </c>
      <c r="BG13" s="119">
        <v>361.60616685545978</v>
      </c>
      <c r="BH13" s="119">
        <v>-0.10493069702221192</v>
      </c>
      <c r="BI13" s="578">
        <v>-2.9009532118927356E-4</v>
      </c>
      <c r="BJ13" s="740">
        <v>330.03119717647257</v>
      </c>
      <c r="BK13" s="740">
        <v>331.00331242430656</v>
      </c>
      <c r="BL13" s="740">
        <v>359.36470056614422</v>
      </c>
      <c r="BM13" s="740">
        <v>338.77197199249878</v>
      </c>
      <c r="BN13" s="740">
        <v>379.8658295678577</v>
      </c>
      <c r="BO13" s="514">
        <v>424.9794296214132</v>
      </c>
      <c r="BP13" s="514">
        <v>409.02169104296928</v>
      </c>
      <c r="BQ13" s="514">
        <v>13.651691042969276</v>
      </c>
      <c r="BR13" s="529">
        <v>3.452889962053083E-2</v>
      </c>
      <c r="BS13" s="514">
        <v>402.1969982165179</v>
      </c>
      <c r="BT13" s="514">
        <v>17.856998216517923</v>
      </c>
      <c r="BU13" s="529">
        <v>4.6461461769573616E-2</v>
      </c>
      <c r="BV13" s="514">
        <v>360.15605556537662</v>
      </c>
      <c r="BW13" s="119">
        <v>8.0902778665652022</v>
      </c>
      <c r="BX13" s="578">
        <v>2.2979449804650852E-2</v>
      </c>
      <c r="BY13" s="736">
        <v>471.49300666016057</v>
      </c>
      <c r="BZ13" s="119">
        <v>1.6185766876020011</v>
      </c>
      <c r="CA13" s="578">
        <v>3.4447005079559843E-3</v>
      </c>
      <c r="CB13" s="514">
        <v>451.95127246838996</v>
      </c>
      <c r="CC13" s="119">
        <v>24.884779294218561</v>
      </c>
      <c r="CD13" s="578">
        <v>5.8269097885114932E-2</v>
      </c>
      <c r="CE13" s="514">
        <v>437.19466132391597</v>
      </c>
      <c r="CF13" s="119">
        <f t="shared" si="0"/>
        <v>-15.095338676084054</v>
      </c>
      <c r="CG13" s="578">
        <f t="shared" si="1"/>
        <v>-3.3375353591907964E-2</v>
      </c>
      <c r="CH13" s="514">
        <v>454.52886518792019</v>
      </c>
      <c r="CI13" s="119">
        <f t="shared" si="2"/>
        <v>5.0788651879202007</v>
      </c>
      <c r="CJ13" s="578">
        <f t="shared" si="3"/>
        <v>1.1300178413439095E-2</v>
      </c>
      <c r="CK13" s="514">
        <v>379.83791607023142</v>
      </c>
      <c r="CL13" s="119">
        <f t="shared" si="4"/>
        <v>5.6932418387340817</v>
      </c>
      <c r="CM13" s="578">
        <f t="shared" si="5"/>
        <v>1.5216685498539155E-2</v>
      </c>
      <c r="CN13" s="514">
        <v>359.29944611322418</v>
      </c>
      <c r="CO13" s="119">
        <f t="shared" si="6"/>
        <v>-0.51804804483907674</v>
      </c>
      <c r="CP13" s="578">
        <f t="shared" si="7"/>
        <v>-1.439752244540686E-3</v>
      </c>
      <c r="CQ13" s="514">
        <v>330.05430432415051</v>
      </c>
      <c r="CR13" s="119">
        <f t="shared" si="8"/>
        <v>1.3290209423686292</v>
      </c>
      <c r="CS13" s="578">
        <f t="shared" si="9"/>
        <v>4.0429532182503372E-3</v>
      </c>
      <c r="CT13" s="514">
        <v>328.5038007673366</v>
      </c>
      <c r="CU13" s="119">
        <f t="shared" si="10"/>
        <v>16.392147979595052</v>
      </c>
      <c r="CV13" s="578">
        <f t="shared" si="11"/>
        <v>5.2520140895677789E-2</v>
      </c>
      <c r="CW13" s="514">
        <v>335.67329336616467</v>
      </c>
      <c r="CX13" s="119">
        <f t="shared" si="12"/>
        <v>6.017044747492605</v>
      </c>
      <c r="CY13" s="578">
        <f t="shared" si="13"/>
        <v>1.8252482010291837E-2</v>
      </c>
      <c r="CZ13" s="514">
        <v>366.11006865520267</v>
      </c>
      <c r="DA13" s="119">
        <f t="shared" si="14"/>
        <v>4.5039017997428914</v>
      </c>
      <c r="DB13" s="578">
        <f t="shared" si="15"/>
        <v>1.2455268224292144E-2</v>
      </c>
      <c r="DC13" s="514">
        <v>326.89251034780204</v>
      </c>
      <c r="DD13" s="119">
        <f t="shared" si="16"/>
        <v>-3.1386868286705294</v>
      </c>
      <c r="DE13" s="578">
        <f t="shared" si="17"/>
        <v>-9.510273136367247E-3</v>
      </c>
      <c r="DF13" s="514">
        <v>350.52402120238429</v>
      </c>
      <c r="DG13" s="119">
        <f t="shared" si="18"/>
        <v>19.520708778077733</v>
      </c>
      <c r="DH13" s="578">
        <f t="shared" si="19"/>
        <v>5.8974360815623877E-2</v>
      </c>
      <c r="DI13" s="514">
        <v>376.89102431307555</v>
      </c>
      <c r="DJ13" s="119">
        <f t="shared" si="20"/>
        <v>17.526323746931325</v>
      </c>
      <c r="DK13" s="578">
        <f t="shared" si="21"/>
        <v>4.877029858336198E-2</v>
      </c>
      <c r="DL13" s="514">
        <v>349.10049418226066</v>
      </c>
      <c r="DM13" s="119">
        <f t="shared" si="22"/>
        <v>10.328522189761884</v>
      </c>
      <c r="DN13" s="578">
        <f t="shared" si="23"/>
        <v>3.0488124885344949E-2</v>
      </c>
      <c r="DO13" s="514">
        <v>349.83073468750496</v>
      </c>
      <c r="DP13" s="119">
        <f t="shared" si="24"/>
        <v>-30.035094880352744</v>
      </c>
      <c r="DQ13" s="863">
        <f t="shared" si="25"/>
        <v>-7.906764057857274E-2</v>
      </c>
      <c r="DR13" s="514">
        <v>436.04409083783605</v>
      </c>
      <c r="DS13" s="119">
        <f t="shared" si="26"/>
        <v>11.064661216422849</v>
      </c>
      <c r="DT13" s="863">
        <f t="shared" si="27"/>
        <v>2.6035757133656193E-2</v>
      </c>
      <c r="DU13" s="514">
        <v>475.67310644384031</v>
      </c>
      <c r="DV13" s="119">
        <f t="shared" si="28"/>
        <v>66.651415400871031</v>
      </c>
      <c r="DW13" s="863">
        <f t="shared" si="29"/>
        <v>0.16295325372822109</v>
      </c>
      <c r="DX13" s="514">
        <v>407.29494779916109</v>
      </c>
      <c r="DY13" s="119">
        <f t="shared" si="30"/>
        <v>5.0979495826431958</v>
      </c>
      <c r="DZ13" s="863">
        <f t="shared" si="31"/>
        <v>1.2675255174079584E-2</v>
      </c>
      <c r="EA13" s="514">
        <v>369.57004356702623</v>
      </c>
      <c r="EB13" s="119">
        <f t="shared" si="32"/>
        <v>9.4139880016496136</v>
      </c>
      <c r="EC13" s="863">
        <f t="shared" si="33"/>
        <v>2.6138635894574755E-2</v>
      </c>
    </row>
    <row r="14" spans="1:133" x14ac:dyDescent="0.25">
      <c r="A14" s="98" t="s">
        <v>14</v>
      </c>
      <c r="B14" s="98">
        <v>289.68</v>
      </c>
      <c r="C14" s="295">
        <v>277.02026199444475</v>
      </c>
      <c r="D14" s="514">
        <v>277.94020855148722</v>
      </c>
      <c r="E14" s="514">
        <v>276.78921805857186</v>
      </c>
      <c r="F14" s="28">
        <v>277.25199508922992</v>
      </c>
      <c r="G14" s="233">
        <v>278.91179487316043</v>
      </c>
      <c r="H14" s="233">
        <v>337.45549269897055</v>
      </c>
      <c r="I14" s="233">
        <v>356.88084652224319</v>
      </c>
      <c r="J14" s="124">
        <v>316.00385634841251</v>
      </c>
      <c r="K14" s="295">
        <v>289.95390423855048</v>
      </c>
      <c r="L14" s="514">
        <v>352.81489729119983</v>
      </c>
      <c r="M14" s="514">
        <v>334.12994162073079</v>
      </c>
      <c r="N14" s="28">
        <v>355.00342377284232</v>
      </c>
      <c r="O14" s="514">
        <v>348.54439606622469</v>
      </c>
      <c r="P14" s="124">
        <v>302.43000185202987</v>
      </c>
      <c r="Q14" s="295">
        <v>295.88019667988669</v>
      </c>
      <c r="R14" s="514">
        <v>287.1139438898258</v>
      </c>
      <c r="S14" s="28">
        <v>274.85670149112644</v>
      </c>
      <c r="T14" s="514">
        <v>284.45999999999998</v>
      </c>
      <c r="U14" s="124">
        <v>296.45022516602029</v>
      </c>
      <c r="V14" s="295">
        <v>276.24023519197175</v>
      </c>
      <c r="W14" s="514">
        <v>283.28854879591978</v>
      </c>
      <c r="X14" s="514">
        <v>267.99715665625706</v>
      </c>
      <c r="Y14" s="28">
        <v>276.1524292012416</v>
      </c>
      <c r="Z14" s="233">
        <v>285.59178348035584</v>
      </c>
      <c r="AA14" s="233">
        <v>369.29969801016586</v>
      </c>
      <c r="AB14" s="233">
        <v>354.1195472451866</v>
      </c>
      <c r="AC14" s="124">
        <v>329.60771021898927</v>
      </c>
      <c r="AD14" s="295">
        <v>294.56236236670952</v>
      </c>
      <c r="AE14" s="514">
        <v>351.20124616439426</v>
      </c>
      <c r="AF14" s="514">
        <v>365.92992107916405</v>
      </c>
      <c r="AG14" s="28">
        <v>354.35126232853742</v>
      </c>
      <c r="AH14" s="514">
        <v>358.5992634107609</v>
      </c>
      <c r="AI14" s="124">
        <v>308.935727081192</v>
      </c>
      <c r="AJ14" s="295">
        <v>283.99409129778871</v>
      </c>
      <c r="AK14" s="514">
        <v>268.44181205309832</v>
      </c>
      <c r="AL14" s="28">
        <v>282.99</v>
      </c>
      <c r="AM14" s="514">
        <v>278.47000000000003</v>
      </c>
      <c r="AN14" s="124">
        <v>299.02797230395629</v>
      </c>
      <c r="AO14" s="295">
        <v>277.98931203166541</v>
      </c>
      <c r="AP14" s="514">
        <v>283.15722791508966</v>
      </c>
      <c r="AQ14" s="514">
        <v>300.66000000000003</v>
      </c>
      <c r="AR14" s="28">
        <v>287.89999999999998</v>
      </c>
      <c r="AS14" s="295">
        <v>312.51693596938708</v>
      </c>
      <c r="AT14" s="295">
        <v>355.4388725202507</v>
      </c>
      <c r="AU14" s="514">
        <v>349.72</v>
      </c>
      <c r="AV14" s="28">
        <v>333.38</v>
      </c>
      <c r="AW14" s="295">
        <v>303.0496898309006</v>
      </c>
      <c r="AX14" s="295">
        <v>350.925530847814</v>
      </c>
      <c r="AY14" s="295">
        <v>328.16166886311589</v>
      </c>
      <c r="AZ14" s="514">
        <v>279.35000000000002</v>
      </c>
      <c r="BA14" s="119">
        <v>322.7</v>
      </c>
      <c r="BB14" s="119">
        <v>306.21051015512109</v>
      </c>
      <c r="BC14" s="119">
        <v>291.69304562981847</v>
      </c>
      <c r="BD14" s="119">
        <v>281.16872701167586</v>
      </c>
      <c r="BE14" s="119">
        <v>275.18049345285317</v>
      </c>
      <c r="BF14" s="119">
        <v>281.54257471150811</v>
      </c>
      <c r="BG14" s="119">
        <v>299.08015290901602</v>
      </c>
      <c r="BH14" s="119">
        <v>5.2180605059731988E-2</v>
      </c>
      <c r="BI14" s="578">
        <v>1.7450074873494239E-4</v>
      </c>
      <c r="BJ14" s="740">
        <v>271.43970016619977</v>
      </c>
      <c r="BK14" s="740">
        <v>270.84141192621792</v>
      </c>
      <c r="BL14" s="740">
        <v>284.56853582190905</v>
      </c>
      <c r="BM14" s="740">
        <v>275.89719615573267</v>
      </c>
      <c r="BN14" s="740">
        <v>282.53074865153275</v>
      </c>
      <c r="BO14" s="514">
        <v>351.34907607362118</v>
      </c>
      <c r="BP14" s="514">
        <v>333.57216517147157</v>
      </c>
      <c r="BQ14" s="514">
        <v>-16.14783482852846</v>
      </c>
      <c r="BR14" s="529">
        <v>-4.6173609826513952E-2</v>
      </c>
      <c r="BS14" s="514">
        <v>320.63933502273443</v>
      </c>
      <c r="BT14" s="514">
        <v>-12.740664977265567</v>
      </c>
      <c r="BU14" s="529">
        <v>-3.8216644601552482E-2</v>
      </c>
      <c r="BV14" s="514">
        <v>293.77670378242777</v>
      </c>
      <c r="BW14" s="119">
        <v>-9.2729860484728306</v>
      </c>
      <c r="BX14" s="578">
        <v>-3.0598896351443507E-2</v>
      </c>
      <c r="BY14" s="736">
        <v>336.64916497815113</v>
      </c>
      <c r="BZ14" s="119">
        <v>-14.276365869662868</v>
      </c>
      <c r="CA14" s="578">
        <v>-4.0682038252309732E-2</v>
      </c>
      <c r="CB14" s="514">
        <v>330.14048705107717</v>
      </c>
      <c r="CC14" s="119">
        <v>1.9788181879612807</v>
      </c>
      <c r="CD14" s="578">
        <v>6.0300101313377139E-3</v>
      </c>
      <c r="CE14" s="514">
        <v>336.45666130025859</v>
      </c>
      <c r="CF14" s="119">
        <f t="shared" si="0"/>
        <v>57.106661300258565</v>
      </c>
      <c r="CG14" s="578">
        <f t="shared" si="1"/>
        <v>0.20442692428945253</v>
      </c>
      <c r="CH14" s="514">
        <v>334.63409615302066</v>
      </c>
      <c r="CI14" s="119">
        <f t="shared" si="2"/>
        <v>11.934096153020676</v>
      </c>
      <c r="CJ14" s="578">
        <f t="shared" si="3"/>
        <v>3.6982014728914395E-2</v>
      </c>
      <c r="CK14" s="514">
        <v>302.99512376367773</v>
      </c>
      <c r="CL14" s="119">
        <f t="shared" si="4"/>
        <v>-3.21538639144336</v>
      </c>
      <c r="CM14" s="578">
        <f t="shared" si="5"/>
        <v>-1.0500574881686783E-2</v>
      </c>
      <c r="CN14" s="514">
        <v>307.16051643711279</v>
      </c>
      <c r="CO14" s="119">
        <f t="shared" si="6"/>
        <v>15.467470807294319</v>
      </c>
      <c r="CP14" s="578">
        <f t="shared" si="7"/>
        <v>5.3026532648034953E-2</v>
      </c>
      <c r="CQ14" s="514">
        <v>292.35150079614368</v>
      </c>
      <c r="CR14" s="119">
        <f t="shared" si="8"/>
        <v>11.182773784467827</v>
      </c>
      <c r="CS14" s="578">
        <f t="shared" si="9"/>
        <v>3.9772466530402756E-2</v>
      </c>
      <c r="CT14" s="514">
        <v>299.27790693369849</v>
      </c>
      <c r="CU14" s="119">
        <f t="shared" si="10"/>
        <v>24.097413480845319</v>
      </c>
      <c r="CV14" s="578">
        <f t="shared" si="11"/>
        <v>8.756948277285484E-2</v>
      </c>
      <c r="CW14" s="514">
        <v>299.06431402001562</v>
      </c>
      <c r="CX14" s="119">
        <f t="shared" si="12"/>
        <v>17.521739308507506</v>
      </c>
      <c r="CY14" s="578">
        <f t="shared" si="13"/>
        <v>6.2234776841341793E-2</v>
      </c>
      <c r="CZ14" s="514">
        <v>301.59714228538502</v>
      </c>
      <c r="DA14" s="119">
        <f t="shared" si="14"/>
        <v>2.516989376368997</v>
      </c>
      <c r="DB14" s="578">
        <f t="shared" si="15"/>
        <v>8.4157686556175365E-3</v>
      </c>
      <c r="DC14" s="514">
        <v>294.61981987693679</v>
      </c>
      <c r="DD14" s="119">
        <f t="shared" si="16"/>
        <v>23.180119710737017</v>
      </c>
      <c r="DE14" s="578">
        <f t="shared" si="17"/>
        <v>8.5396939712739386E-2</v>
      </c>
      <c r="DF14" s="514">
        <v>295.91835384725226</v>
      </c>
      <c r="DG14" s="119">
        <f t="shared" si="18"/>
        <v>25.076941921034347</v>
      </c>
      <c r="DH14" s="578">
        <f t="shared" si="19"/>
        <v>9.2589023748944857E-2</v>
      </c>
      <c r="DI14" s="514">
        <v>289.7575554021571</v>
      </c>
      <c r="DJ14" s="119">
        <f t="shared" si="20"/>
        <v>5.1890195802480434</v>
      </c>
      <c r="DK14" s="578">
        <f t="shared" si="21"/>
        <v>1.8234691917926853E-2</v>
      </c>
      <c r="DL14" s="514">
        <v>293.63193437593941</v>
      </c>
      <c r="DM14" s="119">
        <f t="shared" si="22"/>
        <v>17.734738220206737</v>
      </c>
      <c r="DN14" s="578">
        <f t="shared" si="23"/>
        <v>6.4280240855351792E-2</v>
      </c>
      <c r="DO14" s="514">
        <v>278.46311263088108</v>
      </c>
      <c r="DP14" s="119">
        <f t="shared" si="24"/>
        <v>-4.067636020651662</v>
      </c>
      <c r="DQ14" s="863">
        <f t="shared" si="25"/>
        <v>-1.4397144523439449E-2</v>
      </c>
      <c r="DR14" s="514">
        <v>351.76724462699519</v>
      </c>
      <c r="DS14" s="119">
        <f t="shared" si="26"/>
        <v>0.41816855337401648</v>
      </c>
      <c r="DT14" s="863">
        <f t="shared" si="27"/>
        <v>1.1901797438806814E-3</v>
      </c>
      <c r="DU14" s="514">
        <v>295.93738917287271</v>
      </c>
      <c r="DV14" s="119">
        <f t="shared" si="28"/>
        <v>-37.634775998598855</v>
      </c>
      <c r="DW14" s="863">
        <f t="shared" si="29"/>
        <v>-0.11282349047095351</v>
      </c>
      <c r="DX14" s="514">
        <v>308.17702430998679</v>
      </c>
      <c r="DY14" s="119">
        <f t="shared" si="30"/>
        <v>-12.462310712747637</v>
      </c>
      <c r="DZ14" s="863">
        <f t="shared" si="31"/>
        <v>-3.8867067609979968E-2</v>
      </c>
      <c r="EA14" s="514">
        <v>298.75793589151186</v>
      </c>
      <c r="EB14" s="119">
        <f t="shared" si="32"/>
        <v>4.9812321090840896</v>
      </c>
      <c r="EC14" s="863">
        <f t="shared" si="33"/>
        <v>1.6955844506898719E-2</v>
      </c>
    </row>
    <row r="15" spans="1:133" x14ac:dyDescent="0.25">
      <c r="A15" s="98" t="s">
        <v>15</v>
      </c>
      <c r="B15" s="98">
        <v>347.51</v>
      </c>
      <c r="C15" s="295">
        <v>338.82395427629245</v>
      </c>
      <c r="D15" s="514">
        <v>341.07069081791855</v>
      </c>
      <c r="E15" s="514">
        <v>337.78968712305868</v>
      </c>
      <c r="F15" s="28">
        <v>339.26857134027586</v>
      </c>
      <c r="G15" s="233">
        <v>344.07709850618926</v>
      </c>
      <c r="H15" s="233">
        <v>379.00630519236483</v>
      </c>
      <c r="I15" s="233">
        <v>441.54192015385456</v>
      </c>
      <c r="J15" s="124">
        <v>379.06527537493582</v>
      </c>
      <c r="K15" s="295">
        <v>352.17252258457881</v>
      </c>
      <c r="L15" s="514">
        <v>465.58740606348715</v>
      </c>
      <c r="M15" s="514">
        <v>439.01064517872817</v>
      </c>
      <c r="N15" s="28">
        <v>407.1944210392133</v>
      </c>
      <c r="O15" s="514">
        <v>438.10389074796547</v>
      </c>
      <c r="P15" s="124">
        <v>370.04624162823626</v>
      </c>
      <c r="Q15" s="295">
        <v>341.63710873014838</v>
      </c>
      <c r="R15" s="514">
        <v>331.73402348690712</v>
      </c>
      <c r="S15" s="28">
        <v>337.13491147731349</v>
      </c>
      <c r="T15" s="514">
        <v>336.46</v>
      </c>
      <c r="U15" s="124">
        <v>359.95394310528405</v>
      </c>
      <c r="V15" s="295">
        <v>342.50059336043023</v>
      </c>
      <c r="W15" s="514">
        <v>341.93964429122832</v>
      </c>
      <c r="X15" s="514">
        <v>335.05143920979503</v>
      </c>
      <c r="Y15" s="28">
        <v>340.19441744808529</v>
      </c>
      <c r="Z15" s="233">
        <v>347.78668233007028</v>
      </c>
      <c r="AA15" s="233">
        <v>398.35180675506746</v>
      </c>
      <c r="AB15" s="233">
        <v>465.40923085223511</v>
      </c>
      <c r="AC15" s="124">
        <v>390.22550692968946</v>
      </c>
      <c r="AD15" s="295">
        <v>352.66346960004546</v>
      </c>
      <c r="AE15" s="514">
        <v>480.87844695689779</v>
      </c>
      <c r="AF15" s="514">
        <v>420.44759530142233</v>
      </c>
      <c r="AG15" s="28">
        <v>413.54216710326585</v>
      </c>
      <c r="AH15" s="514">
        <v>422.02633647179607</v>
      </c>
      <c r="AI15" s="124">
        <v>365.59114303385326</v>
      </c>
      <c r="AJ15" s="295">
        <v>348.61041794436761</v>
      </c>
      <c r="AK15" s="514">
        <v>330.89670739081021</v>
      </c>
      <c r="AL15" s="28">
        <v>335</v>
      </c>
      <c r="AM15" s="514">
        <v>336.81</v>
      </c>
      <c r="AN15" s="124">
        <v>356.91095838144389</v>
      </c>
      <c r="AO15" s="295">
        <v>343.67070496785186</v>
      </c>
      <c r="AP15" s="514">
        <v>346.82086307192094</v>
      </c>
      <c r="AQ15" s="514">
        <v>341.1</v>
      </c>
      <c r="AR15" s="28">
        <v>344</v>
      </c>
      <c r="AS15" s="295">
        <v>349.99986314422841</v>
      </c>
      <c r="AT15" s="295">
        <v>362.12023964015452</v>
      </c>
      <c r="AU15" s="514">
        <v>426.04</v>
      </c>
      <c r="AV15" s="28">
        <v>371.76</v>
      </c>
      <c r="AW15" s="295">
        <v>352.15860657782531</v>
      </c>
      <c r="AX15" s="295">
        <v>448.50044967817098</v>
      </c>
      <c r="AY15" s="295">
        <v>441.03195968315521</v>
      </c>
      <c r="AZ15" s="514">
        <v>411.12</v>
      </c>
      <c r="BA15" s="119">
        <v>434.88</v>
      </c>
      <c r="BB15" s="119">
        <v>370.04856968176347</v>
      </c>
      <c r="BC15" s="119">
        <v>364.80839726306243</v>
      </c>
      <c r="BD15" s="119">
        <v>341.70869730254401</v>
      </c>
      <c r="BE15" s="119">
        <v>341.64228554181119</v>
      </c>
      <c r="BF15" s="119">
        <v>347.06182859430845</v>
      </c>
      <c r="BG15" s="119">
        <v>363.35284210579448</v>
      </c>
      <c r="BH15" s="119">
        <v>6.4418837243505891</v>
      </c>
      <c r="BI15" s="578">
        <v>1.8048993938331002E-2</v>
      </c>
      <c r="BJ15" s="740">
        <v>343.6035683243511</v>
      </c>
      <c r="BK15" s="740">
        <v>345.93752105068933</v>
      </c>
      <c r="BL15" s="740">
        <v>341.47538936566315</v>
      </c>
      <c r="BM15" s="740">
        <v>343.85025722921284</v>
      </c>
      <c r="BN15" s="740">
        <v>346.83103438235781</v>
      </c>
      <c r="BO15" s="514">
        <v>361.56847828079782</v>
      </c>
      <c r="BP15" s="514">
        <v>399.39151029922061</v>
      </c>
      <c r="BQ15" s="514">
        <v>-26.648489700779407</v>
      </c>
      <c r="BR15" s="529">
        <v>-6.2549266972066961E-2</v>
      </c>
      <c r="BS15" s="514">
        <v>368.38384967420069</v>
      </c>
      <c r="BT15" s="514">
        <v>-3.3761503257993013</v>
      </c>
      <c r="BU15" s="529">
        <v>-9.0815319717002935E-3</v>
      </c>
      <c r="BV15" s="514">
        <v>350.96499594430605</v>
      </c>
      <c r="BW15" s="119">
        <v>-1.1936106335192562</v>
      </c>
      <c r="BX15" s="578">
        <v>-3.3894120751965045E-3</v>
      </c>
      <c r="BY15" s="736">
        <v>446.06560497400892</v>
      </c>
      <c r="BZ15" s="119">
        <v>-2.4348447041620602</v>
      </c>
      <c r="CA15" s="578">
        <v>-5.428856773519901E-3</v>
      </c>
      <c r="CB15" s="514">
        <v>438.28663353998598</v>
      </c>
      <c r="CC15" s="119">
        <v>-2.7453261431692226</v>
      </c>
      <c r="CD15" s="578">
        <v>-6.2247782340797055E-3</v>
      </c>
      <c r="CE15" s="514">
        <v>403.91199958163941</v>
      </c>
      <c r="CF15" s="119">
        <f t="shared" si="0"/>
        <v>-7.2080004183605979</v>
      </c>
      <c r="CG15" s="578">
        <f t="shared" si="1"/>
        <v>-1.7532594907473727E-2</v>
      </c>
      <c r="CH15" s="514">
        <v>429.66981858285567</v>
      </c>
      <c r="CI15" s="119">
        <f t="shared" si="2"/>
        <v>-5.2101814171443266</v>
      </c>
      <c r="CJ15" s="578">
        <f t="shared" si="3"/>
        <v>-1.1980733575111126E-2</v>
      </c>
      <c r="CK15" s="514">
        <v>366.83555908773775</v>
      </c>
      <c r="CL15" s="119">
        <f t="shared" si="4"/>
        <v>-3.2130105940257181</v>
      </c>
      <c r="CM15" s="578">
        <f t="shared" si="5"/>
        <v>-8.6826726469686442E-3</v>
      </c>
      <c r="CN15" s="514">
        <v>350.01719657525462</v>
      </c>
      <c r="CO15" s="119">
        <f t="shared" si="6"/>
        <v>-14.791200687807816</v>
      </c>
      <c r="CP15" s="578">
        <f t="shared" si="7"/>
        <v>-4.0545121216444803E-2</v>
      </c>
      <c r="CQ15" s="514">
        <v>339.32607859055548</v>
      </c>
      <c r="CR15" s="119">
        <f t="shared" si="8"/>
        <v>-2.3826187119885276</v>
      </c>
      <c r="CS15" s="578">
        <f t="shared" si="9"/>
        <v>-6.9726604291812655E-3</v>
      </c>
      <c r="CT15" s="514">
        <v>354.34824006966818</v>
      </c>
      <c r="CU15" s="119">
        <f t="shared" si="10"/>
        <v>12.705954527856989</v>
      </c>
      <c r="CV15" s="578">
        <f t="shared" si="11"/>
        <v>3.7190813507486611E-2</v>
      </c>
      <c r="CW15" s="514">
        <v>349.02537600212014</v>
      </c>
      <c r="CX15" s="119">
        <f t="shared" si="12"/>
        <v>1.9635474078116886</v>
      </c>
      <c r="CY15" s="578">
        <f t="shared" si="13"/>
        <v>5.657629984157495E-3</v>
      </c>
      <c r="CZ15" s="514">
        <v>360.41556739173456</v>
      </c>
      <c r="DA15" s="119">
        <f t="shared" si="14"/>
        <v>-2.9372747140599245</v>
      </c>
      <c r="DB15" s="578">
        <f t="shared" si="15"/>
        <v>-8.0838082813308558E-3</v>
      </c>
      <c r="DC15" s="514">
        <v>365.76607950620678</v>
      </c>
      <c r="DD15" s="119">
        <f t="shared" si="16"/>
        <v>22.162511181855677</v>
      </c>
      <c r="DE15" s="578">
        <f t="shared" si="17"/>
        <v>6.4500235809352699E-2</v>
      </c>
      <c r="DF15" s="514">
        <v>353.11073600065856</v>
      </c>
      <c r="DG15" s="119">
        <f t="shared" si="18"/>
        <v>7.1732149499692355</v>
      </c>
      <c r="DH15" s="578">
        <f t="shared" si="19"/>
        <v>2.0735579442734582E-2</v>
      </c>
      <c r="DI15" s="514">
        <v>356.8524393595244</v>
      </c>
      <c r="DJ15" s="119">
        <f t="shared" si="20"/>
        <v>15.377049993861249</v>
      </c>
      <c r="DK15" s="578">
        <f t="shared" si="21"/>
        <v>4.5031210074688556E-2</v>
      </c>
      <c r="DL15" s="514">
        <v>358.98760775942435</v>
      </c>
      <c r="DM15" s="119">
        <f t="shared" si="22"/>
        <v>15.137350530211506</v>
      </c>
      <c r="DN15" s="578">
        <f t="shared" si="23"/>
        <v>4.4023089155698518E-2</v>
      </c>
      <c r="DO15" s="514">
        <v>351.81723638365179</v>
      </c>
      <c r="DP15" s="119">
        <f t="shared" si="24"/>
        <v>4.9862020012939752</v>
      </c>
      <c r="DQ15" s="863">
        <f t="shared" si="25"/>
        <v>1.4376458583567881E-2</v>
      </c>
      <c r="DR15" s="514">
        <v>365.86716227892401</v>
      </c>
      <c r="DS15" s="119">
        <f t="shared" si="26"/>
        <v>4.2986839981261937</v>
      </c>
      <c r="DT15" s="863">
        <f t="shared" si="27"/>
        <v>1.188898993232422E-2</v>
      </c>
      <c r="DU15" s="514">
        <v>405.0187399862595</v>
      </c>
      <c r="DV15" s="119">
        <f t="shared" si="28"/>
        <v>5.6272296870388914</v>
      </c>
      <c r="DW15" s="863">
        <f t="shared" si="29"/>
        <v>1.4089507518131822E-2</v>
      </c>
      <c r="DX15" s="514">
        <v>369.90072120819173</v>
      </c>
      <c r="DY15" s="119">
        <f t="shared" si="30"/>
        <v>1.5168715339910364</v>
      </c>
      <c r="DZ15" s="863">
        <f t="shared" si="31"/>
        <v>4.1176385320164282E-3</v>
      </c>
      <c r="EA15" s="514">
        <v>362.14159158480703</v>
      </c>
      <c r="EB15" s="119">
        <f t="shared" si="32"/>
        <v>11.176595640500977</v>
      </c>
      <c r="EC15" s="863">
        <f t="shared" si="33"/>
        <v>3.1845328650024603E-2</v>
      </c>
    </row>
    <row r="16" spans="1:133" x14ac:dyDescent="0.25">
      <c r="A16" s="98" t="s">
        <v>16</v>
      </c>
      <c r="B16" s="98">
        <v>285.26</v>
      </c>
      <c r="C16" s="295">
        <v>262.27282013124534</v>
      </c>
      <c r="D16" s="514">
        <v>256.04284589064514</v>
      </c>
      <c r="E16" s="514">
        <v>254.38527101278507</v>
      </c>
      <c r="F16" s="28">
        <v>257.61831160708618</v>
      </c>
      <c r="G16" s="233">
        <v>257.42263030122393</v>
      </c>
      <c r="H16" s="233">
        <v>317.87804264047389</v>
      </c>
      <c r="I16" s="233">
        <v>336.79651951737009</v>
      </c>
      <c r="J16" s="124">
        <v>300.84656614664556</v>
      </c>
      <c r="K16" s="295">
        <v>274.71049332028036</v>
      </c>
      <c r="L16" s="514">
        <v>345.98778753937796</v>
      </c>
      <c r="M16" s="514">
        <v>376.40963579983355</v>
      </c>
      <c r="N16" s="28">
        <v>349.24700332396941</v>
      </c>
      <c r="O16" s="514">
        <v>438.10389074796547</v>
      </c>
      <c r="P16" s="124">
        <v>318.82456409064997</v>
      </c>
      <c r="Q16" s="295">
        <v>298.67882830412282</v>
      </c>
      <c r="R16" s="514">
        <v>261.00082237300472</v>
      </c>
      <c r="S16" s="28">
        <v>257.10192139036064</v>
      </c>
      <c r="T16" s="514">
        <v>272.55</v>
      </c>
      <c r="U16" s="124">
        <v>288.69998227848919</v>
      </c>
      <c r="V16" s="295">
        <v>275.38726890213348</v>
      </c>
      <c r="W16" s="514">
        <v>292.35646338499447</v>
      </c>
      <c r="X16" s="514">
        <v>255.36537202367975</v>
      </c>
      <c r="Y16" s="28">
        <v>274.28986292106362</v>
      </c>
      <c r="Z16" s="233">
        <v>293.5005538691961</v>
      </c>
      <c r="AA16" s="233">
        <v>357.29557022684139</v>
      </c>
      <c r="AB16" s="233">
        <v>351.35358630392199</v>
      </c>
      <c r="AC16" s="124">
        <v>333.05259098543507</v>
      </c>
      <c r="AD16" s="295">
        <v>304.59937808468885</v>
      </c>
      <c r="AE16" s="514">
        <v>338.15020991145138</v>
      </c>
      <c r="AF16" s="514">
        <v>334.59238747640262</v>
      </c>
      <c r="AG16" s="28">
        <v>344.03840530377141</v>
      </c>
      <c r="AH16" s="514">
        <v>339.02477513791086</v>
      </c>
      <c r="AI16" s="124">
        <v>312.68800191143436</v>
      </c>
      <c r="AJ16" s="295">
        <v>278.08398617696776</v>
      </c>
      <c r="AK16" s="514">
        <v>259.59063630411214</v>
      </c>
      <c r="AL16" s="28">
        <v>263.10000000000002</v>
      </c>
      <c r="AM16" s="514">
        <v>265.27999999999997</v>
      </c>
      <c r="AN16" s="124">
        <v>301.64387875584339</v>
      </c>
      <c r="AO16" s="295">
        <v>267.08084766505306</v>
      </c>
      <c r="AP16" s="514">
        <v>260.59911641793866</v>
      </c>
      <c r="AQ16" s="514">
        <v>266.35000000000002</v>
      </c>
      <c r="AR16" s="28">
        <v>264.89999999999998</v>
      </c>
      <c r="AS16" s="295">
        <v>303.54927044462795</v>
      </c>
      <c r="AT16" s="295">
        <v>348.13179204936426</v>
      </c>
      <c r="AU16" s="514">
        <v>365.11</v>
      </c>
      <c r="AV16" s="28">
        <v>333.82</v>
      </c>
      <c r="AW16" s="295">
        <v>302.51674224246676</v>
      </c>
      <c r="AX16" s="295">
        <v>351.61999794419853</v>
      </c>
      <c r="AY16" s="295">
        <v>385.12787884459897</v>
      </c>
      <c r="AZ16" s="514">
        <v>368.83</v>
      </c>
      <c r="BA16" s="119">
        <v>368.41</v>
      </c>
      <c r="BB16" s="119">
        <v>318.95220256652181</v>
      </c>
      <c r="BC16" s="119">
        <v>282.72100539646289</v>
      </c>
      <c r="BD16" s="119">
        <v>256.46963760252032</v>
      </c>
      <c r="BE16" s="119">
        <v>252.99921423225058</v>
      </c>
      <c r="BF16" s="119">
        <v>262.77417838667191</v>
      </c>
      <c r="BG16" s="119">
        <v>305.29151566602923</v>
      </c>
      <c r="BH16" s="119">
        <v>3.6476369101858381</v>
      </c>
      <c r="BI16" s="578">
        <v>1.2092527536878376E-2</v>
      </c>
      <c r="BJ16" s="740">
        <v>257.48567764543316</v>
      </c>
      <c r="BK16" s="740">
        <v>257.52120133144638</v>
      </c>
      <c r="BL16" s="740">
        <v>266.80331901224253</v>
      </c>
      <c r="BM16" s="740">
        <v>261.22635008159932</v>
      </c>
      <c r="BN16" s="740">
        <v>283.53964690366246</v>
      </c>
      <c r="BO16" s="514">
        <v>360.88983581539685</v>
      </c>
      <c r="BP16" s="514">
        <v>352.43535262126937</v>
      </c>
      <c r="BQ16" s="514">
        <v>-12.67464737873064</v>
      </c>
      <c r="BR16" s="529">
        <v>-3.471459937753181E-2</v>
      </c>
      <c r="BS16" s="514">
        <v>333.28059184776754</v>
      </c>
      <c r="BT16" s="514">
        <v>-0.53940815223245409</v>
      </c>
      <c r="BU16" s="529">
        <v>-1.6158652933690434E-3</v>
      </c>
      <c r="BV16" s="514">
        <v>295.63791559481291</v>
      </c>
      <c r="BW16" s="119">
        <v>-6.8788266476538524</v>
      </c>
      <c r="BX16" s="578">
        <v>-2.2738664302223915E-2</v>
      </c>
      <c r="BY16" s="736">
        <v>335.31357359867178</v>
      </c>
      <c r="BZ16" s="119">
        <v>-16.30642434552675</v>
      </c>
      <c r="CA16" s="578">
        <v>-4.637513349884767E-2</v>
      </c>
      <c r="CB16" s="514">
        <v>361.89103616401155</v>
      </c>
      <c r="CC16" s="119">
        <v>-23.236842680587415</v>
      </c>
      <c r="CD16" s="578">
        <v>-6.0335394961016565E-2</v>
      </c>
      <c r="CE16" s="514">
        <v>360.6867365964323</v>
      </c>
      <c r="CF16" s="119">
        <f t="shared" si="0"/>
        <v>-8.143263403567687</v>
      </c>
      <c r="CG16" s="578">
        <f t="shared" si="1"/>
        <v>-2.2078636237745541E-2</v>
      </c>
      <c r="CH16" s="514">
        <v>353.74349936398755</v>
      </c>
      <c r="CI16" s="119">
        <f t="shared" si="2"/>
        <v>-14.666500636012472</v>
      </c>
      <c r="CJ16" s="578">
        <f t="shared" si="3"/>
        <v>-3.9810267462914883E-2</v>
      </c>
      <c r="CK16" s="514">
        <v>312.56021781554875</v>
      </c>
      <c r="CL16" s="119">
        <f t="shared" si="4"/>
        <v>-6.3919847509730516</v>
      </c>
      <c r="CM16" s="578">
        <f t="shared" si="5"/>
        <v>-2.0040572535754527E-2</v>
      </c>
      <c r="CN16" s="514">
        <v>300.29198269034254</v>
      </c>
      <c r="CO16" s="119">
        <f t="shared" si="6"/>
        <v>17.57097729387965</v>
      </c>
      <c r="CP16" s="578">
        <f t="shared" si="7"/>
        <v>6.2149528894181981E-2</v>
      </c>
      <c r="CQ16" s="514">
        <v>265.50867005289882</v>
      </c>
      <c r="CR16" s="119">
        <f t="shared" si="8"/>
        <v>9.0390324503784996</v>
      </c>
      <c r="CS16" s="578">
        <f t="shared" si="9"/>
        <v>3.5244064501651844E-2</v>
      </c>
      <c r="CT16" s="514">
        <v>292.6062454498832</v>
      </c>
      <c r="CU16" s="119">
        <f t="shared" si="10"/>
        <v>39.607031217632624</v>
      </c>
      <c r="CV16" s="578">
        <f t="shared" si="11"/>
        <v>0.15655001671773491</v>
      </c>
      <c r="CW16" s="514">
        <v>286.9338190702876</v>
      </c>
      <c r="CX16" s="119">
        <f t="shared" si="12"/>
        <v>24.159640683615692</v>
      </c>
      <c r="CY16" s="578">
        <f t="shared" si="13"/>
        <v>9.1940695360351612E-2</v>
      </c>
      <c r="CZ16" s="514">
        <v>304.04200012886861</v>
      </c>
      <c r="DA16" s="119">
        <f t="shared" si="14"/>
        <v>-1.2495155371606188</v>
      </c>
      <c r="DB16" s="578">
        <f t="shared" si="15"/>
        <v>-4.0928603418102011E-3</v>
      </c>
      <c r="DC16" s="514">
        <v>299.0912465899973</v>
      </c>
      <c r="DD16" s="119">
        <f t="shared" si="16"/>
        <v>41.605568944564141</v>
      </c>
      <c r="DE16" s="578">
        <f t="shared" si="17"/>
        <v>0.1615840124585744</v>
      </c>
      <c r="DF16" s="514">
        <v>294.51740123223885</v>
      </c>
      <c r="DG16" s="119">
        <f>DF16-BK16</f>
        <v>36.996199900792476</v>
      </c>
      <c r="DH16" s="578">
        <f t="shared" si="19"/>
        <v>0.14366273421183673</v>
      </c>
      <c r="DI16" s="514">
        <v>287.99743539028299</v>
      </c>
      <c r="DJ16" s="119">
        <f t="shared" si="20"/>
        <v>21.194116378040462</v>
      </c>
      <c r="DK16" s="578">
        <f t="shared" si="21"/>
        <v>7.9437229103840157E-2</v>
      </c>
      <c r="DL16" s="514">
        <v>293.9270539810816</v>
      </c>
      <c r="DM16" s="119">
        <f t="shared" si="22"/>
        <v>32.700703899482278</v>
      </c>
      <c r="DN16" s="578">
        <f t="shared" si="23"/>
        <v>0.12518149064697168</v>
      </c>
      <c r="DO16" s="514">
        <v>298.58085962332416</v>
      </c>
      <c r="DP16" s="119">
        <f t="shared" si="24"/>
        <v>15.041212719661701</v>
      </c>
      <c r="DQ16" s="863">
        <f t="shared" si="25"/>
        <v>5.3048005398596741E-2</v>
      </c>
      <c r="DR16" s="514">
        <v>341.86587002445589</v>
      </c>
      <c r="DS16" s="119">
        <f t="shared" si="26"/>
        <v>-19.023965790940963</v>
      </c>
      <c r="DT16" s="863">
        <f t="shared" si="27"/>
        <v>-5.2714052608209626E-2</v>
      </c>
      <c r="DU16" s="514">
        <v>326.18126593004854</v>
      </c>
      <c r="DV16" s="119">
        <f t="shared" si="28"/>
        <v>-26.254086691220834</v>
      </c>
      <c r="DW16" s="863">
        <f t="shared" si="29"/>
        <v>-7.4493340398327584E-2</v>
      </c>
      <c r="DX16" s="514">
        <v>320.92767056841353</v>
      </c>
      <c r="DY16" s="119">
        <f t="shared" si="30"/>
        <v>-12.352921279354007</v>
      </c>
      <c r="DZ16" s="863">
        <f t="shared" si="31"/>
        <v>-3.7064628368748354E-2</v>
      </c>
      <c r="EA16" s="514">
        <v>307.08381384557242</v>
      </c>
      <c r="EB16" s="119">
        <f t="shared" si="32"/>
        <v>11.445898250759512</v>
      </c>
      <c r="EC16" s="863">
        <f t="shared" si="33"/>
        <v>3.8715934753263209E-2</v>
      </c>
    </row>
    <row r="17" spans="1:133" x14ac:dyDescent="0.25">
      <c r="A17" s="98" t="s">
        <v>17</v>
      </c>
      <c r="B17" s="98">
        <v>407.93</v>
      </c>
      <c r="C17" s="295">
        <v>367.567925059966</v>
      </c>
      <c r="D17" s="514">
        <v>361.15292799247692</v>
      </c>
      <c r="E17" s="514">
        <v>385.28349432920567</v>
      </c>
      <c r="F17" s="28">
        <v>370.07200591013708</v>
      </c>
      <c r="G17" s="233">
        <v>379.50718784885811</v>
      </c>
      <c r="H17" s="233">
        <v>487.30495566852346</v>
      </c>
      <c r="I17" s="233">
        <v>509.50679480529914</v>
      </c>
      <c r="J17" s="124">
        <v>458.19523664258116</v>
      </c>
      <c r="K17" s="295">
        <v>403.425353659206</v>
      </c>
      <c r="L17" s="514">
        <v>477.1696279040475</v>
      </c>
      <c r="M17" s="514">
        <v>478.72710545783417</v>
      </c>
      <c r="N17" s="28">
        <v>437.33079307507319</v>
      </c>
      <c r="O17" s="514">
        <v>463.69201306666656</v>
      </c>
      <c r="P17" s="124">
        <v>420.66107810476689</v>
      </c>
      <c r="Q17" s="295">
        <v>351.9726103826174</v>
      </c>
      <c r="R17" s="514">
        <v>367.86845996533492</v>
      </c>
      <c r="S17" s="28">
        <v>366.49143960659558</v>
      </c>
      <c r="T17" s="514">
        <v>363.72</v>
      </c>
      <c r="U17" s="124">
        <v>402.73717238187493</v>
      </c>
      <c r="V17" s="295">
        <v>382.73466915172662</v>
      </c>
      <c r="W17" s="514">
        <v>376.07161463355538</v>
      </c>
      <c r="X17" s="514">
        <v>389.27334132150463</v>
      </c>
      <c r="Y17" s="28">
        <v>381.92287268774572</v>
      </c>
      <c r="Z17" s="233">
        <v>385.72569475852151</v>
      </c>
      <c r="AA17" s="233">
        <v>465.67128118204869</v>
      </c>
      <c r="AB17" s="233">
        <v>475.64118205984238</v>
      </c>
      <c r="AC17" s="124">
        <v>442.24410777590327</v>
      </c>
      <c r="AD17" s="295">
        <v>399.50853090000419</v>
      </c>
      <c r="AE17" s="514">
        <v>474.38966302286917</v>
      </c>
      <c r="AF17" s="514">
        <v>472.08228338408173</v>
      </c>
      <c r="AG17" s="28">
        <v>478.50691285330373</v>
      </c>
      <c r="AH17" s="514">
        <v>474.7427330979778</v>
      </c>
      <c r="AI17" s="124">
        <v>417.31564908367193</v>
      </c>
      <c r="AJ17" s="295">
        <v>371.16588582350823</v>
      </c>
      <c r="AK17" s="514">
        <v>373.11707083889456</v>
      </c>
      <c r="AL17" s="28">
        <v>366.88</v>
      </c>
      <c r="AM17" s="514">
        <v>369.68</v>
      </c>
      <c r="AN17" s="124">
        <v>406.58041103166988</v>
      </c>
      <c r="AO17" s="295">
        <v>380.18335734230226</v>
      </c>
      <c r="AP17" s="514">
        <v>378.36382579776142</v>
      </c>
      <c r="AQ17" s="514">
        <v>396</v>
      </c>
      <c r="AR17" s="28">
        <v>384.4</v>
      </c>
      <c r="AS17" s="295">
        <v>397.11654144381322</v>
      </c>
      <c r="AT17" s="295">
        <v>433.43004559560029</v>
      </c>
      <c r="AU17" s="514">
        <v>454</v>
      </c>
      <c r="AV17" s="28">
        <v>427.09</v>
      </c>
      <c r="AW17" s="295">
        <v>400.0091750433732</v>
      </c>
      <c r="AX17" s="295">
        <v>495.40030289549833</v>
      </c>
      <c r="AY17" s="295">
        <v>495.1732026048229</v>
      </c>
      <c r="AZ17" s="514">
        <v>434.05</v>
      </c>
      <c r="BA17" s="119">
        <v>473.12</v>
      </c>
      <c r="BB17" s="119">
        <v>419.33153962781404</v>
      </c>
      <c r="BC17" s="119">
        <v>387.41272793403715</v>
      </c>
      <c r="BD17" s="119">
        <v>367.47034957511045</v>
      </c>
      <c r="BE17" s="119">
        <v>366.46057445636512</v>
      </c>
      <c r="BF17" s="119">
        <v>372.47262551562386</v>
      </c>
      <c r="BG17" s="119">
        <v>406.45093039620639</v>
      </c>
      <c r="BH17" s="119">
        <v>-0.12948063546349431</v>
      </c>
      <c r="BI17" s="578">
        <v>-3.1846255242584383E-4</v>
      </c>
      <c r="BJ17" s="740">
        <v>361.36346465325244</v>
      </c>
      <c r="BK17" s="740">
        <v>371.44003854877235</v>
      </c>
      <c r="BL17" s="740">
        <v>371.33427252496193</v>
      </c>
      <c r="BM17" s="740">
        <v>367.53967833458853</v>
      </c>
      <c r="BN17" s="740">
        <v>370.53093006103404</v>
      </c>
      <c r="BO17" s="514">
        <v>424.12221517954436</v>
      </c>
      <c r="BP17" s="514">
        <v>427.82227855399668</v>
      </c>
      <c r="BQ17" s="514">
        <v>-26.177721446003318</v>
      </c>
      <c r="BR17" s="529">
        <v>-5.7660179396483081E-2</v>
      </c>
      <c r="BS17" s="514">
        <v>410.10232104614784</v>
      </c>
      <c r="BT17" s="514">
        <v>-16.987678953852139</v>
      </c>
      <c r="BU17" s="529">
        <v>-3.9775407885579483E-2</v>
      </c>
      <c r="BV17" s="514">
        <v>381.95382929634451</v>
      </c>
      <c r="BW17" s="119">
        <v>-18.055345747028696</v>
      </c>
      <c r="BX17" s="578">
        <v>-4.5137329025192845E-2</v>
      </c>
      <c r="BY17" s="736">
        <v>446.12689591309976</v>
      </c>
      <c r="BZ17" s="119">
        <v>-49.273406982398569</v>
      </c>
      <c r="CA17" s="578">
        <v>-9.9461802292826806E-2</v>
      </c>
      <c r="CB17" s="514">
        <v>472.0938731634302</v>
      </c>
      <c r="CC17" s="119">
        <v>-23.079329441392701</v>
      </c>
      <c r="CD17" s="578">
        <v>-4.6608599415286521E-2</v>
      </c>
      <c r="CE17" s="514">
        <v>424.39971364844388</v>
      </c>
      <c r="CF17" s="119">
        <f t="shared" si="0"/>
        <v>-9.650286351556133</v>
      </c>
      <c r="CG17" s="578">
        <f t="shared" si="1"/>
        <v>-2.223312141816872E-2</v>
      </c>
      <c r="CH17" s="514">
        <v>446.35903575869798</v>
      </c>
      <c r="CI17" s="119">
        <f t="shared" si="2"/>
        <v>-26.76096424130202</v>
      </c>
      <c r="CJ17" s="578">
        <f t="shared" si="3"/>
        <v>-5.6562741463692126E-2</v>
      </c>
      <c r="CK17" s="514">
        <v>401.88263816076039</v>
      </c>
      <c r="CL17" s="119">
        <f t="shared" si="4"/>
        <v>-17.448901467053645</v>
      </c>
      <c r="CM17" s="578">
        <f t="shared" si="5"/>
        <v>-4.161123077586952E-2</v>
      </c>
      <c r="CN17" s="514">
        <v>384.85198958928027</v>
      </c>
      <c r="CO17" s="119">
        <f t="shared" si="6"/>
        <v>-2.560738344756885</v>
      </c>
      <c r="CP17" s="578">
        <f t="shared" si="7"/>
        <v>-6.6098456765026296E-3</v>
      </c>
      <c r="CQ17" s="514">
        <v>372.07308945062061</v>
      </c>
      <c r="CR17" s="119">
        <f t="shared" si="8"/>
        <v>4.6027398755101672</v>
      </c>
      <c r="CS17" s="578">
        <f t="shared" si="9"/>
        <v>1.2525472819323001E-2</v>
      </c>
      <c r="CT17" s="514">
        <v>376.94942581707403</v>
      </c>
      <c r="CU17" s="119">
        <f t="shared" si="10"/>
        <v>10.488851360708907</v>
      </c>
      <c r="CV17" s="578">
        <f t="shared" si="11"/>
        <v>2.8622045840180351E-2</v>
      </c>
      <c r="CW17" s="514">
        <v>376.92561400826878</v>
      </c>
      <c r="CX17" s="119">
        <f t="shared" si="12"/>
        <v>4.4529884926449199</v>
      </c>
      <c r="CY17" s="578">
        <f t="shared" si="13"/>
        <v>1.195521009491779E-2</v>
      </c>
      <c r="CZ17" s="514">
        <v>391.3995835958948</v>
      </c>
      <c r="DA17" s="119">
        <f t="shared" si="14"/>
        <v>-15.051346800311592</v>
      </c>
      <c r="DB17" s="578">
        <f t="shared" si="15"/>
        <v>-3.7031153516218086E-2</v>
      </c>
      <c r="DC17" s="514">
        <v>376.59860618364195</v>
      </c>
      <c r="DD17" s="119">
        <f t="shared" si="16"/>
        <v>15.235141530389512</v>
      </c>
      <c r="DE17" s="578">
        <f t="shared" si="17"/>
        <v>4.2160160117482949E-2</v>
      </c>
      <c r="DF17" s="514">
        <v>387.31686504954058</v>
      </c>
      <c r="DG17" s="119">
        <f t="shared" si="18"/>
        <v>15.876826500768232</v>
      </c>
      <c r="DH17" s="578">
        <f t="shared" si="19"/>
        <v>4.274398248180105E-2</v>
      </c>
      <c r="DI17" s="514">
        <v>395.09969450613613</v>
      </c>
      <c r="DJ17" s="119">
        <f t="shared" si="20"/>
        <v>23.7654219811742</v>
      </c>
      <c r="DK17" s="578">
        <f t="shared" si="21"/>
        <v>6.4000076856834259E-2</v>
      </c>
      <c r="DL17" s="514">
        <v>384.31640890462461</v>
      </c>
      <c r="DM17" s="119">
        <f t="shared" si="22"/>
        <v>16.776730570036079</v>
      </c>
      <c r="DN17" s="578">
        <f t="shared" si="23"/>
        <v>4.564603921420271E-2</v>
      </c>
      <c r="DO17" s="514">
        <v>386.54129710401946</v>
      </c>
      <c r="DP17" s="119">
        <f t="shared" si="24"/>
        <v>16.010367042985422</v>
      </c>
      <c r="DQ17" s="863">
        <f t="shared" si="25"/>
        <v>4.3209259319723151E-2</v>
      </c>
      <c r="DR17" s="514">
        <v>427.05422357682227</v>
      </c>
      <c r="DS17" s="119">
        <f t="shared" si="26"/>
        <v>2.9320083972779116</v>
      </c>
      <c r="DT17" s="863">
        <f t="shared" si="27"/>
        <v>6.9131214832420405E-3</v>
      </c>
      <c r="DU17" s="514">
        <v>456.17203417712955</v>
      </c>
      <c r="DV17" s="119">
        <f t="shared" si="28"/>
        <v>28.349755623132864</v>
      </c>
      <c r="DW17" s="863">
        <f t="shared" si="29"/>
        <v>6.6265262573404676E-2</v>
      </c>
      <c r="DX17" s="514">
        <v>425.93404254780103</v>
      </c>
      <c r="DY17" s="119">
        <f t="shared" si="30"/>
        <v>15.831721501653192</v>
      </c>
      <c r="DZ17" s="863">
        <f t="shared" si="31"/>
        <v>3.860432065165436E-2</v>
      </c>
      <c r="EA17" s="514">
        <v>395.92610011843254</v>
      </c>
      <c r="EB17" s="119">
        <f t="shared" si="32"/>
        <v>13.972270822088035</v>
      </c>
      <c r="EC17" s="863">
        <f t="shared" si="33"/>
        <v>3.6581046583113175E-2</v>
      </c>
    </row>
    <row r="18" spans="1:133" x14ac:dyDescent="0.25">
      <c r="A18" s="98" t="s">
        <v>18</v>
      </c>
      <c r="B18" s="98">
        <v>700.49</v>
      </c>
      <c r="C18" s="295">
        <v>681.03993325005297</v>
      </c>
      <c r="D18" s="514">
        <v>672.93675694814328</v>
      </c>
      <c r="E18" s="514">
        <v>668.00040124920895</v>
      </c>
      <c r="F18" s="28">
        <v>674.22717881169967</v>
      </c>
      <c r="G18" s="233">
        <v>686.45801990076973</v>
      </c>
      <c r="H18" s="233">
        <v>683.45519708588631</v>
      </c>
      <c r="I18" s="233">
        <v>656.97853450849652</v>
      </c>
      <c r="J18" s="124">
        <v>672.67341676681065</v>
      </c>
      <c r="K18" s="295">
        <v>673.52520348437304</v>
      </c>
      <c r="L18" s="514">
        <v>642.19503151649985</v>
      </c>
      <c r="M18" s="514">
        <v>459.68069871466207</v>
      </c>
      <c r="N18" s="28">
        <v>716.172409840515</v>
      </c>
      <c r="O18" s="514">
        <v>676.36525775338725</v>
      </c>
      <c r="P18" s="124">
        <v>673.89718927582283</v>
      </c>
      <c r="Q18" s="295">
        <v>683.94481538024502</v>
      </c>
      <c r="R18" s="514">
        <v>674.31236147328218</v>
      </c>
      <c r="S18" s="28">
        <v>693.14097173786615</v>
      </c>
      <c r="T18" s="514">
        <v>683.13</v>
      </c>
      <c r="U18" s="124">
        <v>677.09241180428739</v>
      </c>
      <c r="V18" s="295">
        <v>698.59097463099442</v>
      </c>
      <c r="W18" s="514">
        <v>691.25798154678318</v>
      </c>
      <c r="X18" s="514">
        <v>668.01890920688743</v>
      </c>
      <c r="Y18" s="28">
        <v>686.4795599356504</v>
      </c>
      <c r="Z18" s="233">
        <v>672.26673674314452</v>
      </c>
      <c r="AA18" s="233">
        <v>721.56470702054241</v>
      </c>
      <c r="AB18" s="233">
        <v>691.04421725734016</v>
      </c>
      <c r="AC18" s="124">
        <v>690.05510960327763</v>
      </c>
      <c r="AD18" s="295">
        <v>687.92249518361461</v>
      </c>
      <c r="AE18" s="514">
        <v>710.33738061544443</v>
      </c>
      <c r="AF18" s="514">
        <v>694.41079069705268</v>
      </c>
      <c r="AG18" s="28">
        <v>735.12007404865358</v>
      </c>
      <c r="AH18" s="514">
        <v>714.39893453935156</v>
      </c>
      <c r="AI18" s="124">
        <v>695.35031965464009</v>
      </c>
      <c r="AJ18" s="295">
        <v>731.68556345387219</v>
      </c>
      <c r="AK18" s="514">
        <v>691.35876426423272</v>
      </c>
      <c r="AL18" s="28">
        <v>684.5</v>
      </c>
      <c r="AM18" s="514">
        <v>700.69</v>
      </c>
      <c r="AN18" s="124">
        <v>696.82779920559108</v>
      </c>
      <c r="AO18" s="295">
        <v>658.71118435046799</v>
      </c>
      <c r="AP18" s="514">
        <v>698.8381177131547</v>
      </c>
      <c r="AQ18" s="514">
        <v>668.7</v>
      </c>
      <c r="AR18" s="28">
        <v>674.7</v>
      </c>
      <c r="AS18" s="295">
        <v>688.38980143668425</v>
      </c>
      <c r="AT18" s="295">
        <v>691.06365423562909</v>
      </c>
      <c r="AU18" s="514">
        <v>665.89</v>
      </c>
      <c r="AV18" s="28">
        <v>681.05</v>
      </c>
      <c r="AW18" s="295">
        <v>677.40438622647764</v>
      </c>
      <c r="AX18" s="295">
        <v>650.60036270551609</v>
      </c>
      <c r="AY18" s="295">
        <v>678.34770862986306</v>
      </c>
      <c r="AZ18" s="514">
        <v>733.96</v>
      </c>
      <c r="BA18" s="119">
        <v>680.37</v>
      </c>
      <c r="BB18" s="119">
        <v>678.1185604490953</v>
      </c>
      <c r="BC18" s="119">
        <v>683.06599348555176</v>
      </c>
      <c r="BD18" s="119">
        <v>668.34619427226835</v>
      </c>
      <c r="BE18" s="119">
        <v>664.36879090220646</v>
      </c>
      <c r="BF18" s="119">
        <v>670.7137272580585</v>
      </c>
      <c r="BG18" s="119">
        <v>676.07730221526162</v>
      </c>
      <c r="BH18" s="119">
        <v>-20.750496990329452</v>
      </c>
      <c r="BI18" s="578">
        <v>-2.9778514884144649E-2</v>
      </c>
      <c r="BJ18" s="740">
        <v>722.958788123982</v>
      </c>
      <c r="BK18" s="740">
        <v>705.46986197322997</v>
      </c>
      <c r="BL18" s="740">
        <v>713.87591640550397</v>
      </c>
      <c r="BM18" s="740">
        <v>714.44183823601372</v>
      </c>
      <c r="BN18" s="740">
        <v>675.4221585139245</v>
      </c>
      <c r="BO18" s="514">
        <v>673.75885023115734</v>
      </c>
      <c r="BP18" s="514">
        <v>658.94591368353986</v>
      </c>
      <c r="BQ18" s="514">
        <v>-6.9440863164601296</v>
      </c>
      <c r="BR18" s="529">
        <v>-1.0428278419048385E-2</v>
      </c>
      <c r="BS18" s="514">
        <v>669.42519628033278</v>
      </c>
      <c r="BT18" s="514">
        <v>-11.62480371966717</v>
      </c>
      <c r="BU18" s="529">
        <v>-1.7068943131439938E-2</v>
      </c>
      <c r="BV18" s="514">
        <v>693.05042949305482</v>
      </c>
      <c r="BW18" s="119">
        <v>15.64604326657718</v>
      </c>
      <c r="BX18" s="578">
        <v>2.3097050424687116E-2</v>
      </c>
      <c r="BY18" s="736">
        <v>610.55626997737443</v>
      </c>
      <c r="BZ18" s="119">
        <v>-40.044092728141663</v>
      </c>
      <c r="CA18" s="578">
        <v>-6.1549447285302213E-2</v>
      </c>
      <c r="CB18" s="514">
        <v>799.46542714443081</v>
      </c>
      <c r="CC18" s="119">
        <v>121.11771851456774</v>
      </c>
      <c r="CD18" s="578">
        <v>0.17854813537913047</v>
      </c>
      <c r="CE18" s="514">
        <v>749.85013259044456</v>
      </c>
      <c r="CF18" s="119">
        <f t="shared" si="0"/>
        <v>15.890132590444523</v>
      </c>
      <c r="CG18" s="578">
        <f t="shared" si="1"/>
        <v>2.16498618323131E-2</v>
      </c>
      <c r="CH18" s="514">
        <v>675.75682915761763</v>
      </c>
      <c r="CI18" s="119">
        <f t="shared" si="2"/>
        <v>-4.6131708423823738</v>
      </c>
      <c r="CJ18" s="578">
        <f t="shared" si="3"/>
        <v>-6.7803854408371531E-3</v>
      </c>
      <c r="CK18" s="514">
        <v>687.47829531364118</v>
      </c>
      <c r="CL18" s="119">
        <f t="shared" si="4"/>
        <v>9.3597348645458851</v>
      </c>
      <c r="CM18" s="578">
        <f t="shared" si="5"/>
        <v>1.3802505063933429E-2</v>
      </c>
      <c r="CN18" s="514">
        <v>734.89215245622529</v>
      </c>
      <c r="CO18" s="119">
        <f t="shared" si="6"/>
        <v>51.826158970673532</v>
      </c>
      <c r="CP18" s="578">
        <f t="shared" si="7"/>
        <v>7.5872843129277764E-2</v>
      </c>
      <c r="CQ18" s="514">
        <v>653.66204452593502</v>
      </c>
      <c r="CR18" s="119">
        <f t="shared" si="8"/>
        <v>-14.684149746333333</v>
      </c>
      <c r="CS18" s="578">
        <f t="shared" si="9"/>
        <v>-2.1970873586438587E-2</v>
      </c>
      <c r="CT18" s="514">
        <v>657.55985827329891</v>
      </c>
      <c r="CU18" s="119">
        <f t="shared" si="10"/>
        <v>-6.8089326289075416</v>
      </c>
      <c r="CV18" s="578">
        <f t="shared" si="11"/>
        <v>-1.0248724386437653E-2</v>
      </c>
      <c r="CW18" s="514">
        <v>682.24409927278361</v>
      </c>
      <c r="CX18" s="119">
        <f t="shared" si="12"/>
        <v>11.530372014725117</v>
      </c>
      <c r="CY18" s="578">
        <f t="shared" si="13"/>
        <v>1.7191197296441769E-2</v>
      </c>
      <c r="CZ18" s="514">
        <v>686.02096661659652</v>
      </c>
      <c r="DA18" s="119">
        <f t="shared" si="14"/>
        <v>9.9436644013348996</v>
      </c>
      <c r="DB18" s="578">
        <f t="shared" si="15"/>
        <v>1.4707880842550246E-2</v>
      </c>
      <c r="DC18" s="514">
        <v>698.17072352540742</v>
      </c>
      <c r="DD18" s="119">
        <f t="shared" si="16"/>
        <v>-24.788064598574579</v>
      </c>
      <c r="DE18" s="578">
        <f t="shared" si="17"/>
        <v>-3.4286967674737788E-2</v>
      </c>
      <c r="DF18" s="514">
        <v>697.04812140913123</v>
      </c>
      <c r="DG18" s="119">
        <f t="shared" si="18"/>
        <v>-8.4217405640987408</v>
      </c>
      <c r="DH18" s="578">
        <f t="shared" si="19"/>
        <v>-1.1937775117058531E-2</v>
      </c>
      <c r="DI18" s="514">
        <v>695.65023301492761</v>
      </c>
      <c r="DJ18" s="119">
        <f t="shared" si="20"/>
        <v>-18.225683390576364</v>
      </c>
      <c r="DK18" s="578">
        <f t="shared" si="21"/>
        <v>-2.5530604089217659E-2</v>
      </c>
      <c r="DL18" s="514">
        <v>697.00099077352911</v>
      </c>
      <c r="DM18" s="119">
        <f t="shared" si="22"/>
        <v>-17.440847462484612</v>
      </c>
      <c r="DN18" s="578">
        <f t="shared" si="23"/>
        <v>-2.4411850663094956E-2</v>
      </c>
      <c r="DO18" s="514">
        <v>720.7800689229814</v>
      </c>
      <c r="DP18" s="119">
        <f t="shared" si="24"/>
        <v>45.357910409056899</v>
      </c>
      <c r="DQ18" s="863">
        <f t="shared" si="25"/>
        <v>6.7154904288088735E-2</v>
      </c>
      <c r="DR18" s="514">
        <v>718.95083999620533</v>
      </c>
      <c r="DS18" s="119">
        <f t="shared" si="26"/>
        <v>45.191989765047992</v>
      </c>
      <c r="DT18" s="863">
        <f t="shared" si="27"/>
        <v>6.7074428409427567E-2</v>
      </c>
      <c r="DU18" s="514">
        <v>656.9679062543654</v>
      </c>
      <c r="DV18" s="119">
        <f t="shared" si="28"/>
        <v>-1.978007429174454</v>
      </c>
      <c r="DW18" s="863">
        <f t="shared" si="29"/>
        <v>-3.0017750897297409E-3</v>
      </c>
      <c r="DX18" s="514">
        <v>692.22065389939814</v>
      </c>
      <c r="DY18" s="119">
        <f t="shared" si="30"/>
        <v>22.79545761906536</v>
      </c>
      <c r="DZ18" s="863">
        <f t="shared" si="31"/>
        <v>3.4052285073416011E-2</v>
      </c>
      <c r="EA18" s="514">
        <v>694.68600093089924</v>
      </c>
      <c r="EB18" s="119">
        <f t="shared" si="32"/>
        <v>1.6355714378444191</v>
      </c>
      <c r="EC18" s="863">
        <f t="shared" si="33"/>
        <v>2.3599602110351329E-3</v>
      </c>
    </row>
    <row r="19" spans="1:133" x14ac:dyDescent="0.25">
      <c r="A19" s="98" t="s">
        <v>19</v>
      </c>
      <c r="B19" s="98">
        <v>508.66</v>
      </c>
      <c r="C19" s="295">
        <v>480.34540832908709</v>
      </c>
      <c r="D19" s="514">
        <v>473.24680358220849</v>
      </c>
      <c r="E19" s="514">
        <v>465.62237262940192</v>
      </c>
      <c r="F19" s="28">
        <v>473.23064188670497</v>
      </c>
      <c r="G19" s="233">
        <v>471.25130339885584</v>
      </c>
      <c r="H19" s="233">
        <v>495.78549464417807</v>
      </c>
      <c r="I19" s="233">
        <v>577.23576619013556</v>
      </c>
      <c r="J19" s="124">
        <v>511.18324331116662</v>
      </c>
      <c r="K19" s="295">
        <v>490.44913314153627</v>
      </c>
      <c r="L19" s="514">
        <v>619.30420910780492</v>
      </c>
      <c r="M19" s="514">
        <v>630.20264374325507</v>
      </c>
      <c r="N19" s="28">
        <v>572.64326763217582</v>
      </c>
      <c r="O19" s="514">
        <v>605.13432227562498</v>
      </c>
      <c r="P19" s="124">
        <v>522.67518683940966</v>
      </c>
      <c r="Q19" s="295">
        <v>540.57654154629211</v>
      </c>
      <c r="R19" s="514">
        <v>456.8243446137102</v>
      </c>
      <c r="S19" s="28">
        <v>455.69194220032114</v>
      </c>
      <c r="T19" s="514">
        <v>481.19</v>
      </c>
      <c r="U19" s="124">
        <v>510.90859028821916</v>
      </c>
      <c r="V19" s="295">
        <v>472.6847754244169</v>
      </c>
      <c r="W19" s="514">
        <v>471.7495950625904</v>
      </c>
      <c r="X19" s="514">
        <v>459.3714222033463</v>
      </c>
      <c r="Y19" s="28">
        <v>468.00331215474785</v>
      </c>
      <c r="Z19" s="233">
        <v>478.14986075508176</v>
      </c>
      <c r="AA19" s="233">
        <v>558.13715474850312</v>
      </c>
      <c r="AB19" s="233">
        <v>615.79690906984479</v>
      </c>
      <c r="AC19" s="124">
        <v>544.55568091366422</v>
      </c>
      <c r="AD19" s="295">
        <v>500.72182852308259</v>
      </c>
      <c r="AE19" s="514">
        <v>616.18057666239565</v>
      </c>
      <c r="AF19" s="514">
        <v>623.38407192512375</v>
      </c>
      <c r="AG19" s="28">
        <v>590.94330222114138</v>
      </c>
      <c r="AH19" s="514">
        <v>609.52128130646781</v>
      </c>
      <c r="AI19" s="124">
        <v>532.23524095086907</v>
      </c>
      <c r="AJ19" s="295">
        <v>493.38821505397652</v>
      </c>
      <c r="AK19" s="514">
        <v>455.86730912662171</v>
      </c>
      <c r="AL19" s="28">
        <v>419.19</v>
      </c>
      <c r="AM19" s="514">
        <v>453.66</v>
      </c>
      <c r="AN19" s="124">
        <v>510.63946668153335</v>
      </c>
      <c r="AO19" s="295">
        <v>490.07346745803272</v>
      </c>
      <c r="AP19" s="514">
        <v>475.20636731827938</v>
      </c>
      <c r="AQ19" s="514">
        <v>473.02</v>
      </c>
      <c r="AR19" s="28">
        <v>479.7</v>
      </c>
      <c r="AS19" s="295">
        <v>471.46569555571676</v>
      </c>
      <c r="AT19" s="295">
        <v>503.10630481989108</v>
      </c>
      <c r="AU19" s="514">
        <v>587.05999999999995</v>
      </c>
      <c r="AV19" s="28">
        <v>517.1</v>
      </c>
      <c r="AW19" s="295">
        <v>496.16033127664286</v>
      </c>
      <c r="AX19" s="295">
        <v>620.71625687115716</v>
      </c>
      <c r="AY19" s="295">
        <v>602.2678323332949</v>
      </c>
      <c r="AZ19" s="514">
        <v>558.82000000000005</v>
      </c>
      <c r="BA19" s="119">
        <v>592.15</v>
      </c>
      <c r="BB19" s="119">
        <v>525.05141319020333</v>
      </c>
      <c r="BC19" s="119">
        <v>539.80195505647407</v>
      </c>
      <c r="BD19" s="119">
        <v>458.45632499956776</v>
      </c>
      <c r="BE19" s="119">
        <v>455.47803980010701</v>
      </c>
      <c r="BF19" s="119">
        <v>483.09157986303813</v>
      </c>
      <c r="BG19" s="119">
        <v>513.42865996178512</v>
      </c>
      <c r="BH19" s="119">
        <v>2.7891932802517658</v>
      </c>
      <c r="BI19" s="578">
        <v>5.4621576713953469E-3</v>
      </c>
      <c r="BJ19" s="740">
        <v>474.64777803268515</v>
      </c>
      <c r="BK19" s="740">
        <v>466.04031234243428</v>
      </c>
      <c r="BL19" s="740">
        <v>468.96271515560858</v>
      </c>
      <c r="BM19" s="740">
        <v>470.09182889698735</v>
      </c>
      <c r="BN19" s="740">
        <v>471.45917353006348</v>
      </c>
      <c r="BO19" s="514">
        <v>496.25304394761224</v>
      </c>
      <c r="BP19" s="514">
        <v>580.69611254964423</v>
      </c>
      <c r="BQ19" s="514">
        <v>-6.363887450355719</v>
      </c>
      <c r="BR19" s="529">
        <v>-1.0840267520109904E-2</v>
      </c>
      <c r="BS19" s="514">
        <v>514.97929056942962</v>
      </c>
      <c r="BT19" s="514">
        <v>-2.1207094305704004</v>
      </c>
      <c r="BU19" s="529">
        <v>-4.1011592159551349E-3</v>
      </c>
      <c r="BV19" s="514">
        <v>490.97342140654865</v>
      </c>
      <c r="BW19" s="119">
        <v>-5.1869098700942118</v>
      </c>
      <c r="BX19" s="578">
        <v>-1.0454100304125602E-2</v>
      </c>
      <c r="BY19" s="736">
        <v>565.59441972252034</v>
      </c>
      <c r="BZ19" s="119">
        <v>-55.121837148636814</v>
      </c>
      <c r="CA19" s="578">
        <v>-8.8803598324441055E-2</v>
      </c>
      <c r="CB19" s="514">
        <v>571.45732554739106</v>
      </c>
      <c r="CC19" s="119">
        <v>-30.81050678590384</v>
      </c>
      <c r="CD19" s="578">
        <v>-5.1157483650651481E-2</v>
      </c>
      <c r="CE19" s="514">
        <v>556.62654616341467</v>
      </c>
      <c r="CF19" s="119">
        <f t="shared" si="0"/>
        <v>-2.1934538365853768</v>
      </c>
      <c r="CG19" s="578">
        <f t="shared" si="1"/>
        <v>-3.9251527085383065E-3</v>
      </c>
      <c r="CH19" s="514">
        <v>564.53319031612477</v>
      </c>
      <c r="CI19" s="119">
        <f t="shared" si="2"/>
        <v>-27.616809683875204</v>
      </c>
      <c r="CJ19" s="578">
        <f t="shared" si="3"/>
        <v>-4.6638199246601716E-2</v>
      </c>
      <c r="CK19" s="514">
        <v>514.07654879207621</v>
      </c>
      <c r="CL19" s="119">
        <f t="shared" si="4"/>
        <v>-10.974864398127124</v>
      </c>
      <c r="CM19" s="578">
        <f t="shared" si="5"/>
        <v>-2.0902456640282209E-2</v>
      </c>
      <c r="CN19" s="514">
        <v>497.57623819196112</v>
      </c>
      <c r="CO19" s="119">
        <f t="shared" si="6"/>
        <v>-42.225716864512947</v>
      </c>
      <c r="CP19" s="578">
        <f t="shared" si="7"/>
        <v>-7.8224460784132019E-2</v>
      </c>
      <c r="CQ19" s="514">
        <v>460.31385567456624</v>
      </c>
      <c r="CR19" s="119">
        <f t="shared" si="8"/>
        <v>1.8575306749984861</v>
      </c>
      <c r="CS19" s="578">
        <f t="shared" si="9"/>
        <v>4.0517069428592511E-3</v>
      </c>
      <c r="CT19" s="514">
        <v>455.41588249172844</v>
      </c>
      <c r="CU19" s="119">
        <f t="shared" si="10"/>
        <v>-6.2157308378573362E-2</v>
      </c>
      <c r="CV19" s="578">
        <f t="shared" si="11"/>
        <v>-1.3646609264818119E-4</v>
      </c>
      <c r="CW19" s="514">
        <v>470.35736786137568</v>
      </c>
      <c r="CX19" s="119">
        <f t="shared" si="12"/>
        <v>-12.734212001662456</v>
      </c>
      <c r="CY19" s="578">
        <f t="shared" si="13"/>
        <v>-2.6359830169825661E-2</v>
      </c>
      <c r="CZ19" s="514">
        <v>502.50039996257914</v>
      </c>
      <c r="DA19" s="119">
        <f t="shared" si="14"/>
        <v>-10.928259999205977</v>
      </c>
      <c r="DB19" s="578">
        <f t="shared" si="15"/>
        <v>-2.128486555467974E-2</v>
      </c>
      <c r="DC19" s="514">
        <v>457.29324761976073</v>
      </c>
      <c r="DD19" s="119">
        <f t="shared" si="16"/>
        <v>-17.354530412924419</v>
      </c>
      <c r="DE19" s="578">
        <f t="shared" si="17"/>
        <v>-3.6562965668680225E-2</v>
      </c>
      <c r="DF19" s="514">
        <v>458.43914094187215</v>
      </c>
      <c r="DG19" s="119">
        <f t="shared" si="18"/>
        <v>-7.6011714005621229</v>
      </c>
      <c r="DH19" s="578">
        <f t="shared" si="19"/>
        <v>-1.6310115668656963E-2</v>
      </c>
      <c r="DI19" s="514">
        <v>455.23311092526865</v>
      </c>
      <c r="DJ19" s="119">
        <f t="shared" si="20"/>
        <v>-13.72960423033993</v>
      </c>
      <c r="DK19" s="578">
        <f t="shared" si="21"/>
        <v>-2.9276536890111296E-2</v>
      </c>
      <c r="DL19" s="514">
        <v>456.94259720416977</v>
      </c>
      <c r="DM19" s="119">
        <f t="shared" si="22"/>
        <v>-13.14923169281758</v>
      </c>
      <c r="DN19" s="578">
        <f t="shared" si="23"/>
        <v>-2.7971623594629659E-2</v>
      </c>
      <c r="DO19" s="514">
        <v>469.93508756032219</v>
      </c>
      <c r="DP19" s="119">
        <f t="shared" si="24"/>
        <v>-1.524085969741293</v>
      </c>
      <c r="DQ19" s="863">
        <f t="shared" si="25"/>
        <v>-3.2326997867697799E-3</v>
      </c>
      <c r="DR19" s="514">
        <v>488.73596202596701</v>
      </c>
      <c r="DS19" s="119">
        <f t="shared" si="26"/>
        <v>-7.5170819216452287</v>
      </c>
      <c r="DT19" s="863">
        <f t="shared" si="27"/>
        <v>-1.5147679219956143E-2</v>
      </c>
      <c r="DU19" s="514">
        <v>546.41200114947208</v>
      </c>
      <c r="DV19" s="119">
        <f t="shared" si="28"/>
        <v>-34.284111400172151</v>
      </c>
      <c r="DW19" s="863">
        <f t="shared" si="29"/>
        <v>-5.9039677826741389E-2</v>
      </c>
      <c r="DX19" s="514">
        <v>500.71952056300347</v>
      </c>
      <c r="DY19" s="119">
        <f t="shared" si="30"/>
        <v>-14.259770006426152</v>
      </c>
      <c r="DZ19" s="863">
        <f t="shared" si="31"/>
        <v>-2.7689987282126727E-2</v>
      </c>
      <c r="EA19" s="514">
        <v>477.94262059292919</v>
      </c>
      <c r="EB19" s="119">
        <f t="shared" si="32"/>
        <v>-13.030800813619464</v>
      </c>
      <c r="EC19" s="863">
        <f t="shared" si="33"/>
        <v>-2.6540745884550358E-2</v>
      </c>
    </row>
    <row r="20" spans="1:133" x14ac:dyDescent="0.25">
      <c r="A20" s="52" t="s">
        <v>29</v>
      </c>
      <c r="B20" s="52">
        <v>423.024</v>
      </c>
      <c r="C20" s="29">
        <v>393.55081779632661</v>
      </c>
      <c r="D20" s="515">
        <v>396.7578026658548</v>
      </c>
      <c r="E20" s="515">
        <v>397.79361690732412</v>
      </c>
      <c r="F20" s="504">
        <v>396.00537195850234</v>
      </c>
      <c r="G20" s="503">
        <v>405.05023918174652</v>
      </c>
      <c r="H20" s="503">
        <v>421.37168978458936</v>
      </c>
      <c r="I20" s="503">
        <v>435.52610092854735</v>
      </c>
      <c r="J20" s="123">
        <v>419.69732707804189</v>
      </c>
      <c r="K20" s="29">
        <v>406.58276002988777</v>
      </c>
      <c r="L20" s="515">
        <v>439.19846873044537</v>
      </c>
      <c r="M20" s="515">
        <v>440.01595527710907</v>
      </c>
      <c r="N20" s="504">
        <v>438.42599442577699</v>
      </c>
      <c r="O20" s="503">
        <v>439.2250545889637</v>
      </c>
      <c r="P20" s="123">
        <v>415.96064444965145</v>
      </c>
      <c r="Q20" s="29">
        <v>422.26598108332968</v>
      </c>
      <c r="R20" s="515">
        <v>408.36362343782343</v>
      </c>
      <c r="S20" s="504">
        <v>401.82173963265808</v>
      </c>
      <c r="T20" s="503">
        <v>409.81588405442039</v>
      </c>
      <c r="U20" s="123">
        <v>414.20650416870205</v>
      </c>
      <c r="V20" s="29">
        <v>398.00615512088746</v>
      </c>
      <c r="W20" s="515">
        <v>395.55369292555434</v>
      </c>
      <c r="X20" s="515">
        <v>397.99695237935163</v>
      </c>
      <c r="Y20" s="504">
        <v>397.21594843248465</v>
      </c>
      <c r="Z20" s="503">
        <v>401.70907901423033</v>
      </c>
      <c r="AA20" s="503">
        <v>429.5441540437497</v>
      </c>
      <c r="AB20" s="503">
        <v>433.77881156356148</v>
      </c>
      <c r="AC20" s="123">
        <v>420.04577159575803</v>
      </c>
      <c r="AD20" s="29">
        <v>407.0980791282422</v>
      </c>
      <c r="AE20" s="515">
        <v>432.7872917258793</v>
      </c>
      <c r="AF20" s="515">
        <v>432.47911487261609</v>
      </c>
      <c r="AG20" s="504">
        <v>445.03715379638874</v>
      </c>
      <c r="AH20" s="503">
        <v>436.32807414902447</v>
      </c>
      <c r="AI20" s="123">
        <v>415.0726018890785</v>
      </c>
      <c r="AJ20" s="29">
        <v>423.69349395470056</v>
      </c>
      <c r="AK20" s="515">
        <v>393.1046822289124</v>
      </c>
      <c r="AL20" s="504">
        <v>408.41616186521242</v>
      </c>
      <c r="AM20" s="503">
        <v>407.50013365950412</v>
      </c>
      <c r="AN20" s="123">
        <v>413.19711562788575</v>
      </c>
      <c r="AO20" s="29">
        <v>397.18791207822494</v>
      </c>
      <c r="AP20" s="515">
        <v>396.63264923371497</v>
      </c>
      <c r="AQ20" s="515">
        <v>405.00788656039441</v>
      </c>
      <c r="AR20" s="504">
        <v>399.6237551814761</v>
      </c>
      <c r="AS20" s="29">
        <v>401.8191450197757</v>
      </c>
      <c r="AT20" s="515">
        <v>423.14108902161439</v>
      </c>
      <c r="AU20" s="515">
        <v>469.25804329144125</v>
      </c>
      <c r="AV20" s="504">
        <v>417.25886315372372</v>
      </c>
      <c r="AW20" s="29">
        <v>407.45574216851719</v>
      </c>
      <c r="AX20" s="29">
        <v>436.2735308009772</v>
      </c>
      <c r="AY20" s="515">
        <v>455.56277263924301</v>
      </c>
      <c r="AZ20" s="515">
        <v>459.36943904284931</v>
      </c>
      <c r="BA20" s="573">
        <v>449.74532814319201</v>
      </c>
      <c r="BB20" s="573">
        <v>418.45425305429961</v>
      </c>
      <c r="BC20" s="573">
        <v>423.76507833860671</v>
      </c>
      <c r="BD20" s="573">
        <v>404.05323967185069</v>
      </c>
      <c r="BE20" s="573">
        <v>395.20547683070714</v>
      </c>
      <c r="BF20" s="573">
        <v>406.97613860322537</v>
      </c>
      <c r="BG20" s="573">
        <v>415.42247089184087</v>
      </c>
      <c r="BH20" s="573">
        <v>2.2253552639551231</v>
      </c>
      <c r="BI20" s="577">
        <v>5.3856989310622832E-3</v>
      </c>
      <c r="BJ20" s="740">
        <v>399.73041980742067</v>
      </c>
      <c r="BK20" s="740">
        <v>404.75842571173138</v>
      </c>
      <c r="BL20" s="740">
        <v>406.6759848599558</v>
      </c>
      <c r="BM20" s="740">
        <v>403.602472783454</v>
      </c>
      <c r="BN20" s="740">
        <v>406.03212106245149</v>
      </c>
      <c r="BO20" s="515">
        <v>427.29598874944691</v>
      </c>
      <c r="BP20" s="515">
        <v>437.85020045965331</v>
      </c>
      <c r="BQ20" s="515">
        <v>-31.407842831787946</v>
      </c>
      <c r="BR20" s="26">
        <v>-6.6930856659353055E-2</v>
      </c>
      <c r="BS20" s="515">
        <v>423.38973146754779</v>
      </c>
      <c r="BT20" s="515">
        <v>6.1308683138240667</v>
      </c>
      <c r="BU20" s="26">
        <v>1.4693200924447165E-2</v>
      </c>
      <c r="BV20" s="515">
        <v>412.722210214352</v>
      </c>
      <c r="BW20" s="573">
        <v>5.266468045834813</v>
      </c>
      <c r="BX20" s="577">
        <v>1.2925251753248542E-2</v>
      </c>
      <c r="BY20" s="733">
        <v>435.07765119146029</v>
      </c>
      <c r="BZ20" s="573">
        <v>-1.1958796095169077</v>
      </c>
      <c r="CA20" s="577">
        <v>-2.7411234583068341E-3</v>
      </c>
      <c r="CB20" s="515">
        <v>450.04241745073529</v>
      </c>
      <c r="CC20" s="573">
        <v>-5.5203551885077218</v>
      </c>
      <c r="CD20" s="577">
        <v>-1.2117660880247677E-2</v>
      </c>
      <c r="CE20" s="515">
        <v>450.15213019183801</v>
      </c>
      <c r="CF20" s="573">
        <f t="shared" si="0"/>
        <v>-9.2173088510112962</v>
      </c>
      <c r="CG20" s="577">
        <f t="shared" si="1"/>
        <v>-2.0065132913971492E-2</v>
      </c>
      <c r="CH20" s="515">
        <v>444.84797887218451</v>
      </c>
      <c r="CI20" s="573">
        <f t="shared" si="2"/>
        <v>-4.8973492710074993</v>
      </c>
      <c r="CJ20" s="577">
        <f t="shared" si="3"/>
        <v>-1.0889160964109579E-2</v>
      </c>
      <c r="CK20" s="515">
        <v>423.07057064604663</v>
      </c>
      <c r="CL20" s="573">
        <f t="shared" si="4"/>
        <v>4.6163175917470198</v>
      </c>
      <c r="CM20" s="577">
        <f t="shared" si="5"/>
        <v>1.1031833367811404E-2</v>
      </c>
      <c r="CN20" s="515">
        <v>418.81733596181994</v>
      </c>
      <c r="CO20" s="573">
        <f t="shared" si="6"/>
        <v>-4.9477423767867776</v>
      </c>
      <c r="CP20" s="577">
        <f t="shared" si="7"/>
        <v>-1.1675672748176094E-2</v>
      </c>
      <c r="CQ20" s="515">
        <v>400.49375253583332</v>
      </c>
      <c r="CR20" s="573">
        <f t="shared" si="8"/>
        <v>-3.559487136017367</v>
      </c>
      <c r="CS20" s="577">
        <f t="shared" si="9"/>
        <v>-8.8094508013552425E-3</v>
      </c>
      <c r="CT20" s="515">
        <v>396.49498105589726</v>
      </c>
      <c r="CU20" s="573">
        <f t="shared" si="10"/>
        <v>1.2895042251901145</v>
      </c>
      <c r="CV20" s="577">
        <f t="shared" si="11"/>
        <v>3.2628703314820083E-3</v>
      </c>
      <c r="CW20" s="515">
        <v>404.04278125817279</v>
      </c>
      <c r="CX20" s="573">
        <f t="shared" si="12"/>
        <v>-2.9333573450525705</v>
      </c>
      <c r="CY20" s="577">
        <f t="shared" si="13"/>
        <v>-7.2076887729096047E-3</v>
      </c>
      <c r="CZ20" s="515">
        <v>416.61997441001404</v>
      </c>
      <c r="DA20" s="573">
        <f t="shared" si="14"/>
        <v>1.1975035181731641</v>
      </c>
      <c r="DB20" s="577">
        <f t="shared" si="15"/>
        <v>2.8826161367783722E-3</v>
      </c>
      <c r="DC20" s="515">
        <v>403.3109340897941</v>
      </c>
      <c r="DD20" s="573">
        <f t="shared" si="16"/>
        <v>3.5805142823734286</v>
      </c>
      <c r="DE20" s="577">
        <f t="shared" si="17"/>
        <v>8.9573224977434144E-3</v>
      </c>
      <c r="DF20" s="515">
        <v>404.22862799621231</v>
      </c>
      <c r="DG20" s="573">
        <f t="shared" si="18"/>
        <v>-0.52979771551906651</v>
      </c>
      <c r="DH20" s="577">
        <f t="shared" si="19"/>
        <v>-1.3089232536357082E-3</v>
      </c>
      <c r="DI20" s="515">
        <v>403.61902084287306</v>
      </c>
      <c r="DJ20" s="573">
        <f t="shared" si="20"/>
        <v>-3.0569640170827483</v>
      </c>
      <c r="DK20" s="577">
        <f t="shared" si="21"/>
        <v>-7.5169523918051217E-3</v>
      </c>
      <c r="DL20" s="515">
        <v>403.70244417931951</v>
      </c>
      <c r="DM20" s="573">
        <f t="shared" si="22"/>
        <v>9.9971395865509294E-2</v>
      </c>
      <c r="DN20" s="577">
        <f t="shared" si="23"/>
        <v>2.4769767929332592E-4</v>
      </c>
      <c r="DO20" s="515">
        <v>403.81099603987798</v>
      </c>
      <c r="DP20" s="573">
        <f t="shared" si="24"/>
        <v>-2.2211250225735171</v>
      </c>
      <c r="DQ20" s="862">
        <f t="shared" si="25"/>
        <v>-5.4703184978606347E-3</v>
      </c>
      <c r="DR20" s="515">
        <v>426.79792708765655</v>
      </c>
      <c r="DS20" s="573">
        <f t="shared" si="26"/>
        <v>-0.49806166179035927</v>
      </c>
      <c r="DT20" s="862">
        <f t="shared" si="27"/>
        <v>-1.1656127717183115E-3</v>
      </c>
      <c r="DU20" s="515">
        <v>434.00258215079697</v>
      </c>
      <c r="DV20" s="573">
        <f t="shared" si="28"/>
        <v>-3.8476183088563403</v>
      </c>
      <c r="DW20" s="862">
        <f t="shared" si="29"/>
        <v>-8.7875220904709579E-3</v>
      </c>
      <c r="DX20" s="515">
        <v>419.96735949265167</v>
      </c>
      <c r="DY20" s="573">
        <f t="shared" si="30"/>
        <v>-3.422371974896123</v>
      </c>
      <c r="DZ20" s="862">
        <f t="shared" si="31"/>
        <v>-8.0832663632005048E-3</v>
      </c>
      <c r="EA20" s="515">
        <v>410.76399119572022</v>
      </c>
      <c r="EB20" s="573">
        <f t="shared" si="32"/>
        <v>-1.9582190186317803</v>
      </c>
      <c r="EC20" s="862">
        <f t="shared" si="33"/>
        <v>-4.7446417230968905E-3</v>
      </c>
    </row>
    <row r="21" spans="1:133" x14ac:dyDescent="0.25">
      <c r="A21" s="98" t="s">
        <v>20</v>
      </c>
      <c r="B21" s="98">
        <v>395.19</v>
      </c>
      <c r="C21" s="295">
        <v>399.24725889131923</v>
      </c>
      <c r="D21" s="514">
        <v>396.78240775349445</v>
      </c>
      <c r="E21" s="514">
        <v>390.98126956188617</v>
      </c>
      <c r="F21" s="28">
        <v>395.48786507012443</v>
      </c>
      <c r="G21" s="233">
        <v>394.76331263594886</v>
      </c>
      <c r="H21" s="233">
        <v>395.53830482445284</v>
      </c>
      <c r="I21" s="233">
        <v>398.07649034716576</v>
      </c>
      <c r="J21" s="124">
        <v>395.96199204955059</v>
      </c>
      <c r="K21" s="295">
        <v>395.70065667586954</v>
      </c>
      <c r="L21" s="514">
        <v>407.82347237041489</v>
      </c>
      <c r="M21" s="514">
        <v>402.57308358716597</v>
      </c>
      <c r="N21" s="28">
        <v>398.95557917970359</v>
      </c>
      <c r="O21" s="514">
        <v>402.8905049274228</v>
      </c>
      <c r="P21" s="124">
        <v>397.91095121684731</v>
      </c>
      <c r="Q21" s="295">
        <v>396.25738198846199</v>
      </c>
      <c r="R21" s="514">
        <v>399.65441561383511</v>
      </c>
      <c r="S21" s="28">
        <v>398.98493424430103</v>
      </c>
      <c r="T21" s="514">
        <v>398.37</v>
      </c>
      <c r="U21" s="124">
        <v>398.04896486615905</v>
      </c>
      <c r="V21" s="295">
        <v>397.19978983929786</v>
      </c>
      <c r="W21" s="514">
        <v>394.25554345637744</v>
      </c>
      <c r="X21" s="514">
        <v>388.43946389642963</v>
      </c>
      <c r="Y21" s="28">
        <v>393.56397954757193</v>
      </c>
      <c r="Z21" s="233">
        <v>390.63118070643253</v>
      </c>
      <c r="AA21" s="233">
        <v>391.980248072601</v>
      </c>
      <c r="AB21" s="233">
        <v>391.47365835357209</v>
      </c>
      <c r="AC21" s="124">
        <v>391.25206010066034</v>
      </c>
      <c r="AD21" s="295">
        <v>392.59491853305678</v>
      </c>
      <c r="AE21" s="514">
        <v>396.97602147001948</v>
      </c>
      <c r="AF21" s="514">
        <v>394.26324390946235</v>
      </c>
      <c r="AG21" s="28">
        <v>397.79552146241491</v>
      </c>
      <c r="AH21" s="514">
        <v>396.2016912854246</v>
      </c>
      <c r="AI21" s="124">
        <v>393.64070796811609</v>
      </c>
      <c r="AJ21" s="295">
        <v>396.43950090454427</v>
      </c>
      <c r="AK21" s="514">
        <v>396.31635887104375</v>
      </c>
      <c r="AL21" s="28">
        <v>392.7</v>
      </c>
      <c r="AM21" s="514">
        <v>394.79</v>
      </c>
      <c r="AN21" s="124">
        <v>393.92614782568347</v>
      </c>
      <c r="AO21" s="295">
        <v>392.33179908858665</v>
      </c>
      <c r="AP21" s="514">
        <v>391.58105034311444</v>
      </c>
      <c r="AQ21" s="514">
        <v>389.59</v>
      </c>
      <c r="AR21" s="28">
        <v>391.2</v>
      </c>
      <c r="AS21" s="295">
        <v>390.33807443405954</v>
      </c>
      <c r="AT21" s="295">
        <v>390.64622206507607</v>
      </c>
      <c r="AU21" s="514">
        <v>393.57</v>
      </c>
      <c r="AV21" s="28">
        <v>391.24</v>
      </c>
      <c r="AW21" s="295">
        <v>391.21791373908758</v>
      </c>
      <c r="AX21" s="295">
        <v>395.75195588980421</v>
      </c>
      <c r="AY21" s="295">
        <v>396.01652233028204</v>
      </c>
      <c r="AZ21" s="514">
        <v>395.16</v>
      </c>
      <c r="BA21" s="119">
        <v>395.68</v>
      </c>
      <c r="BB21" s="119">
        <v>392.34194707166176</v>
      </c>
      <c r="BC21" s="119">
        <v>393.04983658247261</v>
      </c>
      <c r="BD21" s="119">
        <v>392.05560819862819</v>
      </c>
      <c r="BE21" s="119">
        <v>389.24511645851396</v>
      </c>
      <c r="BF21" s="119">
        <v>391.42327957925914</v>
      </c>
      <c r="BG21" s="119">
        <v>392.10632688637469</v>
      </c>
      <c r="BH21" s="119">
        <v>-1.8198209393087836</v>
      </c>
      <c r="BI21" s="578">
        <v>-4.6197007976075599E-3</v>
      </c>
      <c r="BJ21" s="740">
        <v>389.92031902275556</v>
      </c>
      <c r="BK21" s="740">
        <v>390.00502424419136</v>
      </c>
      <c r="BL21" s="740">
        <v>390.1199159789623</v>
      </c>
      <c r="BM21" s="740">
        <v>390.01655410243717</v>
      </c>
      <c r="BN21" s="740">
        <v>390.35131504781037</v>
      </c>
      <c r="BO21" s="514">
        <v>390.52462009850302</v>
      </c>
      <c r="BP21" s="514">
        <v>390.40095952423542</v>
      </c>
      <c r="BQ21" s="514">
        <v>-3.1690404757645751</v>
      </c>
      <c r="BR21" s="529">
        <v>-8.0520376953644203E-3</v>
      </c>
      <c r="BS21" s="514">
        <v>390.43196225124836</v>
      </c>
      <c r="BT21" s="514">
        <v>-0.80803774875164436</v>
      </c>
      <c r="BU21" s="529">
        <v>-2.0653249891413056E-3</v>
      </c>
      <c r="BV21" s="514">
        <v>390.2216093862761</v>
      </c>
      <c r="BW21" s="119">
        <v>-0.99630435281147811</v>
      </c>
      <c r="BX21" s="578">
        <v>-2.5466736512375987E-3</v>
      </c>
      <c r="BY21" s="736">
        <v>390.57322980907975</v>
      </c>
      <c r="BZ21" s="119">
        <v>-5.1787260807244593</v>
      </c>
      <c r="CA21" s="578">
        <v>-1.3085787710336567E-2</v>
      </c>
      <c r="CB21" s="514">
        <v>391.1290664324859</v>
      </c>
      <c r="CC21" s="119">
        <v>-4.8874558977961442</v>
      </c>
      <c r="CD21" s="578">
        <v>-1.2341545420976031E-2</v>
      </c>
      <c r="CE21" s="514">
        <v>390.29343214803424</v>
      </c>
      <c r="CF21" s="119">
        <f t="shared" si="0"/>
        <v>-4.8665678519657831</v>
      </c>
      <c r="CG21" s="578">
        <f t="shared" si="1"/>
        <v>-1.231543641048128E-2</v>
      </c>
      <c r="CH21" s="514">
        <v>390.66897209922462</v>
      </c>
      <c r="CI21" s="119">
        <f t="shared" si="2"/>
        <v>-5.0110279007753888</v>
      </c>
      <c r="CJ21" s="578">
        <f t="shared" si="3"/>
        <v>-1.2664344674422233E-2</v>
      </c>
      <c r="CK21" s="514">
        <v>390.37919165938803</v>
      </c>
      <c r="CL21" s="119">
        <f t="shared" si="4"/>
        <v>-1.9627554122737365</v>
      </c>
      <c r="CM21" s="578">
        <f t="shared" si="5"/>
        <v>-5.0026652182445248E-3</v>
      </c>
      <c r="CN21" s="514">
        <v>389.61636683356141</v>
      </c>
      <c r="CO21" s="119">
        <f t="shared" si="6"/>
        <v>-3.4334697489111932</v>
      </c>
      <c r="CP21" s="578">
        <f t="shared" si="7"/>
        <v>-8.7354564977430212E-3</v>
      </c>
      <c r="CQ21" s="514">
        <v>389.49257329119882</v>
      </c>
      <c r="CR21" s="119">
        <f t="shared" si="8"/>
        <v>-2.563034907429369</v>
      </c>
      <c r="CS21" s="578">
        <f t="shared" si="9"/>
        <v>-6.5374269716627848E-3</v>
      </c>
      <c r="CT21" s="514">
        <v>389.78795571429976</v>
      </c>
      <c r="CU21" s="119">
        <f t="shared" si="10"/>
        <v>0.54283925578579328</v>
      </c>
      <c r="CV21" s="578">
        <f t="shared" si="11"/>
        <v>1.3945949039122999E-3</v>
      </c>
      <c r="CW21" s="514">
        <v>389.63796487588701</v>
      </c>
      <c r="CX21" s="119">
        <f t="shared" si="12"/>
        <v>-1.785314703372137</v>
      </c>
      <c r="CY21" s="578">
        <f t="shared" si="13"/>
        <v>-4.5610846275959153E-3</v>
      </c>
      <c r="CZ21" s="514">
        <v>390.11404439920676</v>
      </c>
      <c r="DA21" s="119">
        <f t="shared" si="14"/>
        <v>-1.9922824871679268</v>
      </c>
      <c r="DB21" s="578">
        <f t="shared" si="15"/>
        <v>-5.0809751094509992E-3</v>
      </c>
      <c r="DC21" s="514">
        <v>400.26362466311923</v>
      </c>
      <c r="DD21" s="119">
        <f t="shared" si="16"/>
        <v>10.343305640363667</v>
      </c>
      <c r="DE21" s="578">
        <f t="shared" si="17"/>
        <v>2.6526716192392212E-2</v>
      </c>
      <c r="DF21" s="514">
        <v>396.67723713077697</v>
      </c>
      <c r="DG21" s="119">
        <f t="shared" si="18"/>
        <v>6.6722128865856121</v>
      </c>
      <c r="DH21" s="578">
        <f t="shared" si="19"/>
        <v>1.7108017773658172E-2</v>
      </c>
      <c r="DI21" s="514">
        <v>391.36435239981876</v>
      </c>
      <c r="DJ21" s="119">
        <f t="shared" si="20"/>
        <v>1.2444364208564593</v>
      </c>
      <c r="DK21" s="578">
        <f t="shared" si="21"/>
        <v>3.1898818027110594E-3</v>
      </c>
      <c r="DL21" s="514">
        <v>395.8659219184733</v>
      </c>
      <c r="DM21" s="119">
        <f t="shared" si="22"/>
        <v>5.8493678160361355</v>
      </c>
      <c r="DN21" s="578">
        <f t="shared" si="23"/>
        <v>1.4997742415056078E-2</v>
      </c>
      <c r="DO21" s="514">
        <v>393.21307615159748</v>
      </c>
      <c r="DP21" s="119">
        <f t="shared" si="24"/>
        <v>2.8617611037871029</v>
      </c>
      <c r="DQ21" s="863">
        <f t="shared" si="25"/>
        <v>7.3312449413334068E-3</v>
      </c>
      <c r="DR21" s="514">
        <v>390.21756376327801</v>
      </c>
      <c r="DS21" s="119">
        <f t="shared" si="26"/>
        <v>-0.3070563352250133</v>
      </c>
      <c r="DT21" s="863">
        <f t="shared" si="27"/>
        <v>-7.8626626702194523E-4</v>
      </c>
      <c r="DU21" s="514">
        <v>391.58831608262585</v>
      </c>
      <c r="DV21" s="119">
        <f t="shared" si="28"/>
        <v>1.1873565583904337</v>
      </c>
      <c r="DW21" s="863">
        <f t="shared" si="29"/>
        <v>3.0413771519348038E-3</v>
      </c>
      <c r="DX21" s="514">
        <v>391.82198482382199</v>
      </c>
      <c r="DY21" s="119">
        <f t="shared" si="30"/>
        <v>1.3900225725736277</v>
      </c>
      <c r="DZ21" s="863">
        <f t="shared" si="31"/>
        <v>3.560217161931863E-3</v>
      </c>
      <c r="EA21" s="514">
        <v>394.05993580680416</v>
      </c>
      <c r="EB21" s="119">
        <f t="shared" si="32"/>
        <v>3.8383264205280625</v>
      </c>
      <c r="EC21" s="863">
        <f t="shared" si="33"/>
        <v>9.8362733590403126E-3</v>
      </c>
    </row>
    <row r="22" spans="1:133" x14ac:dyDescent="0.25">
      <c r="A22" s="98" t="s">
        <v>23</v>
      </c>
      <c r="B22" s="98">
        <v>457.56</v>
      </c>
      <c r="C22" s="295">
        <v>409.95265667955738</v>
      </c>
      <c r="D22" s="514">
        <v>418.76826765744158</v>
      </c>
      <c r="E22" s="514">
        <v>434.35055558962057</v>
      </c>
      <c r="F22" s="28">
        <v>421.12804248203508</v>
      </c>
      <c r="G22" s="233">
        <v>443.29138414426836</v>
      </c>
      <c r="H22" s="233">
        <v>462.79118293485925</v>
      </c>
      <c r="I22" s="233">
        <v>476.81872882253509</v>
      </c>
      <c r="J22" s="124">
        <v>460.89162422911681</v>
      </c>
      <c r="K22" s="295">
        <v>438.01539182654022</v>
      </c>
      <c r="L22" s="514">
        <v>481.00253187623673</v>
      </c>
      <c r="M22" s="514">
        <v>504.95126645749235</v>
      </c>
      <c r="N22" s="28">
        <v>523.39054065612163</v>
      </c>
      <c r="O22" s="514">
        <v>502.45404656532378</v>
      </c>
      <c r="P22" s="124">
        <v>455.45845727000074</v>
      </c>
      <c r="Q22" s="295">
        <v>499.3556820247432</v>
      </c>
      <c r="R22" s="514">
        <v>460.26488574042281</v>
      </c>
      <c r="S22" s="28">
        <v>456.04836451373404</v>
      </c>
      <c r="T22" s="514">
        <v>468.58</v>
      </c>
      <c r="U22" s="124">
        <v>459.0239706445949</v>
      </c>
      <c r="V22" s="295">
        <v>455.06151882262367</v>
      </c>
      <c r="W22" s="514">
        <v>454.58274740563667</v>
      </c>
      <c r="X22" s="514">
        <v>461.04708198596489</v>
      </c>
      <c r="Y22" s="28">
        <v>456.76504998802437</v>
      </c>
      <c r="Z22" s="233">
        <v>490.78110840530269</v>
      </c>
      <c r="AA22" s="233">
        <v>499.93362806928303</v>
      </c>
      <c r="AB22" s="233">
        <v>494.9432957255072</v>
      </c>
      <c r="AC22" s="124">
        <v>495.17513918787449</v>
      </c>
      <c r="AD22" s="295">
        <v>473.88040001354335</v>
      </c>
      <c r="AE22" s="514">
        <v>515.57606558848624</v>
      </c>
      <c r="AF22" s="514">
        <v>535.4426171429451</v>
      </c>
      <c r="AG22" s="28">
        <v>508.76540480470044</v>
      </c>
      <c r="AH22" s="514">
        <v>519.54552969354211</v>
      </c>
      <c r="AI22" s="124">
        <v>487.29772334554036</v>
      </c>
      <c r="AJ22" s="295">
        <v>478.91159903851144</v>
      </c>
      <c r="AK22" s="514">
        <v>421.67039819223749</v>
      </c>
      <c r="AL22" s="28">
        <v>445.82</v>
      </c>
      <c r="AM22" s="514">
        <v>448.38</v>
      </c>
      <c r="AN22" s="124">
        <v>477.32454835204197</v>
      </c>
      <c r="AO22" s="295">
        <v>427.9642370833414</v>
      </c>
      <c r="AP22" s="514">
        <v>443.20901458351443</v>
      </c>
      <c r="AQ22" s="514">
        <v>467.02</v>
      </c>
      <c r="AR22" s="28">
        <v>444.7</v>
      </c>
      <c r="AS22" s="295">
        <v>464.17933499893832</v>
      </c>
      <c r="AT22" s="295">
        <v>470.68438604701549</v>
      </c>
      <c r="AU22" s="514">
        <v>481.54</v>
      </c>
      <c r="AV22" s="28">
        <v>472.51</v>
      </c>
      <c r="AW22" s="295">
        <v>458.23056823954471</v>
      </c>
      <c r="AX22" s="295">
        <v>494.48701759522254</v>
      </c>
      <c r="AY22" s="295">
        <v>494.56339115099513</v>
      </c>
      <c r="AZ22" s="514">
        <v>507.05</v>
      </c>
      <c r="BA22" s="119">
        <v>499.18</v>
      </c>
      <c r="BB22" s="119">
        <v>469.48884967940126</v>
      </c>
      <c r="BC22" s="119">
        <v>487.17570017347174</v>
      </c>
      <c r="BD22" s="119">
        <v>451.08218792889716</v>
      </c>
      <c r="BE22" s="119">
        <v>421.75033986109798</v>
      </c>
      <c r="BF22" s="119">
        <v>452.21738106275842</v>
      </c>
      <c r="BG22" s="119">
        <v>464.78323667576859</v>
      </c>
      <c r="BH22" s="119">
        <v>-12.541311676273381</v>
      </c>
      <c r="BI22" s="578">
        <v>-2.6274181203485403E-2</v>
      </c>
      <c r="BJ22" s="740">
        <v>445.45476003380486</v>
      </c>
      <c r="BK22" s="740">
        <v>446.40148945974028</v>
      </c>
      <c r="BL22" s="740">
        <v>471.60554267990079</v>
      </c>
      <c r="BM22" s="740">
        <v>453.33555464169132</v>
      </c>
      <c r="BN22" s="740">
        <v>491.08213328897426</v>
      </c>
      <c r="BO22" s="514">
        <v>497.49723458418697</v>
      </c>
      <c r="BP22" s="514">
        <v>503.73200940027431</v>
      </c>
      <c r="BQ22" s="514">
        <v>22.192009400274287</v>
      </c>
      <c r="BR22" s="529">
        <v>4.6085495286527153E-2</v>
      </c>
      <c r="BS22" s="514">
        <v>496.42872099187542</v>
      </c>
      <c r="BT22" s="514">
        <v>23.918720991875432</v>
      </c>
      <c r="BU22" s="529">
        <v>5.0620560394225377E-2</v>
      </c>
      <c r="BV22" s="514">
        <v>472.5001518986337</v>
      </c>
      <c r="BW22" s="119">
        <v>14.269583659088994</v>
      </c>
      <c r="BX22" s="578">
        <v>3.1140619260540958E-2</v>
      </c>
      <c r="BY22" s="736">
        <v>644.36453400402672</v>
      </c>
      <c r="BZ22" s="119">
        <v>149.87751640880418</v>
      </c>
      <c r="CA22" s="578">
        <v>0.30309696933538305</v>
      </c>
      <c r="CB22" s="514">
        <v>510.5147205923389</v>
      </c>
      <c r="CC22" s="119">
        <v>15.951329441343773</v>
      </c>
      <c r="CD22" s="578">
        <v>3.2253356651045922E-2</v>
      </c>
      <c r="CE22" s="514">
        <v>513.23737732306176</v>
      </c>
      <c r="CF22" s="119">
        <f t="shared" si="0"/>
        <v>6.187377323061753</v>
      </c>
      <c r="CG22" s="578">
        <f t="shared" si="1"/>
        <v>1.2202696623728929E-2</v>
      </c>
      <c r="CH22" s="514">
        <v>513.13405751793152</v>
      </c>
      <c r="CI22" s="119">
        <f t="shared" si="2"/>
        <v>13.954057517931517</v>
      </c>
      <c r="CJ22" s="578">
        <f t="shared" si="3"/>
        <v>2.7953959529491399E-2</v>
      </c>
      <c r="CK22" s="514">
        <v>483.48215893870389</v>
      </c>
      <c r="CL22" s="119">
        <f t="shared" si="4"/>
        <v>13.993309259302634</v>
      </c>
      <c r="CM22" s="578">
        <f t="shared" si="5"/>
        <v>2.9805413416864348E-2</v>
      </c>
      <c r="CN22" s="514">
        <v>477.90785052020306</v>
      </c>
      <c r="CO22" s="119">
        <f t="shared" si="6"/>
        <v>-9.2678496532686836</v>
      </c>
      <c r="CP22" s="578">
        <f t="shared" si="7"/>
        <v>-1.9023628744144302E-2</v>
      </c>
      <c r="CQ22" s="514">
        <v>467.21512159098376</v>
      </c>
      <c r="CR22" s="119">
        <f t="shared" si="8"/>
        <v>16.1329336620866</v>
      </c>
      <c r="CS22" s="578">
        <f t="shared" si="9"/>
        <v>3.576495391263286E-2</v>
      </c>
      <c r="CT22" s="514">
        <v>449.50149632580644</v>
      </c>
      <c r="CU22" s="119">
        <f t="shared" si="10"/>
        <v>27.751156464708458</v>
      </c>
      <c r="CV22" s="578">
        <f t="shared" si="11"/>
        <v>6.5799962304353338E-2</v>
      </c>
      <c r="CW22" s="514">
        <v>463.13299982620686</v>
      </c>
      <c r="CX22" s="119">
        <f t="shared" si="12"/>
        <v>10.915618763448435</v>
      </c>
      <c r="CY22" s="578">
        <f t="shared" si="13"/>
        <v>2.4137990312967587E-2</v>
      </c>
      <c r="CZ22" s="514">
        <v>476.5128857214641</v>
      </c>
      <c r="DA22" s="119">
        <f t="shared" si="14"/>
        <v>11.72964904569551</v>
      </c>
      <c r="DB22" s="578">
        <f t="shared" si="15"/>
        <v>2.5236816046956698E-2</v>
      </c>
      <c r="DC22" s="514">
        <v>452.2563428224102</v>
      </c>
      <c r="DD22" s="119">
        <f t="shared" si="16"/>
        <v>6.8015827886053444</v>
      </c>
      <c r="DE22" s="578">
        <f t="shared" si="17"/>
        <v>1.5268851966222526E-2</v>
      </c>
      <c r="DF22" s="514">
        <v>460.32501428370182</v>
      </c>
      <c r="DG22" s="119">
        <f t="shared" si="18"/>
        <v>13.923524823961543</v>
      </c>
      <c r="DH22" s="578">
        <f t="shared" si="19"/>
        <v>3.1190587739329815E-2</v>
      </c>
      <c r="DI22" s="514">
        <v>475.27065611552428</v>
      </c>
      <c r="DJ22" s="119">
        <f t="shared" si="20"/>
        <v>3.665113435623482</v>
      </c>
      <c r="DK22" s="578">
        <f t="shared" si="21"/>
        <v>7.7715656495393522E-3</v>
      </c>
      <c r="DL22" s="514">
        <v>461.88911848341564</v>
      </c>
      <c r="DM22" s="119">
        <f t="shared" si="22"/>
        <v>8.5535638417243263</v>
      </c>
      <c r="DN22" s="578">
        <f t="shared" si="23"/>
        <v>1.8868063080745821E-2</v>
      </c>
      <c r="DO22" s="514">
        <v>488.19968381897132</v>
      </c>
      <c r="DP22" s="119">
        <f t="shared" si="24"/>
        <v>-2.8824494700029391</v>
      </c>
      <c r="DQ22" s="863">
        <f t="shared" si="25"/>
        <v>-5.8695873350105765E-3</v>
      </c>
      <c r="DR22" s="514">
        <v>494.86748354170072</v>
      </c>
      <c r="DS22" s="119">
        <f t="shared" si="26"/>
        <v>-2.629751042486248</v>
      </c>
      <c r="DT22" s="863">
        <f t="shared" si="27"/>
        <v>-5.2859611263652946E-3</v>
      </c>
      <c r="DU22" s="514">
        <v>497.70360376008932</v>
      </c>
      <c r="DV22" s="119">
        <f t="shared" si="28"/>
        <v>-6.0284056401849853</v>
      </c>
      <c r="DW22" s="863">
        <f t="shared" si="29"/>
        <v>-1.1967485741797894E-2</v>
      </c>
      <c r="DX22" s="514">
        <v>493.61699968519764</v>
      </c>
      <c r="DY22" s="119">
        <f t="shared" si="30"/>
        <v>-2.8117213066777822</v>
      </c>
      <c r="DZ22" s="863">
        <f t="shared" si="31"/>
        <v>-5.6638973286233353E-3</v>
      </c>
      <c r="EA22" s="514">
        <v>477.24348652237325</v>
      </c>
      <c r="EB22" s="119">
        <f t="shared" si="32"/>
        <v>4.7433346237395426</v>
      </c>
      <c r="EC22" s="863">
        <f t="shared" si="33"/>
        <v>1.003880020922647E-2</v>
      </c>
    </row>
    <row r="23" spans="1:133" x14ac:dyDescent="0.25">
      <c r="A23" s="98" t="s">
        <v>21</v>
      </c>
      <c r="B23" s="98">
        <v>407.04</v>
      </c>
      <c r="C23" s="295">
        <v>370.83002192304292</v>
      </c>
      <c r="D23" s="514">
        <v>378.28289687055752</v>
      </c>
      <c r="E23" s="514">
        <v>384.96681793646763</v>
      </c>
      <c r="F23" s="28">
        <v>377.5791853362374</v>
      </c>
      <c r="G23" s="233">
        <v>391.96332048837331</v>
      </c>
      <c r="H23" s="233">
        <v>434.10120760632282</v>
      </c>
      <c r="I23" s="233">
        <v>487.49786660816198</v>
      </c>
      <c r="J23" s="124">
        <v>435.39372045375137</v>
      </c>
      <c r="K23" s="295">
        <v>403.14709437747638</v>
      </c>
      <c r="L23" s="514">
        <v>493.9007080876558</v>
      </c>
      <c r="M23" s="514">
        <v>505.79528985148846</v>
      </c>
      <c r="N23" s="28">
        <v>534.41255737354925</v>
      </c>
      <c r="O23" s="514">
        <v>510.95002209649965</v>
      </c>
      <c r="P23" s="124">
        <v>425.86513271681417</v>
      </c>
      <c r="Q23" s="295">
        <v>476.89916188645606</v>
      </c>
      <c r="R23" s="514">
        <v>418.997800638912</v>
      </c>
      <c r="S23" s="28">
        <v>394.50379910242498</v>
      </c>
      <c r="T23" s="514">
        <v>423.23</v>
      </c>
      <c r="U23" s="124">
        <v>425.17230211335527</v>
      </c>
      <c r="V23" s="295">
        <v>375.20019751861139</v>
      </c>
      <c r="W23" s="514">
        <v>374.03197074335208</v>
      </c>
      <c r="X23" s="514">
        <v>393.24993622955259</v>
      </c>
      <c r="Y23" s="28">
        <v>380.62807523438261</v>
      </c>
      <c r="Z23" s="233">
        <v>387.83687975296777</v>
      </c>
      <c r="AA23" s="233">
        <v>464.8000553108883</v>
      </c>
      <c r="AB23" s="233">
        <v>478.60142746444723</v>
      </c>
      <c r="AC23" s="124">
        <v>441.43489655639712</v>
      </c>
      <c r="AD23" s="295">
        <v>405.64108349770851</v>
      </c>
      <c r="AE23" s="514">
        <v>482.90357055204458</v>
      </c>
      <c r="AF23" s="514">
        <v>490.6903034038375</v>
      </c>
      <c r="AG23" s="28">
        <v>529.12779796965731</v>
      </c>
      <c r="AH23" s="514">
        <v>500.53062692096483</v>
      </c>
      <c r="AI23" s="124">
        <v>424.17799501239983</v>
      </c>
      <c r="AJ23" s="295">
        <v>460.49049603128441</v>
      </c>
      <c r="AK23" s="514">
        <v>352.55382727872649</v>
      </c>
      <c r="AL23" s="28">
        <v>382.98</v>
      </c>
      <c r="AM23" s="514">
        <v>391.74</v>
      </c>
      <c r="AN23" s="124">
        <v>416.10669834699712</v>
      </c>
      <c r="AO23" s="295">
        <v>383.91835311190437</v>
      </c>
      <c r="AP23" s="514">
        <v>383.03856257353294</v>
      </c>
      <c r="AQ23" s="514">
        <v>381.52</v>
      </c>
      <c r="AR23" s="28">
        <v>382.9</v>
      </c>
      <c r="AS23" s="295">
        <v>385.35999424067302</v>
      </c>
      <c r="AT23" s="295">
        <v>454.58744465182764</v>
      </c>
      <c r="AU23" s="514">
        <v>742.96</v>
      </c>
      <c r="AV23" s="28">
        <v>429.78</v>
      </c>
      <c r="AW23" s="295">
        <v>400.99631766981196</v>
      </c>
      <c r="AX23" s="295">
        <v>523.85605599495204</v>
      </c>
      <c r="AY23" s="295">
        <v>631.42905347191538</v>
      </c>
      <c r="AZ23" s="514">
        <v>626.48</v>
      </c>
      <c r="BA23" s="119">
        <v>595.83000000000004</v>
      </c>
      <c r="BB23" s="119">
        <v>434.59295839946162</v>
      </c>
      <c r="BC23" s="119">
        <v>442.36498352199635</v>
      </c>
      <c r="BD23" s="119">
        <v>376.59837665910447</v>
      </c>
      <c r="BE23" s="119">
        <v>363.95234144002086</v>
      </c>
      <c r="BF23" s="119">
        <v>386.32749210206839</v>
      </c>
      <c r="BG23" s="119">
        <v>420.93240054682701</v>
      </c>
      <c r="BH23" s="119">
        <v>4.825702199829891</v>
      </c>
      <c r="BI23" s="578">
        <v>1.1597271130217836E-2</v>
      </c>
      <c r="BJ23" s="740">
        <v>371.81915430918463</v>
      </c>
      <c r="BK23" s="740">
        <v>378.53969263868805</v>
      </c>
      <c r="BL23" s="740">
        <v>366.41131591860869</v>
      </c>
      <c r="BM23" s="740">
        <v>372.22603409785091</v>
      </c>
      <c r="BN23" s="740">
        <v>380.8488012700455</v>
      </c>
      <c r="BO23" s="514">
        <v>477.63600738592504</v>
      </c>
      <c r="BP23" s="514">
        <v>476.67245802299135</v>
      </c>
      <c r="BQ23" s="514">
        <v>-266.28754197700869</v>
      </c>
      <c r="BR23" s="529">
        <v>-0.35841437220982109</v>
      </c>
      <c r="BS23" s="514">
        <v>440.51804432321205</v>
      </c>
      <c r="BT23" s="514">
        <v>10.73804432321208</v>
      </c>
      <c r="BU23" s="529">
        <v>2.4984979113062685E-2</v>
      </c>
      <c r="BV23" s="514">
        <v>400.30461807017775</v>
      </c>
      <c r="BW23" s="119">
        <v>-0.69169959963420524</v>
      </c>
      <c r="BX23" s="578">
        <v>-1.7249524974535151E-3</v>
      </c>
      <c r="BY23" s="736">
        <v>511.17637733313916</v>
      </c>
      <c r="BZ23" s="119">
        <v>-12.679678661812886</v>
      </c>
      <c r="CA23" s="578">
        <v>-2.4204509075934154E-2</v>
      </c>
      <c r="CB23" s="514">
        <v>520.88646358939491</v>
      </c>
      <c r="CC23" s="119">
        <v>-110.54258988252047</v>
      </c>
      <c r="CD23" s="578">
        <v>-0.17506731639081471</v>
      </c>
      <c r="CE23" s="514">
        <v>522.68802205849806</v>
      </c>
      <c r="CF23" s="119">
        <f t="shared" si="0"/>
        <v>-103.79197794150195</v>
      </c>
      <c r="CG23" s="578">
        <f t="shared" si="1"/>
        <v>-0.16567484666948978</v>
      </c>
      <c r="CH23" s="514">
        <v>518.64527272564624</v>
      </c>
      <c r="CI23" s="119">
        <f t="shared" si="2"/>
        <v>-77.184727274353804</v>
      </c>
      <c r="CJ23" s="578">
        <f t="shared" si="3"/>
        <v>-0.12954152572773073</v>
      </c>
      <c r="CK23" s="514">
        <v>430.8630713044775</v>
      </c>
      <c r="CL23" s="119">
        <f t="shared" si="4"/>
        <v>-3.7298870949841216</v>
      </c>
      <c r="CM23" s="578">
        <f t="shared" si="5"/>
        <v>-8.5824839609015217E-3</v>
      </c>
      <c r="CN23" s="514">
        <v>447.50981312652704</v>
      </c>
      <c r="CO23" s="119">
        <f t="shared" si="6"/>
        <v>5.1448296045306847</v>
      </c>
      <c r="CP23" s="578">
        <f t="shared" si="7"/>
        <v>1.1630282224349841E-2</v>
      </c>
      <c r="CQ23" s="514">
        <v>370.1519993144463</v>
      </c>
      <c r="CR23" s="119">
        <f t="shared" si="8"/>
        <v>-6.446377344658174</v>
      </c>
      <c r="CS23" s="578">
        <f t="shared" si="9"/>
        <v>-1.7117379532661695E-2</v>
      </c>
      <c r="CT23" s="514">
        <v>376.07112114630701</v>
      </c>
      <c r="CU23" s="119">
        <f t="shared" si="10"/>
        <v>12.118779706286148</v>
      </c>
      <c r="CV23" s="578">
        <f t="shared" si="11"/>
        <v>3.3297710514340287E-2</v>
      </c>
      <c r="CW23" s="514">
        <v>392.1501324683735</v>
      </c>
      <c r="CX23" s="119">
        <f t="shared" si="12"/>
        <v>5.8226403663051087</v>
      </c>
      <c r="CY23" s="578">
        <f t="shared" si="13"/>
        <v>1.5071773263205294E-2</v>
      </c>
      <c r="CZ23" s="514">
        <v>418.68590867412331</v>
      </c>
      <c r="DA23" s="119">
        <f t="shared" si="14"/>
        <v>-2.2464918727037002</v>
      </c>
      <c r="DB23" s="578">
        <f t="shared" si="15"/>
        <v>-5.3369421545723635E-3</v>
      </c>
      <c r="DC23" s="514">
        <v>374.309302410768</v>
      </c>
      <c r="DD23" s="119">
        <f t="shared" si="16"/>
        <v>2.4901481015833724</v>
      </c>
      <c r="DE23" s="578">
        <f t="shared" si="17"/>
        <v>6.6972023165667799E-3</v>
      </c>
      <c r="DF23" s="514">
        <v>384.00055292421814</v>
      </c>
      <c r="DG23" s="119">
        <f t="shared" si="18"/>
        <v>5.4608602855300887</v>
      </c>
      <c r="DH23" s="578">
        <f t="shared" si="19"/>
        <v>1.4426123314741579E-2</v>
      </c>
      <c r="DI23" s="514">
        <v>387.26879350327926</v>
      </c>
      <c r="DJ23" s="119">
        <f t="shared" si="20"/>
        <v>20.857477584670562</v>
      </c>
      <c r="DK23" s="578">
        <f t="shared" si="21"/>
        <v>5.692367205521473E-2</v>
      </c>
      <c r="DL23" s="514">
        <v>381.20161842249905</v>
      </c>
      <c r="DM23" s="119">
        <f t="shared" si="22"/>
        <v>8.975584324648139</v>
      </c>
      <c r="DN23" s="578">
        <f t="shared" si="23"/>
        <v>2.4113263185370409E-2</v>
      </c>
      <c r="DO23" s="514">
        <v>383.48961792590904</v>
      </c>
      <c r="DP23" s="119">
        <f t="shared" si="24"/>
        <v>2.6408166558635457</v>
      </c>
      <c r="DQ23" s="863">
        <f t="shared" si="25"/>
        <v>6.9340290610263528E-3</v>
      </c>
      <c r="DR23" s="514">
        <v>477.02703209936283</v>
      </c>
      <c r="DS23" s="119">
        <f t="shared" si="26"/>
        <v>-0.60897528656221311</v>
      </c>
      <c r="DT23" s="863">
        <f t="shared" si="27"/>
        <v>-1.2749777595183842E-3</v>
      </c>
      <c r="DU23" s="514">
        <v>459.34543095791429</v>
      </c>
      <c r="DV23" s="119">
        <f t="shared" si="28"/>
        <v>-17.327027065077061</v>
      </c>
      <c r="DW23" s="863">
        <f t="shared" si="29"/>
        <v>-3.6349964789115896E-2</v>
      </c>
      <c r="DX23" s="514">
        <v>429.26225294734525</v>
      </c>
      <c r="DY23" s="119">
        <f t="shared" si="30"/>
        <v>-11.255791375866806</v>
      </c>
      <c r="DZ23" s="863">
        <f t="shared" si="31"/>
        <v>-2.5551260659843325E-2</v>
      </c>
      <c r="EA23" s="514">
        <v>399.47942143519572</v>
      </c>
      <c r="EB23" s="119">
        <f t="shared" si="32"/>
        <v>-0.82519663498203499</v>
      </c>
      <c r="EC23" s="863">
        <f t="shared" si="33"/>
        <v>-2.0614217216883795E-3</v>
      </c>
    </row>
    <row r="24" spans="1:133" x14ac:dyDescent="0.25">
      <c r="A24" s="98" t="s">
        <v>22</v>
      </c>
      <c r="B24" s="98">
        <v>423.18</v>
      </c>
      <c r="C24" s="295">
        <v>394.74905336235361</v>
      </c>
      <c r="D24" s="514">
        <v>402.36657622413367</v>
      </c>
      <c r="E24" s="514">
        <v>406.05247248490787</v>
      </c>
      <c r="F24" s="28">
        <v>400.99046747274167</v>
      </c>
      <c r="G24" s="233">
        <v>421.35304318942616</v>
      </c>
      <c r="H24" s="233">
        <v>448.9968291929992</v>
      </c>
      <c r="I24" s="233">
        <v>449.73866574842236</v>
      </c>
      <c r="J24" s="124">
        <v>439.38390001669791</v>
      </c>
      <c r="K24" s="295">
        <v>418.46065267083617</v>
      </c>
      <c r="L24" s="514">
        <v>452.83802241344665</v>
      </c>
      <c r="M24" s="514">
        <v>464.97096501216919</v>
      </c>
      <c r="N24" s="28">
        <v>448.38881611635571</v>
      </c>
      <c r="O24" s="514">
        <v>455.60050352996382</v>
      </c>
      <c r="P24" s="124">
        <v>429.91527387748135</v>
      </c>
      <c r="Q24" s="295">
        <v>423.1982899820739</v>
      </c>
      <c r="R24" s="514">
        <v>397.13022243593565</v>
      </c>
      <c r="S24" s="28">
        <v>389.29861169317758</v>
      </c>
      <c r="T24" s="514">
        <v>402.19</v>
      </c>
      <c r="U24" s="124">
        <v>422.17390779343083</v>
      </c>
      <c r="V24" s="295">
        <v>394.41990315018808</v>
      </c>
      <c r="W24" s="514">
        <v>391.29804477931782</v>
      </c>
      <c r="X24" s="514">
        <v>395.73910301122697</v>
      </c>
      <c r="Y24" s="28">
        <v>393.85928188270964</v>
      </c>
      <c r="Z24" s="233">
        <v>403.45847037210569</v>
      </c>
      <c r="AA24" s="233">
        <v>433.05122037118304</v>
      </c>
      <c r="AB24" s="233">
        <v>450.62132203870641</v>
      </c>
      <c r="AC24" s="124">
        <v>427.73168954878122</v>
      </c>
      <c r="AD24" s="295">
        <v>409.92223557268437</v>
      </c>
      <c r="AE24" s="514">
        <v>450.26053803422292</v>
      </c>
      <c r="AF24" s="514">
        <v>453.00843694220885</v>
      </c>
      <c r="AG24" s="28">
        <v>456.54243358088439</v>
      </c>
      <c r="AH24" s="514">
        <v>453.10335338453314</v>
      </c>
      <c r="AI24" s="124">
        <v>422.20173334267463</v>
      </c>
      <c r="AJ24" s="295">
        <v>422.84832712734919</v>
      </c>
      <c r="AK24" s="514">
        <v>403.02058816539397</v>
      </c>
      <c r="AL24" s="28">
        <v>456.77</v>
      </c>
      <c r="AM24" s="514">
        <v>428.37</v>
      </c>
      <c r="AN24" s="124">
        <v>423.69056811887606</v>
      </c>
      <c r="AO24" s="295">
        <v>408.29971593378502</v>
      </c>
      <c r="AP24" s="514">
        <v>404.98714573117167</v>
      </c>
      <c r="AQ24" s="514">
        <v>443.03</v>
      </c>
      <c r="AR24" s="28">
        <v>418.7</v>
      </c>
      <c r="AS24" s="295">
        <v>430.01222476057546</v>
      </c>
      <c r="AT24" s="295">
        <v>449.75701787944308</v>
      </c>
      <c r="AU24" s="514">
        <v>455.18</v>
      </c>
      <c r="AV24" s="28">
        <v>445.8</v>
      </c>
      <c r="AW24" s="295">
        <v>431.30685771053408</v>
      </c>
      <c r="AX24" s="295">
        <v>455.28491823771617</v>
      </c>
      <c r="AY24" s="295">
        <v>485.85150779981888</v>
      </c>
      <c r="AZ24" s="514">
        <v>478.25</v>
      </c>
      <c r="BA24" s="119">
        <v>472.93</v>
      </c>
      <c r="BB24" s="119">
        <v>445.2148620905507</v>
      </c>
      <c r="BC24" s="119">
        <v>455.0028242313353</v>
      </c>
      <c r="BD24" s="119">
        <v>432.40142830911333</v>
      </c>
      <c r="BE24" s="119">
        <v>426.01973949718007</v>
      </c>
      <c r="BF24" s="119">
        <v>437.29392707072111</v>
      </c>
      <c r="BG24" s="119">
        <v>443.12281865845023</v>
      </c>
      <c r="BH24" s="119">
        <v>19.43225053957417</v>
      </c>
      <c r="BI24" s="578">
        <v>4.5864250945803466E-2</v>
      </c>
      <c r="BJ24" s="740">
        <v>421.52779261555611</v>
      </c>
      <c r="BK24" s="740">
        <v>437.36079212795329</v>
      </c>
      <c r="BL24" s="740">
        <v>454.8072509161355</v>
      </c>
      <c r="BM24" s="740">
        <v>436.78674518927335</v>
      </c>
      <c r="BN24" s="740">
        <v>422.55127904930333</v>
      </c>
      <c r="BO24" s="514">
        <v>448.8968799184745</v>
      </c>
      <c r="BP24" s="514">
        <v>482.50161914672901</v>
      </c>
      <c r="BQ24" s="514">
        <v>27.321619146729006</v>
      </c>
      <c r="BR24" s="529">
        <v>6.0023768941361674E-2</v>
      </c>
      <c r="BS24" s="514">
        <v>453.05831972169813</v>
      </c>
      <c r="BT24" s="514">
        <v>7.2583197216981148</v>
      </c>
      <c r="BU24" s="529">
        <v>1.6281560613948216E-2</v>
      </c>
      <c r="BV24" s="514">
        <v>444.01518000424818</v>
      </c>
      <c r="BW24" s="119">
        <v>12.708322293714104</v>
      </c>
      <c r="BX24" s="578">
        <v>2.9464688693271665E-2</v>
      </c>
      <c r="BY24" s="736">
        <v>513.60115489132784</v>
      </c>
      <c r="BZ24" s="119">
        <v>58.316236653611668</v>
      </c>
      <c r="CA24" s="578">
        <v>0.12808734556667928</v>
      </c>
      <c r="CB24" s="514">
        <v>504.29629225317336</v>
      </c>
      <c r="CC24" s="119">
        <v>18.444784453354487</v>
      </c>
      <c r="CD24" s="578">
        <v>3.7963830835643156E-2</v>
      </c>
      <c r="CE24" s="514">
        <v>484.10186647628325</v>
      </c>
      <c r="CF24" s="119">
        <f t="shared" si="0"/>
        <v>5.8518664762832486</v>
      </c>
      <c r="CG24" s="578">
        <f t="shared" si="1"/>
        <v>1.2235998904930996E-2</v>
      </c>
      <c r="CH24" s="514">
        <v>500.80716105027955</v>
      </c>
      <c r="CI24" s="119">
        <f t="shared" si="2"/>
        <v>27.87716105027954</v>
      </c>
      <c r="CJ24" s="578">
        <f t="shared" si="3"/>
        <v>5.8945638995791215E-2</v>
      </c>
      <c r="CK24" s="514">
        <v>462.56343687078214</v>
      </c>
      <c r="CL24" s="119">
        <f t="shared" si="4"/>
        <v>17.348574780231445</v>
      </c>
      <c r="CM24" s="578">
        <f t="shared" si="5"/>
        <v>3.8966746749579485E-2</v>
      </c>
      <c r="CN24" s="514">
        <v>450.00026709295616</v>
      </c>
      <c r="CO24" s="119">
        <f t="shared" si="6"/>
        <v>-5.0025571383791316</v>
      </c>
      <c r="CP24" s="578">
        <f t="shared" si="7"/>
        <v>-1.0994562828989609E-2</v>
      </c>
      <c r="CQ24" s="514">
        <v>422.39805030759391</v>
      </c>
      <c r="CR24" s="119">
        <f t="shared" si="8"/>
        <v>-10.003378001519422</v>
      </c>
      <c r="CS24" s="578">
        <f t="shared" si="9"/>
        <v>-2.313447030144463E-2</v>
      </c>
      <c r="CT24" s="514">
        <v>407.20014793622607</v>
      </c>
      <c r="CU24" s="119">
        <f t="shared" si="10"/>
        <v>-18.819591560953995</v>
      </c>
      <c r="CV24" s="578">
        <f t="shared" si="11"/>
        <v>-4.4175398030068432E-2</v>
      </c>
      <c r="CW24" s="514">
        <v>424.6967920956198</v>
      </c>
      <c r="CX24" s="119">
        <f t="shared" si="12"/>
        <v>-12.597134975101312</v>
      </c>
      <c r="CY24" s="578">
        <f t="shared" si="13"/>
        <v>-2.8807020164869676E-2</v>
      </c>
      <c r="CZ24" s="514">
        <v>450.6810395235691</v>
      </c>
      <c r="DA24" s="119">
        <f t="shared" si="14"/>
        <v>7.5582208651188694</v>
      </c>
      <c r="DB24" s="578">
        <f t="shared" si="15"/>
        <v>1.7056717792149151E-2</v>
      </c>
      <c r="DC24" s="514">
        <v>420.89802622624984</v>
      </c>
      <c r="DD24" s="119">
        <f t="shared" si="16"/>
        <v>-0.62976638930626905</v>
      </c>
      <c r="DE24" s="578">
        <f t="shared" si="17"/>
        <v>-1.4940091741012004E-3</v>
      </c>
      <c r="DF24" s="514">
        <v>417.99913330450994</v>
      </c>
      <c r="DG24" s="119">
        <f t="shared" si="18"/>
        <v>-19.361658823443349</v>
      </c>
      <c r="DH24" s="578">
        <f t="shared" si="19"/>
        <v>-4.426930619281242E-2</v>
      </c>
      <c r="DI24" s="514">
        <v>425.5982094780523</v>
      </c>
      <c r="DJ24" s="119">
        <f t="shared" si="20"/>
        <v>-29.209041438083204</v>
      </c>
      <c r="DK24" s="578">
        <f t="shared" si="21"/>
        <v>-6.422290185401909E-2</v>
      </c>
      <c r="DL24" s="514">
        <v>421.4623749880115</v>
      </c>
      <c r="DM24" s="119">
        <f t="shared" si="22"/>
        <v>-15.324370201261843</v>
      </c>
      <c r="DN24" s="578">
        <f t="shared" si="23"/>
        <v>-3.508432975598038E-2</v>
      </c>
      <c r="DO24" s="514">
        <v>419.1018528763521</v>
      </c>
      <c r="DP24" s="119">
        <f t="shared" si="24"/>
        <v>-3.4494261729512345</v>
      </c>
      <c r="DQ24" s="863">
        <f t="shared" si="25"/>
        <v>-8.1633315149633127E-3</v>
      </c>
      <c r="DR24" s="514">
        <v>448.10239932576576</v>
      </c>
      <c r="DS24" s="119">
        <f t="shared" si="26"/>
        <v>-0.79448059270873728</v>
      </c>
      <c r="DT24" s="863">
        <f t="shared" si="27"/>
        <v>-1.7698510019785061E-3</v>
      </c>
      <c r="DU24" s="514">
        <v>481.2024866356852</v>
      </c>
      <c r="DV24" s="119">
        <f t="shared" si="28"/>
        <v>-1.2991325110438083</v>
      </c>
      <c r="DW24" s="863">
        <f t="shared" si="29"/>
        <v>-2.6924935782417373E-3</v>
      </c>
      <c r="DX24" s="514">
        <v>450.58430894642368</v>
      </c>
      <c r="DY24" s="119">
        <f t="shared" si="30"/>
        <v>-2.4740107752744507</v>
      </c>
      <c r="DZ24" s="863">
        <f t="shared" si="31"/>
        <v>-5.4606894246951934E-3</v>
      </c>
      <c r="EA24" s="514">
        <v>433.95304791629502</v>
      </c>
      <c r="EB24" s="119">
        <f t="shared" si="32"/>
        <v>-10.062132087953159</v>
      </c>
      <c r="EC24" s="863">
        <f t="shared" si="33"/>
        <v>-2.2661684872703876E-2</v>
      </c>
    </row>
    <row r="25" spans="1:133" x14ac:dyDescent="0.25">
      <c r="A25" s="98" t="s">
        <v>24</v>
      </c>
      <c r="B25" s="98">
        <v>453.58</v>
      </c>
      <c r="C25" s="295">
        <v>361.19256914936682</v>
      </c>
      <c r="D25" s="514">
        <v>378.02090089755291</v>
      </c>
      <c r="E25" s="514">
        <v>369.14936995219944</v>
      </c>
      <c r="F25" s="28">
        <v>371.6729389215522</v>
      </c>
      <c r="G25" s="233">
        <v>381.31326387927788</v>
      </c>
      <c r="H25" s="233">
        <v>370.1779349314366</v>
      </c>
      <c r="I25" s="233">
        <v>375.08231197503636</v>
      </c>
      <c r="J25" s="124">
        <v>374.86642489777012</v>
      </c>
      <c r="K25" s="295">
        <v>373.12753880550258</v>
      </c>
      <c r="L25" s="514">
        <v>408.74303796028283</v>
      </c>
      <c r="M25" s="514">
        <v>413.0109615341683</v>
      </c>
      <c r="N25" s="28">
        <v>393.32152272289392</v>
      </c>
      <c r="O25" s="514">
        <v>407.75184120579735</v>
      </c>
      <c r="P25" s="124">
        <v>382.95873926139706</v>
      </c>
      <c r="Q25" s="295">
        <v>455.86695650926788</v>
      </c>
      <c r="R25" s="514">
        <v>385.05968425105891</v>
      </c>
      <c r="S25" s="28">
        <v>667.88700341364483</v>
      </c>
      <c r="T25" s="514">
        <v>449.75</v>
      </c>
      <c r="U25" s="124">
        <v>385.24655747317377</v>
      </c>
      <c r="V25" s="295">
        <v>368.01390106116997</v>
      </c>
      <c r="W25" s="514">
        <v>0</v>
      </c>
      <c r="X25" s="514">
        <v>697.12357307518641</v>
      </c>
      <c r="Y25" s="28">
        <v>431.59720043404593</v>
      </c>
      <c r="Z25" s="233">
        <v>544.04771499959691</v>
      </c>
      <c r="AA25" s="233">
        <v>580.81313839375127</v>
      </c>
      <c r="AB25" s="233">
        <v>416.32739434254773</v>
      </c>
      <c r="AC25" s="124">
        <v>459.30350017677665</v>
      </c>
      <c r="AD25" s="295">
        <v>445.24507141064078</v>
      </c>
      <c r="AE25" s="514">
        <v>407.00703308153169</v>
      </c>
      <c r="AF25" s="514">
        <v>421.72359398641476</v>
      </c>
      <c r="AG25" s="28">
        <v>630.02047566545912</v>
      </c>
      <c r="AH25" s="514">
        <v>418.95178263983519</v>
      </c>
      <c r="AI25" s="124">
        <v>437.87471164859488</v>
      </c>
      <c r="AJ25" s="295">
        <v>371.3063132888006</v>
      </c>
      <c r="AK25" s="514">
        <v>381.89505679714745</v>
      </c>
      <c r="AL25" s="28">
        <v>374.07</v>
      </c>
      <c r="AM25" s="514">
        <v>378.01</v>
      </c>
      <c r="AN25" s="124">
        <v>418.98080918264094</v>
      </c>
      <c r="AO25" s="295">
        <v>0</v>
      </c>
      <c r="AP25" s="514">
        <v>377.30255622481843</v>
      </c>
      <c r="AQ25" s="514">
        <v>560.37</v>
      </c>
      <c r="AR25" s="28">
        <v>405.5</v>
      </c>
      <c r="AS25" s="295">
        <v>403.92873846677151</v>
      </c>
      <c r="AT25" s="295">
        <v>383.50869519784635</v>
      </c>
      <c r="AU25" s="514">
        <v>361.06</v>
      </c>
      <c r="AV25" s="28">
        <v>380.94</v>
      </c>
      <c r="AW25" s="295">
        <v>384.1761592498778</v>
      </c>
      <c r="AX25" s="295">
        <v>384.16068326075589</v>
      </c>
      <c r="AY25" s="295">
        <v>373.82913227328652</v>
      </c>
      <c r="AZ25" s="514">
        <v>319.82</v>
      </c>
      <c r="BA25" s="119">
        <v>374.13</v>
      </c>
      <c r="BB25" s="119">
        <v>377.53069536667704</v>
      </c>
      <c r="BC25" s="119">
        <v>379.72251047311579</v>
      </c>
      <c r="BD25" s="119"/>
      <c r="BE25" s="119">
        <v>390.61289022537738</v>
      </c>
      <c r="BF25" s="119">
        <v>380.9237229309926</v>
      </c>
      <c r="BG25" s="119">
        <v>378.45413668797607</v>
      </c>
      <c r="BH25" s="119">
        <v>-40.526672494664865</v>
      </c>
      <c r="BI25" s="578">
        <v>-9.6726798952260828E-2</v>
      </c>
      <c r="BJ25" s="740">
        <v>404.34899811303802</v>
      </c>
      <c r="BK25" s="740">
        <v>419.31917813441089</v>
      </c>
      <c r="BL25" s="740">
        <v>365.0714721821833</v>
      </c>
      <c r="BM25" s="740">
        <v>376.15015142454814</v>
      </c>
      <c r="BN25" s="740">
        <v>409.24141523122142</v>
      </c>
      <c r="BO25" s="514">
        <v>372.02732824475618</v>
      </c>
      <c r="BP25" s="514">
        <v>555.60700064820821</v>
      </c>
      <c r="BQ25" s="514">
        <v>194.54700064820821</v>
      </c>
      <c r="BR25" s="529">
        <v>0.53882180426579573</v>
      </c>
      <c r="BS25" s="514">
        <v>0</v>
      </c>
      <c r="BT25" s="514">
        <v>-380.94</v>
      </c>
      <c r="BU25" s="529">
        <v>-1</v>
      </c>
      <c r="BV25" s="514">
        <v>136.12042818600335</v>
      </c>
      <c r="BW25" s="119">
        <v>-248.05573106387445</v>
      </c>
      <c r="BX25" s="578">
        <v>-0.64568226083631797</v>
      </c>
      <c r="BY25" s="736">
        <v>398.42119786805904</v>
      </c>
      <c r="BZ25" s="119">
        <v>14.260514607303151</v>
      </c>
      <c r="CA25" s="578">
        <v>3.7121223562650664E-2</v>
      </c>
      <c r="CB25" s="514">
        <v>449.85349365949736</v>
      </c>
      <c r="CC25" s="119">
        <v>76.024361386210842</v>
      </c>
      <c r="CD25" s="578">
        <v>0.20336660474773671</v>
      </c>
      <c r="CE25" s="514">
        <v>0</v>
      </c>
      <c r="CF25" s="119">
        <f t="shared" si="0"/>
        <v>-319.82</v>
      </c>
      <c r="CG25" s="578">
        <f t="shared" si="1"/>
        <v>-1</v>
      </c>
      <c r="CH25" s="514">
        <v>408.8721551886</v>
      </c>
      <c r="CI25" s="119">
        <f t="shared" si="2"/>
        <v>34.742155188600009</v>
      </c>
      <c r="CJ25" s="578">
        <f t="shared" si="3"/>
        <v>9.2861185119076275E-2</v>
      </c>
      <c r="CK25" s="514">
        <v>397.81102674302713</v>
      </c>
      <c r="CL25" s="119">
        <f t="shared" si="4"/>
        <v>20.280331376350091</v>
      </c>
      <c r="CM25" s="578">
        <f t="shared" si="5"/>
        <v>5.371836416282072E-2</v>
      </c>
      <c r="CN25" s="514">
        <v>379.64321447073382</v>
      </c>
      <c r="CO25" s="119">
        <f t="shared" si="6"/>
        <v>-7.9296002381965991E-2</v>
      </c>
      <c r="CP25" s="578">
        <f t="shared" si="7"/>
        <v>-2.088261827911309E-4</v>
      </c>
      <c r="CQ25" s="514">
        <v>343.85550954347252</v>
      </c>
      <c r="CR25" s="119">
        <f t="shared" si="8"/>
        <v>343.85550954347252</v>
      </c>
      <c r="CS25" s="578" t="e">
        <f t="shared" si="9"/>
        <v>#DIV/0!</v>
      </c>
      <c r="CT25" s="514">
        <v>380.51841445874248</v>
      </c>
      <c r="CU25" s="119">
        <f t="shared" si="10"/>
        <v>-10.094475766634901</v>
      </c>
      <c r="CV25" s="578">
        <f t="shared" si="11"/>
        <v>-2.5842659111455717E-2</v>
      </c>
      <c r="CW25" s="514">
        <v>0</v>
      </c>
      <c r="CX25" s="119">
        <f t="shared" si="12"/>
        <v>-380.9237229309926</v>
      </c>
      <c r="CY25" s="578">
        <f t="shared" si="13"/>
        <v>-1</v>
      </c>
      <c r="CZ25" s="514">
        <v>201.61379008998574</v>
      </c>
      <c r="DA25" s="119">
        <f t="shared" si="14"/>
        <v>-176.84034659799033</v>
      </c>
      <c r="DB25" s="578">
        <f t="shared" si="15"/>
        <v>-0.46727021706143967</v>
      </c>
      <c r="DC25" s="514">
        <v>370.43703744283658</v>
      </c>
      <c r="DD25" s="119">
        <f t="shared" si="16"/>
        <v>-33.911960670201438</v>
      </c>
      <c r="DE25" s="578">
        <f t="shared" si="17"/>
        <v>-8.3868046733038173E-2</v>
      </c>
      <c r="DF25" s="514">
        <v>600.42029420594417</v>
      </c>
      <c r="DG25" s="119">
        <f t="shared" si="18"/>
        <v>181.10111607153328</v>
      </c>
      <c r="DH25" s="578">
        <f t="shared" si="19"/>
        <v>0.43189323435495747</v>
      </c>
      <c r="DI25" s="514">
        <v>441.73513561268658</v>
      </c>
      <c r="DJ25" s="119">
        <f t="shared" si="20"/>
        <v>76.663663430503277</v>
      </c>
      <c r="DK25" s="578">
        <f t="shared" si="21"/>
        <v>0.20999631379645423</v>
      </c>
      <c r="DL25" s="514">
        <v>378.11107568894062</v>
      </c>
      <c r="DM25" s="119">
        <f t="shared" si="22"/>
        <v>1.9609242643924745</v>
      </c>
      <c r="DN25" s="578">
        <f t="shared" si="23"/>
        <v>5.2131422969420652E-3</v>
      </c>
      <c r="DO25" s="514">
        <v>769.94148444718201</v>
      </c>
      <c r="DP25" s="119">
        <f t="shared" si="24"/>
        <v>360.70006921596058</v>
      </c>
      <c r="DQ25" s="863">
        <f t="shared" si="25"/>
        <v>0.88138701458689128</v>
      </c>
      <c r="DR25" s="514">
        <v>389.42372881355931</v>
      </c>
      <c r="DS25" s="119">
        <f t="shared" si="26"/>
        <v>17.396400568803131</v>
      </c>
      <c r="DT25" s="863">
        <f t="shared" si="27"/>
        <v>4.6761082447572419E-2</v>
      </c>
      <c r="DU25" s="514">
        <v>531.80420356540037</v>
      </c>
      <c r="DV25" s="119">
        <f t="shared" si="28"/>
        <v>-23.802797082807842</v>
      </c>
      <c r="DW25" s="863">
        <f t="shared" si="29"/>
        <v>-4.2841067616206978E-2</v>
      </c>
      <c r="DX25" s="514">
        <v>0</v>
      </c>
      <c r="DY25" s="119">
        <f t="shared" si="30"/>
        <v>0</v>
      </c>
      <c r="DZ25" s="863" t="e">
        <f t="shared" si="31"/>
        <v>#DIV/0!</v>
      </c>
      <c r="EA25" s="514">
        <v>111.17077356693244</v>
      </c>
      <c r="EB25" s="119">
        <f t="shared" si="32"/>
        <v>-24.949654619070913</v>
      </c>
      <c r="EC25" s="863">
        <f t="shared" si="33"/>
        <v>-0.18329103832216986</v>
      </c>
    </row>
    <row r="26" spans="1:133" x14ac:dyDescent="0.25">
      <c r="A26" s="98"/>
      <c r="B26" s="98"/>
      <c r="C26" s="295"/>
      <c r="D26" s="514"/>
      <c r="E26" s="514"/>
      <c r="F26" s="28"/>
      <c r="G26" s="233"/>
      <c r="H26" s="233"/>
      <c r="I26" s="233"/>
      <c r="J26" s="124"/>
      <c r="K26" s="295"/>
      <c r="L26" s="514"/>
      <c r="M26" s="514"/>
      <c r="N26" s="28"/>
      <c r="O26" s="514"/>
      <c r="P26" s="124"/>
      <c r="Q26" s="295"/>
      <c r="R26" s="514"/>
      <c r="S26" s="28"/>
      <c r="T26" s="514"/>
      <c r="U26" s="124"/>
      <c r="V26" s="295"/>
      <c r="W26" s="514"/>
      <c r="X26" s="514"/>
      <c r="Y26" s="28"/>
      <c r="Z26" s="233"/>
      <c r="AA26" s="233"/>
      <c r="AB26" s="233"/>
      <c r="AC26" s="124"/>
      <c r="AD26" s="295"/>
      <c r="AE26" s="514"/>
      <c r="AF26" s="514"/>
      <c r="AG26" s="28"/>
      <c r="AH26" s="514"/>
      <c r="AI26" s="124"/>
      <c r="AJ26" s="295"/>
      <c r="AK26" s="514"/>
      <c r="AL26" s="28"/>
      <c r="AM26" s="514"/>
      <c r="AN26" s="124"/>
      <c r="AO26" s="295"/>
      <c r="AP26" s="514"/>
      <c r="AQ26" s="514"/>
      <c r="AR26" s="28"/>
      <c r="AS26" s="295"/>
      <c r="AT26" s="514"/>
      <c r="AU26" s="514"/>
      <c r="AV26" s="28"/>
      <c r="AW26" s="295"/>
      <c r="AX26" s="295"/>
      <c r="AY26" s="514"/>
      <c r="AZ26" s="514"/>
      <c r="BA26" s="28"/>
      <c r="BB26" s="124"/>
      <c r="BC26" s="295"/>
      <c r="BD26" s="514"/>
      <c r="BE26" s="514"/>
      <c r="BF26" s="514"/>
      <c r="BG26" s="124"/>
      <c r="BH26" s="124">
        <v>0</v>
      </c>
      <c r="BI26" s="139"/>
      <c r="BO26" s="514"/>
      <c r="BP26" s="514"/>
      <c r="BQ26" s="514">
        <v>0</v>
      </c>
      <c r="BR26" s="529" t="e">
        <v>#DIV/0!</v>
      </c>
      <c r="BS26" s="514"/>
      <c r="BT26" s="514">
        <v>0</v>
      </c>
      <c r="BU26" s="529" t="e">
        <v>#DIV/0!</v>
      </c>
      <c r="BV26" s="514"/>
      <c r="BW26" s="124">
        <v>0</v>
      </c>
      <c r="BX26" s="139" t="e">
        <v>#DIV/0!</v>
      </c>
      <c r="BY26" s="736"/>
      <c r="BZ26" s="124">
        <v>0</v>
      </c>
      <c r="CA26" s="139" t="e">
        <v>#DIV/0!</v>
      </c>
      <c r="CB26" s="514"/>
      <c r="CC26" s="124">
        <v>0</v>
      </c>
      <c r="CD26" s="139" t="e">
        <v>#DIV/0!</v>
      </c>
      <c r="CE26" s="514"/>
      <c r="CF26" s="124">
        <f t="shared" si="0"/>
        <v>0</v>
      </c>
      <c r="CG26" s="139" t="e">
        <f t="shared" si="1"/>
        <v>#DIV/0!</v>
      </c>
      <c r="CH26" s="514"/>
      <c r="CI26" s="124">
        <f t="shared" si="2"/>
        <v>0</v>
      </c>
      <c r="CJ26" s="139" t="e">
        <f t="shared" si="3"/>
        <v>#DIV/0!</v>
      </c>
      <c r="CK26" s="514"/>
      <c r="CL26" s="124">
        <f t="shared" si="4"/>
        <v>0</v>
      </c>
      <c r="CM26" s="139" t="e">
        <f t="shared" si="5"/>
        <v>#DIV/0!</v>
      </c>
      <c r="CN26" s="514"/>
      <c r="CO26" s="124">
        <f t="shared" si="6"/>
        <v>0</v>
      </c>
      <c r="CP26" s="139" t="e">
        <f t="shared" si="7"/>
        <v>#DIV/0!</v>
      </c>
      <c r="CQ26" s="514"/>
      <c r="CR26" s="124">
        <f t="shared" si="8"/>
        <v>0</v>
      </c>
      <c r="CS26" s="139" t="e">
        <f t="shared" si="9"/>
        <v>#DIV/0!</v>
      </c>
      <c r="CT26" s="514"/>
      <c r="CU26" s="124">
        <f t="shared" si="10"/>
        <v>0</v>
      </c>
      <c r="CV26" s="139" t="e">
        <f t="shared" si="11"/>
        <v>#DIV/0!</v>
      </c>
      <c r="CW26" s="514"/>
      <c r="CX26" s="124">
        <f t="shared" si="12"/>
        <v>0</v>
      </c>
      <c r="CY26" s="139" t="e">
        <f t="shared" si="13"/>
        <v>#DIV/0!</v>
      </c>
      <c r="CZ26" s="514"/>
      <c r="DA26" s="124">
        <f t="shared" si="14"/>
        <v>0</v>
      </c>
      <c r="DB26" s="139" t="e">
        <f t="shared" si="15"/>
        <v>#DIV/0!</v>
      </c>
      <c r="DC26" s="514"/>
      <c r="DD26" s="124">
        <f t="shared" si="16"/>
        <v>0</v>
      </c>
      <c r="DE26" s="139" t="e">
        <f t="shared" si="17"/>
        <v>#DIV/0!</v>
      </c>
      <c r="DF26" s="514"/>
      <c r="DG26" s="124">
        <f t="shared" si="18"/>
        <v>0</v>
      </c>
      <c r="DH26" s="139" t="e">
        <f t="shared" si="19"/>
        <v>#DIV/0!</v>
      </c>
      <c r="DI26" s="514"/>
      <c r="DJ26" s="124">
        <f t="shared" si="20"/>
        <v>0</v>
      </c>
      <c r="DK26" s="139" t="e">
        <f t="shared" si="21"/>
        <v>#DIV/0!</v>
      </c>
      <c r="DL26" s="514"/>
      <c r="DM26" s="124">
        <f t="shared" si="22"/>
        <v>0</v>
      </c>
      <c r="DN26" s="139" t="e">
        <f t="shared" si="23"/>
        <v>#DIV/0!</v>
      </c>
      <c r="DO26" s="514"/>
      <c r="DP26" s="124">
        <f t="shared" si="24"/>
        <v>0</v>
      </c>
      <c r="DQ26" s="864" t="e">
        <f t="shared" si="25"/>
        <v>#DIV/0!</v>
      </c>
      <c r="DR26" s="514"/>
      <c r="DS26" s="124">
        <f t="shared" si="26"/>
        <v>0</v>
      </c>
      <c r="DT26" s="864" t="e">
        <f t="shared" si="27"/>
        <v>#DIV/0!</v>
      </c>
      <c r="DU26" s="514"/>
      <c r="DV26" s="124">
        <f t="shared" si="28"/>
        <v>0</v>
      </c>
      <c r="DW26" s="864" t="e">
        <f t="shared" si="29"/>
        <v>#DIV/0!</v>
      </c>
      <c r="DX26" s="514"/>
      <c r="DY26" s="124">
        <f t="shared" si="30"/>
        <v>0</v>
      </c>
      <c r="DZ26" s="864" t="e">
        <f t="shared" si="31"/>
        <v>#DIV/0!</v>
      </c>
      <c r="EA26" s="514"/>
      <c r="EB26" s="124">
        <f t="shared" si="32"/>
        <v>0</v>
      </c>
      <c r="EC26" s="864" t="e">
        <f t="shared" si="33"/>
        <v>#DIV/0!</v>
      </c>
    </row>
    <row r="27" spans="1:133" x14ac:dyDescent="0.25">
      <c r="A27" s="67" t="s">
        <v>30</v>
      </c>
      <c r="B27" s="67"/>
      <c r="C27" s="35">
        <v>378.66075394075165</v>
      </c>
      <c r="D27" s="517">
        <v>375.84189528361583</v>
      </c>
      <c r="E27" s="517">
        <v>384.05180136750784</v>
      </c>
      <c r="F27" s="34">
        <v>379.02320139324326</v>
      </c>
      <c r="G27" s="33">
        <v>395.91621358725865</v>
      </c>
      <c r="H27" s="33">
        <v>410.32418286476269</v>
      </c>
      <c r="I27" s="33">
        <v>482.94253014489379</v>
      </c>
      <c r="J27" s="126">
        <v>424.54989239797249</v>
      </c>
      <c r="K27" s="35">
        <v>398.38224830303403</v>
      </c>
      <c r="L27" s="517">
        <v>518.27029432137124</v>
      </c>
      <c r="M27" s="517">
        <v>505.82262559057671</v>
      </c>
      <c r="N27" s="34">
        <v>469.795970940958</v>
      </c>
      <c r="O27" s="33">
        <v>496.23617214179268</v>
      </c>
      <c r="P27" s="126">
        <v>425.31577673171722</v>
      </c>
      <c r="Q27" s="35">
        <v>405.0922852780381</v>
      </c>
      <c r="R27" s="517">
        <v>381.24727509896786</v>
      </c>
      <c r="S27" s="34">
        <v>392.88105927939858</v>
      </c>
      <c r="T27" s="33">
        <v>384.9890022627676</v>
      </c>
      <c r="U27" s="126">
        <v>414.10197236492536</v>
      </c>
      <c r="V27" s="35">
        <v>379.02269419218663</v>
      </c>
      <c r="W27" s="517">
        <v>381.35106136653599</v>
      </c>
      <c r="X27" s="517">
        <v>391.1407603462535</v>
      </c>
      <c r="Y27" s="34">
        <v>383.69285904899129</v>
      </c>
      <c r="Z27" s="33">
        <v>393.54094606230996</v>
      </c>
      <c r="AA27" s="33">
        <v>409.72506512532345</v>
      </c>
      <c r="AB27" s="33">
        <v>474.75626100957948</v>
      </c>
      <c r="AC27" s="126">
        <v>422.07805018943975</v>
      </c>
      <c r="AD27" s="35">
        <v>399.56732754422001</v>
      </c>
      <c r="AE27" s="517">
        <v>499.10387608826841</v>
      </c>
      <c r="AF27" s="517">
        <v>506.28247213629726</v>
      </c>
      <c r="AG27" s="34">
        <v>463.10590920753009</v>
      </c>
      <c r="AH27" s="33">
        <v>485.20451933091852</v>
      </c>
      <c r="AI27" s="126">
        <v>422.32874802209562</v>
      </c>
      <c r="AJ27" s="35">
        <v>396.39600500314265</v>
      </c>
      <c r="AK27" s="517">
        <v>374.93054257649874</v>
      </c>
      <c r="AL27" s="34">
        <v>386.74567621695388</v>
      </c>
      <c r="AM27" s="33">
        <v>385.63656840675429</v>
      </c>
      <c r="AN27" s="126">
        <v>411.42777446647818</v>
      </c>
      <c r="AO27" s="35">
        <v>378.14545360824008</v>
      </c>
      <c r="AP27" s="517">
        <v>374.48254299661846</v>
      </c>
      <c r="AQ27" s="517">
        <v>373.86809043089363</v>
      </c>
      <c r="AR27" s="517">
        <v>375.33721394558847</v>
      </c>
      <c r="AS27" s="35">
        <v>381.15701738295479</v>
      </c>
      <c r="AT27" s="517">
        <v>404.49857602867377</v>
      </c>
      <c r="AU27" s="517">
        <v>453.52534712045087</v>
      </c>
      <c r="AV27" s="34">
        <v>407.02719700386308</v>
      </c>
      <c r="AW27" s="35">
        <v>388.65261339206791</v>
      </c>
      <c r="AX27" s="35">
        <v>470.63481561331201</v>
      </c>
      <c r="AY27" s="35">
        <v>463.69653893040925</v>
      </c>
      <c r="AZ27" s="517">
        <v>427.76417060064432</v>
      </c>
      <c r="BA27" s="34">
        <v>453.93689893657961</v>
      </c>
      <c r="BB27" s="126">
        <v>406.44479532156203</v>
      </c>
      <c r="BC27" s="35">
        <v>388.72917441149997</v>
      </c>
      <c r="BD27" s="517">
        <v>366.03025742851725</v>
      </c>
      <c r="BE27" s="517">
        <v>357.74127535967347</v>
      </c>
      <c r="BF27" s="34">
        <v>369.86018795789369</v>
      </c>
      <c r="BG27" s="126">
        <v>396.32489588609525</v>
      </c>
      <c r="BH27" s="126">
        <v>-15.102878580382935</v>
      </c>
      <c r="BI27" s="576">
        <v>-3.6708456544937193E-2</v>
      </c>
      <c r="BJ27" s="126">
        <v>350.29320469769976</v>
      </c>
      <c r="BK27" s="126">
        <v>347.57747192998914</v>
      </c>
      <c r="BL27" s="126">
        <v>360.39941287312865</v>
      </c>
      <c r="BM27" s="126">
        <v>352.59918469202466</v>
      </c>
      <c r="BN27" s="126">
        <v>363.54828043546524</v>
      </c>
      <c r="BO27" s="517">
        <v>384.58004126437771</v>
      </c>
      <c r="BP27" s="517">
        <v>418.04857971966334</v>
      </c>
      <c r="BQ27" s="517">
        <v>-35.476767400787537</v>
      </c>
      <c r="BR27" s="512">
        <v>-7.8224442417692108E-2</v>
      </c>
      <c r="BS27" s="517">
        <v>386.61812948528859</v>
      </c>
      <c r="BT27" s="517">
        <v>-20.409067518574489</v>
      </c>
      <c r="BU27" s="512">
        <v>-5.0141778408927272E-2</v>
      </c>
      <c r="BV27" s="517">
        <v>366.92231888086485</v>
      </c>
      <c r="BW27" s="126">
        <v>-21.730294511203056</v>
      </c>
      <c r="BX27" s="576">
        <v>-5.591187029863557E-2</v>
      </c>
      <c r="BY27" s="156">
        <v>441.61365391670671</v>
      </c>
      <c r="BZ27" s="126">
        <v>-29.021161696605304</v>
      </c>
      <c r="CA27" s="576">
        <v>-6.1663864919950968E-2</v>
      </c>
      <c r="CB27" s="517">
        <v>435.71868799734551</v>
      </c>
      <c r="CC27" s="126">
        <v>-27.977850933063735</v>
      </c>
      <c r="CD27" s="576">
        <v>-6.0336553293236034E-2</v>
      </c>
      <c r="CE27" s="517">
        <v>408.77846920666769</v>
      </c>
      <c r="CF27" s="126">
        <f t="shared" si="0"/>
        <v>-18.985701393976626</v>
      </c>
      <c r="CG27" s="576">
        <f t="shared" si="1"/>
        <v>-4.4383570899165975E-2</v>
      </c>
      <c r="CH27" s="517">
        <v>427.79449078977939</v>
      </c>
      <c r="CI27" s="126">
        <f t="shared" si="2"/>
        <v>-26.142408146800221</v>
      </c>
      <c r="CJ27" s="576">
        <f t="shared" si="3"/>
        <v>-5.7590401238681033E-2</v>
      </c>
      <c r="CK27" s="517">
        <v>389.83443861513058</v>
      </c>
      <c r="CL27" s="126">
        <f t="shared" si="4"/>
        <v>-16.610356706431446</v>
      </c>
      <c r="CM27" s="576">
        <f t="shared" si="5"/>
        <v>-4.0867436113408782E-2</v>
      </c>
      <c r="CN27" s="517">
        <v>381.5745454446502</v>
      </c>
      <c r="CO27" s="126">
        <f t="shared" si="6"/>
        <v>-7.1546289668497707</v>
      </c>
      <c r="CP27" s="576">
        <f t="shared" si="7"/>
        <v>-1.8405176245598797E-2</v>
      </c>
      <c r="CQ27" s="517">
        <v>361.85626720400393</v>
      </c>
      <c r="CR27" s="126">
        <f t="shared" si="8"/>
        <v>-4.173990224513318</v>
      </c>
      <c r="CS27" s="576">
        <f t="shared" si="9"/>
        <v>-1.1403402149966973E-2</v>
      </c>
      <c r="CT27" s="517">
        <v>355.86186953484781</v>
      </c>
      <c r="CU27" s="126">
        <f t="shared" si="10"/>
        <v>-1.8794058248256533</v>
      </c>
      <c r="CV27" s="576">
        <f t="shared" si="11"/>
        <v>-5.2535336408584578E-3</v>
      </c>
      <c r="CW27" s="517">
        <v>365.49413429237211</v>
      </c>
      <c r="CX27" s="126">
        <f t="shared" si="12"/>
        <v>-4.3660536655215765</v>
      </c>
      <c r="CY27" s="576">
        <f t="shared" si="13"/>
        <v>-1.1804605652822047E-2</v>
      </c>
      <c r="CZ27" s="517">
        <v>378.48903802274714</v>
      </c>
      <c r="DA27" s="126">
        <f t="shared" si="14"/>
        <v>-17.83585786334811</v>
      </c>
      <c r="DB27" s="576">
        <f t="shared" si="15"/>
        <v>-4.5003122560522114E-2</v>
      </c>
      <c r="DC27" s="517">
        <v>357.28408808911962</v>
      </c>
      <c r="DD27" s="126">
        <f t="shared" si="16"/>
        <v>6.9908833914198567</v>
      </c>
      <c r="DE27" s="576">
        <f t="shared" si="17"/>
        <v>1.9957233819174233E-2</v>
      </c>
      <c r="DF27" s="517">
        <v>358.75217831381542</v>
      </c>
      <c r="DG27" s="126">
        <f t="shared" si="18"/>
        <v>11.174706383826276</v>
      </c>
      <c r="DH27" s="576">
        <f t="shared" si="19"/>
        <v>3.2150260837610162E-2</v>
      </c>
      <c r="DI27" s="517">
        <v>365.89783273267807</v>
      </c>
      <c r="DJ27" s="126">
        <f t="shared" si="20"/>
        <v>5.4984198595494149</v>
      </c>
      <c r="DK27" s="576">
        <f t="shared" si="21"/>
        <v>1.5256461756459694E-2</v>
      </c>
      <c r="DL27" s="517">
        <v>360.30804136274935</v>
      </c>
      <c r="DM27" s="126">
        <f t="shared" si="22"/>
        <v>7.7088566707246855</v>
      </c>
      <c r="DN27" s="576">
        <f t="shared" si="23"/>
        <v>2.1862945251725222E-2</v>
      </c>
      <c r="DO27" s="517">
        <v>361.80743933668748</v>
      </c>
      <c r="DP27" s="126">
        <f t="shared" si="24"/>
        <v>-1.7408410987777643</v>
      </c>
      <c r="DQ27" s="847">
        <f t="shared" si="25"/>
        <v>-4.7884729277017915E-3</v>
      </c>
      <c r="DR27" s="517">
        <v>381.55679397373245</v>
      </c>
      <c r="DS27" s="126">
        <f t="shared" si="26"/>
        <v>-3.0232472906452585</v>
      </c>
      <c r="DT27" s="847">
        <f t="shared" si="27"/>
        <v>-7.8611653394850562E-3</v>
      </c>
      <c r="DU27" s="517">
        <v>417.1429660200107</v>
      </c>
      <c r="DV27" s="126">
        <f t="shared" si="28"/>
        <v>-0.90561369965263339</v>
      </c>
      <c r="DW27" s="847">
        <f t="shared" si="29"/>
        <v>-2.1662881865545948E-3</v>
      </c>
      <c r="DX27" s="517">
        <v>384.43610019067336</v>
      </c>
      <c r="DY27" s="126">
        <f t="shared" si="30"/>
        <v>-2.1820292946152335</v>
      </c>
      <c r="DZ27" s="847">
        <f t="shared" si="31"/>
        <v>-5.6438876715900702E-3</v>
      </c>
      <c r="EA27" s="517">
        <v>370.99524676138003</v>
      </c>
      <c r="EB27" s="126">
        <f t="shared" si="32"/>
        <v>4.0729278805151807</v>
      </c>
      <c r="EC27" s="847">
        <f t="shared" si="33"/>
        <v>1.1100245667633018E-2</v>
      </c>
    </row>
    <row r="28" spans="1:133" s="503" customFormat="1" x14ac:dyDescent="0.25">
      <c r="A28" s="52" t="s">
        <v>76</v>
      </c>
      <c r="B28" s="52"/>
      <c r="C28" s="29">
        <v>320.336387369985</v>
      </c>
      <c r="D28" s="29">
        <v>321.30346893098107</v>
      </c>
      <c r="E28" s="29">
        <v>331.62447132870187</v>
      </c>
      <c r="F28" s="504">
        <v>324.24723617207997</v>
      </c>
      <c r="G28" s="503">
        <v>329.73544727902095</v>
      </c>
      <c r="H28" s="503">
        <v>331.29575678794544</v>
      </c>
      <c r="I28" s="503">
        <v>373.65509228563053</v>
      </c>
      <c r="J28" s="123">
        <v>342.86754120168825</v>
      </c>
      <c r="K28" s="29">
        <v>332.42355531402438</v>
      </c>
      <c r="L28" s="515">
        <v>415.66762797453634</v>
      </c>
      <c r="M28" s="515">
        <v>402.4950851973137</v>
      </c>
      <c r="N28" s="504">
        <v>390.15564881879362</v>
      </c>
      <c r="O28" s="503">
        <v>402.4246388905471</v>
      </c>
      <c r="P28" s="123">
        <v>351.63526340164009</v>
      </c>
      <c r="Q28" s="29">
        <v>350.01176344310812</v>
      </c>
      <c r="R28" s="29">
        <v>334.89846383606499</v>
      </c>
      <c r="S28" s="504">
        <v>319.79194179138148</v>
      </c>
      <c r="T28" s="503">
        <v>333.16417848473247</v>
      </c>
      <c r="U28" s="503">
        <v>346.07377144457422</v>
      </c>
      <c r="V28" s="29">
        <v>321.25385288966726</v>
      </c>
      <c r="W28" s="515">
        <v>320.67268518750217</v>
      </c>
      <c r="X28" s="515">
        <v>327.89009095055286</v>
      </c>
      <c r="Y28" s="504">
        <v>323.20690149796241</v>
      </c>
      <c r="Z28" s="503">
        <v>327.9395026225485</v>
      </c>
      <c r="AA28" s="503">
        <v>331.25448245434688</v>
      </c>
      <c r="AB28" s="503">
        <v>373.46320216512129</v>
      </c>
      <c r="AC28" s="123">
        <v>342.23260467839208</v>
      </c>
      <c r="AD28" s="29">
        <v>331.28997554947387</v>
      </c>
      <c r="AE28" s="515">
        <v>403.22179902644456</v>
      </c>
      <c r="AF28" s="515">
        <v>414.80074886014216</v>
      </c>
      <c r="AG28" s="504">
        <v>394.15480501083675</v>
      </c>
      <c r="AH28" s="503">
        <v>404.70867381789049</v>
      </c>
      <c r="AI28" s="123">
        <v>351.30063378058333</v>
      </c>
      <c r="AJ28" s="29">
        <v>323.89767700411346</v>
      </c>
      <c r="AK28" s="29">
        <v>328.04489891227814</v>
      </c>
      <c r="AL28" s="504">
        <v>318.03037558975541</v>
      </c>
      <c r="AM28" s="503">
        <v>322.8514294397641</v>
      </c>
      <c r="AN28" s="123">
        <v>343.57603214286974</v>
      </c>
      <c r="AO28" s="29">
        <v>327.41497324939741</v>
      </c>
      <c r="AP28" s="515">
        <v>320.48808709008443</v>
      </c>
      <c r="AQ28" s="515">
        <v>323.39044928653692</v>
      </c>
      <c r="AR28" s="504">
        <v>323.39481479301463</v>
      </c>
      <c r="AS28" s="29">
        <v>322.29737602801265</v>
      </c>
      <c r="AT28" s="515">
        <v>320.19186907133167</v>
      </c>
      <c r="AU28" s="515">
        <v>375.10014744290419</v>
      </c>
      <c r="AV28" s="504">
        <v>335.86893851952937</v>
      </c>
      <c r="AW28" s="29">
        <v>328.85282232739831</v>
      </c>
      <c r="AX28" s="29">
        <v>392.86627564098006</v>
      </c>
      <c r="AY28" s="515">
        <v>397.2311816102773</v>
      </c>
      <c r="AZ28" s="515">
        <v>377.63152135854341</v>
      </c>
      <c r="BA28" s="504">
        <v>389.24055418865919</v>
      </c>
      <c r="BB28" s="123">
        <v>345.77626829023922</v>
      </c>
      <c r="BC28" s="29">
        <v>323.03978866323928</v>
      </c>
      <c r="BD28" s="515">
        <v>321.0463911040049</v>
      </c>
      <c r="BE28" s="515">
        <v>316.86278011449576</v>
      </c>
      <c r="BF28" s="504">
        <v>319.07496824480074</v>
      </c>
      <c r="BG28" s="123">
        <v>338.60672729750667</v>
      </c>
      <c r="BH28" s="123">
        <v>-4.9693048453630695</v>
      </c>
      <c r="BI28" s="574">
        <v>-1.4463479347990945E-2</v>
      </c>
      <c r="BJ28" s="503">
        <v>312.72579799146337</v>
      </c>
      <c r="BK28" s="503">
        <v>312.17250832107214</v>
      </c>
      <c r="BL28" s="503">
        <v>325.76617195968913</v>
      </c>
      <c r="BM28" s="503">
        <v>316.76279624371836</v>
      </c>
      <c r="BN28" s="503">
        <v>335.99376549958822</v>
      </c>
      <c r="BO28" s="515">
        <v>331.35669637433597</v>
      </c>
      <c r="BP28" s="515">
        <v>369.7605728873009</v>
      </c>
      <c r="BQ28" s="515">
        <v>-5.3395745556032921</v>
      </c>
      <c r="BR28" s="26">
        <v>-1.4235063867619659E-2</v>
      </c>
      <c r="BS28" s="515">
        <v>344.04140756783323</v>
      </c>
      <c r="BT28" s="515">
        <v>8.1724690483038671</v>
      </c>
      <c r="BU28" s="26">
        <v>2.4332315707213493E-2</v>
      </c>
      <c r="BV28" s="515">
        <v>328.50525907871867</v>
      </c>
      <c r="BW28" s="123">
        <v>-0.3475632486796485</v>
      </c>
      <c r="BX28" s="574">
        <v>-1.0568960491803914E-3</v>
      </c>
      <c r="BY28" s="733">
        <v>395.50136324462864</v>
      </c>
      <c r="BZ28" s="123">
        <v>2.6350876036485715</v>
      </c>
      <c r="CA28" s="574">
        <v>6.7073397922723212E-3</v>
      </c>
      <c r="CB28" s="515">
        <v>405.51863078523252</v>
      </c>
      <c r="CC28" s="123">
        <v>8.2874491749552135</v>
      </c>
      <c r="CD28" s="574">
        <v>2.0863037844511444E-2</v>
      </c>
      <c r="CE28" s="515">
        <v>391.34839397420274</v>
      </c>
      <c r="CF28" s="123">
        <f t="shared" si="0"/>
        <v>13.716872615659327</v>
      </c>
      <c r="CG28" s="574">
        <f t="shared" si="1"/>
        <v>3.6323431281139795E-2</v>
      </c>
      <c r="CH28" s="515">
        <v>397.70830888018548</v>
      </c>
      <c r="CI28" s="123">
        <f t="shared" si="2"/>
        <v>8.4677546915262951</v>
      </c>
      <c r="CJ28" s="574">
        <f t="shared" si="3"/>
        <v>2.17545540936161E-2</v>
      </c>
      <c r="CK28" s="515">
        <v>346.0610161232957</v>
      </c>
      <c r="CL28" s="123">
        <f t="shared" si="4"/>
        <v>0.28474783305648543</v>
      </c>
      <c r="CM28" s="574">
        <f t="shared" si="5"/>
        <v>8.2350311218429989E-4</v>
      </c>
      <c r="CN28" s="515">
        <v>335.33785844738765</v>
      </c>
      <c r="CO28" s="123">
        <f t="shared" si="6"/>
        <v>12.298069784148367</v>
      </c>
      <c r="CP28" s="574">
        <f t="shared" si="7"/>
        <v>3.8069829834394768E-2</v>
      </c>
      <c r="CQ28" s="515">
        <v>324.89358133162989</v>
      </c>
      <c r="CR28" s="123">
        <f t="shared" si="8"/>
        <v>3.8471902276249921</v>
      </c>
      <c r="CS28" s="574">
        <f t="shared" si="9"/>
        <v>1.1983284454297671E-2</v>
      </c>
      <c r="CT28" s="515">
        <v>317.90708023922656</v>
      </c>
      <c r="CU28" s="123">
        <f t="shared" si="10"/>
        <v>1.0443001247307961</v>
      </c>
      <c r="CV28" s="574">
        <f t="shared" si="11"/>
        <v>3.2957487918064939E-3</v>
      </c>
      <c r="CW28" s="515">
        <v>325.24490603026686</v>
      </c>
      <c r="CX28" s="123">
        <f t="shared" si="12"/>
        <v>6.1699377854661179</v>
      </c>
      <c r="CY28" s="574">
        <f t="shared" si="13"/>
        <v>1.9336953379346315E-2</v>
      </c>
      <c r="CZ28" s="515">
        <v>342.07490773965452</v>
      </c>
      <c r="DA28" s="123">
        <f t="shared" si="14"/>
        <v>3.4681804421478546</v>
      </c>
      <c r="DB28" s="574">
        <f t="shared" si="15"/>
        <v>1.0242503064921808E-2</v>
      </c>
      <c r="DC28" s="515">
        <v>318.15129948134773</v>
      </c>
      <c r="DD28" s="123">
        <f t="shared" si="16"/>
        <v>5.4255014898843683</v>
      </c>
      <c r="DE28" s="574">
        <f t="shared" si="17"/>
        <v>1.7349069135743227E-2</v>
      </c>
      <c r="DF28" s="515">
        <v>327.96802542914941</v>
      </c>
      <c r="DG28" s="123">
        <f t="shared" si="18"/>
        <v>15.795517108077263</v>
      </c>
      <c r="DH28" s="574">
        <f t="shared" si="19"/>
        <v>5.0598680816029563E-2</v>
      </c>
      <c r="DI28" s="515">
        <v>332.26076270096968</v>
      </c>
      <c r="DJ28" s="123">
        <f t="shared" si="20"/>
        <v>6.4945907412805468</v>
      </c>
      <c r="DK28" s="574">
        <f t="shared" si="21"/>
        <v>1.9936357118394105E-2</v>
      </c>
      <c r="DL28" s="515">
        <v>327.94837843610134</v>
      </c>
      <c r="DM28" s="123">
        <f t="shared" si="22"/>
        <v>11.185582192382981</v>
      </c>
      <c r="DN28" s="574">
        <f t="shared" si="23"/>
        <v>3.531217152085233E-2</v>
      </c>
      <c r="DO28" s="515">
        <v>335.21504942280365</v>
      </c>
      <c r="DP28" s="123">
        <f t="shared" si="24"/>
        <v>-0.77871607678457622</v>
      </c>
      <c r="DQ28" s="865">
        <f t="shared" si="25"/>
        <v>-2.317650375526181E-3</v>
      </c>
      <c r="DR28" s="515">
        <v>340.74990793930868</v>
      </c>
      <c r="DS28" s="123">
        <f t="shared" si="26"/>
        <v>9.3932115649727166</v>
      </c>
      <c r="DT28" s="865">
        <f t="shared" si="27"/>
        <v>2.8347734232481422E-2</v>
      </c>
      <c r="DU28" s="515">
        <v>391.67986287012758</v>
      </c>
      <c r="DV28" s="123">
        <f t="shared" si="28"/>
        <v>21.919289982826683</v>
      </c>
      <c r="DW28" s="865">
        <f t="shared" si="29"/>
        <v>5.9279684179598703E-2</v>
      </c>
      <c r="DX28" s="515">
        <v>354.18595329135644</v>
      </c>
      <c r="DY28" s="123">
        <f t="shared" si="30"/>
        <v>10.144545723523208</v>
      </c>
      <c r="DZ28" s="865">
        <f t="shared" si="31"/>
        <v>2.948640919486719E-2</v>
      </c>
      <c r="EA28" s="515">
        <v>339.61962857823238</v>
      </c>
      <c r="EB28" s="123">
        <f t="shared" si="32"/>
        <v>11.114369499513714</v>
      </c>
      <c r="EC28" s="865">
        <f t="shared" si="33"/>
        <v>3.3833155459013255E-2</v>
      </c>
    </row>
    <row r="29" spans="1:133" x14ac:dyDescent="0.25">
      <c r="A29" s="98" t="s">
        <v>31</v>
      </c>
      <c r="B29" s="98">
        <v>338.3</v>
      </c>
      <c r="C29" s="295">
        <v>313.4489293571786</v>
      </c>
      <c r="D29" s="295">
        <v>314.4380490760376</v>
      </c>
      <c r="E29" s="295">
        <v>326.23402042938409</v>
      </c>
      <c r="F29" s="295">
        <v>317.84883085237658</v>
      </c>
      <c r="G29" s="295">
        <v>324.07589783993171</v>
      </c>
      <c r="H29" s="295">
        <v>325.05310094451886</v>
      </c>
      <c r="I29" s="295">
        <v>372.61475906837393</v>
      </c>
      <c r="J29" s="295">
        <v>338.10645882424024</v>
      </c>
      <c r="K29" s="295">
        <v>326.69739782184138</v>
      </c>
      <c r="L29" s="295">
        <v>420.98432664470391</v>
      </c>
      <c r="M29" s="295">
        <v>405.15541365386423</v>
      </c>
      <c r="N29" s="295">
        <v>391.93304279644786</v>
      </c>
      <c r="O29" s="295">
        <v>405.55621371875372</v>
      </c>
      <c r="P29" s="295">
        <v>348.04880708754865</v>
      </c>
      <c r="Q29" s="295">
        <v>345.733642578125</v>
      </c>
      <c r="R29" s="295">
        <v>328.43169348819555</v>
      </c>
      <c r="S29" s="295">
        <v>311.78092105963361</v>
      </c>
      <c r="T29" s="295">
        <v>326.60623584977651</v>
      </c>
      <c r="U29" s="295">
        <v>342.16375099199649</v>
      </c>
      <c r="V29" s="295">
        <v>313.35601780517032</v>
      </c>
      <c r="W29" s="295">
        <v>312.87988750793789</v>
      </c>
      <c r="X29" s="295">
        <v>320.90778631608185</v>
      </c>
      <c r="Y29" s="295">
        <v>315.63376708649196</v>
      </c>
      <c r="Z29" s="295">
        <v>321.12470087742622</v>
      </c>
      <c r="AA29" s="295">
        <v>324.4413835322926</v>
      </c>
      <c r="AB29" s="295">
        <v>372.48490046817489</v>
      </c>
      <c r="AC29" s="295">
        <v>336.85287143424148</v>
      </c>
      <c r="AD29" s="295">
        <v>324.60985427384463</v>
      </c>
      <c r="AE29" s="295">
        <v>406.38768715484753</v>
      </c>
      <c r="AF29" s="295">
        <v>418.44957763325118</v>
      </c>
      <c r="AG29" s="295">
        <v>396.36822470923858</v>
      </c>
      <c r="AH29" s="295">
        <v>407.89504332432688</v>
      </c>
      <c r="AI29" s="295">
        <v>347.08737101169578</v>
      </c>
      <c r="AJ29" s="295">
        <v>316.03127024055192</v>
      </c>
      <c r="AK29" s="295">
        <v>321.34528207950109</v>
      </c>
      <c r="AL29" s="295">
        <v>306.21978166225466</v>
      </c>
      <c r="AM29" s="295">
        <v>313.93267928912201</v>
      </c>
      <c r="AN29" s="295">
        <v>338.16925178446081</v>
      </c>
      <c r="AO29" s="295">
        <v>320.8905030938929</v>
      </c>
      <c r="AP29" s="295">
        <v>312.70001259921884</v>
      </c>
      <c r="AQ29" s="295">
        <v>316.4856083232138</v>
      </c>
      <c r="AR29" s="295">
        <v>316.84135623209039</v>
      </c>
      <c r="AS29" s="295">
        <v>315.15389723920146</v>
      </c>
      <c r="AT29" s="295">
        <v>312.9444169997455</v>
      </c>
      <c r="AU29" s="295">
        <v>374.34470521816274</v>
      </c>
      <c r="AV29" s="295">
        <v>329.81386055316017</v>
      </c>
      <c r="AW29" s="295">
        <v>322.32181533437745</v>
      </c>
      <c r="AX29" s="295">
        <v>394.83041284306</v>
      </c>
      <c r="AY29" s="295">
        <v>398.91260269446235</v>
      </c>
      <c r="AZ29" s="295">
        <v>376.8587593250889</v>
      </c>
      <c r="BA29" s="295">
        <v>390.18948849060627</v>
      </c>
      <c r="BB29" s="295">
        <v>341.19961772327275</v>
      </c>
      <c r="BC29" s="295">
        <v>314.87565814808306</v>
      </c>
      <c r="BD29" s="295">
        <v>312.96453172652565</v>
      </c>
      <c r="BE29" s="295">
        <v>309.09917045404814</v>
      </c>
      <c r="BF29" s="295">
        <v>312.06799065125762</v>
      </c>
      <c r="BG29" s="295">
        <v>333.36328266119136</v>
      </c>
      <c r="BH29" s="295">
        <v>-4.805969123269449</v>
      </c>
      <c r="BI29" s="136">
        <v>-1.4211727109751045E-2</v>
      </c>
      <c r="BJ29" s="740">
        <v>304.71657681636702</v>
      </c>
      <c r="BK29" s="740">
        <v>304.86255268289614</v>
      </c>
      <c r="BL29" s="740">
        <v>319.45802311298291</v>
      </c>
      <c r="BM29" s="740">
        <v>309.50797512717003</v>
      </c>
      <c r="BN29" s="740">
        <v>330.94252004794373</v>
      </c>
      <c r="BO29" s="295">
        <v>326.02652647541635</v>
      </c>
      <c r="BP29" s="295">
        <v>369.33622029359412</v>
      </c>
      <c r="BQ29" s="295">
        <v>-5.00848492456862</v>
      </c>
      <c r="BR29" s="238">
        <v>-1.3379339562582424E-2</v>
      </c>
      <c r="BS29" s="295">
        <v>339.90882933659333</v>
      </c>
      <c r="BT29" s="295">
        <v>10.09496878343316</v>
      </c>
      <c r="BU29" s="238">
        <v>3.0608079255680733E-2</v>
      </c>
      <c r="BV29" s="295">
        <v>322.48561005353525</v>
      </c>
      <c r="BW29" s="295">
        <v>0.16379471915780641</v>
      </c>
      <c r="BX29" s="136">
        <v>5.0817137210488019E-4</v>
      </c>
      <c r="BY29" s="736">
        <v>399.18720771131581</v>
      </c>
      <c r="BZ29" s="295">
        <v>4.356794868255804</v>
      </c>
      <c r="CA29" s="136">
        <v>1.103459796038451E-2</v>
      </c>
      <c r="CB29" s="295">
        <v>408.94953382735935</v>
      </c>
      <c r="CC29" s="295">
        <v>10.036931132896996</v>
      </c>
      <c r="CD29" s="136">
        <v>2.5160727099375561E-2</v>
      </c>
      <c r="CE29" s="295">
        <v>393.61738935749395</v>
      </c>
      <c r="CF29" s="295">
        <f t="shared" si="0"/>
        <v>16.758630032405051</v>
      </c>
      <c r="CG29" s="136">
        <f t="shared" si="1"/>
        <v>4.4469259683436436E-2</v>
      </c>
      <c r="CH29" s="295">
        <v>401.16480599824007</v>
      </c>
      <c r="CI29" s="295">
        <f t="shared" si="2"/>
        <v>10.975317507633804</v>
      </c>
      <c r="CJ29" s="136">
        <f t="shared" si="3"/>
        <v>2.8128173186034028E-2</v>
      </c>
      <c r="CK29" s="295">
        <v>344.83960697773188</v>
      </c>
      <c r="CL29" s="295">
        <f t="shared" si="4"/>
        <v>3.6399892544591239</v>
      </c>
      <c r="CM29" s="136">
        <f t="shared" si="5"/>
        <v>1.0668210236423267E-2</v>
      </c>
      <c r="CN29" s="295">
        <v>329.82814229452168</v>
      </c>
      <c r="CO29" s="295">
        <f t="shared" si="6"/>
        <v>14.952484146438621</v>
      </c>
      <c r="CP29" s="136">
        <f t="shared" si="7"/>
        <v>4.7486948449367301E-2</v>
      </c>
      <c r="CQ29" s="295">
        <v>317.63973360845324</v>
      </c>
      <c r="CR29" s="295">
        <f t="shared" si="8"/>
        <v>4.6752018819275918</v>
      </c>
      <c r="CS29" s="136">
        <f t="shared" si="9"/>
        <v>1.4938440008316572E-2</v>
      </c>
      <c r="CT29" s="295">
        <v>310.48544706629917</v>
      </c>
      <c r="CU29" s="295">
        <f t="shared" si="10"/>
        <v>1.3862766122510379</v>
      </c>
      <c r="CV29" s="136">
        <f t="shared" si="11"/>
        <v>4.4848926971065009E-3</v>
      </c>
      <c r="CW29" s="295">
        <v>318.23870006581393</v>
      </c>
      <c r="CX29" s="295">
        <f t="shared" si="12"/>
        <v>6.1707094145563133</v>
      </c>
      <c r="CY29" s="136">
        <f t="shared" si="13"/>
        <v>1.97736057507167E-2</v>
      </c>
      <c r="CZ29" s="295">
        <v>337.57310338649364</v>
      </c>
      <c r="DA29" s="295">
        <f t="shared" si="14"/>
        <v>4.2098207253022792</v>
      </c>
      <c r="DB29" s="136">
        <f t="shared" si="15"/>
        <v>1.2628327546140903E-2</v>
      </c>
      <c r="DC29" s="295">
        <v>317.50716660431124</v>
      </c>
      <c r="DD29" s="295">
        <f t="shared" si="16"/>
        <v>12.790589787944214</v>
      </c>
      <c r="DE29" s="136">
        <f t="shared" si="17"/>
        <v>4.1975365835289873E-2</v>
      </c>
      <c r="DF29" s="295">
        <v>321.9565901226801</v>
      </c>
      <c r="DG29" s="295">
        <f t="shared" si="18"/>
        <v>17.094037439783961</v>
      </c>
      <c r="DH29" s="136">
        <f t="shared" si="19"/>
        <v>5.6071292749307861E-2</v>
      </c>
      <c r="DI29" s="295">
        <v>326.54391570317841</v>
      </c>
      <c r="DJ29" s="295">
        <f t="shared" si="20"/>
        <v>7.085892590195499</v>
      </c>
      <c r="DK29" s="136">
        <f t="shared" si="21"/>
        <v>2.2180981780161542E-2</v>
      </c>
      <c r="DL29" s="295">
        <v>321.85556180301938</v>
      </c>
      <c r="DM29" s="295">
        <f t="shared" si="22"/>
        <v>12.347586675849357</v>
      </c>
      <c r="DN29" s="136">
        <f t="shared" si="23"/>
        <v>3.9894243987658166E-2</v>
      </c>
      <c r="DO29" s="295">
        <v>330.06517182969196</v>
      </c>
      <c r="DP29" s="295">
        <f t="shared" si="24"/>
        <v>-0.87734821825176823</v>
      </c>
      <c r="DQ29" s="866">
        <f t="shared" si="25"/>
        <v>-2.6510592175483117E-3</v>
      </c>
      <c r="DR29" s="295">
        <v>336.42208774583963</v>
      </c>
      <c r="DS29" s="295">
        <f t="shared" si="26"/>
        <v>10.395561270423286</v>
      </c>
      <c r="DT29" s="866">
        <f t="shared" si="27"/>
        <v>3.188563023630886E-2</v>
      </c>
      <c r="DU29" s="295">
        <v>394.1118744685798</v>
      </c>
      <c r="DV29" s="295">
        <f t="shared" si="28"/>
        <v>24.775654174985675</v>
      </c>
      <c r="DW29" s="866">
        <f t="shared" si="29"/>
        <v>6.7081571786517233E-2</v>
      </c>
      <c r="DX29" s="295">
        <v>351.5003803061075</v>
      </c>
      <c r="DY29" s="295">
        <f t="shared" si="30"/>
        <v>11.591550969514174</v>
      </c>
      <c r="DZ29" s="866">
        <f t="shared" si="31"/>
        <v>3.4101941370977711E-2</v>
      </c>
      <c r="EA29" s="295">
        <v>334.97471335237941</v>
      </c>
      <c r="EB29" s="295">
        <f t="shared" si="32"/>
        <v>12.489103298844157</v>
      </c>
      <c r="EC29" s="866">
        <f t="shared" si="33"/>
        <v>3.8727629728256288E-2</v>
      </c>
    </row>
    <row r="30" spans="1:133" x14ac:dyDescent="0.25">
      <c r="A30" s="71" t="s">
        <v>32</v>
      </c>
      <c r="B30" s="99">
        <v>423.29</v>
      </c>
      <c r="C30" s="295">
        <v>370.68965517241378</v>
      </c>
      <c r="D30" s="295">
        <v>370.28562993578862</v>
      </c>
      <c r="E30" s="295">
        <v>406.08177757416104</v>
      </c>
      <c r="F30" s="295">
        <v>383.28228110930655</v>
      </c>
      <c r="G30" s="295">
        <v>386.84899621763168</v>
      </c>
      <c r="H30" s="295">
        <v>392.49249249249249</v>
      </c>
      <c r="I30" s="295">
        <v>440.81957429878656</v>
      </c>
      <c r="J30" s="295">
        <v>407.76631222391006</v>
      </c>
      <c r="K30" s="295">
        <v>396.52177197024059</v>
      </c>
      <c r="L30" s="295">
        <v>563.08033052219093</v>
      </c>
      <c r="M30" s="295">
        <v>465.79580611894124</v>
      </c>
      <c r="N30" s="295">
        <v>508.97494904332962</v>
      </c>
      <c r="O30" s="295">
        <v>503.81518040202059</v>
      </c>
      <c r="P30" s="295">
        <v>429.65012693585334</v>
      </c>
      <c r="Q30" s="295">
        <v>422.09898011937776</v>
      </c>
      <c r="R30" s="295">
        <v>403.07300374174031</v>
      </c>
      <c r="S30" s="295">
        <v>372.23650385604111</v>
      </c>
      <c r="T30" s="295">
        <v>401.55471881452695</v>
      </c>
      <c r="U30" s="295">
        <v>422.8</v>
      </c>
      <c r="V30" s="295">
        <v>372.11689822736292</v>
      </c>
      <c r="W30" s="295">
        <v>378.08071989792489</v>
      </c>
      <c r="X30" s="295">
        <v>374.4313620551244</v>
      </c>
      <c r="Y30" s="295">
        <v>374.89313835770525</v>
      </c>
      <c r="Z30" s="295">
        <v>371.75224726018962</v>
      </c>
      <c r="AA30" s="295">
        <v>383.23228099519127</v>
      </c>
      <c r="AB30" s="295">
        <v>416.91791341942087</v>
      </c>
      <c r="AC30" s="295">
        <v>390.89381149321093</v>
      </c>
      <c r="AD30" s="295">
        <v>383.59188115355789</v>
      </c>
      <c r="AE30" s="295">
        <v>549.52949509258326</v>
      </c>
      <c r="AF30" s="295">
        <v>470.13229445661881</v>
      </c>
      <c r="AG30" s="295">
        <v>480.21492136340737</v>
      </c>
      <c r="AH30" s="295">
        <v>488.54786990380217</v>
      </c>
      <c r="AI30" s="295">
        <v>420.30107814012479</v>
      </c>
      <c r="AJ30" s="295">
        <v>352.79294414111712</v>
      </c>
      <c r="AK30" s="295">
        <v>386.43623985336478</v>
      </c>
      <c r="AL30" s="295">
        <v>370.31135895903867</v>
      </c>
      <c r="AM30" s="295">
        <v>368.42740822522768</v>
      </c>
      <c r="AN30" s="295">
        <v>405.82779416931788</v>
      </c>
      <c r="AO30" s="295">
        <v>380.60359443879281</v>
      </c>
      <c r="AP30" s="295">
        <v>362.47041758912894</v>
      </c>
      <c r="AQ30" s="295">
        <v>362.86637690850324</v>
      </c>
      <c r="AR30" s="295">
        <v>368.46473029045637</v>
      </c>
      <c r="AS30" s="295">
        <v>370.28286827150248</v>
      </c>
      <c r="AT30" s="295">
        <v>363.28383618651281</v>
      </c>
      <c r="AU30" s="295">
        <v>501.0694689853994</v>
      </c>
      <c r="AV30" s="295">
        <v>396.74095878889824</v>
      </c>
      <c r="AW30" s="295">
        <v>382.9</v>
      </c>
      <c r="AX30" s="295">
        <v>586.86605981794537</v>
      </c>
      <c r="AY30" s="295">
        <v>420.94438731552759</v>
      </c>
      <c r="AZ30" s="295">
        <v>443.61602982292641</v>
      </c>
      <c r="BA30" s="295">
        <v>448.23297583667141</v>
      </c>
      <c r="BB30" s="295">
        <v>408.9345751053059</v>
      </c>
      <c r="BC30" s="295">
        <v>370.33417108815041</v>
      </c>
      <c r="BD30" s="295">
        <v>337.30670103092785</v>
      </c>
      <c r="BE30" s="295">
        <v>324.87309644670052</v>
      </c>
      <c r="BF30" s="295">
        <v>345.94049420070598</v>
      </c>
      <c r="BG30" s="295">
        <v>392.34104731813306</v>
      </c>
      <c r="BH30" s="295">
        <v>-13.486746851184819</v>
      </c>
      <c r="BI30" s="136">
        <v>-3.3232684022518999E-2</v>
      </c>
      <c r="BJ30" s="740">
        <v>299.68687731283802</v>
      </c>
      <c r="BK30" s="740">
        <v>316.0927717700626</v>
      </c>
      <c r="BL30" s="740">
        <v>386.8315860924655</v>
      </c>
      <c r="BM30" s="740">
        <v>330.57040998217468</v>
      </c>
      <c r="BN30" s="740">
        <v>413.2460167431812</v>
      </c>
      <c r="BO30" s="295">
        <v>389.62017684887462</v>
      </c>
      <c r="BP30" s="295">
        <v>487.84454716658104</v>
      </c>
      <c r="BQ30" s="295">
        <v>-13.224921818818359</v>
      </c>
      <c r="BR30" s="238">
        <v>-2.639338981398549E-2</v>
      </c>
      <c r="BS30" s="295">
        <v>421.89318505107974</v>
      </c>
      <c r="BT30" s="295">
        <v>25.1522262621815</v>
      </c>
      <c r="BU30" s="238">
        <v>6.3397100059852246E-2</v>
      </c>
      <c r="BV30" s="295">
        <v>376.9911698328184</v>
      </c>
      <c r="BW30" s="295">
        <v>-5.9088301671815771</v>
      </c>
      <c r="BX30" s="136">
        <v>-1.5431784192169175E-2</v>
      </c>
      <c r="BY30" s="736">
        <v>641.28065395095371</v>
      </c>
      <c r="BZ30" s="295">
        <v>54.414594133008336</v>
      </c>
      <c r="CA30" s="136">
        <v>9.272063569307204E-2</v>
      </c>
      <c r="CB30" s="295">
        <v>473.09567473274592</v>
      </c>
      <c r="CC30" s="295">
        <v>52.151287417218327</v>
      </c>
      <c r="CD30" s="136">
        <v>0.12389115757024513</v>
      </c>
      <c r="CE30" s="295">
        <v>465.15679442508713</v>
      </c>
      <c r="CF30" s="295">
        <f t="shared" si="0"/>
        <v>21.540764602160721</v>
      </c>
      <c r="CG30" s="136">
        <f t="shared" si="1"/>
        <v>4.8557227769156414E-2</v>
      </c>
      <c r="CH30" s="295">
        <v>496.49380821450643</v>
      </c>
      <c r="CI30" s="295">
        <f t="shared" si="2"/>
        <v>48.260832377835015</v>
      </c>
      <c r="CJ30" s="136">
        <f t="shared" si="3"/>
        <v>0.10766908054399918</v>
      </c>
      <c r="CK30" s="295">
        <v>417.56214045370672</v>
      </c>
      <c r="CL30" s="295">
        <f t="shared" si="4"/>
        <v>8.6275653484008217</v>
      </c>
      <c r="CM30" s="136">
        <f t="shared" si="5"/>
        <v>2.1097666652860333E-2</v>
      </c>
      <c r="CN30" s="295">
        <v>379.72259842151965</v>
      </c>
      <c r="CO30" s="295">
        <f t="shared" si="6"/>
        <v>9.3884273333692363</v>
      </c>
      <c r="CP30" s="136">
        <f t="shared" si="7"/>
        <v>2.535123158034076E-2</v>
      </c>
      <c r="CQ30" s="295">
        <v>363.49052017501214</v>
      </c>
      <c r="CR30" s="295">
        <f t="shared" si="8"/>
        <v>26.183819144084282</v>
      </c>
      <c r="CS30" s="136">
        <f t="shared" si="9"/>
        <v>7.7626145771955687E-2</v>
      </c>
      <c r="CT30" s="295">
        <v>355.59954751131221</v>
      </c>
      <c r="CU30" s="295">
        <f t="shared" si="10"/>
        <v>30.726451064611695</v>
      </c>
      <c r="CV30" s="136">
        <f t="shared" si="11"/>
        <v>9.4579857183257871E-2</v>
      </c>
      <c r="CW30" s="295">
        <v>366.97785897457385</v>
      </c>
      <c r="CX30" s="295">
        <f t="shared" si="12"/>
        <v>21.037364773867864</v>
      </c>
      <c r="CY30" s="136">
        <f t="shared" si="13"/>
        <v>6.0812090884227371E-2</v>
      </c>
      <c r="CZ30" s="295">
        <v>402.3087264603908</v>
      </c>
      <c r="DA30" s="295">
        <f t="shared" si="14"/>
        <v>9.9676791422577367</v>
      </c>
      <c r="DB30" s="136">
        <f t="shared" si="15"/>
        <v>2.5405649524545822E-2</v>
      </c>
      <c r="DC30" s="295">
        <v>344.46325375051077</v>
      </c>
      <c r="DD30" s="295">
        <f t="shared" si="16"/>
        <v>44.776376437672752</v>
      </c>
      <c r="DE30" s="136">
        <f t="shared" si="17"/>
        <v>0.14941053421879216</v>
      </c>
      <c r="DF30" s="295">
        <v>383.10090237899919</v>
      </c>
      <c r="DG30" s="295">
        <f t="shared" si="18"/>
        <v>67.008130608936597</v>
      </c>
      <c r="DH30" s="136">
        <f t="shared" si="19"/>
        <v>0.21198881022714672</v>
      </c>
      <c r="DI30" s="295">
        <v>399.62251201098144</v>
      </c>
      <c r="DJ30" s="295">
        <f t="shared" si="20"/>
        <v>12.790925918515939</v>
      </c>
      <c r="DK30" s="136">
        <f t="shared" si="21"/>
        <v>3.3065877705908138E-2</v>
      </c>
      <c r="DL30" s="295">
        <v>371.64750957854409</v>
      </c>
      <c r="DM30" s="295">
        <f t="shared" si="22"/>
        <v>41.077099596369408</v>
      </c>
      <c r="DN30" s="136">
        <f t="shared" si="23"/>
        <v>0.12426127189842674</v>
      </c>
      <c r="DO30" s="295">
        <v>391.1993560504427</v>
      </c>
      <c r="DP30" s="295">
        <f t="shared" si="24"/>
        <v>-22.046660692738499</v>
      </c>
      <c r="DQ30" s="866">
        <f t="shared" si="25"/>
        <v>-5.3349965394681037E-2</v>
      </c>
      <c r="DR30" s="295">
        <v>396.63255532590614</v>
      </c>
      <c r="DS30" s="295">
        <f t="shared" si="26"/>
        <v>7.0123784770315183</v>
      </c>
      <c r="DT30" s="866">
        <f t="shared" si="27"/>
        <v>1.7997985971223124E-2</v>
      </c>
      <c r="DU30" s="295">
        <v>522.59544044246593</v>
      </c>
      <c r="DV30" s="295">
        <f t="shared" si="28"/>
        <v>34.750893275884891</v>
      </c>
      <c r="DW30" s="866">
        <f t="shared" si="29"/>
        <v>7.1233538383731768E-2</v>
      </c>
      <c r="DX30" s="295">
        <v>432.67232857920965</v>
      </c>
      <c r="DY30" s="295">
        <f t="shared" si="30"/>
        <v>10.779143528129907</v>
      </c>
      <c r="DZ30" s="866">
        <f t="shared" si="31"/>
        <v>2.5549461119702247E-2</v>
      </c>
      <c r="EA30" s="295">
        <v>405.05588196315767</v>
      </c>
      <c r="EB30" s="295">
        <f t="shared" si="32"/>
        <v>28.064712130339274</v>
      </c>
      <c r="EC30" s="866">
        <f t="shared" si="33"/>
        <v>7.4443950882947557E-2</v>
      </c>
    </row>
    <row r="31" spans="1:133" x14ac:dyDescent="0.25">
      <c r="A31" s="71" t="s">
        <v>33</v>
      </c>
      <c r="B31" s="99">
        <v>313.54000000000002</v>
      </c>
      <c r="C31" s="295">
        <v>299.83012457531146</v>
      </c>
      <c r="D31" s="295">
        <v>303.44867592888016</v>
      </c>
      <c r="E31" s="295">
        <v>304.45143604759829</v>
      </c>
      <c r="F31" s="295">
        <v>302.46466984999762</v>
      </c>
      <c r="G31" s="295">
        <v>305.78260132270645</v>
      </c>
      <c r="H31" s="295">
        <v>295.99292996788307</v>
      </c>
      <c r="I31" s="295">
        <v>334.4100693380858</v>
      </c>
      <c r="J31" s="295">
        <v>309.84469895380607</v>
      </c>
      <c r="K31" s="295">
        <v>305.45547383277301</v>
      </c>
      <c r="L31" s="295">
        <v>377.4839618213112</v>
      </c>
      <c r="M31" s="295">
        <v>376.79560550690661</v>
      </c>
      <c r="N31" s="295">
        <v>346.98362974939369</v>
      </c>
      <c r="O31" s="295">
        <v>367.29551462050904</v>
      </c>
      <c r="P31" s="295">
        <v>321.43229449220604</v>
      </c>
      <c r="Q31" s="295">
        <v>308.97949031047193</v>
      </c>
      <c r="R31" s="295">
        <v>313.73040752351096</v>
      </c>
      <c r="S31" s="295">
        <v>299.721747121742</v>
      </c>
      <c r="T31" s="295">
        <v>306.7140994478695</v>
      </c>
      <c r="U31" s="295">
        <v>317.2</v>
      </c>
      <c r="V31" s="295">
        <v>302.43859114900528</v>
      </c>
      <c r="W31" s="295">
        <v>299.63160049119932</v>
      </c>
      <c r="X31" s="295">
        <v>309.69710542522813</v>
      </c>
      <c r="Y31" s="295">
        <v>303.83806754641017</v>
      </c>
      <c r="Z31" s="295">
        <v>306.31310101304445</v>
      </c>
      <c r="AA31" s="295">
        <v>300.06927006667246</v>
      </c>
      <c r="AB31" s="295">
        <v>352.14717531790706</v>
      </c>
      <c r="AC31" s="295">
        <v>316.60264080441675</v>
      </c>
      <c r="AD31" s="295">
        <v>308.81594494366385</v>
      </c>
      <c r="AE31" s="295">
        <v>371.26388233248031</v>
      </c>
      <c r="AF31" s="295">
        <v>388.29080906762783</v>
      </c>
      <c r="AG31" s="295">
        <v>355.60878678171866</v>
      </c>
      <c r="AH31" s="295">
        <v>372.46345188741003</v>
      </c>
      <c r="AI31" s="295">
        <v>324.43335207230359</v>
      </c>
      <c r="AJ31" s="295">
        <v>295.42517446368572</v>
      </c>
      <c r="AK31" s="295">
        <v>299.51885224389815</v>
      </c>
      <c r="AL31" s="295">
        <v>293.56368208728452</v>
      </c>
      <c r="AM31" s="295">
        <v>295.94688234826373</v>
      </c>
      <c r="AN31" s="295">
        <v>316.85358956959618</v>
      </c>
      <c r="AO31" s="295">
        <v>309.05622867581872</v>
      </c>
      <c r="AP31" s="295">
        <v>302.85058928275009</v>
      </c>
      <c r="AQ31" s="295">
        <v>305.14450630981395</v>
      </c>
      <c r="AR31" s="295">
        <v>305.79446234299854</v>
      </c>
      <c r="AS31" s="295">
        <v>300.21869780096779</v>
      </c>
      <c r="AT31" s="295">
        <v>289.59880803698587</v>
      </c>
      <c r="AU31" s="295">
        <v>339.25719878431977</v>
      </c>
      <c r="AV31" s="295">
        <v>307.45215243868216</v>
      </c>
      <c r="AW31" s="295">
        <v>306.5</v>
      </c>
      <c r="AX31" s="295">
        <v>357.23196781831604</v>
      </c>
      <c r="AY31" s="295">
        <v>372.99636149080538</v>
      </c>
      <c r="AZ31" s="295">
        <v>347.6005188067445</v>
      </c>
      <c r="BA31" s="295">
        <v>357.94934391211473</v>
      </c>
      <c r="BB31" s="295">
        <v>318.71256333791899</v>
      </c>
      <c r="BC31" s="295">
        <v>288.99500759713482</v>
      </c>
      <c r="BD31" s="295">
        <v>306.62941835761723</v>
      </c>
      <c r="BE31" s="295">
        <v>304.81181375139454</v>
      </c>
      <c r="BF31" s="295">
        <v>301.24789478827176</v>
      </c>
      <c r="BG31" s="295">
        <v>313.9858865598373</v>
      </c>
      <c r="BH31" s="295">
        <v>-2.867703009758884</v>
      </c>
      <c r="BI31" s="136">
        <v>-9.0505618498887153E-3</v>
      </c>
      <c r="BJ31" s="740">
        <v>305.9490483492059</v>
      </c>
      <c r="BK31" s="740">
        <v>302.41448384482464</v>
      </c>
      <c r="BL31" s="740">
        <v>306.02949355861887</v>
      </c>
      <c r="BM31" s="740">
        <v>304.83677902732416</v>
      </c>
      <c r="BN31" s="740">
        <v>308.46659183335476</v>
      </c>
      <c r="BO31" s="295">
        <v>297.34012450481043</v>
      </c>
      <c r="BP31" s="295">
        <v>334.38525624842214</v>
      </c>
      <c r="BQ31" s="295">
        <v>-4.8719425358976309</v>
      </c>
      <c r="BR31" s="238">
        <v>-1.4360616527388508E-2</v>
      </c>
      <c r="BS31" s="295">
        <v>312.34072744121397</v>
      </c>
      <c r="BT31" s="295">
        <v>4.8885750025318089</v>
      </c>
      <c r="BU31" s="238">
        <v>1.5900278998719253E-2</v>
      </c>
      <c r="BV31" s="295">
        <v>307.87811277060405</v>
      </c>
      <c r="BW31" s="295">
        <v>1.3781127706040479</v>
      </c>
      <c r="BX31" s="136">
        <v>4.4962896267668776E-3</v>
      </c>
      <c r="BY31" s="736">
        <v>356.49938741682081</v>
      </c>
      <c r="BZ31" s="295">
        <v>-0.73258040149522685</v>
      </c>
      <c r="CA31" s="136">
        <v>-2.0507134508964456E-3</v>
      </c>
      <c r="CB31" s="295">
        <v>376.63549003741798</v>
      </c>
      <c r="CC31" s="295">
        <v>3.6391285466125964</v>
      </c>
      <c r="CD31" s="136">
        <v>9.7564719721865267E-3</v>
      </c>
      <c r="CE31" s="295">
        <v>361.80813713341598</v>
      </c>
      <c r="CF31" s="295">
        <f t="shared" si="0"/>
        <v>14.207618326671479</v>
      </c>
      <c r="CG31" s="136">
        <f t="shared" si="1"/>
        <v>4.0873409439789961E-2</v>
      </c>
      <c r="CH31" s="295">
        <v>365.30895289946108</v>
      </c>
      <c r="CI31" s="295">
        <f t="shared" si="2"/>
        <v>7.3596089873463484</v>
      </c>
      <c r="CJ31" s="136">
        <f t="shared" si="3"/>
        <v>2.0560476258767252E-2</v>
      </c>
      <c r="CK31" s="295">
        <v>323.25295747267336</v>
      </c>
      <c r="CL31" s="295">
        <f t="shared" si="4"/>
        <v>4.540394134754365</v>
      </c>
      <c r="CM31" s="136">
        <f t="shared" si="5"/>
        <v>1.4246046930821347E-2</v>
      </c>
      <c r="CN31" s="295">
        <v>304.36540016168146</v>
      </c>
      <c r="CO31" s="295">
        <f t="shared" si="6"/>
        <v>15.370392564546648</v>
      </c>
      <c r="CP31" s="136">
        <f t="shared" si="7"/>
        <v>5.3185668127434582E-2</v>
      </c>
      <c r="CQ31" s="295">
        <v>300.09945529062344</v>
      </c>
      <c r="CR31" s="295">
        <f t="shared" si="8"/>
        <v>-6.5299630669937869</v>
      </c>
      <c r="CS31" s="136">
        <f t="shared" si="9"/>
        <v>-2.1295944472548914E-2</v>
      </c>
      <c r="CT31" s="295">
        <v>299.31109136206146</v>
      </c>
      <c r="CU31" s="295">
        <f t="shared" si="10"/>
        <v>-5.5007223893330774</v>
      </c>
      <c r="CV31" s="136">
        <f t="shared" si="11"/>
        <v>-1.8046290009676211E-2</v>
      </c>
      <c r="CW31" s="295">
        <v>300.83477533272196</v>
      </c>
      <c r="CX31" s="295">
        <f t="shared" si="12"/>
        <v>-0.41311945554980412</v>
      </c>
      <c r="CY31" s="136">
        <f t="shared" si="13"/>
        <v>-1.3713604732081526E-3</v>
      </c>
      <c r="CZ31" s="295">
        <v>317.32772356912159</v>
      </c>
      <c r="DA31" s="295">
        <f t="shared" si="14"/>
        <v>3.3418370092842906</v>
      </c>
      <c r="DB31" s="136">
        <f t="shared" si="15"/>
        <v>1.064327140910337E-2</v>
      </c>
      <c r="DC31" s="295">
        <v>310.76300426560294</v>
      </c>
      <c r="DD31" s="295">
        <f t="shared" si="16"/>
        <v>4.8139559163970489</v>
      </c>
      <c r="DE31" s="136">
        <f t="shared" si="17"/>
        <v>1.5734502010617362E-2</v>
      </c>
      <c r="DF31" s="295">
        <v>310.32976632452505</v>
      </c>
      <c r="DG31" s="295">
        <f t="shared" si="18"/>
        <v>7.9152824797004087</v>
      </c>
      <c r="DH31" s="136">
        <f t="shared" si="19"/>
        <v>2.617362230494856E-2</v>
      </c>
      <c r="DI31" s="295">
        <v>313.69942038854276</v>
      </c>
      <c r="DJ31" s="295">
        <f t="shared" si="20"/>
        <v>7.6699268299238952</v>
      </c>
      <c r="DK31" s="136">
        <f t="shared" si="21"/>
        <v>2.5062704711024029E-2</v>
      </c>
      <c r="DL31" s="295">
        <v>311.60152960800639</v>
      </c>
      <c r="DM31" s="295">
        <f t="shared" si="22"/>
        <v>6.7647505806822323</v>
      </c>
      <c r="DN31" s="136">
        <f t="shared" si="23"/>
        <v>2.2191385836929707E-2</v>
      </c>
      <c r="DO31" s="295">
        <v>313.42002410782777</v>
      </c>
      <c r="DP31" s="295">
        <f t="shared" si="24"/>
        <v>4.9534322744730162</v>
      </c>
      <c r="DQ31" s="866">
        <f t="shared" si="25"/>
        <v>1.6058245546243941E-2</v>
      </c>
      <c r="DR31" s="295">
        <v>309.03963868956191</v>
      </c>
      <c r="DS31" s="295">
        <f t="shared" si="26"/>
        <v>11.699514184751479</v>
      </c>
      <c r="DT31" s="866">
        <f t="shared" si="27"/>
        <v>3.9347243175591663E-2</v>
      </c>
      <c r="DU31" s="295">
        <v>349.42715227522876</v>
      </c>
      <c r="DV31" s="295">
        <f t="shared" si="28"/>
        <v>15.041896026806626</v>
      </c>
      <c r="DW31" s="866">
        <f t="shared" si="29"/>
        <v>4.4983729831771263E-2</v>
      </c>
      <c r="DX31" s="295">
        <v>322.94948443512783</v>
      </c>
      <c r="DY31" s="295">
        <f t="shared" si="30"/>
        <v>10.608756993913858</v>
      </c>
      <c r="DZ31" s="866">
        <f t="shared" si="31"/>
        <v>3.3965333566403196E-2</v>
      </c>
      <c r="EA31" s="295">
        <v>316.30593456353739</v>
      </c>
      <c r="EB31" s="295">
        <f t="shared" si="32"/>
        <v>8.4278217929333437</v>
      </c>
      <c r="EC31" s="866">
        <f t="shared" si="33"/>
        <v>2.7373890651372166E-2</v>
      </c>
    </row>
    <row r="32" spans="1:133" x14ac:dyDescent="0.25">
      <c r="A32" s="71" t="s">
        <v>34</v>
      </c>
      <c r="B32" s="99">
        <v>386.6</v>
      </c>
      <c r="C32" s="295">
        <v>400</v>
      </c>
      <c r="D32" s="295">
        <v>363.63636363636368</v>
      </c>
      <c r="E32" s="295">
        <v>379.74683544303798</v>
      </c>
      <c r="F32" s="295">
        <v>378.37837837837839</v>
      </c>
      <c r="G32" s="295">
        <v>0</v>
      </c>
      <c r="H32" s="295">
        <v>400</v>
      </c>
      <c r="I32" s="295">
        <v>381.81818181818181</v>
      </c>
      <c r="J32" s="295">
        <v>384.61538461538458</v>
      </c>
      <c r="K32" s="295">
        <v>380.68181818181819</v>
      </c>
      <c r="L32" s="295">
        <v>0</v>
      </c>
      <c r="M32" s="295">
        <v>363.63636363636368</v>
      </c>
      <c r="N32" s="295">
        <v>375</v>
      </c>
      <c r="O32" s="295">
        <v>371.42857142857139</v>
      </c>
      <c r="P32" s="295">
        <v>378.04878048780489</v>
      </c>
      <c r="Q32" s="295">
        <v>361.11111111111114</v>
      </c>
      <c r="R32" s="295">
        <v>375</v>
      </c>
      <c r="S32" s="295">
        <v>392.15686274509807</v>
      </c>
      <c r="T32" s="295">
        <v>378.9473684210526</v>
      </c>
      <c r="U32" s="295">
        <v>381.2</v>
      </c>
      <c r="V32" s="295">
        <v>379.31034482758616</v>
      </c>
      <c r="W32" s="295">
        <v>333.33333333333331</v>
      </c>
      <c r="X32" s="295">
        <v>375</v>
      </c>
      <c r="Y32" s="295">
        <v>375</v>
      </c>
      <c r="Z32" s="295">
        <v>386.5414710485133</v>
      </c>
      <c r="AA32" s="295">
        <v>416.66666666666669</v>
      </c>
      <c r="AB32" s="295">
        <v>285.71428571428572</v>
      </c>
      <c r="AC32" s="295">
        <v>386.01823708206683</v>
      </c>
      <c r="AD32" s="295">
        <v>385.26912181303112</v>
      </c>
      <c r="AE32" s="295">
        <v>370.37037037037038</v>
      </c>
      <c r="AF32" s="295">
        <v>394.36619718309862</v>
      </c>
      <c r="AG32" s="295">
        <v>387.5</v>
      </c>
      <c r="AH32" s="295">
        <v>387.64044943820227</v>
      </c>
      <c r="AI32" s="295">
        <v>385.7466063348416</v>
      </c>
      <c r="AJ32" s="295">
        <v>400</v>
      </c>
      <c r="AK32" s="295">
        <v>381.57894736842104</v>
      </c>
      <c r="AL32" s="295">
        <v>428.57142857142856</v>
      </c>
      <c r="AM32" s="295">
        <v>388.34951456310677</v>
      </c>
      <c r="AN32" s="295">
        <v>386.01823708206683</v>
      </c>
      <c r="AO32" s="295">
        <v>352.94117647058823</v>
      </c>
      <c r="AP32" s="295">
        <v>500</v>
      </c>
      <c r="AQ32" s="295">
        <v>500</v>
      </c>
      <c r="AR32" s="295">
        <v>360</v>
      </c>
      <c r="AS32" s="295">
        <v>392.15686274509807</v>
      </c>
      <c r="AT32" s="295">
        <v>375</v>
      </c>
      <c r="AU32" s="295">
        <v>352.94117647058823</v>
      </c>
      <c r="AV32" s="295">
        <v>380.95238095238091</v>
      </c>
      <c r="AW32" s="295">
        <v>383.2</v>
      </c>
      <c r="AX32" s="295">
        <v>0</v>
      </c>
      <c r="AY32" s="295">
        <v>376.3440860215054</v>
      </c>
      <c r="AZ32" s="295">
        <v>386.36363636363637</v>
      </c>
      <c r="BA32" s="295">
        <v>379.56204379562041</v>
      </c>
      <c r="BB32" s="295">
        <v>378.04878048780483</v>
      </c>
      <c r="BC32" s="295">
        <v>384.21891106737883</v>
      </c>
      <c r="BD32" s="295">
        <v>384.94775709010918</v>
      </c>
      <c r="BE32" s="295">
        <v>1E-46</v>
      </c>
      <c r="BF32" s="295">
        <v>383.04392236976503</v>
      </c>
      <c r="BG32" s="295">
        <v>385.89572334245059</v>
      </c>
      <c r="BH32" s="295">
        <v>-0.12251373961623813</v>
      </c>
      <c r="BI32" s="136">
        <v>-3.1737811286411296E-4</v>
      </c>
      <c r="BJ32" s="740">
        <v>357.14285714285711</v>
      </c>
      <c r="BK32" s="740">
        <v>375</v>
      </c>
      <c r="BL32" s="740">
        <v>0</v>
      </c>
      <c r="BM32" s="740">
        <v>375.92322320994208</v>
      </c>
      <c r="BN32" s="740">
        <v>397.01670305986443</v>
      </c>
      <c r="BO32" s="295">
        <v>388.83608398859417</v>
      </c>
      <c r="BP32" s="295">
        <v>369.11513036475287</v>
      </c>
      <c r="BQ32" s="295">
        <v>16.17395389416464</v>
      </c>
      <c r="BR32" s="238">
        <v>4.5826202700133149E-2</v>
      </c>
      <c r="BS32" s="295">
        <v>385.44382723047266</v>
      </c>
      <c r="BT32" s="295">
        <v>4.4914462780917574</v>
      </c>
      <c r="BU32" s="238">
        <v>1.1790046479990865E-2</v>
      </c>
      <c r="BV32" s="295">
        <v>382.21715930211644</v>
      </c>
      <c r="BW32" s="295">
        <v>-0.982840697883546</v>
      </c>
      <c r="BX32" s="136">
        <v>-2.5648243681720929E-3</v>
      </c>
      <c r="BY32" s="736">
        <v>0</v>
      </c>
      <c r="BZ32" s="295">
        <v>0</v>
      </c>
      <c r="CA32" s="136"/>
      <c r="CB32" s="295">
        <v>305.81039755351685</v>
      </c>
      <c r="CC32" s="295">
        <v>-70.533688467988554</v>
      </c>
      <c r="CD32" s="136">
        <v>-0.18741808650065528</v>
      </c>
      <c r="CE32" s="295">
        <v>402.94516282647714</v>
      </c>
      <c r="CF32" s="295">
        <f t="shared" si="0"/>
        <v>16.58152646284077</v>
      </c>
      <c r="CG32" s="136">
        <f t="shared" si="1"/>
        <v>4.2916892021470227E-2</v>
      </c>
      <c r="CH32" s="295">
        <v>377.26697027675226</v>
      </c>
      <c r="CI32" s="295">
        <f t="shared" si="2"/>
        <v>-2.2950735188681506</v>
      </c>
      <c r="CJ32" s="136">
        <f t="shared" si="3"/>
        <v>-6.0466360016333967E-3</v>
      </c>
      <c r="CK32" s="295">
        <v>250.49907122652053</v>
      </c>
      <c r="CL32" s="295">
        <f t="shared" si="4"/>
        <v>-127.54970926128431</v>
      </c>
      <c r="CM32" s="136">
        <f t="shared" si="5"/>
        <v>-0.33738955352984884</v>
      </c>
      <c r="CN32" s="295">
        <v>409.21682195920425</v>
      </c>
      <c r="CO32" s="295">
        <f t="shared" si="6"/>
        <v>24.997910891825427</v>
      </c>
      <c r="CP32" s="136">
        <f t="shared" si="7"/>
        <v>6.5061635884553451E-2</v>
      </c>
      <c r="CQ32" s="295">
        <v>370.23324694557573</v>
      </c>
      <c r="CR32" s="295">
        <f t="shared" si="8"/>
        <v>-14.714510144533449</v>
      </c>
      <c r="CS32" s="136">
        <f t="shared" si="9"/>
        <v>-3.8224693801993122E-2</v>
      </c>
      <c r="CT32" s="295">
        <v>403.58382436031968</v>
      </c>
      <c r="CU32" s="295">
        <f t="shared" si="10"/>
        <v>403.58382436031968</v>
      </c>
      <c r="CV32" s="136"/>
      <c r="CW32" s="295">
        <v>397.59455295462459</v>
      </c>
      <c r="CX32" s="295">
        <f t="shared" si="12"/>
        <v>14.550630584859562</v>
      </c>
      <c r="CY32" s="136">
        <f t="shared" si="13"/>
        <v>3.7986846246873367E-2</v>
      </c>
      <c r="CZ32" s="295">
        <v>278.25978208194596</v>
      </c>
      <c r="DA32" s="295">
        <f t="shared" si="14"/>
        <v>-107.63594126050464</v>
      </c>
      <c r="DB32" s="136">
        <f t="shared" si="15"/>
        <v>-0.27892493943237257</v>
      </c>
      <c r="DC32" s="295">
        <v>386.57363756364322</v>
      </c>
      <c r="DD32" s="295">
        <f t="shared" si="16"/>
        <v>29.430780420786107</v>
      </c>
      <c r="DE32" s="136">
        <f t="shared" si="17"/>
        <v>8.2406185178201113E-2</v>
      </c>
      <c r="DF32" s="295">
        <v>0</v>
      </c>
      <c r="DG32" s="295">
        <f t="shared" si="18"/>
        <v>-375</v>
      </c>
      <c r="DH32" s="136">
        <f t="shared" si="19"/>
        <v>-1</v>
      </c>
      <c r="DI32" s="295">
        <v>0</v>
      </c>
      <c r="DJ32" s="295">
        <f t="shared" si="20"/>
        <v>0</v>
      </c>
      <c r="DK32" s="136" t="e">
        <f t="shared" si="21"/>
        <v>#DIV/0!</v>
      </c>
      <c r="DL32" s="295">
        <v>386.57363756364322</v>
      </c>
      <c r="DM32" s="295">
        <f t="shared" si="22"/>
        <v>10.650414353701137</v>
      </c>
      <c r="DN32" s="136">
        <f t="shared" si="23"/>
        <v>2.8331355170768988E-2</v>
      </c>
      <c r="DO32" s="295">
        <v>0</v>
      </c>
      <c r="DP32" s="295">
        <f t="shared" si="24"/>
        <v>-397.01670305986443</v>
      </c>
      <c r="DQ32" s="866">
        <f t="shared" si="25"/>
        <v>-1</v>
      </c>
      <c r="DR32" s="295">
        <v>0</v>
      </c>
      <c r="DS32" s="295">
        <f t="shared" si="26"/>
        <v>-388.83608398859417</v>
      </c>
      <c r="DT32" s="866">
        <f t="shared" si="27"/>
        <v>-1</v>
      </c>
      <c r="DU32" s="295">
        <v>386.43453758679681</v>
      </c>
      <c r="DV32" s="295">
        <f t="shared" si="28"/>
        <v>17.319407222043935</v>
      </c>
      <c r="DW32" s="866">
        <f t="shared" si="29"/>
        <v>4.69214231476483E-2</v>
      </c>
      <c r="DX32" s="295">
        <v>386.43453758679681</v>
      </c>
      <c r="DY32" s="295">
        <f t="shared" si="30"/>
        <v>0.9907103563241435</v>
      </c>
      <c r="DZ32" s="866">
        <f t="shared" si="31"/>
        <v>2.570310603863315E-3</v>
      </c>
      <c r="EA32" s="295">
        <v>386.47615554960009</v>
      </c>
      <c r="EB32" s="295">
        <f t="shared" si="32"/>
        <v>4.2589962474836511</v>
      </c>
      <c r="EC32" s="866">
        <f t="shared" si="33"/>
        <v>1.1142870339102716E-2</v>
      </c>
    </row>
    <row r="33" spans="1:133" s="732" customFormat="1" x14ac:dyDescent="0.25">
      <c r="A33" s="99" t="s">
        <v>35</v>
      </c>
      <c r="B33" s="99">
        <v>379.4</v>
      </c>
      <c r="C33" s="736">
        <v>375</v>
      </c>
      <c r="D33" s="737">
        <v>374.6</v>
      </c>
      <c r="E33" s="737">
        <v>375.3</v>
      </c>
      <c r="F33" s="738">
        <v>375</v>
      </c>
      <c r="G33" s="732">
        <v>375.8</v>
      </c>
      <c r="H33" s="60">
        <v>377.3</v>
      </c>
      <c r="I33" s="60">
        <v>380.3</v>
      </c>
      <c r="J33" s="223">
        <v>377.7</v>
      </c>
      <c r="K33" s="736">
        <v>376.23314566566779</v>
      </c>
      <c r="L33" s="737">
        <v>384.6</v>
      </c>
      <c r="M33" s="737">
        <v>381.7</v>
      </c>
      <c r="N33" s="738">
        <v>379.21592164081142</v>
      </c>
      <c r="O33" s="737">
        <v>381.81728329378291</v>
      </c>
      <c r="P33" s="223">
        <v>377.91687407990202</v>
      </c>
      <c r="Q33" s="736">
        <v>378.6039332924488</v>
      </c>
      <c r="R33" s="737">
        <v>381.19776771603216</v>
      </c>
      <c r="S33" s="738">
        <v>380.4</v>
      </c>
      <c r="T33" s="737">
        <v>380.2</v>
      </c>
      <c r="U33" s="223">
        <v>378.48700000000002</v>
      </c>
      <c r="V33" s="736">
        <v>380.2</v>
      </c>
      <c r="W33" s="737">
        <v>379.3</v>
      </c>
      <c r="X33" s="737">
        <v>380.9</v>
      </c>
      <c r="Y33" s="738">
        <v>380.2</v>
      </c>
      <c r="Z33" s="732">
        <v>380.8</v>
      </c>
      <c r="AA33" s="60">
        <v>380.7</v>
      </c>
      <c r="AB33" s="60">
        <v>379.5</v>
      </c>
      <c r="AC33" s="223">
        <v>380.3</v>
      </c>
      <c r="AD33" s="736">
        <v>380.2438047073781</v>
      </c>
      <c r="AE33" s="737">
        <v>384.2</v>
      </c>
      <c r="AF33" s="737">
        <v>386.3</v>
      </c>
      <c r="AG33" s="738">
        <v>380.96301370293367</v>
      </c>
      <c r="AH33" s="737">
        <v>383.73367007396359</v>
      </c>
      <c r="AI33" s="223">
        <v>381.26121376459753</v>
      </c>
      <c r="AJ33" s="736">
        <v>378.27960596562065</v>
      </c>
      <c r="AK33" s="737">
        <v>381.10322820365138</v>
      </c>
      <c r="AL33" s="738">
        <v>380</v>
      </c>
      <c r="AM33" s="737">
        <v>379.8</v>
      </c>
      <c r="AN33" s="223">
        <v>380.88821235201021</v>
      </c>
      <c r="AO33" s="736">
        <v>376.82760805160268</v>
      </c>
      <c r="AP33" s="737">
        <v>380.82772576258009</v>
      </c>
      <c r="AQ33" s="737">
        <v>380.50299999999999</v>
      </c>
      <c r="AR33" s="295">
        <v>374.21974623583088</v>
      </c>
      <c r="AS33" s="736">
        <v>380.0826701641858</v>
      </c>
      <c r="AT33" s="737">
        <v>377.99324548100884</v>
      </c>
      <c r="AU33" s="737">
        <v>379.2</v>
      </c>
      <c r="AV33" s="738">
        <v>379.1</v>
      </c>
      <c r="AW33" s="736">
        <v>376.43459209005482</v>
      </c>
      <c r="AX33" s="736">
        <v>382.12746811667336</v>
      </c>
      <c r="AY33" s="737">
        <v>383.14738312285147</v>
      </c>
      <c r="AZ33" s="737">
        <v>383</v>
      </c>
      <c r="BA33" s="738">
        <v>382.7</v>
      </c>
      <c r="BB33" s="223">
        <v>378.31566729905859</v>
      </c>
      <c r="BC33" s="736">
        <v>381.43182867965311</v>
      </c>
      <c r="BD33" s="737">
        <v>380.64206123524417</v>
      </c>
      <c r="BE33" s="737">
        <v>377.1</v>
      </c>
      <c r="BF33" s="295">
        <v>369.91494473334131</v>
      </c>
      <c r="BG33" s="223">
        <v>376.08901724292662</v>
      </c>
      <c r="BH33" s="223">
        <v>-4.7991951090835983</v>
      </c>
      <c r="BI33" s="575">
        <v>-1.260000953940855E-2</v>
      </c>
      <c r="BJ33" s="732">
        <v>373.6440635947406</v>
      </c>
      <c r="BK33" s="732">
        <v>373.6440635947406</v>
      </c>
      <c r="BL33" s="732">
        <v>375.11284483307202</v>
      </c>
      <c r="BM33" s="732">
        <v>374.23099486932671</v>
      </c>
      <c r="BN33" s="732">
        <v>374.9484166888285</v>
      </c>
      <c r="BO33" s="737">
        <v>371.7</v>
      </c>
      <c r="BP33" s="737">
        <v>372.2</v>
      </c>
      <c r="BQ33" s="737">
        <v>-7</v>
      </c>
      <c r="BR33" s="760">
        <v>-1.8459915611814346E-2</v>
      </c>
      <c r="BS33" s="737">
        <v>372.97454766754458</v>
      </c>
      <c r="BT33" s="737">
        <v>-6.1254523324554384</v>
      </c>
      <c r="BU33" s="760">
        <v>-1.61578800645092E-2</v>
      </c>
      <c r="BV33" s="737">
        <v>373.65648103982687</v>
      </c>
      <c r="BW33" s="223">
        <v>-2.7781110502279489</v>
      </c>
      <c r="BX33" s="575">
        <v>-7.3800631201378503E-3</v>
      </c>
      <c r="BY33" s="737">
        <v>373.8</v>
      </c>
      <c r="BZ33" s="223">
        <v>-8.3274681166733444</v>
      </c>
      <c r="CA33" s="575">
        <v>-2.1792382938906538E-2</v>
      </c>
      <c r="CB33" s="737">
        <v>379.3</v>
      </c>
      <c r="CC33" s="223">
        <v>-3.8473831228514541</v>
      </c>
      <c r="CD33" s="575">
        <v>-1.0041522642000764E-2</v>
      </c>
      <c r="CE33" s="737">
        <v>376.2</v>
      </c>
      <c r="CF33" s="223">
        <f t="shared" si="0"/>
        <v>-6.8000000000000114</v>
      </c>
      <c r="CG33" s="575">
        <f t="shared" si="1"/>
        <v>-1.7754569190600551E-2</v>
      </c>
      <c r="CH33" s="737">
        <v>374.5</v>
      </c>
      <c r="CI33" s="223">
        <f t="shared" si="2"/>
        <v>-8.1999999999999886</v>
      </c>
      <c r="CJ33" s="575">
        <f t="shared" si="3"/>
        <v>-2.1426704990854428E-2</v>
      </c>
      <c r="CK33" s="737">
        <v>374.5</v>
      </c>
      <c r="CL33" s="223">
        <f t="shared" si="4"/>
        <v>-3.8156672990585889</v>
      </c>
      <c r="CM33" s="575">
        <f t="shared" si="5"/>
        <v>-1.0085935182912485E-2</v>
      </c>
      <c r="CN33" s="737">
        <v>373.6440635947406</v>
      </c>
      <c r="CO33" s="223">
        <f t="shared" si="6"/>
        <v>-7.7877650849125075</v>
      </c>
      <c r="CP33" s="575">
        <f t="shared" si="7"/>
        <v>-2.0417187291029901E-2</v>
      </c>
      <c r="CQ33" s="737">
        <v>379.8</v>
      </c>
      <c r="CR33" s="223">
        <f t="shared" si="8"/>
        <v>-0.84206123524415943</v>
      </c>
      <c r="CS33" s="575">
        <f t="shared" si="9"/>
        <v>-2.2122127872877119E-3</v>
      </c>
      <c r="CT33" s="737">
        <v>374.11555982320601</v>
      </c>
      <c r="CU33" s="223">
        <f t="shared" si="10"/>
        <v>-2.9844401767940099</v>
      </c>
      <c r="CV33" s="575">
        <f t="shared" si="11"/>
        <v>-7.9141876870697687E-3</v>
      </c>
      <c r="CW33" s="737">
        <v>377.19777701310386</v>
      </c>
      <c r="CX33" s="223">
        <f t="shared" si="12"/>
        <v>7.2828322797625447</v>
      </c>
      <c r="CY33" s="575">
        <f t="shared" si="13"/>
        <v>1.9687856312516603E-2</v>
      </c>
      <c r="CZ33" s="737">
        <v>375.25032639057645</v>
      </c>
      <c r="DA33" s="223">
        <f t="shared" si="14"/>
        <v>-0.83869085235016883</v>
      </c>
      <c r="DB33" s="575">
        <f t="shared" si="15"/>
        <v>-2.2300328217466519E-3</v>
      </c>
      <c r="DC33" s="737">
        <v>373.6440635947406</v>
      </c>
      <c r="DD33" s="223">
        <f t="shared" si="16"/>
        <v>0</v>
      </c>
      <c r="DE33" s="575">
        <f t="shared" si="17"/>
        <v>0</v>
      </c>
      <c r="DF33" s="736">
        <v>374.8</v>
      </c>
      <c r="DG33" s="223">
        <f t="shared" si="18"/>
        <v>1.1559364052594105</v>
      </c>
      <c r="DH33" s="575">
        <f t="shared" si="19"/>
        <v>3.0936833149131865E-3</v>
      </c>
      <c r="DI33" s="736">
        <v>375.2</v>
      </c>
      <c r="DJ33" s="223">
        <f t="shared" si="20"/>
        <v>8.7155166927971095E-2</v>
      </c>
      <c r="DK33" s="575">
        <f t="shared" si="21"/>
        <v>2.3234386166316376E-4</v>
      </c>
      <c r="DL33" s="736">
        <v>374.2</v>
      </c>
      <c r="DM33" s="223">
        <f t="shared" si="22"/>
        <v>-3.0994869326718799E-2</v>
      </c>
      <c r="DN33" s="575">
        <f t="shared" si="23"/>
        <v>-8.2822828017068797E-5</v>
      </c>
      <c r="DO33" s="736">
        <v>372.8</v>
      </c>
      <c r="DP33" s="223">
        <f t="shared" si="24"/>
        <v>-2.1484166888284904</v>
      </c>
      <c r="DQ33" s="867">
        <f t="shared" si="25"/>
        <v>-5.7298993493589594E-3</v>
      </c>
      <c r="DR33" s="736">
        <v>371.78587569210407</v>
      </c>
      <c r="DS33" s="223">
        <f t="shared" si="26"/>
        <v>8.5875692104082191E-2</v>
      </c>
      <c r="DT33" s="867">
        <f t="shared" si="27"/>
        <v>2.3103495319903739E-4</v>
      </c>
      <c r="DU33" s="736">
        <v>374</v>
      </c>
      <c r="DV33" s="223">
        <f t="shared" si="28"/>
        <v>1.8000000000000114</v>
      </c>
      <c r="DW33" s="867">
        <f t="shared" si="29"/>
        <v>4.8361096184847165E-3</v>
      </c>
      <c r="DX33" s="736">
        <v>372.86708319575968</v>
      </c>
      <c r="DY33" s="223">
        <f t="shared" si="30"/>
        <v>-0.10746447178490826</v>
      </c>
      <c r="DZ33" s="867">
        <f t="shared" si="31"/>
        <v>-2.881281643933999E-4</v>
      </c>
      <c r="EA33" s="736">
        <v>373.50364994527638</v>
      </c>
      <c r="EB33" s="223">
        <f t="shared" si="32"/>
        <v>-0.15283109455049271</v>
      </c>
      <c r="EC33" s="867">
        <f t="shared" si="33"/>
        <v>-4.0901497044876071E-4</v>
      </c>
    </row>
    <row r="34" spans="1:133" s="503" customFormat="1" x14ac:dyDescent="0.25">
      <c r="A34" s="52" t="s">
        <v>77</v>
      </c>
      <c r="B34" s="52"/>
      <c r="C34" s="29">
        <v>655.1</v>
      </c>
      <c r="D34" s="515">
        <v>565.22694801626551</v>
      </c>
      <c r="E34" s="515">
        <v>735.1</v>
      </c>
      <c r="F34" s="504">
        <v>654</v>
      </c>
      <c r="G34" s="503">
        <v>701.3</v>
      </c>
      <c r="H34" s="503">
        <v>0</v>
      </c>
      <c r="I34" s="503">
        <v>339.2</v>
      </c>
      <c r="J34" s="123">
        <v>602.4</v>
      </c>
      <c r="K34" s="29">
        <v>638.63758436610783</v>
      </c>
      <c r="L34" s="515">
        <v>0</v>
      </c>
      <c r="M34" s="515">
        <v>1462.1</v>
      </c>
      <c r="N34" s="504">
        <v>469.7</v>
      </c>
      <c r="O34" s="503">
        <v>510.5</v>
      </c>
      <c r="P34" s="123">
        <v>631.3319177717658</v>
      </c>
      <c r="Q34" s="29">
        <v>660.23919941420547</v>
      </c>
      <c r="R34" s="515">
        <v>760.93686902678689</v>
      </c>
      <c r="S34" s="504">
        <v>727.67027440690936</v>
      </c>
      <c r="T34" s="503">
        <v>726.3</v>
      </c>
      <c r="U34" s="123">
        <v>663.96500000000003</v>
      </c>
      <c r="V34" s="29">
        <v>674.2</v>
      </c>
      <c r="W34" s="515">
        <v>649.6500233317779</v>
      </c>
      <c r="X34" s="515">
        <v>722.1</v>
      </c>
      <c r="Y34" s="504">
        <v>682</v>
      </c>
      <c r="Z34" s="503">
        <v>795.6</v>
      </c>
      <c r="AA34" s="503">
        <v>444.7</v>
      </c>
      <c r="AB34" s="503">
        <v>495.8</v>
      </c>
      <c r="AC34" s="123">
        <v>699.7</v>
      </c>
      <c r="AD34" s="29">
        <v>686.1712182028615</v>
      </c>
      <c r="AE34" s="515">
        <v>0</v>
      </c>
      <c r="AF34" s="515">
        <v>0</v>
      </c>
      <c r="AG34" s="504">
        <v>510.1</v>
      </c>
      <c r="AH34" s="503">
        <v>581.9</v>
      </c>
      <c r="AI34" s="123">
        <v>680.3938684841014</v>
      </c>
      <c r="AJ34" s="29">
        <v>587.53202391118703</v>
      </c>
      <c r="AK34" s="515">
        <v>752.32843137254906</v>
      </c>
      <c r="AL34" s="504">
        <v>684.8</v>
      </c>
      <c r="AM34" s="503">
        <v>679.7</v>
      </c>
      <c r="AN34" s="123">
        <v>677.68499999999995</v>
      </c>
      <c r="AO34" s="29">
        <v>648.9</v>
      </c>
      <c r="AP34" s="515">
        <v>616.6</v>
      </c>
      <c r="AQ34" s="515">
        <v>645.9</v>
      </c>
      <c r="AR34" s="504">
        <v>637</v>
      </c>
      <c r="AS34" s="29">
        <v>523.79999999999995</v>
      </c>
      <c r="AT34" s="515">
        <v>457.63389288569147</v>
      </c>
      <c r="AU34" s="515">
        <v>564</v>
      </c>
      <c r="AV34" s="504">
        <v>510.3</v>
      </c>
      <c r="AW34" s="29">
        <v>598.24784372042723</v>
      </c>
      <c r="AX34" s="29">
        <v>0</v>
      </c>
      <c r="AY34" s="515">
        <v>0</v>
      </c>
      <c r="AZ34" s="515">
        <v>500.9</v>
      </c>
      <c r="BA34" s="504">
        <v>500.9</v>
      </c>
      <c r="BB34" s="123">
        <v>594.01806543385499</v>
      </c>
      <c r="BC34" s="29">
        <v>680.88370665848424</v>
      </c>
      <c r="BD34" s="515">
        <v>728.20776549241441</v>
      </c>
      <c r="BE34" s="515">
        <v>587.44426866100957</v>
      </c>
      <c r="BF34" s="504">
        <v>647.86185376923629</v>
      </c>
      <c r="BG34" s="123">
        <v>612.46149053235035</v>
      </c>
      <c r="BH34" s="123">
        <v>-65.223509467649592</v>
      </c>
      <c r="BI34" s="574">
        <v>-9.6244581874542892E-2</v>
      </c>
      <c r="BJ34" s="503">
        <v>580.76272289470262</v>
      </c>
      <c r="BK34" s="503">
        <v>630.78366963866722</v>
      </c>
      <c r="BL34" s="503">
        <v>641.22979897516745</v>
      </c>
      <c r="BM34" s="503">
        <v>614.34919650700147</v>
      </c>
      <c r="BN34" s="503">
        <v>588.33247289623125</v>
      </c>
      <c r="BO34" s="515">
        <v>454.54545454545456</v>
      </c>
      <c r="BP34" s="515">
        <v>438.32020997375326</v>
      </c>
      <c r="BQ34" s="515">
        <v>-125.67979002624674</v>
      </c>
      <c r="BR34" s="26">
        <v>-0.22283650713873535</v>
      </c>
      <c r="BS34" s="515">
        <v>522.19726144629863</v>
      </c>
      <c r="BT34" s="515">
        <v>11.897261446298614</v>
      </c>
      <c r="BU34" s="26">
        <v>2.331424935586638E-2</v>
      </c>
      <c r="BV34" s="515">
        <v>584.33504059092013</v>
      </c>
      <c r="BW34" s="123">
        <v>-13.912803129507097</v>
      </c>
      <c r="BX34" s="574">
        <v>-2.3255918555401961E-2</v>
      </c>
      <c r="BY34" s="733">
        <v>0</v>
      </c>
      <c r="BZ34" s="123"/>
      <c r="CA34" s="574"/>
      <c r="CB34" s="515">
        <v>1000</v>
      </c>
      <c r="CC34" s="123">
        <v>1000</v>
      </c>
      <c r="CD34" s="574"/>
      <c r="CE34" s="515">
        <v>425.531914893617</v>
      </c>
      <c r="CF34" s="123">
        <f t="shared" si="0"/>
        <v>-75.368085106382978</v>
      </c>
      <c r="CG34" s="574">
        <f t="shared" si="1"/>
        <v>-0.15046533261406064</v>
      </c>
      <c r="CH34" s="515">
        <v>425.75009494872768</v>
      </c>
      <c r="CI34" s="123">
        <f t="shared" si="2"/>
        <v>-75.149905051272299</v>
      </c>
      <c r="CJ34" s="574">
        <f t="shared" si="3"/>
        <v>-0.15002975654077122</v>
      </c>
      <c r="CK34" s="515">
        <v>577.37986174731407</v>
      </c>
      <c r="CL34" s="123">
        <f t="shared" si="4"/>
        <v>-16.638203686540919</v>
      </c>
      <c r="CM34" s="574">
        <f t="shared" si="5"/>
        <v>-2.8009592055737931E-2</v>
      </c>
      <c r="CN34" s="515">
        <v>470.53539346029459</v>
      </c>
      <c r="CO34" s="123">
        <f t="shared" si="6"/>
        <v>-210.34831319818966</v>
      </c>
      <c r="CP34" s="574">
        <f t="shared" si="7"/>
        <v>-0.30893427341726004</v>
      </c>
      <c r="CQ34" s="515">
        <v>559.50065867887838</v>
      </c>
      <c r="CR34" s="123">
        <f t="shared" si="8"/>
        <v>-168.70710681353603</v>
      </c>
      <c r="CS34" s="574">
        <f t="shared" si="9"/>
        <v>-0.23167441327607405</v>
      </c>
      <c r="CT34" s="515">
        <v>611.54684095860569</v>
      </c>
      <c r="CU34" s="123">
        <f t="shared" si="10"/>
        <v>24.102572297596112</v>
      </c>
      <c r="CV34" s="574">
        <f t="shared" si="11"/>
        <v>4.1029547113523267E-2</v>
      </c>
      <c r="CW34" s="515">
        <v>552.79974536640304</v>
      </c>
      <c r="CX34" s="123">
        <f t="shared" si="12"/>
        <v>-95.062108402833246</v>
      </c>
      <c r="CY34" s="574">
        <f t="shared" si="13"/>
        <v>-0.14673206618010526</v>
      </c>
      <c r="CZ34" s="515">
        <v>567.42798231527183</v>
      </c>
      <c r="DA34" s="123">
        <f t="shared" si="14"/>
        <v>-45.03350821707852</v>
      </c>
      <c r="DB34" s="574">
        <f t="shared" si="15"/>
        <v>-7.3528717989984116E-2</v>
      </c>
      <c r="DC34" s="515">
        <v>618.81893899602312</v>
      </c>
      <c r="DD34" s="123">
        <f t="shared" si="16"/>
        <v>38.056216101320501</v>
      </c>
      <c r="DE34" s="574">
        <f t="shared" si="17"/>
        <v>6.5527993793466022E-2</v>
      </c>
      <c r="DF34" s="515">
        <v>667.8220681686887</v>
      </c>
      <c r="DG34" s="123">
        <f t="shared" si="18"/>
        <v>37.038398530021482</v>
      </c>
      <c r="DH34" s="574">
        <f t="shared" si="19"/>
        <v>5.8718068194819062E-2</v>
      </c>
      <c r="DI34" s="515">
        <v>657.62306970395014</v>
      </c>
      <c r="DJ34" s="123">
        <f t="shared" si="20"/>
        <v>16.393270728782682</v>
      </c>
      <c r="DK34" s="574">
        <f t="shared" si="21"/>
        <v>2.5565360117360259E-2</v>
      </c>
      <c r="DL34" s="515">
        <v>646.0179488626743</v>
      </c>
      <c r="DM34" s="123">
        <f t="shared" si="22"/>
        <v>31.668752355672837</v>
      </c>
      <c r="DN34" s="574">
        <f t="shared" si="23"/>
        <v>5.1548455724743383E-2</v>
      </c>
      <c r="DO34" s="515">
        <v>525.8827562564278</v>
      </c>
      <c r="DP34" s="123">
        <f t="shared" si="24"/>
        <v>-62.449716639803455</v>
      </c>
      <c r="DQ34" s="865">
        <f t="shared" si="25"/>
        <v>-0.10614698238969753</v>
      </c>
      <c r="DR34" s="515">
        <v>512.60843251966912</v>
      </c>
      <c r="DS34" s="123">
        <f t="shared" si="26"/>
        <v>58.062977974214562</v>
      </c>
      <c r="DT34" s="865">
        <f t="shared" si="27"/>
        <v>0.12773855154327204</v>
      </c>
      <c r="DU34" s="515">
        <v>504.65838509316774</v>
      </c>
      <c r="DV34" s="123">
        <f t="shared" si="28"/>
        <v>66.338175119414473</v>
      </c>
      <c r="DW34" s="865">
        <f t="shared" si="29"/>
        <v>0.1513463755718378</v>
      </c>
      <c r="DX34" s="515">
        <v>519.0537084398976</v>
      </c>
      <c r="DY34" s="123">
        <f t="shared" si="30"/>
        <v>-3.1435530064010209</v>
      </c>
      <c r="DZ34" s="865">
        <f t="shared" si="31"/>
        <v>-6.0198573192331755E-3</v>
      </c>
      <c r="EA34" s="515">
        <v>607.13866154990797</v>
      </c>
      <c r="EB34" s="123">
        <f t="shared" si="32"/>
        <v>22.803620958987835</v>
      </c>
      <c r="EC34" s="865">
        <f t="shared" si="33"/>
        <v>3.9024907587139106E-2</v>
      </c>
    </row>
    <row r="35" spans="1:133" x14ac:dyDescent="0.25">
      <c r="A35" s="98" t="s">
        <v>36</v>
      </c>
      <c r="B35" s="98">
        <v>717.09500000000003</v>
      </c>
      <c r="C35" s="295">
        <v>655.1</v>
      </c>
      <c r="D35" s="514">
        <v>565.22694801626551</v>
      </c>
      <c r="E35" s="514">
        <v>735.1</v>
      </c>
      <c r="F35" s="28">
        <v>654</v>
      </c>
      <c r="G35" s="233">
        <v>701.3</v>
      </c>
      <c r="H35" s="233"/>
      <c r="I35" s="219">
        <v>339.2</v>
      </c>
      <c r="J35" s="124">
        <v>602.4</v>
      </c>
      <c r="K35" s="295">
        <v>638.63758436610783</v>
      </c>
      <c r="L35" s="514"/>
      <c r="M35" s="514">
        <v>1462.1</v>
      </c>
      <c r="N35" s="28">
        <v>469.7</v>
      </c>
      <c r="O35" s="514">
        <v>510.5</v>
      </c>
      <c r="P35" s="124">
        <v>631.3319177717658</v>
      </c>
      <c r="Q35" s="295">
        <v>660.23919941420547</v>
      </c>
      <c r="R35" s="514">
        <v>760.93686902678689</v>
      </c>
      <c r="S35" s="28">
        <v>727.67027440690936</v>
      </c>
      <c r="T35" s="514">
        <v>726.3</v>
      </c>
      <c r="U35" s="124">
        <v>663.96500000000003</v>
      </c>
      <c r="V35" s="295">
        <v>674.2</v>
      </c>
      <c r="W35" s="514">
        <v>649.6500233317779</v>
      </c>
      <c r="X35" s="514">
        <v>722.1</v>
      </c>
      <c r="Y35" s="28">
        <v>682</v>
      </c>
      <c r="Z35" s="233">
        <v>795.6</v>
      </c>
      <c r="AA35" s="233">
        <v>444.7</v>
      </c>
      <c r="AB35" s="219">
        <v>495.8</v>
      </c>
      <c r="AC35" s="124">
        <v>699.7</v>
      </c>
      <c r="AD35" s="295">
        <v>686.1712182028615</v>
      </c>
      <c r="AE35" s="514">
        <v>0</v>
      </c>
      <c r="AF35" s="514"/>
      <c r="AG35" s="28">
        <v>510.1</v>
      </c>
      <c r="AH35" s="514">
        <v>581.9</v>
      </c>
      <c r="AI35" s="124">
        <v>680.3938684841014</v>
      </c>
      <c r="AJ35" s="295">
        <v>587.53202391118703</v>
      </c>
      <c r="AK35" s="514">
        <v>752.32843137254906</v>
      </c>
      <c r="AL35" s="28">
        <v>684.8</v>
      </c>
      <c r="AM35" s="514">
        <v>679.7</v>
      </c>
      <c r="AN35" s="124">
        <v>677.68499999999995</v>
      </c>
      <c r="AO35" s="295">
        <v>648.9</v>
      </c>
      <c r="AP35" s="514">
        <v>616.6</v>
      </c>
      <c r="AQ35" s="514">
        <v>645.9</v>
      </c>
      <c r="AR35" s="28">
        <v>637</v>
      </c>
      <c r="AS35" s="295">
        <v>523.79999999999995</v>
      </c>
      <c r="AT35" s="514">
        <v>457.63389288569147</v>
      </c>
      <c r="AU35" s="514">
        <v>564</v>
      </c>
      <c r="AV35" s="28">
        <v>510.3</v>
      </c>
      <c r="AW35" s="295">
        <v>598.24784372042723</v>
      </c>
      <c r="AX35" s="295">
        <v>0</v>
      </c>
      <c r="AY35" s="514">
        <v>0</v>
      </c>
      <c r="AZ35" s="514">
        <v>500.9</v>
      </c>
      <c r="BA35" s="28">
        <v>500.9</v>
      </c>
      <c r="BB35" s="124">
        <v>594.01806543385499</v>
      </c>
      <c r="BC35" s="295">
        <v>680.88370665848424</v>
      </c>
      <c r="BD35" s="295">
        <v>728.20776549241441</v>
      </c>
      <c r="BE35" s="295">
        <v>587.44426866100957</v>
      </c>
      <c r="BF35" s="295">
        <v>647.86185376923629</v>
      </c>
      <c r="BG35" s="124">
        <v>612.46149053235035</v>
      </c>
      <c r="BH35" s="124">
        <v>-65.223509467649592</v>
      </c>
      <c r="BI35" s="139">
        <v>-9.6244581874542892E-2</v>
      </c>
      <c r="BJ35" s="740">
        <v>580.76272289470262</v>
      </c>
      <c r="BK35" s="740">
        <v>630.78366963866722</v>
      </c>
      <c r="BL35" s="740">
        <v>641.22979897516745</v>
      </c>
      <c r="BM35" s="740">
        <v>614.34919650700147</v>
      </c>
      <c r="BN35" s="740">
        <v>588.33247289623125</v>
      </c>
      <c r="BO35" s="514">
        <v>454.54545454545456</v>
      </c>
      <c r="BP35" s="514">
        <v>438.32020997375326</v>
      </c>
      <c r="BQ35" s="514">
        <v>-125.67979002624674</v>
      </c>
      <c r="BR35" s="529">
        <v>-0.22283650713873535</v>
      </c>
      <c r="BS35" s="514">
        <v>522.19726144629863</v>
      </c>
      <c r="BT35" s="514">
        <v>11.897261446298614</v>
      </c>
      <c r="BU35" s="529">
        <v>2.331424935586638E-2</v>
      </c>
      <c r="BV35" s="514">
        <v>584.33504059092013</v>
      </c>
      <c r="BW35" s="124">
        <v>-13.912803129507097</v>
      </c>
      <c r="BX35" s="139">
        <v>-2.3255918555401961E-2</v>
      </c>
      <c r="BY35" s="736">
        <v>0</v>
      </c>
      <c r="BZ35" s="124"/>
      <c r="CA35" s="139"/>
      <c r="CB35" s="514">
        <v>1000</v>
      </c>
      <c r="CC35" s="124">
        <v>1000</v>
      </c>
      <c r="CD35" s="139"/>
      <c r="CE35" s="514">
        <v>425.531914893617</v>
      </c>
      <c r="CF35" s="124">
        <f t="shared" si="0"/>
        <v>-75.368085106382978</v>
      </c>
      <c r="CG35" s="139">
        <f t="shared" si="1"/>
        <v>-0.15046533261406064</v>
      </c>
      <c r="CH35" s="514">
        <v>425.75009494872768</v>
      </c>
      <c r="CI35" s="124">
        <f t="shared" si="2"/>
        <v>-75.149905051272299</v>
      </c>
      <c r="CJ35" s="139">
        <f t="shared" si="3"/>
        <v>-0.15002975654077122</v>
      </c>
      <c r="CK35" s="514">
        <v>577.37986174731407</v>
      </c>
      <c r="CL35" s="124">
        <f t="shared" si="4"/>
        <v>-16.638203686540919</v>
      </c>
      <c r="CM35" s="139">
        <f t="shared" si="5"/>
        <v>-2.8009592055737931E-2</v>
      </c>
      <c r="CN35" s="514">
        <v>470.53539346029459</v>
      </c>
      <c r="CO35" s="124">
        <f t="shared" si="6"/>
        <v>-210.34831319818966</v>
      </c>
      <c r="CP35" s="139">
        <f t="shared" si="7"/>
        <v>-0.30893427341726004</v>
      </c>
      <c r="CQ35" s="514">
        <v>559.50065867887838</v>
      </c>
      <c r="CR35" s="124">
        <f t="shared" si="8"/>
        <v>-168.70710681353603</v>
      </c>
      <c r="CS35" s="139">
        <f t="shared" si="9"/>
        <v>-0.23167441327607405</v>
      </c>
      <c r="CT35" s="514">
        <v>611.54684095860569</v>
      </c>
      <c r="CU35" s="124">
        <f t="shared" si="10"/>
        <v>24.102572297596112</v>
      </c>
      <c r="CV35" s="139">
        <f t="shared" si="11"/>
        <v>4.1029547113523267E-2</v>
      </c>
      <c r="CW35" s="514">
        <v>552.79974536640304</v>
      </c>
      <c r="CX35" s="124">
        <f t="shared" si="12"/>
        <v>-95.062108402833246</v>
      </c>
      <c r="CY35" s="139">
        <f t="shared" si="13"/>
        <v>-0.14673206618010526</v>
      </c>
      <c r="CZ35" s="514">
        <v>567.42798231527183</v>
      </c>
      <c r="DA35" s="124">
        <f t="shared" si="14"/>
        <v>-45.03350821707852</v>
      </c>
      <c r="DB35" s="139">
        <f t="shared" si="15"/>
        <v>-7.3528717989984116E-2</v>
      </c>
      <c r="DC35" s="514">
        <v>618.81893899602312</v>
      </c>
      <c r="DD35" s="124">
        <f t="shared" si="16"/>
        <v>38.056216101320501</v>
      </c>
      <c r="DE35" s="139">
        <f t="shared" si="17"/>
        <v>6.5527993793466022E-2</v>
      </c>
      <c r="DF35" s="514">
        <v>667.8220681686887</v>
      </c>
      <c r="DG35" s="124">
        <f t="shared" si="18"/>
        <v>37.038398530021482</v>
      </c>
      <c r="DH35" s="139">
        <f t="shared" si="19"/>
        <v>5.8718068194819062E-2</v>
      </c>
      <c r="DI35" s="514">
        <v>657.62306970395014</v>
      </c>
      <c r="DJ35" s="124">
        <f t="shared" si="20"/>
        <v>16.393270728782682</v>
      </c>
      <c r="DK35" s="139">
        <f t="shared" si="21"/>
        <v>2.5565360117360259E-2</v>
      </c>
      <c r="DL35" s="514">
        <v>646.0179488626743</v>
      </c>
      <c r="DM35" s="124">
        <f t="shared" si="22"/>
        <v>31.668752355672837</v>
      </c>
      <c r="DN35" s="139">
        <f t="shared" si="23"/>
        <v>5.1548455724743383E-2</v>
      </c>
      <c r="DO35" s="514">
        <v>525.8827562564278</v>
      </c>
      <c r="DP35" s="124">
        <f t="shared" si="24"/>
        <v>-62.449716639803455</v>
      </c>
      <c r="DQ35" s="864">
        <f t="shared" si="25"/>
        <v>-0.10614698238969753</v>
      </c>
      <c r="DR35" s="514">
        <v>512.60843251966912</v>
      </c>
      <c r="DS35" s="124">
        <f t="shared" si="26"/>
        <v>58.062977974214562</v>
      </c>
      <c r="DT35" s="864">
        <f t="shared" si="27"/>
        <v>0.12773855154327204</v>
      </c>
      <c r="DU35" s="514">
        <v>504.65838509316774</v>
      </c>
      <c r="DV35" s="124">
        <f t="shared" si="28"/>
        <v>66.338175119414473</v>
      </c>
      <c r="DW35" s="864">
        <f t="shared" si="29"/>
        <v>0.1513463755718378</v>
      </c>
      <c r="DX35" s="514">
        <v>519.0537084398976</v>
      </c>
      <c r="DY35" s="124">
        <f t="shared" si="30"/>
        <v>-3.1435530064010209</v>
      </c>
      <c r="DZ35" s="864">
        <f t="shared" si="31"/>
        <v>-6.0198573192331755E-3</v>
      </c>
      <c r="EA35" s="514">
        <v>607.13866154990797</v>
      </c>
      <c r="EB35" s="124">
        <f t="shared" si="32"/>
        <v>22.803620958987835</v>
      </c>
      <c r="EC35" s="864">
        <f t="shared" si="33"/>
        <v>3.9024907587139106E-2</v>
      </c>
    </row>
    <row r="36" spans="1:133" x14ac:dyDescent="0.25">
      <c r="A36" s="71" t="s">
        <v>37</v>
      </c>
      <c r="B36" s="99">
        <v>1318.58</v>
      </c>
      <c r="C36" s="295">
        <v>1441.7</v>
      </c>
      <c r="D36" s="514">
        <v>1455.2529182879377</v>
      </c>
      <c r="E36" s="514">
        <v>881.2</v>
      </c>
      <c r="F36" s="28">
        <v>1063.8</v>
      </c>
      <c r="G36" s="233">
        <v>1014.1</v>
      </c>
      <c r="H36" s="219">
        <v>0</v>
      </c>
      <c r="I36" s="219">
        <v>0</v>
      </c>
      <c r="J36" s="124">
        <v>1014.4</v>
      </c>
      <c r="K36" s="295">
        <v>1050.2222669557138</v>
      </c>
      <c r="L36" s="514"/>
      <c r="M36" s="514">
        <v>1462.1</v>
      </c>
      <c r="N36" s="28">
        <v>0</v>
      </c>
      <c r="O36" s="514">
        <v>1462.1</v>
      </c>
      <c r="P36" s="124">
        <v>1059.2669847039224</v>
      </c>
      <c r="Q36" s="295">
        <v>1272.4000000000001</v>
      </c>
      <c r="R36" s="514">
        <v>1413.4748500230735</v>
      </c>
      <c r="S36" s="28">
        <v>1460.2045353490441</v>
      </c>
      <c r="T36" s="514">
        <v>1409.9</v>
      </c>
      <c r="U36" s="124">
        <v>1159.6500000000001</v>
      </c>
      <c r="V36" s="295">
        <v>1425.3</v>
      </c>
      <c r="W36" s="514">
        <v>1365.9070990359335</v>
      </c>
      <c r="X36" s="514">
        <v>984</v>
      </c>
      <c r="Y36" s="28">
        <v>1172.2</v>
      </c>
      <c r="Z36" s="233">
        <v>1182.4000000000001</v>
      </c>
      <c r="AA36" s="219">
        <v>0</v>
      </c>
      <c r="AB36" s="219">
        <v>0</v>
      </c>
      <c r="AC36" s="124">
        <v>1182.4000000000001</v>
      </c>
      <c r="AD36" s="295">
        <v>1174.7244366027749</v>
      </c>
      <c r="AE36" s="514">
        <v>0</v>
      </c>
      <c r="AF36" s="514"/>
      <c r="AG36" s="28">
        <v>652.20000000000005</v>
      </c>
      <c r="AH36" s="514">
        <v>652.20000000000005</v>
      </c>
      <c r="AI36" s="124">
        <v>1159.7451585261354</v>
      </c>
      <c r="AJ36" s="295">
        <v>1241.014799154334</v>
      </c>
      <c r="AK36" s="514">
        <v>1330.7240704500978</v>
      </c>
      <c r="AL36" s="28">
        <v>1357.6</v>
      </c>
      <c r="AM36" s="514">
        <v>1327.8</v>
      </c>
      <c r="AN36" s="124">
        <v>1213.2986465686533</v>
      </c>
      <c r="AO36" s="295">
        <v>1305.2</v>
      </c>
      <c r="AP36" s="514">
        <v>1277.5999999999999</v>
      </c>
      <c r="AQ36" s="514">
        <v>919.7</v>
      </c>
      <c r="AR36" s="28">
        <v>1104.0999999999999</v>
      </c>
      <c r="AS36" s="295">
        <v>1039.4000000000001</v>
      </c>
      <c r="AT36" s="514" t="e">
        <v>#DIV/0!</v>
      </c>
      <c r="AU36" s="514">
        <v>0</v>
      </c>
      <c r="AV36" s="28">
        <v>1039.4000000000001</v>
      </c>
      <c r="AW36" s="295">
        <v>1094.7940346779264</v>
      </c>
      <c r="AX36" s="295">
        <v>0</v>
      </c>
      <c r="AY36" s="514">
        <v>0</v>
      </c>
      <c r="AZ36" s="514">
        <v>0</v>
      </c>
      <c r="BA36" s="28">
        <v>0</v>
      </c>
      <c r="BB36" s="124">
        <v>1094.7940346779264</v>
      </c>
      <c r="BC36" s="295">
        <v>1239.1433670434265</v>
      </c>
      <c r="BD36" s="295">
        <v>1225.8191867350968</v>
      </c>
      <c r="BE36" s="295">
        <v>1174.1550695825049</v>
      </c>
      <c r="BF36" s="295">
        <v>1209.8380145638282</v>
      </c>
      <c r="BG36" s="124">
        <v>1138.1384322508397</v>
      </c>
      <c r="BH36" s="124">
        <v>-75.160214317813598</v>
      </c>
      <c r="BI36" s="139">
        <v>-6.194700252108188E-2</v>
      </c>
      <c r="BJ36" s="740">
        <v>1256.7736556898708</v>
      </c>
      <c r="BK36" s="740">
        <v>1203.778677462888</v>
      </c>
      <c r="BL36" s="740">
        <v>1013.0456598093326</v>
      </c>
      <c r="BM36" s="740">
        <v>1130.2276951672861</v>
      </c>
      <c r="BN36" s="740">
        <v>1010.7009095773141</v>
      </c>
      <c r="BO36" s="514" t="e">
        <v>#DIV/0!</v>
      </c>
      <c r="BP36" s="514" t="e">
        <v>#DIV/0!</v>
      </c>
      <c r="BQ36" s="514" t="e">
        <v>#DIV/0!</v>
      </c>
      <c r="BR36" s="529" t="e">
        <v>#DIV/0!</v>
      </c>
      <c r="BS36" s="514">
        <v>1010.7009095773141</v>
      </c>
      <c r="BT36" s="514">
        <v>-28.699090422686027</v>
      </c>
      <c r="BU36" s="529">
        <v>-2.7611208796118936E-2</v>
      </c>
      <c r="BV36" s="514">
        <v>1108.9052209601984</v>
      </c>
      <c r="BW36" s="124">
        <v>14.111186282272001</v>
      </c>
      <c r="BX36" s="139">
        <v>1.2889352549699744E-2</v>
      </c>
      <c r="BY36" s="736">
        <v>0</v>
      </c>
      <c r="BZ36" s="124"/>
      <c r="CA36" s="139"/>
      <c r="CB36" s="514"/>
      <c r="CC36" s="124"/>
      <c r="CD36" s="139"/>
      <c r="CE36" s="514" t="e">
        <v>#DIV/0!</v>
      </c>
      <c r="CF36" s="124" t="e">
        <f t="shared" si="0"/>
        <v>#DIV/0!</v>
      </c>
      <c r="CG36" s="139" t="e">
        <f t="shared" si="1"/>
        <v>#DIV/0!</v>
      </c>
      <c r="CH36" s="514" t="e">
        <v>#DIV/0!</v>
      </c>
      <c r="CI36" s="124" t="e">
        <f t="shared" si="2"/>
        <v>#DIV/0!</v>
      </c>
      <c r="CJ36" s="139" t="e">
        <f t="shared" si="3"/>
        <v>#DIV/0!</v>
      </c>
      <c r="CK36" s="514" t="e">
        <v>#DIV/0!</v>
      </c>
      <c r="CL36" s="124" t="e">
        <f t="shared" si="4"/>
        <v>#DIV/0!</v>
      </c>
      <c r="CM36" s="139" t="e">
        <f t="shared" si="5"/>
        <v>#DIV/0!</v>
      </c>
      <c r="CN36" s="514">
        <v>1090.5923344947737</v>
      </c>
      <c r="CO36" s="124">
        <f t="shared" si="6"/>
        <v>-148.55103254865276</v>
      </c>
      <c r="CP36" s="139">
        <f t="shared" si="7"/>
        <v>-0.11988203826897999</v>
      </c>
      <c r="CQ36" s="514">
        <v>1199.3851559068951</v>
      </c>
      <c r="CR36" s="124">
        <f t="shared" si="8"/>
        <v>-26.434030828201685</v>
      </c>
      <c r="CS36" s="139">
        <f t="shared" si="9"/>
        <v>-2.1564380060494322E-2</v>
      </c>
      <c r="CT36" s="514">
        <v>1206.8965517241379</v>
      </c>
      <c r="CU36" s="124">
        <f t="shared" si="10"/>
        <v>32.741482141633014</v>
      </c>
      <c r="CV36" s="139">
        <f t="shared" si="11"/>
        <v>2.7885143104032183E-2</v>
      </c>
      <c r="CW36" s="514">
        <v>1197.0845481049562</v>
      </c>
      <c r="CX36" s="124">
        <f t="shared" si="12"/>
        <v>-12.753466458872026</v>
      </c>
      <c r="CY36" s="139">
        <f t="shared" si="13"/>
        <v>-1.054146613459647E-2</v>
      </c>
      <c r="CZ36" s="514">
        <v>1137.9464857252592</v>
      </c>
      <c r="DA36" s="124">
        <f t="shared" si="14"/>
        <v>-0.19194652558053349</v>
      </c>
      <c r="DB36" s="139">
        <f t="shared" si="15"/>
        <v>-1.6864954221863012E-4</v>
      </c>
      <c r="DC36" s="514">
        <v>1311.6236996834014</v>
      </c>
      <c r="DD36" s="124">
        <f t="shared" si="16"/>
        <v>54.850043993530562</v>
      </c>
      <c r="DE36" s="139">
        <f t="shared" si="17"/>
        <v>4.3643534175946873E-2</v>
      </c>
      <c r="DF36" s="514">
        <v>1447.9166666666667</v>
      </c>
      <c r="DG36" s="124">
        <f t="shared" si="18"/>
        <v>244.13798920377872</v>
      </c>
      <c r="DH36" s="139">
        <f t="shared" si="19"/>
        <v>0.20280969730941706</v>
      </c>
      <c r="DI36" s="514">
        <v>1231.7028319235014</v>
      </c>
      <c r="DJ36" s="124">
        <f t="shared" si="20"/>
        <v>218.65717211416882</v>
      </c>
      <c r="DK36" s="139">
        <f t="shared" si="21"/>
        <v>0.21584137891210425</v>
      </c>
      <c r="DL36" s="514">
        <v>1319.896343219119</v>
      </c>
      <c r="DM36" s="124">
        <f t="shared" si="22"/>
        <v>189.66864805183286</v>
      </c>
      <c r="DN36" s="139">
        <f t="shared" si="23"/>
        <v>0.16781454645186325</v>
      </c>
      <c r="DO36" s="514">
        <v>1156.9506726457398</v>
      </c>
      <c r="DP36" s="124">
        <f t="shared" si="24"/>
        <v>146.24976306842575</v>
      </c>
      <c r="DQ36" s="864">
        <f t="shared" si="25"/>
        <v>0.14470132724980822</v>
      </c>
      <c r="DR36" s="514">
        <v>0</v>
      </c>
      <c r="DS36" s="124" t="e">
        <f t="shared" si="26"/>
        <v>#DIV/0!</v>
      </c>
      <c r="DT36" s="864" t="e">
        <f t="shared" si="27"/>
        <v>#DIV/0!</v>
      </c>
      <c r="DU36" s="514">
        <v>0</v>
      </c>
      <c r="DV36" s="124" t="e">
        <f t="shared" si="28"/>
        <v>#DIV/0!</v>
      </c>
      <c r="DW36" s="864" t="e">
        <f t="shared" si="29"/>
        <v>#DIV/0!</v>
      </c>
      <c r="DX36" s="514">
        <v>1156.9506726457398</v>
      </c>
      <c r="DY36" s="124">
        <f t="shared" si="30"/>
        <v>146.24976306842575</v>
      </c>
      <c r="DZ36" s="864">
        <f t="shared" si="31"/>
        <v>0.14470132724980822</v>
      </c>
      <c r="EA36" s="514">
        <v>1305.5810899540381</v>
      </c>
      <c r="EB36" s="124">
        <f t="shared" si="32"/>
        <v>196.67586899383969</v>
      </c>
      <c r="EC36" s="864">
        <f t="shared" si="33"/>
        <v>0.1773603958898656</v>
      </c>
    </row>
    <row r="37" spans="1:133" x14ac:dyDescent="0.25">
      <c r="A37" s="71" t="s">
        <v>38</v>
      </c>
      <c r="B37" s="99">
        <v>492.79</v>
      </c>
      <c r="C37" s="295">
        <v>479.6</v>
      </c>
      <c r="D37" s="514">
        <v>451.86470078057238</v>
      </c>
      <c r="E37" s="514">
        <v>468.3</v>
      </c>
      <c r="F37" s="28">
        <v>466.8</v>
      </c>
      <c r="G37" s="233">
        <v>480.4</v>
      </c>
      <c r="H37" s="219">
        <v>426.9</v>
      </c>
      <c r="I37" s="219">
        <v>339.23884514435696</v>
      </c>
      <c r="J37" s="124">
        <v>441.8</v>
      </c>
      <c r="K37" s="295">
        <v>459.10756240078365</v>
      </c>
      <c r="L37" s="514">
        <v>600</v>
      </c>
      <c r="M37" s="514"/>
      <c r="N37" s="28">
        <v>469.68365553602814</v>
      </c>
      <c r="O37" s="514">
        <v>470</v>
      </c>
      <c r="P37" s="124">
        <v>459.88671600602112</v>
      </c>
      <c r="Q37" s="295">
        <v>492.53731343283579</v>
      </c>
      <c r="R37" s="514">
        <v>492.20828582288101</v>
      </c>
      <c r="S37" s="28">
        <v>488.83734415772687</v>
      </c>
      <c r="T37" s="514">
        <v>490.8</v>
      </c>
      <c r="U37" s="124">
        <v>469.91399999999999</v>
      </c>
      <c r="V37" s="295">
        <v>477.5</v>
      </c>
      <c r="W37" s="514">
        <v>455.828293608443</v>
      </c>
      <c r="X37" s="514">
        <v>479.7</v>
      </c>
      <c r="Y37" s="28">
        <v>469.6</v>
      </c>
      <c r="Z37" s="233">
        <v>480.46462513199577</v>
      </c>
      <c r="AA37" s="219">
        <v>444.65558194774349</v>
      </c>
      <c r="AB37" s="219">
        <v>495.8</v>
      </c>
      <c r="AC37" s="124">
        <v>470.1</v>
      </c>
      <c r="AD37" s="295">
        <v>469.71520966595597</v>
      </c>
      <c r="AE37" s="514"/>
      <c r="AF37" s="514"/>
      <c r="AG37" s="28">
        <v>484.1</v>
      </c>
      <c r="AH37" s="514">
        <v>484.6</v>
      </c>
      <c r="AI37" s="124">
        <v>470.7093718909598</v>
      </c>
      <c r="AJ37" s="295">
        <v>485.85526315789474</v>
      </c>
      <c r="AK37" s="514">
        <v>488.67082961641387</v>
      </c>
      <c r="AL37" s="28">
        <v>475.9</v>
      </c>
      <c r="AM37" s="514">
        <v>482.6</v>
      </c>
      <c r="AN37" s="124">
        <v>475.4140532307199</v>
      </c>
      <c r="AO37" s="295">
        <v>471.7</v>
      </c>
      <c r="AP37" s="514">
        <v>462.87099999999998</v>
      </c>
      <c r="AQ37" s="514">
        <v>472</v>
      </c>
      <c r="AR37" s="28">
        <v>468.5</v>
      </c>
      <c r="AS37" s="295">
        <v>445.7</v>
      </c>
      <c r="AT37" s="514">
        <v>457.63389288569147</v>
      </c>
      <c r="AU37" s="514">
        <v>564</v>
      </c>
      <c r="AV37" s="28">
        <v>450.8</v>
      </c>
      <c r="AW37" s="295">
        <v>462.30099389883884</v>
      </c>
      <c r="AX37" s="295">
        <v>0</v>
      </c>
      <c r="AY37" s="514">
        <v>0</v>
      </c>
      <c r="AZ37" s="514">
        <v>500.9</v>
      </c>
      <c r="BA37" s="28">
        <v>500.9</v>
      </c>
      <c r="BB37" s="124">
        <v>464.4122697674419</v>
      </c>
      <c r="BC37" s="295">
        <v>486.8720281166012</v>
      </c>
      <c r="BD37" s="295">
        <v>487.89323164918972</v>
      </c>
      <c r="BE37" s="295">
        <v>457.9053638837679</v>
      </c>
      <c r="BF37" s="295">
        <v>471.75522749499373</v>
      </c>
      <c r="BG37" s="124">
        <v>466.85787228762439</v>
      </c>
      <c r="BH37" s="124">
        <v>-8.5561809430955122</v>
      </c>
      <c r="BI37" s="139">
        <v>-1.799732440585464E-2</v>
      </c>
      <c r="BJ37" s="740">
        <v>455.69522634379575</v>
      </c>
      <c r="BK37" s="740">
        <v>479.72011385199238</v>
      </c>
      <c r="BL37" s="740">
        <v>470.85871939303371</v>
      </c>
      <c r="BM37" s="740">
        <v>466.80842580902384</v>
      </c>
      <c r="BN37" s="740">
        <v>487.33367451381781</v>
      </c>
      <c r="BO37" s="514">
        <v>454.54545454545456</v>
      </c>
      <c r="BP37" s="514">
        <v>438.32020997375326</v>
      </c>
      <c r="BQ37" s="514">
        <v>-125.67979002624674</v>
      </c>
      <c r="BR37" s="529">
        <v>-0.22283650713873535</v>
      </c>
      <c r="BS37" s="514">
        <v>467.93843228145238</v>
      </c>
      <c r="BT37" s="514">
        <v>17.138432281452367</v>
      </c>
      <c r="BU37" s="529">
        <v>3.8017817838181825E-2</v>
      </c>
      <c r="BV37" s="514">
        <v>467.2136387852957</v>
      </c>
      <c r="BW37" s="124">
        <v>4.9126448864568601</v>
      </c>
      <c r="BX37" s="139">
        <v>1.0626507299986142E-2</v>
      </c>
      <c r="BY37" s="736">
        <v>0</v>
      </c>
      <c r="BZ37" s="124"/>
      <c r="CA37" s="139"/>
      <c r="CB37" s="514">
        <v>1000</v>
      </c>
      <c r="CC37" s="124">
        <v>1000</v>
      </c>
      <c r="CD37" s="139"/>
      <c r="CE37" s="514">
        <v>425.531914893617</v>
      </c>
      <c r="CF37" s="124">
        <f t="shared" si="0"/>
        <v>-75.368085106382978</v>
      </c>
      <c r="CG37" s="139">
        <f t="shared" si="1"/>
        <v>-0.15046533261406064</v>
      </c>
      <c r="CH37" s="514">
        <v>425.75009494872768</v>
      </c>
      <c r="CI37" s="124">
        <f t="shared" si="2"/>
        <v>-75.149905051272299</v>
      </c>
      <c r="CJ37" s="139">
        <f t="shared" si="3"/>
        <v>-0.15002975654077122</v>
      </c>
      <c r="CK37" s="514">
        <v>465.01069453973122</v>
      </c>
      <c r="CL37" s="124">
        <f t="shared" si="4"/>
        <v>0.59842477228932012</v>
      </c>
      <c r="CM37" s="139">
        <f t="shared" si="5"/>
        <v>1.2885636561432497E-3</v>
      </c>
      <c r="CN37" s="514">
        <v>454.12632549562005</v>
      </c>
      <c r="CO37" s="124">
        <f t="shared" si="6"/>
        <v>-32.745702620981149</v>
      </c>
      <c r="CP37" s="139">
        <f t="shared" si="7"/>
        <v>-6.7257309374813515E-2</v>
      </c>
      <c r="CQ37" s="514">
        <v>452.86885245901641</v>
      </c>
      <c r="CR37" s="124">
        <f t="shared" si="8"/>
        <v>-35.024379190173306</v>
      </c>
      <c r="CS37" s="139">
        <f t="shared" si="9"/>
        <v>-7.1786974932574826E-2</v>
      </c>
      <c r="CT37" s="514">
        <v>474.2157476092591</v>
      </c>
      <c r="CU37" s="124">
        <f t="shared" si="10"/>
        <v>16.310383725491192</v>
      </c>
      <c r="CV37" s="139">
        <f t="shared" si="11"/>
        <v>3.5619551575358545E-2</v>
      </c>
      <c r="CW37" s="514">
        <v>459.94173343044429</v>
      </c>
      <c r="CX37" s="124">
        <f t="shared" si="12"/>
        <v>-11.813494064549445</v>
      </c>
      <c r="CY37" s="139">
        <f t="shared" si="13"/>
        <v>-2.5041575325574553E-2</v>
      </c>
      <c r="CZ37" s="514">
        <v>462.8882424697382</v>
      </c>
      <c r="DA37" s="124">
        <f t="shared" si="14"/>
        <v>-3.9696298178861866</v>
      </c>
      <c r="DB37" s="139">
        <f t="shared" si="15"/>
        <v>-8.5028657617677601E-3</v>
      </c>
      <c r="DC37" s="514">
        <v>481.01835192515296</v>
      </c>
      <c r="DD37" s="124">
        <f t="shared" si="16"/>
        <v>25.323125581357203</v>
      </c>
      <c r="DE37" s="139">
        <f t="shared" si="17"/>
        <v>5.5570311290143656E-2</v>
      </c>
      <c r="DF37" s="514">
        <v>479.92831541218641</v>
      </c>
      <c r="DG37" s="124">
        <f t="shared" si="18"/>
        <v>0.20820156019402702</v>
      </c>
      <c r="DH37" s="139">
        <f t="shared" si="19"/>
        <v>4.3400631781360591E-4</v>
      </c>
      <c r="DI37" s="514">
        <v>484.22572761608529</v>
      </c>
      <c r="DJ37" s="124">
        <f t="shared" si="20"/>
        <v>13.367008223051585</v>
      </c>
      <c r="DK37" s="139">
        <f t="shared" si="21"/>
        <v>2.8388575325274834E-2</v>
      </c>
      <c r="DL37" s="514">
        <v>481.71159786576806</v>
      </c>
      <c r="DM37" s="124">
        <f t="shared" si="22"/>
        <v>14.903172056744211</v>
      </c>
      <c r="DN37" s="139">
        <f t="shared" si="23"/>
        <v>3.1925670645116533E-2</v>
      </c>
      <c r="DO37" s="514">
        <v>473.64513734224198</v>
      </c>
      <c r="DP37" s="124">
        <f t="shared" si="24"/>
        <v>-13.688537171575831</v>
      </c>
      <c r="DQ37" s="864">
        <f t="shared" si="25"/>
        <v>-2.808863390208367E-2</v>
      </c>
      <c r="DR37" s="514">
        <v>512.60843251966912</v>
      </c>
      <c r="DS37" s="124">
        <f t="shared" si="26"/>
        <v>58.062977974214562</v>
      </c>
      <c r="DT37" s="864">
        <f t="shared" si="27"/>
        <v>0.12773855154327204</v>
      </c>
      <c r="DU37" s="514">
        <v>504.65838509316774</v>
      </c>
      <c r="DV37" s="124">
        <f t="shared" si="28"/>
        <v>66.338175119414473</v>
      </c>
      <c r="DW37" s="864">
        <f t="shared" si="29"/>
        <v>0.1513463755718378</v>
      </c>
      <c r="DX37" s="514">
        <v>490.54839356088434</v>
      </c>
      <c r="DY37" s="124">
        <f t="shared" si="30"/>
        <v>22.609961279431957</v>
      </c>
      <c r="DZ37" s="864">
        <f t="shared" si="31"/>
        <v>4.8318239579502362E-2</v>
      </c>
      <c r="EA37" s="514">
        <v>484.75574679583053</v>
      </c>
      <c r="EB37" s="124">
        <f t="shared" si="32"/>
        <v>17.542108010534832</v>
      </c>
      <c r="EC37" s="864">
        <f t="shared" si="33"/>
        <v>3.7546224155918032E-2</v>
      </c>
    </row>
    <row r="38" spans="1:133" x14ac:dyDescent="0.25">
      <c r="A38" s="52" t="s">
        <v>79</v>
      </c>
      <c r="B38" s="52"/>
      <c r="C38" s="295"/>
      <c r="D38" s="514"/>
      <c r="E38" s="514"/>
      <c r="F38" s="28">
        <v>0</v>
      </c>
      <c r="G38" s="233"/>
      <c r="H38" s="233"/>
      <c r="I38" s="233"/>
      <c r="J38" s="124">
        <v>0</v>
      </c>
      <c r="K38" s="295">
        <v>0</v>
      </c>
      <c r="L38" s="514"/>
      <c r="M38" s="514"/>
      <c r="N38" s="28"/>
      <c r="O38" s="514"/>
      <c r="P38" s="124">
        <v>0</v>
      </c>
      <c r="Q38" s="295"/>
      <c r="R38" s="514"/>
      <c r="S38" s="28"/>
      <c r="T38" s="514"/>
      <c r="U38" s="124">
        <v>0</v>
      </c>
      <c r="V38" s="295"/>
      <c r="W38" s="514"/>
      <c r="X38" s="514"/>
      <c r="Y38" s="28">
        <v>0</v>
      </c>
      <c r="Z38" s="233"/>
      <c r="AA38" s="233"/>
      <c r="AB38" s="233"/>
      <c r="AC38" s="124">
        <v>0</v>
      </c>
      <c r="AD38" s="295">
        <v>0</v>
      </c>
      <c r="AE38" s="514"/>
      <c r="AF38" s="514"/>
      <c r="AG38" s="28"/>
      <c r="AH38" s="514"/>
      <c r="AI38" s="124">
        <v>0</v>
      </c>
      <c r="AJ38" s="295"/>
      <c r="AK38" s="514"/>
      <c r="AL38" s="28"/>
      <c r="AM38" s="514"/>
      <c r="AN38" s="124">
        <v>0</v>
      </c>
      <c r="AO38" s="295"/>
      <c r="AP38" s="514"/>
      <c r="AQ38" s="514"/>
      <c r="AR38" s="28">
        <v>0</v>
      </c>
      <c r="AS38" s="295"/>
      <c r="AT38" s="514"/>
      <c r="AU38" s="514"/>
      <c r="AV38" s="28">
        <v>0</v>
      </c>
      <c r="AW38" s="295">
        <v>0</v>
      </c>
      <c r="AX38" s="295"/>
      <c r="AY38" s="514"/>
      <c r="AZ38" s="514"/>
      <c r="BA38" s="28">
        <v>0</v>
      </c>
      <c r="BB38" s="124">
        <v>0</v>
      </c>
      <c r="BC38" s="295"/>
      <c r="BD38" s="514"/>
      <c r="BE38" s="514"/>
      <c r="BF38" s="28">
        <v>0</v>
      </c>
      <c r="BG38" s="124">
        <v>0</v>
      </c>
      <c r="BH38" s="124">
        <v>0</v>
      </c>
      <c r="BI38" s="139"/>
      <c r="BO38" s="514"/>
      <c r="BP38" s="514"/>
      <c r="BQ38" s="514">
        <v>0</v>
      </c>
      <c r="BR38" s="529" t="e">
        <v>#DIV/0!</v>
      </c>
      <c r="BS38" s="514"/>
      <c r="BT38" s="514">
        <v>0</v>
      </c>
      <c r="BU38" s="529" t="e">
        <v>#DIV/0!</v>
      </c>
      <c r="BV38" s="514">
        <v>0</v>
      </c>
      <c r="BW38" s="124">
        <v>0</v>
      </c>
      <c r="BX38" s="139" t="e">
        <v>#DIV/0!</v>
      </c>
      <c r="BY38" s="736"/>
      <c r="BZ38" s="124">
        <v>0</v>
      </c>
      <c r="CA38" s="139"/>
      <c r="CB38" s="514"/>
      <c r="CC38" s="124">
        <v>0</v>
      </c>
      <c r="CD38" s="139"/>
      <c r="CE38" s="514"/>
      <c r="CF38" s="124">
        <f t="shared" si="0"/>
        <v>0</v>
      </c>
      <c r="CG38" s="139" t="e">
        <f t="shared" si="1"/>
        <v>#DIV/0!</v>
      </c>
      <c r="CH38" s="514"/>
      <c r="CI38" s="124">
        <f t="shared" si="2"/>
        <v>0</v>
      </c>
      <c r="CJ38" s="139" t="e">
        <f t="shared" si="3"/>
        <v>#DIV/0!</v>
      </c>
      <c r="CK38" s="514" t="e">
        <v>#REF!</v>
      </c>
      <c r="CL38" s="124" t="e">
        <f t="shared" si="4"/>
        <v>#REF!</v>
      </c>
      <c r="CM38" s="139" t="e">
        <f t="shared" si="5"/>
        <v>#REF!</v>
      </c>
      <c r="CN38" s="514"/>
      <c r="CO38" s="124">
        <f t="shared" si="6"/>
        <v>0</v>
      </c>
      <c r="CP38" s="139" t="e">
        <f t="shared" si="7"/>
        <v>#DIV/0!</v>
      </c>
      <c r="CQ38" s="514"/>
      <c r="CR38" s="124">
        <f t="shared" si="8"/>
        <v>0</v>
      </c>
      <c r="CS38" s="139" t="e">
        <f t="shared" si="9"/>
        <v>#DIV/0!</v>
      </c>
      <c r="CT38" s="514"/>
      <c r="CU38" s="124">
        <f t="shared" si="10"/>
        <v>0</v>
      </c>
      <c r="CV38" s="139" t="e">
        <f t="shared" si="11"/>
        <v>#DIV/0!</v>
      </c>
      <c r="CW38" s="514"/>
      <c r="CX38" s="124">
        <f t="shared" si="12"/>
        <v>0</v>
      </c>
      <c r="CY38" s="139" t="e">
        <f t="shared" si="13"/>
        <v>#DIV/0!</v>
      </c>
      <c r="CZ38" s="514">
        <v>0</v>
      </c>
      <c r="DA38" s="124">
        <f t="shared" si="14"/>
        <v>0</v>
      </c>
      <c r="DB38" s="139" t="e">
        <f t="shared" si="15"/>
        <v>#DIV/0!</v>
      </c>
      <c r="DC38" s="514"/>
      <c r="DD38" s="124">
        <f t="shared" si="16"/>
        <v>0</v>
      </c>
      <c r="DE38" s="139" t="e">
        <f t="shared" si="17"/>
        <v>#DIV/0!</v>
      </c>
      <c r="DF38" s="514"/>
      <c r="DG38" s="124">
        <f t="shared" si="18"/>
        <v>0</v>
      </c>
      <c r="DH38" s="139" t="e">
        <f t="shared" si="19"/>
        <v>#DIV/0!</v>
      </c>
      <c r="DI38" s="514"/>
      <c r="DJ38" s="124">
        <f t="shared" si="20"/>
        <v>0</v>
      </c>
      <c r="DK38" s="139" t="e">
        <f t="shared" si="21"/>
        <v>#DIV/0!</v>
      </c>
      <c r="DL38" s="514"/>
      <c r="DM38" s="124">
        <f t="shared" si="22"/>
        <v>0</v>
      </c>
      <c r="DN38" s="139" t="e">
        <f t="shared" si="23"/>
        <v>#DIV/0!</v>
      </c>
      <c r="DO38" s="514"/>
      <c r="DP38" s="124">
        <f t="shared" si="24"/>
        <v>0</v>
      </c>
      <c r="DQ38" s="864" t="e">
        <f t="shared" si="25"/>
        <v>#DIV/0!</v>
      </c>
      <c r="DR38" s="514"/>
      <c r="DS38" s="124">
        <f t="shared" si="26"/>
        <v>0</v>
      </c>
      <c r="DT38" s="864" t="e">
        <f t="shared" si="27"/>
        <v>#DIV/0!</v>
      </c>
      <c r="DU38" s="514"/>
      <c r="DV38" s="124">
        <f t="shared" si="28"/>
        <v>0</v>
      </c>
      <c r="DW38" s="864" t="e">
        <f t="shared" si="29"/>
        <v>#DIV/0!</v>
      </c>
      <c r="DX38" s="514"/>
      <c r="DY38" s="124">
        <f t="shared" si="30"/>
        <v>0</v>
      </c>
      <c r="DZ38" s="864" t="e">
        <f t="shared" si="31"/>
        <v>#DIV/0!</v>
      </c>
      <c r="EA38" s="514">
        <v>0</v>
      </c>
      <c r="EB38" s="124">
        <f t="shared" si="32"/>
        <v>0</v>
      </c>
      <c r="EC38" s="864" t="e">
        <f t="shared" si="33"/>
        <v>#DIV/0!</v>
      </c>
    </row>
    <row r="39" spans="1:133" s="503" customFormat="1" x14ac:dyDescent="0.25">
      <c r="A39" s="100" t="s">
        <v>78</v>
      </c>
      <c r="B39" s="100">
        <v>471.8</v>
      </c>
      <c r="C39" s="29">
        <v>476.5</v>
      </c>
      <c r="D39" s="515">
        <v>471.18</v>
      </c>
      <c r="E39" s="515">
        <v>475.21</v>
      </c>
      <c r="F39" s="504">
        <v>474.4</v>
      </c>
      <c r="G39" s="503">
        <v>505.79</v>
      </c>
      <c r="H39" s="503">
        <v>517.07000000000005</v>
      </c>
      <c r="I39" s="503">
        <v>425.24195141220622</v>
      </c>
      <c r="J39" s="123">
        <v>489.77</v>
      </c>
      <c r="K39" s="29">
        <v>481.17614890473442</v>
      </c>
      <c r="L39" s="515">
        <v>450</v>
      </c>
      <c r="M39" s="515">
        <v>436.5</v>
      </c>
      <c r="N39" s="504">
        <v>389.87442839515137</v>
      </c>
      <c r="O39" s="515">
        <v>420.8902077151335</v>
      </c>
      <c r="P39" s="123">
        <v>464.64416075835351</v>
      </c>
      <c r="Q39" s="29">
        <v>478.02937576499386</v>
      </c>
      <c r="R39" s="515">
        <v>470.49160379654415</v>
      </c>
      <c r="S39" s="504">
        <v>482.59860788863108</v>
      </c>
      <c r="T39" s="515">
        <v>477.27</v>
      </c>
      <c r="U39" s="123">
        <v>468.24311624579053</v>
      </c>
      <c r="V39" s="29">
        <v>489</v>
      </c>
      <c r="W39" s="515">
        <v>488.05</v>
      </c>
      <c r="X39" s="515">
        <v>460.39</v>
      </c>
      <c r="Y39" s="504">
        <v>478.96</v>
      </c>
      <c r="Z39" s="503">
        <v>500.25</v>
      </c>
      <c r="AA39" s="503">
        <v>498</v>
      </c>
      <c r="AB39" s="503">
        <v>360.29</v>
      </c>
      <c r="AC39" s="123">
        <v>467.37</v>
      </c>
      <c r="AD39" s="29">
        <v>474.11497835450859</v>
      </c>
      <c r="AE39" s="515">
        <v>427.3</v>
      </c>
      <c r="AF39" s="515">
        <v>427.7</v>
      </c>
      <c r="AG39" s="504">
        <v>377.23658051689864</v>
      </c>
      <c r="AH39" s="515">
        <v>407.75051324665168</v>
      </c>
      <c r="AI39" s="123">
        <v>457.53817710453052</v>
      </c>
      <c r="AJ39" s="29">
        <v>492.97034584771438</v>
      </c>
      <c r="AK39" s="515">
        <v>504.33857694676141</v>
      </c>
      <c r="AL39" s="504">
        <v>483.62018384510077</v>
      </c>
      <c r="AM39" s="515">
        <v>493.2</v>
      </c>
      <c r="AN39" s="123">
        <v>468.21699999999998</v>
      </c>
      <c r="AO39" s="29">
        <v>485.21060688361069</v>
      </c>
      <c r="AP39" s="515">
        <v>488.05</v>
      </c>
      <c r="AQ39" s="515">
        <v>461.7</v>
      </c>
      <c r="AR39" s="504">
        <v>473.5</v>
      </c>
      <c r="AS39" s="29">
        <v>513.31851691240252</v>
      </c>
      <c r="AT39" s="515">
        <v>549.90862269479976</v>
      </c>
      <c r="AU39" s="515">
        <v>532.01</v>
      </c>
      <c r="AV39" s="504">
        <v>478.96</v>
      </c>
      <c r="AW39" s="29">
        <v>475.96317462122278</v>
      </c>
      <c r="AX39" s="29">
        <v>450.21974306964171</v>
      </c>
      <c r="AY39" s="515">
        <v>488.05</v>
      </c>
      <c r="AZ39" s="515">
        <v>398</v>
      </c>
      <c r="BA39" s="504">
        <v>478.96</v>
      </c>
      <c r="BB39" s="123">
        <v>476.73072641921692</v>
      </c>
      <c r="BC39" s="29">
        <v>504.65561224489795</v>
      </c>
      <c r="BD39" s="29">
        <v>538.34840396557354</v>
      </c>
      <c r="BE39" s="29">
        <v>509.86295681063126</v>
      </c>
      <c r="BF39" s="29">
        <v>518.14190837116803</v>
      </c>
      <c r="BG39" s="29">
        <v>491.79170189982364</v>
      </c>
      <c r="BH39" s="123">
        <v>23.574701899823651</v>
      </c>
      <c r="BI39" s="574">
        <v>5.0349948634551188E-2</v>
      </c>
      <c r="BJ39" s="503">
        <v>482.83043787463174</v>
      </c>
      <c r="BK39" s="503">
        <v>487.06222865412451</v>
      </c>
      <c r="BL39" s="503">
        <v>476.04285636591067</v>
      </c>
      <c r="BM39" s="503">
        <v>481.89636481896366</v>
      </c>
      <c r="BN39" s="503">
        <v>496.53226754437526</v>
      </c>
      <c r="BO39" s="29">
        <v>526.18238021638331</v>
      </c>
      <c r="BP39" s="29">
        <v>462.06938305987774</v>
      </c>
      <c r="BQ39" s="29">
        <v>-69.940616940122254</v>
      </c>
      <c r="BR39" s="762">
        <v>-0.13146485393154689</v>
      </c>
      <c r="BS39" s="29">
        <v>494.72900655856432</v>
      </c>
      <c r="BT39" s="29">
        <v>15.769006558564342</v>
      </c>
      <c r="BU39" s="762">
        <v>3.2923431097720779E-2</v>
      </c>
      <c r="BV39" s="29">
        <v>487.96809259999617</v>
      </c>
      <c r="BW39" s="123">
        <v>12.004917978773392</v>
      </c>
      <c r="BX39" s="574">
        <v>2.522236723109314E-2</v>
      </c>
      <c r="BY39" s="733">
        <v>483.07155322862133</v>
      </c>
      <c r="BZ39" s="123">
        <v>32.851810158979617</v>
      </c>
      <c r="CA39" s="574">
        <v>7.2968390801773378E-2</v>
      </c>
      <c r="CB39" s="29">
        <v>465.2491569876359</v>
      </c>
      <c r="CC39" s="123">
        <v>-22.800843012364112</v>
      </c>
      <c r="CD39" s="574">
        <v>-4.6718252253588999E-2</v>
      </c>
      <c r="CE39" s="29">
        <v>399.51961569255405</v>
      </c>
      <c r="CF39" s="123">
        <f t="shared" si="0"/>
        <v>1.5196156925540549</v>
      </c>
      <c r="CG39" s="574">
        <f t="shared" si="1"/>
        <v>3.8181298807890827E-3</v>
      </c>
      <c r="CH39" s="29">
        <v>449.92131444880107</v>
      </c>
      <c r="CI39" s="123">
        <f t="shared" si="2"/>
        <v>-29.03868555119891</v>
      </c>
      <c r="CJ39" s="574">
        <f t="shared" si="3"/>
        <v>-6.0628623582760381E-2</v>
      </c>
      <c r="CK39" s="29">
        <v>477.96134554000486</v>
      </c>
      <c r="CL39" s="123">
        <f t="shared" si="4"/>
        <v>1.2306191207879351</v>
      </c>
      <c r="CM39" s="574">
        <f t="shared" si="5"/>
        <v>2.5813715218888167E-3</v>
      </c>
      <c r="CN39" s="29">
        <v>467.19613259668506</v>
      </c>
      <c r="CO39" s="123">
        <f t="shared" si="6"/>
        <v>-37.459479648212891</v>
      </c>
      <c r="CP39" s="574">
        <f t="shared" si="7"/>
        <v>-7.4227807517247335E-2</v>
      </c>
      <c r="CQ39" s="29">
        <v>489.0921044767199</v>
      </c>
      <c r="CR39" s="123">
        <f t="shared" si="8"/>
        <v>-49.256299488853642</v>
      </c>
      <c r="CS39" s="574">
        <f t="shared" si="9"/>
        <v>-9.1495208541573947E-2</v>
      </c>
      <c r="CT39" s="29">
        <v>498.3641160949868</v>
      </c>
      <c r="CU39" s="123">
        <f t="shared" si="10"/>
        <v>-11.498840715644462</v>
      </c>
      <c r="CV39" s="574">
        <f t="shared" si="11"/>
        <v>-2.2552806714128987E-2</v>
      </c>
      <c r="CW39" s="29">
        <v>486.27419708538503</v>
      </c>
      <c r="CX39" s="123">
        <f t="shared" si="12"/>
        <v>-31.867711285783002</v>
      </c>
      <c r="CY39" s="574">
        <f t="shared" si="13"/>
        <v>-6.1503828914287989E-2</v>
      </c>
      <c r="CZ39" s="29">
        <v>480.12516475875162</v>
      </c>
      <c r="DA39" s="123">
        <f t="shared" si="14"/>
        <v>-11.666537141072013</v>
      </c>
      <c r="DB39" s="574">
        <f t="shared" si="15"/>
        <v>-2.3722517269005178E-2</v>
      </c>
      <c r="DC39" s="29">
        <v>487.52583761957419</v>
      </c>
      <c r="DD39" s="123">
        <f t="shared" si="16"/>
        <v>4.6953997449424492</v>
      </c>
      <c r="DE39" s="574">
        <f t="shared" si="17"/>
        <v>9.7247384933126825E-3</v>
      </c>
      <c r="DF39" s="29">
        <v>477.02443968915412</v>
      </c>
      <c r="DG39" s="123">
        <f t="shared" si="18"/>
        <v>-10.037788964970389</v>
      </c>
      <c r="DH39" s="574">
        <f t="shared" si="19"/>
        <v>-2.0608842924870863E-2</v>
      </c>
      <c r="DI39" s="29">
        <v>474.50371876504897</v>
      </c>
      <c r="DJ39" s="123">
        <f t="shared" si="20"/>
        <v>-1.539137600861693</v>
      </c>
      <c r="DK39" s="574">
        <f t="shared" si="21"/>
        <v>-3.2331912563742663E-3</v>
      </c>
      <c r="DL39" s="29">
        <v>480.00908281078063</v>
      </c>
      <c r="DM39" s="123">
        <f t="shared" si="22"/>
        <v>-1.8872820081830355</v>
      </c>
      <c r="DN39" s="574">
        <f t="shared" si="23"/>
        <v>-3.9163648991044787E-3</v>
      </c>
      <c r="DO39" s="29">
        <v>494.39991215548486</v>
      </c>
      <c r="DP39" s="123">
        <f t="shared" si="24"/>
        <v>-2.132355388890403</v>
      </c>
      <c r="DQ39" s="865">
        <f t="shared" si="25"/>
        <v>-4.2944950978434319E-3</v>
      </c>
      <c r="DR39" s="29">
        <v>508.18439470183347</v>
      </c>
      <c r="DS39" s="123">
        <f t="shared" si="26"/>
        <v>-17.997985514549839</v>
      </c>
      <c r="DT39" s="865">
        <f t="shared" si="27"/>
        <v>-3.4204842638684486E-2</v>
      </c>
      <c r="DU39" s="29">
        <v>435.58972435777235</v>
      </c>
      <c r="DV39" s="123">
        <f t="shared" si="28"/>
        <v>-26.479658702105382</v>
      </c>
      <c r="DW39" s="865">
        <f t="shared" si="29"/>
        <v>-5.7306672272363017E-2</v>
      </c>
      <c r="DX39" s="29">
        <v>485.97110615347952</v>
      </c>
      <c r="DY39" s="123">
        <f t="shared" si="30"/>
        <v>-8.7579004050847971</v>
      </c>
      <c r="DZ39" s="865">
        <f t="shared" si="31"/>
        <v>-1.7702419484166766E-2</v>
      </c>
      <c r="EA39" s="29">
        <v>482.67066331463934</v>
      </c>
      <c r="EB39" s="123">
        <f t="shared" si="32"/>
        <v>-5.2974292853568272</v>
      </c>
      <c r="EC39" s="865">
        <f t="shared" si="33"/>
        <v>-1.0856097695099315E-2</v>
      </c>
    </row>
    <row r="40" spans="1:133" x14ac:dyDescent="0.25">
      <c r="A40" s="71" t="s">
        <v>40</v>
      </c>
      <c r="B40" s="99">
        <v>478.6</v>
      </c>
      <c r="C40" s="295">
        <v>470</v>
      </c>
      <c r="D40" s="514">
        <v>475.08</v>
      </c>
      <c r="E40" s="514">
        <v>488.03</v>
      </c>
      <c r="F40" s="28">
        <v>477.83</v>
      </c>
      <c r="G40" s="233">
        <v>489.9</v>
      </c>
      <c r="H40" s="233">
        <v>492.9</v>
      </c>
      <c r="I40" s="233">
        <v>495.114006514658</v>
      </c>
      <c r="J40" s="124">
        <v>491.75</v>
      </c>
      <c r="K40" s="295">
        <v>483.69865425717944</v>
      </c>
      <c r="L40" s="514"/>
      <c r="M40" s="514"/>
      <c r="N40" s="28"/>
      <c r="O40" s="514"/>
      <c r="P40" s="124">
        <v>483.69865425717944</v>
      </c>
      <c r="Q40" s="295">
        <v>473.0396997827375</v>
      </c>
      <c r="R40" s="514">
        <v>471.0530836626009</v>
      </c>
      <c r="S40" s="28">
        <v>468.96355353075171</v>
      </c>
      <c r="T40" s="514">
        <v>470.8</v>
      </c>
      <c r="U40" s="124">
        <v>478.4057164134644</v>
      </c>
      <c r="V40" s="295">
        <v>488</v>
      </c>
      <c r="W40" s="514">
        <v>475.05</v>
      </c>
      <c r="X40" s="514">
        <v>410.49</v>
      </c>
      <c r="Y40" s="28">
        <v>456.81</v>
      </c>
      <c r="Z40" s="233">
        <v>488</v>
      </c>
      <c r="AA40" s="233">
        <v>470.1</v>
      </c>
      <c r="AB40" s="233">
        <v>0</v>
      </c>
      <c r="AC40" s="124">
        <v>478.83</v>
      </c>
      <c r="AD40" s="295">
        <v>464.09235540249125</v>
      </c>
      <c r="AE40" s="514"/>
      <c r="AF40" s="514"/>
      <c r="AG40" s="28"/>
      <c r="AH40" s="514"/>
      <c r="AI40" s="124">
        <v>464.09235540249125</v>
      </c>
      <c r="AJ40" s="295">
        <v>471.96865817825659</v>
      </c>
      <c r="AK40" s="514">
        <v>491.08367626886144</v>
      </c>
      <c r="AL40" s="28">
        <v>491.54857435547211</v>
      </c>
      <c r="AM40" s="514">
        <v>485.41</v>
      </c>
      <c r="AN40" s="124">
        <v>471.5722150721852</v>
      </c>
      <c r="AO40" s="295">
        <v>488.88134442369716</v>
      </c>
      <c r="AP40" s="513">
        <v>475.0511247443763</v>
      </c>
      <c r="AQ40" s="514">
        <v>417.31</v>
      </c>
      <c r="AR40" s="28">
        <v>461.4</v>
      </c>
      <c r="AS40" s="295">
        <v>470.03205128205127</v>
      </c>
      <c r="AT40" s="514">
        <v>467.97231630098662</v>
      </c>
      <c r="AU40" s="514">
        <v>481</v>
      </c>
      <c r="AV40" s="28">
        <v>472.23</v>
      </c>
      <c r="AW40" s="295">
        <v>467.12109927089176</v>
      </c>
      <c r="AX40" s="295">
        <v>0</v>
      </c>
      <c r="AY40" s="295">
        <v>0</v>
      </c>
      <c r="AZ40" s="514">
        <v>490.2</v>
      </c>
      <c r="BA40" s="739">
        <v>430.17</v>
      </c>
      <c r="BB40" s="124">
        <v>466.5709535025735</v>
      </c>
      <c r="BC40" s="295">
        <v>471.2904200664853</v>
      </c>
      <c r="BD40" s="295">
        <v>478.99264430868965</v>
      </c>
      <c r="BE40" s="295">
        <v>486.74242424242425</v>
      </c>
      <c r="BF40" s="295">
        <v>479.09594010138119</v>
      </c>
      <c r="BG40" s="124">
        <v>471.38961783439487</v>
      </c>
      <c r="BH40" s="124">
        <v>-0.18259723779033266</v>
      </c>
      <c r="BI40" s="139">
        <v>-3.8720949189591643E-4</v>
      </c>
      <c r="BJ40" s="740">
        <v>489.14243651085752</v>
      </c>
      <c r="BK40" s="740">
        <v>489.16076411247053</v>
      </c>
      <c r="BL40" s="740">
        <v>484.30587739625025</v>
      </c>
      <c r="BM40" s="740">
        <v>487.60107816711593</v>
      </c>
      <c r="BN40" s="740">
        <v>481.91553849262476</v>
      </c>
      <c r="BO40" s="513">
        <v>478.92359804290555</v>
      </c>
      <c r="BP40" s="513">
        <v>480.30018761726075</v>
      </c>
      <c r="BQ40" s="513">
        <v>-0.69981238273925328</v>
      </c>
      <c r="BR40" s="507">
        <v>-1.4549113986263061E-3</v>
      </c>
      <c r="BS40" s="513">
        <v>480.36309744349762</v>
      </c>
      <c r="BT40" s="513">
        <v>8.1330974434976042</v>
      </c>
      <c r="BU40" s="507">
        <v>1.7222746211586735E-2</v>
      </c>
      <c r="BV40" s="513">
        <v>484.55297238258703</v>
      </c>
      <c r="BW40" s="124">
        <v>17.431873111695268</v>
      </c>
      <c r="BX40" s="139">
        <v>3.7317674450809205E-2</v>
      </c>
      <c r="BY40" s="736"/>
      <c r="BZ40" s="124"/>
      <c r="CA40" s="139"/>
      <c r="CB40" s="513"/>
      <c r="CC40" s="124"/>
      <c r="CD40" s="139"/>
      <c r="CE40" s="513" t="e">
        <v>#DIV/0!</v>
      </c>
      <c r="CF40" s="124" t="e">
        <f t="shared" si="0"/>
        <v>#DIV/0!</v>
      </c>
      <c r="CG40" s="139" t="e">
        <f t="shared" si="1"/>
        <v>#DIV/0!</v>
      </c>
      <c r="CH40" s="513" t="e">
        <v>#DIV/0!</v>
      </c>
      <c r="CI40" s="124" t="e">
        <f t="shared" si="2"/>
        <v>#DIV/0!</v>
      </c>
      <c r="CJ40" s="139" t="e">
        <f t="shared" si="3"/>
        <v>#DIV/0!</v>
      </c>
      <c r="CK40" s="513" t="e">
        <v>#DIV/0!</v>
      </c>
      <c r="CL40" s="124" t="e">
        <f t="shared" si="4"/>
        <v>#DIV/0!</v>
      </c>
      <c r="CM40" s="139" t="e">
        <f t="shared" si="5"/>
        <v>#DIV/0!</v>
      </c>
      <c r="CN40" s="513">
        <v>477.88873038516402</v>
      </c>
      <c r="CO40" s="124">
        <f t="shared" si="6"/>
        <v>6.5983103186787275</v>
      </c>
      <c r="CP40" s="139">
        <f t="shared" si="7"/>
        <v>1.400051865630517E-2</v>
      </c>
      <c r="CQ40" s="513">
        <v>461.96527653481297</v>
      </c>
      <c r="CR40" s="124">
        <f t="shared" si="8"/>
        <v>-17.027367773876676</v>
      </c>
      <c r="CS40" s="139">
        <f t="shared" si="9"/>
        <v>-3.5548286547179814E-2</v>
      </c>
      <c r="CT40" s="513">
        <v>479.4826760338496</v>
      </c>
      <c r="CU40" s="124">
        <f t="shared" si="10"/>
        <v>-7.2597482085746492</v>
      </c>
      <c r="CV40" s="139">
        <f t="shared" si="11"/>
        <v>-1.491496908220784E-2</v>
      </c>
      <c r="CW40" s="513">
        <v>472.96960637767808</v>
      </c>
      <c r="CX40" s="124">
        <f t="shared" si="12"/>
        <v>-6.1263337237031124</v>
      </c>
      <c r="CY40" s="139">
        <f t="shared" si="13"/>
        <v>-1.2787279563268106E-2</v>
      </c>
      <c r="CZ40" s="513">
        <v>182.1452556845438</v>
      </c>
      <c r="DA40" s="124">
        <f t="shared" si="14"/>
        <v>-289.2443621498511</v>
      </c>
      <c r="DB40" s="139">
        <f t="shared" si="15"/>
        <v>-0.61359934798450799</v>
      </c>
      <c r="DC40" s="513">
        <v>479.29996236356794</v>
      </c>
      <c r="DD40" s="124">
        <f t="shared" si="16"/>
        <v>-9.8424741472895789</v>
      </c>
      <c r="DE40" s="139">
        <f t="shared" si="17"/>
        <v>-2.0121897861689834E-2</v>
      </c>
      <c r="DF40" s="513">
        <v>474.59459459459458</v>
      </c>
      <c r="DG40" s="124">
        <f t="shared" si="18"/>
        <v>-14.566169517875949</v>
      </c>
      <c r="DH40" s="139">
        <f t="shared" si="19"/>
        <v>-2.9777877921800807E-2</v>
      </c>
      <c r="DI40" s="513">
        <v>477.89703474622524</v>
      </c>
      <c r="DJ40" s="124">
        <f t="shared" si="20"/>
        <v>-6.408842650025008</v>
      </c>
      <c r="DK40" s="139">
        <f t="shared" si="21"/>
        <v>-1.3233047437872429E-2</v>
      </c>
      <c r="DL40" s="513">
        <v>477.35959059402728</v>
      </c>
      <c r="DM40" s="124">
        <f t="shared" si="22"/>
        <v>-10.241487573088648</v>
      </c>
      <c r="DN40" s="139">
        <f t="shared" si="23"/>
        <v>-2.1003824707661073E-2</v>
      </c>
      <c r="DO40" s="513">
        <v>463.10947562097522</v>
      </c>
      <c r="DP40" s="124">
        <f t="shared" si="24"/>
        <v>-18.806062871649544</v>
      </c>
      <c r="DQ40" s="864">
        <f t="shared" si="25"/>
        <v>-3.9023566101380962E-2</v>
      </c>
      <c r="DR40" s="513">
        <v>473.8003309431881</v>
      </c>
      <c r="DS40" s="124">
        <f t="shared" si="26"/>
        <v>-5.1232670997174523</v>
      </c>
      <c r="DT40" s="864">
        <f t="shared" si="27"/>
        <v>-1.0697462227072118E-2</v>
      </c>
      <c r="DU40" s="513">
        <v>480.67632850241546</v>
      </c>
      <c r="DV40" s="124">
        <f t="shared" si="28"/>
        <v>0.37614088515471167</v>
      </c>
      <c r="DW40" s="864">
        <f t="shared" si="29"/>
        <v>7.8313707729477089E-4</v>
      </c>
      <c r="DX40" s="513">
        <v>468.90503189227502</v>
      </c>
      <c r="DY40" s="124">
        <f t="shared" si="30"/>
        <v>-11.458065551222603</v>
      </c>
      <c r="DZ40" s="864">
        <f t="shared" si="31"/>
        <v>-2.3852926280562903E-2</v>
      </c>
      <c r="EA40" s="513">
        <v>473.78858746492045</v>
      </c>
      <c r="EB40" s="124">
        <f t="shared" si="32"/>
        <v>-10.764384917666575</v>
      </c>
      <c r="EC40" s="864">
        <f t="shared" si="33"/>
        <v>-2.2215083863250707E-2</v>
      </c>
    </row>
    <row r="41" spans="1:133" x14ac:dyDescent="0.25">
      <c r="A41" s="71" t="s">
        <v>41</v>
      </c>
      <c r="B41" s="99">
        <v>210.4</v>
      </c>
      <c r="C41" s="295">
        <v>195.9</v>
      </c>
      <c r="D41" s="514">
        <v>191.07</v>
      </c>
      <c r="E41" s="514">
        <v>184.57</v>
      </c>
      <c r="F41" s="28">
        <v>190.82</v>
      </c>
      <c r="G41" s="233">
        <v>181.9</v>
      </c>
      <c r="H41" s="233">
        <v>179.4</v>
      </c>
      <c r="I41" s="233">
        <v>211.26465661641541</v>
      </c>
      <c r="J41" s="124">
        <v>195.04</v>
      </c>
      <c r="K41" s="295">
        <v>192.72053447822657</v>
      </c>
      <c r="L41" s="514">
        <v>291.39999999999998</v>
      </c>
      <c r="M41" s="514">
        <v>270.7</v>
      </c>
      <c r="N41" s="28">
        <v>185.85066970646906</v>
      </c>
      <c r="O41" s="514">
        <v>245.28202424881394</v>
      </c>
      <c r="P41" s="124">
        <v>216.57668006507797</v>
      </c>
      <c r="Q41" s="295">
        <v>186.4406779661017</v>
      </c>
      <c r="R41" s="514">
        <v>189.54448180984409</v>
      </c>
      <c r="S41" s="28">
        <v>197.88918205804748</v>
      </c>
      <c r="T41" s="514">
        <v>191.17</v>
      </c>
      <c r="U41" s="124">
        <v>211.87581261577458</v>
      </c>
      <c r="V41" s="295">
        <v>214.8</v>
      </c>
      <c r="W41" s="514">
        <v>206.14</v>
      </c>
      <c r="X41" s="514">
        <v>190.34</v>
      </c>
      <c r="Y41" s="28">
        <v>204.37</v>
      </c>
      <c r="Z41" s="233">
        <v>178</v>
      </c>
      <c r="AA41" s="233">
        <v>194.4</v>
      </c>
      <c r="AB41" s="233">
        <v>196.61</v>
      </c>
      <c r="AC41" s="124">
        <v>191.46</v>
      </c>
      <c r="AD41" s="295">
        <v>197.5839657416567</v>
      </c>
      <c r="AE41" s="514">
        <v>292.95877417001094</v>
      </c>
      <c r="AF41" s="514">
        <v>267.99738219895283</v>
      </c>
      <c r="AG41" s="28">
        <v>179.40151074956421</v>
      </c>
      <c r="AH41" s="514">
        <v>242.39852797921853</v>
      </c>
      <c r="AI41" s="124">
        <v>219.55778771394455</v>
      </c>
      <c r="AJ41" s="295">
        <v>186.09141055949567</v>
      </c>
      <c r="AK41" s="514">
        <v>189.38605619146722</v>
      </c>
      <c r="AL41" s="28">
        <v>200.90670484371273</v>
      </c>
      <c r="AM41" s="514">
        <v>193.54</v>
      </c>
      <c r="AN41" s="124">
        <v>214.27028585322535</v>
      </c>
      <c r="AO41" s="295">
        <v>196.79472071647419</v>
      </c>
      <c r="AP41" s="513">
        <v>211.20212530440557</v>
      </c>
      <c r="AQ41" s="514">
        <v>174.62</v>
      </c>
      <c r="AR41" s="28">
        <v>194.7</v>
      </c>
      <c r="AS41" s="295">
        <v>156.82062298603651</v>
      </c>
      <c r="AT41" s="514">
        <v>0</v>
      </c>
      <c r="AU41" s="514">
        <v>297.39999999999998</v>
      </c>
      <c r="AV41" s="28">
        <v>208.3</v>
      </c>
      <c r="AW41" s="295">
        <v>197.22459720730396</v>
      </c>
      <c r="AX41" s="295">
        <v>286.58023236235056</v>
      </c>
      <c r="AY41" s="295">
        <v>267.65917009819447</v>
      </c>
      <c r="AZ41" s="514">
        <v>175.9</v>
      </c>
      <c r="BA41" s="739">
        <v>242.69</v>
      </c>
      <c r="BB41" s="124">
        <v>221.73540099009898</v>
      </c>
      <c r="BC41" s="295">
        <v>196.38372677046709</v>
      </c>
      <c r="BD41" s="295">
        <v>210.58965102286402</v>
      </c>
      <c r="BE41" s="295">
        <v>194.15609381007306</v>
      </c>
      <c r="BF41" s="295">
        <v>197.49216300940438</v>
      </c>
      <c r="BG41" s="124">
        <v>218.42903377511752</v>
      </c>
      <c r="BH41" s="124">
        <v>4.1587479218921715</v>
      </c>
      <c r="BI41" s="139">
        <v>1.9408887729495561E-2</v>
      </c>
      <c r="BJ41" s="740">
        <v>194.85545185522423</v>
      </c>
      <c r="BK41" s="740">
        <v>185.96881959910914</v>
      </c>
      <c r="BL41" s="740">
        <v>195.43034605146406</v>
      </c>
      <c r="BM41" s="740">
        <v>192.50780437044747</v>
      </c>
      <c r="BN41" s="740">
        <v>176.79738562091504</v>
      </c>
      <c r="BO41" s="513">
        <v>195.98583234946872</v>
      </c>
      <c r="BP41" s="513">
        <v>189.16008614501078</v>
      </c>
      <c r="BQ41" s="513">
        <v>-108.2399138549892</v>
      </c>
      <c r="BR41" s="507">
        <v>-0.36395398068254609</v>
      </c>
      <c r="BS41" s="513">
        <v>186.61630834785976</v>
      </c>
      <c r="BT41" s="513">
        <v>-21.683691652140254</v>
      </c>
      <c r="BU41" s="507">
        <v>-0.10409837567038048</v>
      </c>
      <c r="BV41" s="513">
        <v>189.84179850124897</v>
      </c>
      <c r="BW41" s="124">
        <v>-7.3827987060549845</v>
      </c>
      <c r="BX41" s="139">
        <v>-3.7433458151748082E-2</v>
      </c>
      <c r="BY41" s="736">
        <v>290.32258064516128</v>
      </c>
      <c r="BZ41" s="124">
        <v>3.742348282810724</v>
      </c>
      <c r="CA41" s="139">
        <v>1.3058640688374201E-2</v>
      </c>
      <c r="CB41" s="513">
        <v>301.92066056363313</v>
      </c>
      <c r="CC41" s="124">
        <v>34.261490465438669</v>
      </c>
      <c r="CD41" s="139">
        <v>0.12800417207028389</v>
      </c>
      <c r="CE41" s="513">
        <v>199.35493779757334</v>
      </c>
      <c r="CF41" s="124">
        <f t="shared" si="0"/>
        <v>23.454937797573336</v>
      </c>
      <c r="CG41" s="139">
        <f t="shared" si="1"/>
        <v>0.13334245479007012</v>
      </c>
      <c r="CH41" s="513">
        <v>260.49850223252133</v>
      </c>
      <c r="CI41" s="124">
        <f t="shared" si="2"/>
        <v>17.808502232521334</v>
      </c>
      <c r="CJ41" s="139">
        <f t="shared" si="3"/>
        <v>7.3379629290540746E-2</v>
      </c>
      <c r="CK41" s="513">
        <v>220.70003949447076</v>
      </c>
      <c r="CL41" s="124">
        <f t="shared" si="4"/>
        <v>-1.0353614956282229</v>
      </c>
      <c r="CM41" s="139">
        <f t="shared" si="5"/>
        <v>-4.6693558674217039E-3</v>
      </c>
      <c r="CN41" s="513">
        <v>181.62450066577895</v>
      </c>
      <c r="CO41" s="124">
        <f t="shared" si="6"/>
        <v>-14.759226104688139</v>
      </c>
      <c r="CP41" s="139">
        <f t="shared" si="7"/>
        <v>-7.5155036251749588E-2</v>
      </c>
      <c r="CQ41" s="513">
        <v>188.17984046410442</v>
      </c>
      <c r="CR41" s="124">
        <f t="shared" si="8"/>
        <v>-22.409810558759602</v>
      </c>
      <c r="CS41" s="139">
        <f t="shared" si="9"/>
        <v>-0.10641458613902417</v>
      </c>
      <c r="CT41" s="513">
        <v>194.3563728598605</v>
      </c>
      <c r="CU41" s="124">
        <f t="shared" si="10"/>
        <v>0.20027904978744004</v>
      </c>
      <c r="CV41" s="139">
        <f t="shared" si="11"/>
        <v>1.0315362544497653E-3</v>
      </c>
      <c r="CW41" s="513">
        <v>187.64870176890452</v>
      </c>
      <c r="CX41" s="124">
        <f t="shared" si="12"/>
        <v>-9.8434612404998632</v>
      </c>
      <c r="CY41" s="139">
        <f t="shared" si="13"/>
        <v>-4.9842287868562804E-2</v>
      </c>
      <c r="CZ41" s="513">
        <v>214.33268897347494</v>
      </c>
      <c r="DA41" s="124">
        <f t="shared" si="14"/>
        <v>-4.096344801642573</v>
      </c>
      <c r="DB41" s="139">
        <f t="shared" si="15"/>
        <v>-1.8753664432082522E-2</v>
      </c>
      <c r="DC41" s="513">
        <v>205.36585365853659</v>
      </c>
      <c r="DD41" s="124">
        <f t="shared" si="16"/>
        <v>10.510401803312362</v>
      </c>
      <c r="DE41" s="139">
        <f t="shared" si="17"/>
        <v>5.3939480282653274E-2</v>
      </c>
      <c r="DF41" s="513">
        <v>204.83341154387614</v>
      </c>
      <c r="DG41" s="124">
        <f t="shared" si="18"/>
        <v>18.864591944767</v>
      </c>
      <c r="DH41" s="139">
        <f t="shared" si="19"/>
        <v>0.10143954231377704</v>
      </c>
      <c r="DI41" s="513">
        <v>192.66732283464566</v>
      </c>
      <c r="DJ41" s="124">
        <f t="shared" si="20"/>
        <v>-2.7630232168183966</v>
      </c>
      <c r="DK41" s="139">
        <f t="shared" si="21"/>
        <v>-1.4138148310348845E-2</v>
      </c>
      <c r="DL41" s="513">
        <v>201.03009818123292</v>
      </c>
      <c r="DM41" s="124">
        <f t="shared" si="22"/>
        <v>8.5222938107854418</v>
      </c>
      <c r="DN41" s="139">
        <f t="shared" si="23"/>
        <v>4.4269861363053019E-2</v>
      </c>
      <c r="DO41" s="513">
        <v>176.36986301369865</v>
      </c>
      <c r="DP41" s="124">
        <f t="shared" si="24"/>
        <v>-0.42752260721638891</v>
      </c>
      <c r="DQ41" s="864">
        <f t="shared" si="25"/>
        <v>-2.418150051907856E-3</v>
      </c>
      <c r="DR41" s="513">
        <v>160.53706946876824</v>
      </c>
      <c r="DS41" s="124">
        <f t="shared" si="26"/>
        <v>-35.448762880700485</v>
      </c>
      <c r="DT41" s="864">
        <f t="shared" si="27"/>
        <v>-0.18087410939730911</v>
      </c>
      <c r="DU41" s="513">
        <v>219.76401179941001</v>
      </c>
      <c r="DV41" s="124">
        <f t="shared" si="28"/>
        <v>30.603925654399234</v>
      </c>
      <c r="DW41" s="864">
        <f t="shared" si="29"/>
        <v>0.16178849501547676</v>
      </c>
      <c r="DX41" s="513">
        <v>197.07666302078152</v>
      </c>
      <c r="DY41" s="124">
        <f t="shared" si="30"/>
        <v>10.460354672921767</v>
      </c>
      <c r="DZ41" s="864">
        <f t="shared" si="31"/>
        <v>5.6052736041821573E-2</v>
      </c>
      <c r="EA41" s="513">
        <v>199.26166436863411</v>
      </c>
      <c r="EB41" s="124">
        <f t="shared" si="32"/>
        <v>9.4198658673851412</v>
      </c>
      <c r="EC41" s="864">
        <f t="shared" si="33"/>
        <v>4.9619556608462956E-2</v>
      </c>
    </row>
    <row r="42" spans="1:133" x14ac:dyDescent="0.25">
      <c r="A42" s="71" t="s">
        <v>42</v>
      </c>
      <c r="B42" s="99">
        <v>623.79999999999995</v>
      </c>
      <c r="C42" s="202">
        <v>630.1</v>
      </c>
      <c r="D42" s="513">
        <v>629.94000000000005</v>
      </c>
      <c r="E42" s="513">
        <v>680</v>
      </c>
      <c r="F42" s="28">
        <v>641.21</v>
      </c>
      <c r="G42" s="513">
        <v>680</v>
      </c>
      <c r="H42" s="513">
        <v>680.71</v>
      </c>
      <c r="I42" s="513">
        <v>720.42068361086763</v>
      </c>
      <c r="J42" s="124">
        <v>686.97</v>
      </c>
      <c r="K42" s="295">
        <v>663.82171426516095</v>
      </c>
      <c r="L42" s="514">
        <v>743.2</v>
      </c>
      <c r="M42" s="514">
        <v>670.2</v>
      </c>
      <c r="N42" s="28">
        <v>580.55198973042366</v>
      </c>
      <c r="O42" s="514">
        <v>633.15573146597649</v>
      </c>
      <c r="P42" s="124">
        <v>654.07680659806636</v>
      </c>
      <c r="Q42" s="295">
        <v>567.8059536934951</v>
      </c>
      <c r="R42" s="514">
        <v>564.19213973799128</v>
      </c>
      <c r="S42" s="28">
        <v>557.13870311136964</v>
      </c>
      <c r="T42" s="514">
        <v>563.13</v>
      </c>
      <c r="U42" s="124">
        <v>623.14464250411936</v>
      </c>
      <c r="V42" s="202">
        <v>603.5</v>
      </c>
      <c r="W42" s="513">
        <v>605</v>
      </c>
      <c r="X42" s="513">
        <v>603.05999999999995</v>
      </c>
      <c r="Y42" s="28">
        <v>603.77</v>
      </c>
      <c r="Z42" s="513">
        <v>599</v>
      </c>
      <c r="AA42" s="513">
        <v>609.20000000000005</v>
      </c>
      <c r="AB42" s="513">
        <v>674.65</v>
      </c>
      <c r="AC42" s="124">
        <v>614.49</v>
      </c>
      <c r="AD42" s="295">
        <v>609.22103678232781</v>
      </c>
      <c r="AE42" s="514">
        <v>693.46356123215628</v>
      </c>
      <c r="AF42" s="514">
        <v>710.8</v>
      </c>
      <c r="AG42" s="28">
        <v>699.40672379696764</v>
      </c>
      <c r="AH42" s="514">
        <v>700.8166295471417</v>
      </c>
      <c r="AI42" s="124">
        <v>625.15121928125666</v>
      </c>
      <c r="AJ42" s="295">
        <v>640.04914004914008</v>
      </c>
      <c r="AK42" s="514">
        <v>609.07944514501889</v>
      </c>
      <c r="AL42" s="28">
        <v>601.27028934368388</v>
      </c>
      <c r="AM42" s="514">
        <v>613.05999999999995</v>
      </c>
      <c r="AN42" s="124">
        <v>621.34901189036077</v>
      </c>
      <c r="AO42" s="202">
        <v>602.93022100819474</v>
      </c>
      <c r="AP42" s="513">
        <v>603.51869305686466</v>
      </c>
      <c r="AQ42" s="513">
        <v>602.1</v>
      </c>
      <c r="AR42" s="28">
        <v>602.79999999999995</v>
      </c>
      <c r="AS42" s="202">
        <v>598.82373908394231</v>
      </c>
      <c r="AT42" s="513">
        <v>592.93139293139302</v>
      </c>
      <c r="AU42" s="513">
        <v>645.04999999999995</v>
      </c>
      <c r="AV42" s="28">
        <v>603.25</v>
      </c>
      <c r="AW42" s="295">
        <v>603.05534547762136</v>
      </c>
      <c r="AX42" s="295">
        <v>615.41038525963154</v>
      </c>
      <c r="AY42" s="295">
        <v>658.27067669172925</v>
      </c>
      <c r="AZ42" s="513">
        <v>680.4</v>
      </c>
      <c r="BA42" s="739">
        <v>646.96</v>
      </c>
      <c r="BB42" s="124">
        <v>612.71848525430141</v>
      </c>
      <c r="BC42" s="202">
        <v>626.80683311432324</v>
      </c>
      <c r="BD42" s="202">
        <v>620.88974854932303</v>
      </c>
      <c r="BE42" s="202">
        <v>610.84609590760726</v>
      </c>
      <c r="BF42" s="202">
        <v>618.3426264179966</v>
      </c>
      <c r="BG42" s="124">
        <v>614.0257703738464</v>
      </c>
      <c r="BH42" s="124">
        <v>-7.3232415165143721</v>
      </c>
      <c r="BI42" s="139">
        <v>-1.1786035507217615E-2</v>
      </c>
      <c r="BJ42" s="740">
        <v>610.73825503355704</v>
      </c>
      <c r="BK42" s="740">
        <v>605.07688552599461</v>
      </c>
      <c r="BL42" s="740">
        <v>614.99056349420323</v>
      </c>
      <c r="BM42" s="740">
        <v>610.11074477977843</v>
      </c>
      <c r="BN42" s="740">
        <v>619.94861013781826</v>
      </c>
      <c r="BO42" s="513">
        <v>619.02874132804754</v>
      </c>
      <c r="BP42" s="513">
        <v>604.96050990716367</v>
      </c>
      <c r="BQ42" s="513">
        <v>-40.089490092836286</v>
      </c>
      <c r="BR42" s="507">
        <v>-6.214943042064381E-2</v>
      </c>
      <c r="BS42" s="513">
        <v>613.12942029861574</v>
      </c>
      <c r="BT42" s="513">
        <v>9.8794202986157416</v>
      </c>
      <c r="BU42" s="507">
        <v>1.6376991792152081E-2</v>
      </c>
      <c r="BV42" s="513">
        <v>611.87085859297895</v>
      </c>
      <c r="BW42" s="124">
        <v>8.8155131153575894</v>
      </c>
      <c r="BX42" s="139">
        <v>1.4618083035771254E-2</v>
      </c>
      <c r="BY42" s="736">
        <v>603.43053173241856</v>
      </c>
      <c r="BZ42" s="124">
        <v>-11.979853527212981</v>
      </c>
      <c r="CA42" s="139">
        <v>-1.9466446803881734E-2</v>
      </c>
      <c r="CB42" s="513">
        <v>676.510067114094</v>
      </c>
      <c r="CC42" s="124">
        <v>18.23939042236475</v>
      </c>
      <c r="CD42" s="139">
        <v>2.7708040276122354E-2</v>
      </c>
      <c r="CE42" s="513">
        <v>621.33550488599349</v>
      </c>
      <c r="CF42" s="124">
        <f t="shared" si="0"/>
        <v>-59.06449511400649</v>
      </c>
      <c r="CG42" s="139">
        <f t="shared" si="1"/>
        <v>-8.6808487821879027E-2</v>
      </c>
      <c r="CH42" s="513">
        <v>623.13468301492253</v>
      </c>
      <c r="CI42" s="124">
        <f t="shared" si="2"/>
        <v>-23.825316985077507</v>
      </c>
      <c r="CJ42" s="139">
        <f t="shared" si="3"/>
        <v>-3.6826568852908227E-2</v>
      </c>
      <c r="CK42" s="513">
        <v>614.91785154140848</v>
      </c>
      <c r="CL42" s="124">
        <f t="shared" si="4"/>
        <v>2.1993662871070683</v>
      </c>
      <c r="CM42" s="139">
        <f t="shared" si="5"/>
        <v>3.5895216808976278E-3</v>
      </c>
      <c r="CN42" s="513">
        <v>648.36795252225522</v>
      </c>
      <c r="CO42" s="124">
        <f t="shared" si="6"/>
        <v>21.561119407931983</v>
      </c>
      <c r="CP42" s="139">
        <f t="shared" si="7"/>
        <v>3.439834773466717E-2</v>
      </c>
      <c r="CQ42" s="513">
        <v>597.65976597659767</v>
      </c>
      <c r="CR42" s="124">
        <f t="shared" si="8"/>
        <v>-23.229982572725362</v>
      </c>
      <c r="CS42" s="139">
        <f t="shared" si="9"/>
        <v>-3.741402177600938E-2</v>
      </c>
      <c r="CT42" s="513">
        <v>614.81683980317109</v>
      </c>
      <c r="CU42" s="124">
        <f t="shared" si="10"/>
        <v>3.9707438955638281</v>
      </c>
      <c r="CV42" s="139">
        <f t="shared" si="11"/>
        <v>6.5003998915046154E-3</v>
      </c>
      <c r="CW42" s="513">
        <v>615.99911239320977</v>
      </c>
      <c r="CX42" s="124">
        <f t="shared" si="12"/>
        <v>-2.3435140247868276</v>
      </c>
      <c r="CY42" s="139">
        <f t="shared" si="13"/>
        <v>-3.7899926750361596E-3</v>
      </c>
      <c r="CZ42" s="513">
        <v>615.12127917171131</v>
      </c>
      <c r="DA42" s="124">
        <f t="shared" si="14"/>
        <v>1.095508797864909</v>
      </c>
      <c r="DB42" s="139">
        <f t="shared" si="15"/>
        <v>1.7841414004462941E-3</v>
      </c>
      <c r="DC42" s="513">
        <v>610.61117360329968</v>
      </c>
      <c r="DD42" s="124">
        <f t="shared" si="16"/>
        <v>-0.12708143025736263</v>
      </c>
      <c r="DE42" s="139">
        <f t="shared" si="17"/>
        <v>-2.0807838580601135E-4</v>
      </c>
      <c r="DF42" s="513">
        <v>612.410986775178</v>
      </c>
      <c r="DG42" s="124">
        <f t="shared" si="18"/>
        <v>7.3341012491833908</v>
      </c>
      <c r="DH42" s="139">
        <f t="shared" si="19"/>
        <v>1.2120941031829105E-2</v>
      </c>
      <c r="DI42" s="513">
        <v>612.70436880192983</v>
      </c>
      <c r="DJ42" s="124">
        <f t="shared" si="20"/>
        <v>-2.2861946922733978</v>
      </c>
      <c r="DK42" s="139">
        <f t="shared" si="21"/>
        <v>-3.7174467837097908E-3</v>
      </c>
      <c r="DL42" s="513">
        <v>611.75655920597058</v>
      </c>
      <c r="DM42" s="124">
        <f t="shared" si="22"/>
        <v>1.6458144261921461</v>
      </c>
      <c r="DN42" s="139">
        <f t="shared" si="23"/>
        <v>2.6975666963318413E-3</v>
      </c>
      <c r="DO42" s="513">
        <v>604.6287367405979</v>
      </c>
      <c r="DP42" s="124">
        <f t="shared" si="24"/>
        <v>-15.319873397220363</v>
      </c>
      <c r="DQ42" s="864">
        <f t="shared" si="25"/>
        <v>-2.4711521482102629E-2</v>
      </c>
      <c r="DR42" s="513">
        <v>589.23650510617608</v>
      </c>
      <c r="DS42" s="124">
        <f t="shared" si="26"/>
        <v>-29.792236221871462</v>
      </c>
      <c r="DT42" s="864">
        <f t="shared" si="27"/>
        <v>-4.8127387684707507E-2</v>
      </c>
      <c r="DU42" s="513">
        <v>632.03214695752013</v>
      </c>
      <c r="DV42" s="124">
        <f t="shared" si="28"/>
        <v>27.071637050356458</v>
      </c>
      <c r="DW42" s="864">
        <f t="shared" si="29"/>
        <v>4.47494284453556E-2</v>
      </c>
      <c r="DX42" s="513">
        <v>601.02321319486862</v>
      </c>
      <c r="DY42" s="124">
        <f t="shared" si="30"/>
        <v>-12.106207103747124</v>
      </c>
      <c r="DZ42" s="864">
        <f t="shared" si="31"/>
        <v>-1.9744945688384963E-2</v>
      </c>
      <c r="EA42" s="513">
        <v>606.36952439351546</v>
      </c>
      <c r="EB42" s="124">
        <f t="shared" si="32"/>
        <v>-5.5013341994634857</v>
      </c>
      <c r="EC42" s="864">
        <f t="shared" si="33"/>
        <v>-8.9910054093996564E-3</v>
      </c>
    </row>
    <row r="43" spans="1:133" x14ac:dyDescent="0.25">
      <c r="A43" s="71" t="s">
        <v>43</v>
      </c>
      <c r="B43" s="99">
        <v>613.70000000000005</v>
      </c>
      <c r="C43" s="202">
        <v>604.79999999999995</v>
      </c>
      <c r="D43" s="513">
        <v>605.47</v>
      </c>
      <c r="E43" s="513">
        <v>607.21</v>
      </c>
      <c r="F43" s="28">
        <v>605.79</v>
      </c>
      <c r="G43" s="513">
        <v>611.29999999999995</v>
      </c>
      <c r="H43" s="513">
        <v>620.88</v>
      </c>
      <c r="I43" s="513">
        <v>614.05109489051085</v>
      </c>
      <c r="J43" s="124">
        <v>615.25</v>
      </c>
      <c r="K43" s="295">
        <v>609.81956499256671</v>
      </c>
      <c r="L43" s="514">
        <v>614.29999999999995</v>
      </c>
      <c r="M43" s="514">
        <v>618.1</v>
      </c>
      <c r="N43" s="28">
        <v>619.7188306340928</v>
      </c>
      <c r="O43" s="514">
        <v>617.61121267519798</v>
      </c>
      <c r="P43" s="124">
        <v>611.70042610571738</v>
      </c>
      <c r="Q43" s="295">
        <v>618.86623347524085</v>
      </c>
      <c r="R43" s="514">
        <v>622.40982348426712</v>
      </c>
      <c r="S43" s="28">
        <v>622.07225089321162</v>
      </c>
      <c r="T43" s="514">
        <v>621.27</v>
      </c>
      <c r="U43" s="124">
        <v>614.06818849404044</v>
      </c>
      <c r="V43" s="202">
        <v>605.5</v>
      </c>
      <c r="W43" s="513">
        <v>605.69000000000005</v>
      </c>
      <c r="X43" s="513">
        <v>600.04</v>
      </c>
      <c r="Y43" s="28">
        <v>603.79</v>
      </c>
      <c r="Z43" s="513">
        <v>618.4</v>
      </c>
      <c r="AA43" s="513">
        <v>614.79999999999995</v>
      </c>
      <c r="AB43" s="513">
        <v>603.94000000000005</v>
      </c>
      <c r="AC43" s="124">
        <v>614.07000000000005</v>
      </c>
      <c r="AD43" s="295">
        <v>607.59364982156228</v>
      </c>
      <c r="AE43" s="514">
        <v>670.87316762268961</v>
      </c>
      <c r="AF43" s="514">
        <v>645.79999999999995</v>
      </c>
      <c r="AG43" s="28">
        <v>614.99125578861344</v>
      </c>
      <c r="AH43" s="514">
        <v>636.82664054848192</v>
      </c>
      <c r="AI43" s="124">
        <v>615.32976089421663</v>
      </c>
      <c r="AJ43" s="295">
        <v>621.1089494163424</v>
      </c>
      <c r="AK43" s="514">
        <v>614.31603318541386</v>
      </c>
      <c r="AL43" s="28">
        <v>587.3557614171948</v>
      </c>
      <c r="AM43" s="514">
        <v>605.41999999999996</v>
      </c>
      <c r="AN43" s="124">
        <v>612.03099999999995</v>
      </c>
      <c r="AO43" s="202">
        <v>604.7619047619047</v>
      </c>
      <c r="AP43" s="513">
        <v>603.94122731201389</v>
      </c>
      <c r="AQ43" s="513">
        <v>605.05999999999995</v>
      </c>
      <c r="AR43" s="28">
        <v>604.6</v>
      </c>
      <c r="AS43" s="202">
        <v>609.22914466737063</v>
      </c>
      <c r="AT43" s="513">
        <v>610.63934830905941</v>
      </c>
      <c r="AU43" s="513">
        <v>615.23</v>
      </c>
      <c r="AV43" s="28">
        <v>611.16999999999996</v>
      </c>
      <c r="AW43" s="295">
        <v>607.21858972593304</v>
      </c>
      <c r="AX43" s="295">
        <v>614.85557083906463</v>
      </c>
      <c r="AY43" s="295">
        <v>614.89497135582428</v>
      </c>
      <c r="AZ43" s="513">
        <v>614.79999999999995</v>
      </c>
      <c r="BA43" s="739">
        <v>614.85</v>
      </c>
      <c r="BB43" s="124">
        <v>609.13686771832147</v>
      </c>
      <c r="BC43" s="202">
        <v>620.71846282372599</v>
      </c>
      <c r="BD43" s="202">
        <v>614.1527001862197</v>
      </c>
      <c r="BE43" s="202">
        <v>609.18156808803303</v>
      </c>
      <c r="BF43" s="202">
        <v>614.3107549768373</v>
      </c>
      <c r="BG43" s="124">
        <v>610.64586306372098</v>
      </c>
      <c r="BH43" s="124">
        <v>-1.3851369362789683</v>
      </c>
      <c r="BI43" s="139">
        <v>-2.2631810092609171E-3</v>
      </c>
      <c r="BJ43" s="740">
        <v>605.5517477724469</v>
      </c>
      <c r="BK43" s="740">
        <v>606.45423178404712</v>
      </c>
      <c r="BL43" s="740">
        <v>607.04407154711419</v>
      </c>
      <c r="BM43" s="740">
        <v>606.3264549610775</v>
      </c>
      <c r="BN43" s="740">
        <v>607.11261642675697</v>
      </c>
      <c r="BO43" s="513">
        <v>609.17030567685595</v>
      </c>
      <c r="BP43" s="513">
        <v>612.20657276995303</v>
      </c>
      <c r="BQ43" s="513">
        <v>-3.0234272300469911</v>
      </c>
      <c r="BR43" s="507">
        <v>-4.9143039676982445E-3</v>
      </c>
      <c r="BS43" s="513">
        <v>609.16867369819784</v>
      </c>
      <c r="BT43" s="513">
        <v>-2.0013263018021235</v>
      </c>
      <c r="BU43" s="507">
        <v>-3.2745820341347309E-3</v>
      </c>
      <c r="BV43" s="513">
        <v>607.53888121302293</v>
      </c>
      <c r="BW43" s="124">
        <v>0.32029148708988942</v>
      </c>
      <c r="BX43" s="139">
        <v>5.2747312501491821E-4</v>
      </c>
      <c r="BY43" s="736">
        <v>614.77115117891822</v>
      </c>
      <c r="BZ43" s="124">
        <v>-8.4419660146409115E-2</v>
      </c>
      <c r="CA43" s="139">
        <v>-1.3729998417547971E-4</v>
      </c>
      <c r="CB43" s="513">
        <v>617.77003484320551</v>
      </c>
      <c r="CC43" s="124">
        <v>2.875063487381226</v>
      </c>
      <c r="CD43" s="139">
        <v>4.6756984872421388E-3</v>
      </c>
      <c r="CE43" s="513">
        <v>614.81691739994324</v>
      </c>
      <c r="CF43" s="124">
        <f t="shared" si="0"/>
        <v>1.6917399943281453E-2</v>
      </c>
      <c r="CG43" s="139">
        <f t="shared" si="1"/>
        <v>2.7516915978011473E-5</v>
      </c>
      <c r="CH43" s="513">
        <v>614.74614638352909</v>
      </c>
      <c r="CI43" s="124">
        <f t="shared" si="2"/>
        <v>-0.1038536164709285</v>
      </c>
      <c r="CJ43" s="139">
        <f t="shared" si="3"/>
        <v>-1.6890886634289421E-4</v>
      </c>
      <c r="CK43" s="513">
        <v>609.32167235494876</v>
      </c>
      <c r="CL43" s="124">
        <f t="shared" si="4"/>
        <v>0.18480463662729107</v>
      </c>
      <c r="CM43" s="139">
        <f t="shared" si="5"/>
        <v>3.0338770549141817E-4</v>
      </c>
      <c r="CN43" s="513">
        <v>614.18723593506786</v>
      </c>
      <c r="CO43" s="124">
        <f t="shared" si="6"/>
        <v>-6.5312268886581251</v>
      </c>
      <c r="CP43" s="139">
        <f t="shared" si="7"/>
        <v>-1.052204385696336E-2</v>
      </c>
      <c r="CQ43" s="513">
        <v>611.71581238867998</v>
      </c>
      <c r="CR43" s="124">
        <f t="shared" si="8"/>
        <v>-2.4368877975397254</v>
      </c>
      <c r="CS43" s="139">
        <f t="shared" si="9"/>
        <v>-3.9678858316520094E-3</v>
      </c>
      <c r="CT43" s="513">
        <v>609.19148936170211</v>
      </c>
      <c r="CU43" s="124">
        <f t="shared" si="10"/>
        <v>9.9212736690788006E-3</v>
      </c>
      <c r="CV43" s="139">
        <f t="shared" si="11"/>
        <v>1.6286234168603527E-5</v>
      </c>
      <c r="CW43" s="513">
        <v>611.4748784440842</v>
      </c>
      <c r="CX43" s="124">
        <f t="shared" si="12"/>
        <v>-2.8358765327531046</v>
      </c>
      <c r="CY43" s="139">
        <f t="shared" si="13"/>
        <v>-4.6163550121469579E-3</v>
      </c>
      <c r="CZ43" s="513">
        <v>609.94917719964474</v>
      </c>
      <c r="DA43" s="124">
        <f t="shared" si="14"/>
        <v>-0.69668586407624389</v>
      </c>
      <c r="DB43" s="139">
        <f t="shared" si="15"/>
        <v>-1.1408999982098374E-3</v>
      </c>
      <c r="DC43" s="513">
        <v>577.37407101568954</v>
      </c>
      <c r="DD43" s="124">
        <f t="shared" si="16"/>
        <v>-28.177676756757364</v>
      </c>
      <c r="DE43" s="139">
        <f t="shared" si="17"/>
        <v>-4.6532235866563659E-2</v>
      </c>
      <c r="DF43" s="513">
        <v>606.39805628669774</v>
      </c>
      <c r="DG43" s="124">
        <f t="shared" si="18"/>
        <v>-5.6175497349386205E-2</v>
      </c>
      <c r="DH43" s="139">
        <f t="shared" si="19"/>
        <v>-9.26294094512804E-5</v>
      </c>
      <c r="DI43" s="513">
        <v>587.73392625532699</v>
      </c>
      <c r="DJ43" s="124">
        <f t="shared" si="20"/>
        <v>-19.310145291787194</v>
      </c>
      <c r="DK43" s="139">
        <f t="shared" si="21"/>
        <v>-3.1810120874046763E-2</v>
      </c>
      <c r="DL43" s="513">
        <v>589.5308400951742</v>
      </c>
      <c r="DM43" s="124">
        <f t="shared" si="22"/>
        <v>-16.795614865903303</v>
      </c>
      <c r="DN43" s="139">
        <f t="shared" si="23"/>
        <v>-2.7700613635572739E-2</v>
      </c>
      <c r="DO43" s="513">
        <v>607.18870346598203</v>
      </c>
      <c r="DP43" s="124">
        <f t="shared" si="24"/>
        <v>7.6087039225058106E-2</v>
      </c>
      <c r="DQ43" s="864">
        <f t="shared" si="25"/>
        <v>1.2532607158269684E-4</v>
      </c>
      <c r="DR43" s="513">
        <v>579.38508064516134</v>
      </c>
      <c r="DS43" s="124">
        <f t="shared" si="26"/>
        <v>-29.785225031694608</v>
      </c>
      <c r="DT43" s="864">
        <f t="shared" si="27"/>
        <v>-4.8894742166724479E-2</v>
      </c>
      <c r="DU43" s="513">
        <v>697.99092676604016</v>
      </c>
      <c r="DV43" s="124">
        <f t="shared" si="28"/>
        <v>85.784353996087134</v>
      </c>
      <c r="DW43" s="864">
        <f t="shared" si="29"/>
        <v>0.14012321626661473</v>
      </c>
      <c r="DX43" s="513">
        <v>621.65757162346529</v>
      </c>
      <c r="DY43" s="124">
        <f t="shared" si="30"/>
        <v>12.488897925267452</v>
      </c>
      <c r="DZ43" s="864">
        <f t="shared" si="31"/>
        <v>2.0501543274457447E-2</v>
      </c>
      <c r="EA43" s="513">
        <v>602.93040293040303</v>
      </c>
      <c r="EB43" s="124">
        <f t="shared" si="32"/>
        <v>-4.6084782826198989</v>
      </c>
      <c r="EC43" s="864">
        <f t="shared" si="33"/>
        <v>-7.5854869953648554E-3</v>
      </c>
    </row>
    <row r="44" spans="1:133" x14ac:dyDescent="0.25">
      <c r="A44" s="52" t="s">
        <v>80</v>
      </c>
      <c r="B44" s="99"/>
      <c r="C44" s="29">
        <v>407.91895513395247</v>
      </c>
      <c r="D44" s="515">
        <v>408.25318069641065</v>
      </c>
      <c r="E44" s="515">
        <v>400.95689770556817</v>
      </c>
      <c r="F44" s="504">
        <v>405.77995062453505</v>
      </c>
      <c r="G44" s="503">
        <v>420.86577158160731</v>
      </c>
      <c r="H44" s="503">
        <v>407.75355825571825</v>
      </c>
      <c r="I44" s="503">
        <v>518.02800640660473</v>
      </c>
      <c r="J44" s="123">
        <v>445.27467467189769</v>
      </c>
      <c r="K44" s="29">
        <v>423.57986429354304</v>
      </c>
      <c r="L44" s="515">
        <v>538.88598892502296</v>
      </c>
      <c r="M44" s="515">
        <v>546.14863747182619</v>
      </c>
      <c r="N44" s="504">
        <v>542.27307086066389</v>
      </c>
      <c r="O44" s="503">
        <v>542.51031652987911</v>
      </c>
      <c r="P44" s="123">
        <v>457.89065444811001</v>
      </c>
      <c r="Q44" s="29">
        <v>431.46950635190041</v>
      </c>
      <c r="R44" s="29">
        <v>410.81686673745554</v>
      </c>
      <c r="S44" s="29">
        <v>411.53130511346933</v>
      </c>
      <c r="T44" s="29">
        <v>417.36524616107232</v>
      </c>
      <c r="U44" s="123">
        <v>446.71878231211474</v>
      </c>
      <c r="V44" s="29">
        <v>408.80912036656468</v>
      </c>
      <c r="W44" s="515">
        <v>411.9475514986479</v>
      </c>
      <c r="X44" s="515">
        <v>407.11685580541712</v>
      </c>
      <c r="Y44" s="504">
        <v>409.29928921438267</v>
      </c>
      <c r="Z44" s="503">
        <v>412.36806075904906</v>
      </c>
      <c r="AA44" s="503">
        <v>418.97186153556515</v>
      </c>
      <c r="AB44" s="503">
        <v>516.80814699601308</v>
      </c>
      <c r="AC44" s="123">
        <v>446.76240523625074</v>
      </c>
      <c r="AD44" s="29">
        <v>425.47621598414514</v>
      </c>
      <c r="AE44" s="515">
        <v>532.57696264392916</v>
      </c>
      <c r="AF44" s="515">
        <v>573.46101768714823</v>
      </c>
      <c r="AG44" s="504">
        <v>525.47441087173843</v>
      </c>
      <c r="AH44" s="503">
        <v>531.79062077507103</v>
      </c>
      <c r="AI44" s="123">
        <v>454.08807420139811</v>
      </c>
      <c r="AJ44" s="29">
        <v>390.8117500343817</v>
      </c>
      <c r="AK44" s="29">
        <v>369.94567088886504</v>
      </c>
      <c r="AL44" s="29">
        <v>378.30270010036628</v>
      </c>
      <c r="AM44" s="29">
        <v>379.3594963496983</v>
      </c>
      <c r="AN44" s="123">
        <v>433.43238181943599</v>
      </c>
      <c r="AO44" s="29">
        <v>371.43693776344674</v>
      </c>
      <c r="AP44" s="515">
        <v>380.00971595809483</v>
      </c>
      <c r="AQ44" s="515">
        <v>357.06633208735599</v>
      </c>
      <c r="AR44" s="504">
        <v>369.49741714854827</v>
      </c>
      <c r="AS44" s="29">
        <v>374.92891227676733</v>
      </c>
      <c r="AT44" s="515">
        <v>382.1589495560695</v>
      </c>
      <c r="AU44" s="515">
        <v>425.41607174800384</v>
      </c>
      <c r="AV44" s="504">
        <v>392.23978663736796</v>
      </c>
      <c r="AW44" s="29">
        <v>379.55295450001557</v>
      </c>
      <c r="AX44" s="29">
        <v>453.41037884026736</v>
      </c>
      <c r="AY44" s="515">
        <v>468.9585679853547</v>
      </c>
      <c r="AZ44" s="515">
        <v>434.54120023326089</v>
      </c>
      <c r="BA44" s="504">
        <v>452.17265882972146</v>
      </c>
      <c r="BB44" s="123">
        <v>400.52809959753267</v>
      </c>
      <c r="BC44" s="29">
        <v>371.04228599440847</v>
      </c>
      <c r="BD44" s="515">
        <v>348.03105975220512</v>
      </c>
      <c r="BE44" s="515">
        <v>341.82048881743992</v>
      </c>
      <c r="BF44" s="504">
        <v>352.92258509823722</v>
      </c>
      <c r="BG44" s="123">
        <v>387.8013723304644</v>
      </c>
      <c r="BH44" s="123">
        <v>-45.631009488971586</v>
      </c>
      <c r="BI44" s="574">
        <v>-0.10527826577567767</v>
      </c>
      <c r="BJ44" s="503">
        <v>325.61938205507369</v>
      </c>
      <c r="BK44" s="503">
        <v>321.23662289714593</v>
      </c>
      <c r="BL44" s="503">
        <v>325.15239066049389</v>
      </c>
      <c r="BM44" s="503">
        <v>324.0792830033264</v>
      </c>
      <c r="BN44" s="503">
        <v>340.11853003818726</v>
      </c>
      <c r="BO44" s="515">
        <v>352.90158519334136</v>
      </c>
      <c r="BP44" s="515">
        <v>381.5748194417572</v>
      </c>
      <c r="BQ44" s="515">
        <v>-43.841252306246645</v>
      </c>
      <c r="BR44" s="26">
        <v>-0.10305499772518258</v>
      </c>
      <c r="BS44" s="515">
        <v>357.32932561063797</v>
      </c>
      <c r="BT44" s="515">
        <v>-34.91046102672999</v>
      </c>
      <c r="BU44" s="26">
        <v>-8.9002855437011738E-2</v>
      </c>
      <c r="BV44" s="515">
        <v>338.8481881679682</v>
      </c>
      <c r="BW44" s="123">
        <v>-40.70476633204737</v>
      </c>
      <c r="BX44" s="574">
        <v>-0.10724397175531854</v>
      </c>
      <c r="BY44" s="733">
        <v>390.44201621542061</v>
      </c>
      <c r="BZ44" s="123">
        <v>-62.968362624846748</v>
      </c>
      <c r="CA44" s="574">
        <v>-0.13887719726643039</v>
      </c>
      <c r="CB44" s="515">
        <v>385.19031926517732</v>
      </c>
      <c r="CC44" s="123">
        <v>-83.768248720177382</v>
      </c>
      <c r="CD44" s="574">
        <v>-0.17862611846510376</v>
      </c>
      <c r="CE44" s="515">
        <v>370.5250635308538</v>
      </c>
      <c r="CF44" s="123">
        <f t="shared" si="0"/>
        <v>-64.016136702407096</v>
      </c>
      <c r="CG44" s="574">
        <f t="shared" si="1"/>
        <v>-0.14731891168902592</v>
      </c>
      <c r="CH44" s="515">
        <v>381.83567496326128</v>
      </c>
      <c r="CI44" s="123">
        <f t="shared" si="2"/>
        <v>-70.336983866460173</v>
      </c>
      <c r="CJ44" s="574">
        <f t="shared" si="3"/>
        <v>-0.15555337655421483</v>
      </c>
      <c r="CK44" s="515">
        <v>351.42450133431612</v>
      </c>
      <c r="CL44" s="123">
        <f t="shared" si="4"/>
        <v>-49.103598263216554</v>
      </c>
      <c r="CM44" s="574">
        <f t="shared" si="5"/>
        <v>-0.12259713691138747</v>
      </c>
      <c r="CN44" s="515">
        <v>342.88532285916381</v>
      </c>
      <c r="CO44" s="123">
        <f t="shared" si="6"/>
        <v>-28.156963135244666</v>
      </c>
      <c r="CP44" s="574">
        <f t="shared" si="7"/>
        <v>-7.5886129958969109E-2</v>
      </c>
      <c r="CQ44" s="515">
        <v>338.08688626849624</v>
      </c>
      <c r="CR44" s="123">
        <f t="shared" si="8"/>
        <v>-9.9441734837088802</v>
      </c>
      <c r="CS44" s="574">
        <f t="shared" si="9"/>
        <v>-2.8572660988329716E-2</v>
      </c>
      <c r="CT44" s="515">
        <v>324.63359029519182</v>
      </c>
      <c r="CU44" s="123">
        <f t="shared" si="10"/>
        <v>-17.1868985222481</v>
      </c>
      <c r="CV44" s="574">
        <f t="shared" si="11"/>
        <v>-5.0280480791855951E-2</v>
      </c>
      <c r="CW44" s="515">
        <v>334.70052207190901</v>
      </c>
      <c r="CX44" s="123">
        <f t="shared" si="12"/>
        <v>-18.222063026328215</v>
      </c>
      <c r="CY44" s="574">
        <f t="shared" si="13"/>
        <v>-5.163189831349569E-2</v>
      </c>
      <c r="CZ44" s="515">
        <v>346.83262331946821</v>
      </c>
      <c r="DA44" s="123">
        <f t="shared" si="14"/>
        <v>-40.968749010996191</v>
      </c>
      <c r="DB44" s="574">
        <f t="shared" si="15"/>
        <v>-0.10564364113720755</v>
      </c>
      <c r="DC44" s="515">
        <v>328.70195414099493</v>
      </c>
      <c r="DD44" s="123">
        <f t="shared" si="16"/>
        <v>3.0825720859212424</v>
      </c>
      <c r="DE44" s="574">
        <f t="shared" si="17"/>
        <v>9.466795454454462E-3</v>
      </c>
      <c r="DF44" s="515">
        <v>322.26377000561746</v>
      </c>
      <c r="DG44" s="123">
        <f t="shared" si="18"/>
        <v>1.0271471084715245</v>
      </c>
      <c r="DH44" s="574">
        <f t="shared" si="19"/>
        <v>3.1974782302464874E-3</v>
      </c>
      <c r="DI44" s="515">
        <v>329.64872208112348</v>
      </c>
      <c r="DJ44" s="123">
        <f t="shared" si="20"/>
        <v>4.4963314206295877</v>
      </c>
      <c r="DK44" s="574">
        <f t="shared" si="21"/>
        <v>1.3828381859644414E-2</v>
      </c>
      <c r="DL44" s="515">
        <v>326.94571584211531</v>
      </c>
      <c r="DM44" s="123">
        <f t="shared" si="22"/>
        <v>2.86643283878891</v>
      </c>
      <c r="DN44" s="574">
        <f t="shared" si="23"/>
        <v>8.8448505940427191E-3</v>
      </c>
      <c r="DO44" s="515">
        <v>318.58845172001361</v>
      </c>
      <c r="DP44" s="123">
        <f t="shared" si="24"/>
        <v>-21.530078318173651</v>
      </c>
      <c r="DQ44" s="865">
        <f t="shared" si="25"/>
        <v>-6.3301691665421267E-2</v>
      </c>
      <c r="DR44" s="515">
        <v>335.94525085946839</v>
      </c>
      <c r="DS44" s="123">
        <f t="shared" si="26"/>
        <v>-16.956334333872974</v>
      </c>
      <c r="DT44" s="865">
        <f t="shared" si="27"/>
        <v>-4.8048337115242035E-2</v>
      </c>
      <c r="DU44" s="515">
        <v>362.25033384638249</v>
      </c>
      <c r="DV44" s="123">
        <f t="shared" si="28"/>
        <v>-19.324485595374711</v>
      </c>
      <c r="DW44" s="865">
        <f t="shared" si="29"/>
        <v>-5.0644027359159537E-2</v>
      </c>
      <c r="DX44" s="515">
        <v>337.90814565232125</v>
      </c>
      <c r="DY44" s="123">
        <f t="shared" si="30"/>
        <v>-19.421179958316714</v>
      </c>
      <c r="DZ44" s="865">
        <f t="shared" si="31"/>
        <v>-5.4350926628056552E-2</v>
      </c>
      <c r="EA44" s="515">
        <v>331.97781725319544</v>
      </c>
      <c r="EB44" s="123">
        <f t="shared" si="32"/>
        <v>-6.8703709147727636</v>
      </c>
      <c r="EC44" s="865">
        <f t="shared" si="33"/>
        <v>-2.0275660766901009E-2</v>
      </c>
    </row>
    <row r="45" spans="1:133" x14ac:dyDescent="0.25">
      <c r="A45" s="98" t="s">
        <v>44</v>
      </c>
      <c r="B45" s="99">
        <v>448.75</v>
      </c>
      <c r="C45" s="202">
        <v>408.00585767608811</v>
      </c>
      <c r="D45" s="513">
        <v>408.34982389326564</v>
      </c>
      <c r="E45" s="513">
        <v>401.04345154390654</v>
      </c>
      <c r="F45" s="232">
        <v>405.81</v>
      </c>
      <c r="G45" s="513">
        <v>420.96747233644231</v>
      </c>
      <c r="H45" s="513">
        <v>407.84672159875748</v>
      </c>
      <c r="I45" s="513">
        <v>518.26123228223287</v>
      </c>
      <c r="J45" s="125">
        <v>445.32</v>
      </c>
      <c r="K45" s="202">
        <v>423.61681426609556</v>
      </c>
      <c r="L45" s="513">
        <v>539.05821319898234</v>
      </c>
      <c r="M45" s="513">
        <v>546.43194799309276</v>
      </c>
      <c r="N45" s="232">
        <v>542.53183590268247</v>
      </c>
      <c r="O45" s="513">
        <v>542.74741177780254</v>
      </c>
      <c r="P45" s="125">
        <v>457.96333735030902</v>
      </c>
      <c r="Q45" s="202">
        <v>431.59625250064369</v>
      </c>
      <c r="R45" s="513">
        <v>410.91303557208158</v>
      </c>
      <c r="S45" s="232">
        <v>411.62648796779996</v>
      </c>
      <c r="T45" s="513">
        <v>417.47</v>
      </c>
      <c r="U45" s="125">
        <v>446.80489132715343</v>
      </c>
      <c r="V45" s="202">
        <v>408.91106697026953</v>
      </c>
      <c r="W45" s="513">
        <v>412.05180111477773</v>
      </c>
      <c r="X45" s="513">
        <v>407.21270286787842</v>
      </c>
      <c r="Y45" s="232">
        <v>409.4</v>
      </c>
      <c r="Z45" s="513">
        <v>412.46148579253679</v>
      </c>
      <c r="AA45" s="513">
        <v>419.06633483708555</v>
      </c>
      <c r="AB45" s="513">
        <v>516.95068676453229</v>
      </c>
      <c r="AC45" s="125">
        <v>446.87</v>
      </c>
      <c r="AD45" s="202">
        <v>425.58030750098919</v>
      </c>
      <c r="AE45" s="513">
        <v>532.73552460071926</v>
      </c>
      <c r="AF45" s="513">
        <v>573.83627608346706</v>
      </c>
      <c r="AG45" s="232">
        <v>525.74818010245349</v>
      </c>
      <c r="AH45" s="513">
        <v>532.03400432161948</v>
      </c>
      <c r="AI45" s="125">
        <v>454.22676524099603</v>
      </c>
      <c r="AJ45" s="202">
        <v>390.89529791364379</v>
      </c>
      <c r="AK45" s="513">
        <v>369.99926459773496</v>
      </c>
      <c r="AL45" s="232">
        <v>378.35063305577739</v>
      </c>
      <c r="AM45" s="513">
        <v>379.42</v>
      </c>
      <c r="AN45" s="125">
        <v>433.55</v>
      </c>
      <c r="AO45" s="202">
        <v>371.50214321070865</v>
      </c>
      <c r="AP45" s="513">
        <v>380.05091248072853</v>
      </c>
      <c r="AQ45" s="513">
        <v>357.09</v>
      </c>
      <c r="AR45" s="232">
        <v>369.55</v>
      </c>
      <c r="AS45" s="202">
        <v>374.98512436034747</v>
      </c>
      <c r="AT45" s="513">
        <v>382.22548354493472</v>
      </c>
      <c r="AU45" s="513">
        <v>425.5</v>
      </c>
      <c r="AV45" s="232">
        <v>392.31</v>
      </c>
      <c r="AW45" s="202">
        <v>379.61411127180605</v>
      </c>
      <c r="AX45" s="202">
        <v>453.5</v>
      </c>
      <c r="AY45" s="513">
        <v>469.04</v>
      </c>
      <c r="AZ45" s="513">
        <v>434.66</v>
      </c>
      <c r="BA45" s="232">
        <v>452.27</v>
      </c>
      <c r="BB45" s="125">
        <v>400.60295586560449</v>
      </c>
      <c r="BC45" s="202">
        <v>371.09018529050002</v>
      </c>
      <c r="BD45" s="202">
        <v>348.03783894193947</v>
      </c>
      <c r="BE45" s="202">
        <v>341.83971921614506</v>
      </c>
      <c r="BF45" s="202">
        <v>352.94662674963041</v>
      </c>
      <c r="BG45" s="202">
        <v>387.8618362826744</v>
      </c>
      <c r="BH45" s="125">
        <v>-45.688163717325608</v>
      </c>
      <c r="BI45" s="139">
        <v>-0.10538153319646086</v>
      </c>
      <c r="BJ45" s="740">
        <v>325.6218957824733</v>
      </c>
      <c r="BK45" s="740">
        <v>321.22693638285602</v>
      </c>
      <c r="BL45" s="740">
        <v>325.10889653492114</v>
      </c>
      <c r="BM45" s="740">
        <v>324.06318890173935</v>
      </c>
      <c r="BN45" s="740">
        <v>340.07210485528486</v>
      </c>
      <c r="BO45" s="513">
        <v>352.92018471069366</v>
      </c>
      <c r="BP45" s="513">
        <v>381.61391825013743</v>
      </c>
      <c r="BQ45" s="513">
        <v>-43.886081749862569</v>
      </c>
      <c r="BR45" s="507">
        <v>-0.10314002761424811</v>
      </c>
      <c r="BS45" s="513">
        <v>357.33188378846182</v>
      </c>
      <c r="BT45" s="513">
        <v>-34.978116211538179</v>
      </c>
      <c r="BU45" s="507">
        <v>-8.9159379601687891E-2</v>
      </c>
      <c r="BV45" s="513">
        <v>338.84087469725642</v>
      </c>
      <c r="BW45" s="125">
        <v>-40.773236574549628</v>
      </c>
      <c r="BX45" s="139">
        <v>-0.10740706249814759</v>
      </c>
      <c r="BY45" s="736">
        <v>390.4737144792922</v>
      </c>
      <c r="BZ45" s="125">
        <v>-63.026285520707802</v>
      </c>
      <c r="CA45" s="139">
        <v>-0.1389774763411418</v>
      </c>
      <c r="CB45" s="513">
        <v>385.25150249250697</v>
      </c>
      <c r="CC45" s="125">
        <v>-83.788497507493048</v>
      </c>
      <c r="CD45" s="139">
        <v>-0.17863827713519753</v>
      </c>
      <c r="CE45" s="513">
        <v>370.54869725206242</v>
      </c>
      <c r="CF45" s="125">
        <f t="shared" si="0"/>
        <v>-64.1113027479376</v>
      </c>
      <c r="CG45" s="139">
        <f t="shared" si="1"/>
        <v>-0.14749759064081719</v>
      </c>
      <c r="CH45" s="513">
        <v>381.87400610994314</v>
      </c>
      <c r="CI45" s="125">
        <f t="shared" si="2"/>
        <v>-70.395993890056843</v>
      </c>
      <c r="CJ45" s="139">
        <f t="shared" si="3"/>
        <v>-0.15565037232196885</v>
      </c>
      <c r="CK45" s="513">
        <v>351.43078472151467</v>
      </c>
      <c r="CL45" s="125">
        <f t="shared" si="4"/>
        <v>-49.172171144089816</v>
      </c>
      <c r="CM45" s="139">
        <f t="shared" si="5"/>
        <v>-0.12274540270887628</v>
      </c>
      <c r="CN45" s="513">
        <v>342.88806470804172</v>
      </c>
      <c r="CO45" s="125">
        <f t="shared" si="6"/>
        <v>-28.202120582458292</v>
      </c>
      <c r="CP45" s="139">
        <f t="shared" si="7"/>
        <v>-7.5998023392563896E-2</v>
      </c>
      <c r="CQ45" s="513">
        <v>338.07755271581101</v>
      </c>
      <c r="CR45" s="125">
        <f t="shared" si="8"/>
        <v>-9.9602862261284599</v>
      </c>
      <c r="CS45" s="139">
        <f t="shared" si="9"/>
        <v>-2.8618400391200165E-2</v>
      </c>
      <c r="CT45" s="513">
        <v>324.66053486192544</v>
      </c>
      <c r="CU45" s="125">
        <f t="shared" si="10"/>
        <v>-17.179184354219615</v>
      </c>
      <c r="CV45" s="139">
        <f t="shared" si="11"/>
        <v>-5.025508561033315E-2</v>
      </c>
      <c r="CW45" s="513">
        <v>334.7082737899666</v>
      </c>
      <c r="CX45" s="125">
        <f t="shared" si="12"/>
        <v>-18.238352959663814</v>
      </c>
      <c r="CY45" s="139">
        <f t="shared" si="13"/>
        <v>-5.167453540390838E-2</v>
      </c>
      <c r="CZ45" s="513">
        <v>346.83912075155462</v>
      </c>
      <c r="DA45" s="125">
        <f t="shared" si="14"/>
        <v>-41.022715531119786</v>
      </c>
      <c r="DB45" s="139">
        <f t="shared" si="15"/>
        <v>-0.10576631081904732</v>
      </c>
      <c r="DC45" s="513">
        <v>328.63456344673716</v>
      </c>
      <c r="DD45" s="125">
        <f t="shared" si="16"/>
        <v>3.0126676642638586</v>
      </c>
      <c r="DE45" s="139">
        <f t="shared" si="17"/>
        <v>9.2520426398979786E-3</v>
      </c>
      <c r="DF45" s="513">
        <v>322.26022017328677</v>
      </c>
      <c r="DG45" s="125">
        <f t="shared" si="18"/>
        <v>1.0332837904307439</v>
      </c>
      <c r="DH45" s="139">
        <f t="shared" si="19"/>
        <v>3.2166785328339312E-3</v>
      </c>
      <c r="DI45" s="513">
        <v>329.64192309326012</v>
      </c>
      <c r="DJ45" s="125">
        <f t="shared" si="20"/>
        <v>4.5330265583389746</v>
      </c>
      <c r="DK45" s="139">
        <f t="shared" si="21"/>
        <v>1.3943102162545913E-2</v>
      </c>
      <c r="DL45" s="513">
        <v>326.91724443019217</v>
      </c>
      <c r="DM45" s="125">
        <f t="shared" si="22"/>
        <v>2.8540555284528182</v>
      </c>
      <c r="DN45" s="139">
        <f t="shared" si="23"/>
        <v>8.8070957337836025E-3</v>
      </c>
      <c r="DO45" s="513">
        <v>318.56951147126375</v>
      </c>
      <c r="DP45" s="125">
        <f t="shared" si="24"/>
        <v>-21.502593384021111</v>
      </c>
      <c r="DQ45" s="864">
        <f t="shared" si="25"/>
        <v>-6.3229512438755825E-2</v>
      </c>
      <c r="DR45" s="513">
        <v>335.94215911603686</v>
      </c>
      <c r="DS45" s="125">
        <f t="shared" si="26"/>
        <v>-16.978025594656799</v>
      </c>
      <c r="DT45" s="864">
        <f t="shared" si="27"/>
        <v>-4.8107267110761985E-2</v>
      </c>
      <c r="DU45" s="513">
        <v>362.26786719189647</v>
      </c>
      <c r="DV45" s="125">
        <f t="shared" si="28"/>
        <v>-19.34605105824096</v>
      </c>
      <c r="DW45" s="864">
        <f t="shared" si="29"/>
        <v>-5.0695349758077102E-2</v>
      </c>
      <c r="DX45" s="513">
        <v>337.90591529417117</v>
      </c>
      <c r="DY45" s="125">
        <f t="shared" si="30"/>
        <v>-19.425968494290657</v>
      </c>
      <c r="DZ45" s="864">
        <f t="shared" si="31"/>
        <v>-5.4363938331880579E-2</v>
      </c>
      <c r="EA45" s="513">
        <v>331.9616026885642</v>
      </c>
      <c r="EB45" s="125">
        <f t="shared" si="32"/>
        <v>-6.8792720086922259</v>
      </c>
      <c r="EC45" s="864">
        <f t="shared" si="33"/>
        <v>-2.0302367637430513E-2</v>
      </c>
    </row>
    <row r="46" spans="1:133" x14ac:dyDescent="0.25">
      <c r="A46" s="71" t="s">
        <v>45</v>
      </c>
      <c r="B46" s="99">
        <v>587.69000000000005</v>
      </c>
      <c r="C46" s="202">
        <v>595.90930608380529</v>
      </c>
      <c r="D46" s="513">
        <v>592.78085660806687</v>
      </c>
      <c r="E46" s="513">
        <v>594.7380523512054</v>
      </c>
      <c r="F46" s="232">
        <v>594.53</v>
      </c>
      <c r="G46" s="513">
        <v>595.40654588205655</v>
      </c>
      <c r="H46" s="513">
        <v>595.21172360909941</v>
      </c>
      <c r="I46" s="513">
        <v>572.19624316398506</v>
      </c>
      <c r="J46" s="125">
        <v>585.33000000000004</v>
      </c>
      <c r="K46" s="202">
        <v>590.2526023512919</v>
      </c>
      <c r="L46" s="513">
        <v>571.17177680998452</v>
      </c>
      <c r="M46" s="513">
        <v>570.09037367993494</v>
      </c>
      <c r="N46" s="232">
        <v>575.40994669006011</v>
      </c>
      <c r="O46" s="513">
        <v>572.2057793542848</v>
      </c>
      <c r="P46" s="125">
        <v>582.78989919185312</v>
      </c>
      <c r="Q46" s="202">
        <v>593.07219164778246</v>
      </c>
      <c r="R46" s="513">
        <v>593.36474944250426</v>
      </c>
      <c r="S46" s="232">
        <v>591.71030199707741</v>
      </c>
      <c r="T46" s="513">
        <v>592.6</v>
      </c>
      <c r="U46" s="125">
        <v>585.04304243314039</v>
      </c>
      <c r="V46" s="202">
        <v>582.7606789207058</v>
      </c>
      <c r="W46" s="513">
        <v>580.05982053838488</v>
      </c>
      <c r="X46" s="513">
        <v>584.21970942522557</v>
      </c>
      <c r="Y46" s="232">
        <v>582.29</v>
      </c>
      <c r="Z46" s="513">
        <v>597.71374882555597</v>
      </c>
      <c r="AA46" s="513">
        <v>593.9655172413793</v>
      </c>
      <c r="AB46" s="513">
        <v>571.39682539682531</v>
      </c>
      <c r="AC46" s="125">
        <v>584.88</v>
      </c>
      <c r="AD46" s="202">
        <v>583.39172996953732</v>
      </c>
      <c r="AE46" s="513">
        <v>574.20562541998652</v>
      </c>
      <c r="AF46" s="513">
        <v>573.83627608346706</v>
      </c>
      <c r="AG46" s="232">
        <v>603.39624449128178</v>
      </c>
      <c r="AH46" s="513">
        <v>581.32896305125143</v>
      </c>
      <c r="AI46" s="125">
        <v>582.69765524487866</v>
      </c>
      <c r="AJ46" s="202">
        <v>625.69909232602913</v>
      </c>
      <c r="AK46" s="513">
        <v>616.3140870729078</v>
      </c>
      <c r="AL46" s="232">
        <v>616.2419969413412</v>
      </c>
      <c r="AM46" s="513">
        <v>618.63</v>
      </c>
      <c r="AN46" s="125">
        <v>588.05023085875769</v>
      </c>
      <c r="AO46" s="202">
        <v>603.68090898331161</v>
      </c>
      <c r="AP46" s="513">
        <v>595.58169559604084</v>
      </c>
      <c r="AQ46" s="513">
        <v>614.20000000000005</v>
      </c>
      <c r="AR46" s="232">
        <v>603.33000000000004</v>
      </c>
      <c r="AS46" s="202">
        <v>618.30769230769238</v>
      </c>
      <c r="AT46" s="513">
        <v>621.98701414213292</v>
      </c>
      <c r="AU46" s="513">
        <v>623.91</v>
      </c>
      <c r="AV46" s="232">
        <v>621.44000000000005</v>
      </c>
      <c r="AW46" s="202">
        <v>610.58391723547277</v>
      </c>
      <c r="AX46" s="202">
        <v>604.20000000000005</v>
      </c>
      <c r="AY46" s="513">
        <v>590.03</v>
      </c>
      <c r="AZ46" s="513">
        <v>597.36</v>
      </c>
      <c r="BA46" s="232">
        <v>596.64</v>
      </c>
      <c r="BB46" s="125">
        <v>606.02820823540719</v>
      </c>
      <c r="BC46" s="202">
        <v>604.56651224354732</v>
      </c>
      <c r="BD46" s="202">
        <v>607.15980386987928</v>
      </c>
      <c r="BE46" s="202">
        <v>611.48280690835543</v>
      </c>
      <c r="BF46" s="202">
        <v>607.63947341840344</v>
      </c>
      <c r="BG46" s="202">
        <v>606.36069382205631</v>
      </c>
      <c r="BH46" s="125">
        <v>18.310462963298619</v>
      </c>
      <c r="BI46" s="139">
        <v>3.1137583156049406E-2</v>
      </c>
      <c r="BJ46" s="740">
        <v>626.28534704370179</v>
      </c>
      <c r="BK46" s="740">
        <v>633.37672803917917</v>
      </c>
      <c r="BL46" s="740">
        <v>611.23558664407892</v>
      </c>
      <c r="BM46" s="740">
        <v>623.25336145531242</v>
      </c>
      <c r="BN46" s="740">
        <v>608.86915467625897</v>
      </c>
      <c r="BO46" s="513">
        <v>600.50701516674678</v>
      </c>
      <c r="BP46" s="513">
        <v>599.68725566849105</v>
      </c>
      <c r="BQ46" s="513">
        <v>-24.22274433150892</v>
      </c>
      <c r="BR46" s="507">
        <v>-3.8824100161095228E-2</v>
      </c>
      <c r="BS46" s="513">
        <v>603.55670760209068</v>
      </c>
      <c r="BT46" s="513">
        <v>-17.883292397909372</v>
      </c>
      <c r="BU46" s="507">
        <v>-2.8777182669138406E-2</v>
      </c>
      <c r="BV46" s="513">
        <v>613.99848254931715</v>
      </c>
      <c r="BW46" s="125">
        <v>3.4145653138443777</v>
      </c>
      <c r="BX46" s="139">
        <v>5.5922948794727987E-3</v>
      </c>
      <c r="BY46" s="736"/>
      <c r="BZ46" s="125"/>
      <c r="CA46" s="139"/>
      <c r="CB46" s="513"/>
      <c r="CC46" s="125"/>
      <c r="CD46" s="139"/>
      <c r="CE46" s="513" t="e">
        <v>#DIV/0!</v>
      </c>
      <c r="CF46" s="125" t="e">
        <f t="shared" si="0"/>
        <v>#DIV/0!</v>
      </c>
      <c r="CG46" s="139" t="e">
        <f t="shared" si="1"/>
        <v>#DIV/0!</v>
      </c>
      <c r="CH46" s="513" t="e">
        <v>#DIV/0!</v>
      </c>
      <c r="CI46" s="125" t="e">
        <f t="shared" si="2"/>
        <v>#DIV/0!</v>
      </c>
      <c r="CJ46" s="139" t="e">
        <f t="shared" si="3"/>
        <v>#DIV/0!</v>
      </c>
      <c r="CK46" s="513">
        <v>0</v>
      </c>
      <c r="CL46" s="125">
        <f t="shared" si="4"/>
        <v>-606.02820823540719</v>
      </c>
      <c r="CM46" s="139">
        <f t="shared" si="5"/>
        <v>-1</v>
      </c>
      <c r="CN46" s="513">
        <v>625.77437235083141</v>
      </c>
      <c r="CO46" s="125">
        <f t="shared" si="6"/>
        <v>21.207860107284091</v>
      </c>
      <c r="CP46" s="139">
        <f t="shared" si="7"/>
        <v>3.5079448956876036E-2</v>
      </c>
      <c r="CQ46" s="513">
        <v>610.26329029012243</v>
      </c>
      <c r="CR46" s="125">
        <f t="shared" si="8"/>
        <v>3.1034864202431436</v>
      </c>
      <c r="CS46" s="139">
        <f t="shared" si="9"/>
        <v>5.1114820191691304E-3</v>
      </c>
      <c r="CT46" s="513">
        <v>610.91224644755403</v>
      </c>
      <c r="CU46" s="125">
        <f t="shared" si="10"/>
        <v>-0.57056046080140277</v>
      </c>
      <c r="CV46" s="139">
        <f t="shared" si="11"/>
        <v>-9.3307686553959672E-4</v>
      </c>
      <c r="CW46" s="513">
        <v>614.42535240251061</v>
      </c>
      <c r="CX46" s="125">
        <f t="shared" si="12"/>
        <v>6.7858789841071712</v>
      </c>
      <c r="CY46" s="139">
        <f t="shared" si="13"/>
        <v>1.1167607242386319E-2</v>
      </c>
      <c r="CZ46" s="513">
        <v>614.13792408058453</v>
      </c>
      <c r="DA46" s="125">
        <f t="shared" si="14"/>
        <v>7.7772302585282205</v>
      </c>
      <c r="DB46" s="139">
        <f t="shared" si="15"/>
        <v>1.2826079160089061E-2</v>
      </c>
      <c r="DC46" s="513">
        <v>626.37778258050571</v>
      </c>
      <c r="DD46" s="125">
        <f t="shared" si="16"/>
        <v>9.2435536803918694E-2</v>
      </c>
      <c r="DE46" s="139">
        <f t="shared" si="17"/>
        <v>1.4759332505582092E-4</v>
      </c>
      <c r="DF46" s="513">
        <v>611.43860529286337</v>
      </c>
      <c r="DG46" s="125">
        <f t="shared" si="18"/>
        <v>-21.938122746315798</v>
      </c>
      <c r="DH46" s="139">
        <f t="shared" si="19"/>
        <v>-3.4636767937831082E-2</v>
      </c>
      <c r="DI46" s="513">
        <v>590.80657287079794</v>
      </c>
      <c r="DJ46" s="125">
        <f t="shared" si="20"/>
        <v>-20.429013773280985</v>
      </c>
      <c r="DK46" s="139">
        <f t="shared" si="21"/>
        <v>-3.3422487531271236E-2</v>
      </c>
      <c r="DL46" s="513">
        <v>609.4091491446228</v>
      </c>
      <c r="DM46" s="125">
        <f t="shared" si="22"/>
        <v>-13.844212310689613</v>
      </c>
      <c r="DN46" s="139">
        <f t="shared" si="23"/>
        <v>-2.2212816114401734E-2</v>
      </c>
      <c r="DO46" s="513">
        <v>609.26090828138911</v>
      </c>
      <c r="DP46" s="125">
        <f t="shared" si="24"/>
        <v>0.39175360513013402</v>
      </c>
      <c r="DQ46" s="864">
        <f t="shared" si="25"/>
        <v>6.4341181043804532E-4</v>
      </c>
      <c r="DR46" s="513">
        <v>592.34580556979324</v>
      </c>
      <c r="DS46" s="125">
        <f t="shared" si="26"/>
        <v>-8.1612095969535403</v>
      </c>
      <c r="DT46" s="864">
        <f t="shared" si="27"/>
        <v>-1.3590531652136258E-2</v>
      </c>
      <c r="DU46" s="513" t="e">
        <v>#DIV/0!</v>
      </c>
      <c r="DV46" s="125" t="e">
        <f t="shared" si="28"/>
        <v>#DIV/0!</v>
      </c>
      <c r="DW46" s="864" t="e">
        <f t="shared" si="29"/>
        <v>#DIV/0!</v>
      </c>
      <c r="DX46" s="513">
        <v>600.62783397279384</v>
      </c>
      <c r="DY46" s="125">
        <f t="shared" si="30"/>
        <v>-2.9288736292968451</v>
      </c>
      <c r="DZ46" s="864">
        <f t="shared" si="31"/>
        <v>-4.8526900495119273E-3</v>
      </c>
      <c r="EA46" s="513">
        <v>607.84890927119488</v>
      </c>
      <c r="EB46" s="125">
        <f t="shared" si="32"/>
        <v>-6.1495732781222614</v>
      </c>
      <c r="EC46" s="864">
        <f t="shared" si="33"/>
        <v>-1.0015616410954761E-2</v>
      </c>
    </row>
    <row r="47" spans="1:133" x14ac:dyDescent="0.25">
      <c r="A47" s="71" t="s">
        <v>46</v>
      </c>
      <c r="B47" s="99">
        <v>361.84</v>
      </c>
      <c r="C47" s="202">
        <v>312.38318339272809</v>
      </c>
      <c r="D47" s="513">
        <v>313.71699747655458</v>
      </c>
      <c r="E47" s="513">
        <v>314.69331966512897</v>
      </c>
      <c r="F47" s="232">
        <v>313.58</v>
      </c>
      <c r="G47" s="513">
        <v>339.45179139033866</v>
      </c>
      <c r="H47" s="513">
        <v>348.03539373719423</v>
      </c>
      <c r="I47" s="513">
        <v>463.00626847250641</v>
      </c>
      <c r="J47" s="125">
        <v>370.7</v>
      </c>
      <c r="K47" s="202">
        <v>338.90992814074502</v>
      </c>
      <c r="L47" s="513">
        <v>496.68312249305768</v>
      </c>
      <c r="M47" s="513">
        <v>508.54692168540004</v>
      </c>
      <c r="N47" s="232">
        <v>498.17936860503221</v>
      </c>
      <c r="O47" s="513">
        <v>500.95203903039476</v>
      </c>
      <c r="P47" s="125">
        <v>371.58932907356507</v>
      </c>
      <c r="Q47" s="202">
        <v>360.42463329718623</v>
      </c>
      <c r="R47" s="513">
        <v>333.44052883112238</v>
      </c>
      <c r="S47" s="232">
        <v>313.96116761326113</v>
      </c>
      <c r="T47" s="513">
        <v>334.85</v>
      </c>
      <c r="U47" s="125">
        <v>360.41175145842425</v>
      </c>
      <c r="V47" s="202">
        <v>314.58938802623931</v>
      </c>
      <c r="W47" s="513">
        <v>316.89688124402744</v>
      </c>
      <c r="X47" s="513">
        <v>317.12065579369823</v>
      </c>
      <c r="Y47" s="232">
        <v>316.18</v>
      </c>
      <c r="Z47" s="513">
        <v>346.57582564464326</v>
      </c>
      <c r="AA47" s="513">
        <v>350.07850863594996</v>
      </c>
      <c r="AB47" s="513">
        <v>463.3929268483098</v>
      </c>
      <c r="AC47" s="125">
        <v>375.39</v>
      </c>
      <c r="AD47" s="202">
        <v>341.95021046798774</v>
      </c>
      <c r="AE47" s="513">
        <v>492.76814901622157</v>
      </c>
      <c r="AF47" s="513">
        <v>493.17486246455996</v>
      </c>
      <c r="AG47" s="232">
        <v>476.48497925815622</v>
      </c>
      <c r="AH47" s="513">
        <v>487.05959112657678</v>
      </c>
      <c r="AI47" s="125">
        <v>374.96674227860126</v>
      </c>
      <c r="AJ47" s="202">
        <v>351.22638806062622</v>
      </c>
      <c r="AK47" s="513">
        <v>321.38480616969599</v>
      </c>
      <c r="AL47" s="232">
        <v>315.28640536529053</v>
      </c>
      <c r="AM47" s="513">
        <v>328.6</v>
      </c>
      <c r="AN47" s="125">
        <v>361.596</v>
      </c>
      <c r="AO47" s="202">
        <v>321.23685188269508</v>
      </c>
      <c r="AP47" s="513">
        <v>323.35026530103931</v>
      </c>
      <c r="AQ47" s="513">
        <v>315.57</v>
      </c>
      <c r="AR47" s="232">
        <v>319.97000000000003</v>
      </c>
      <c r="AS47" s="202">
        <v>338.97263081196775</v>
      </c>
      <c r="AT47" s="513">
        <v>338.02308802308801</v>
      </c>
      <c r="AU47" s="513">
        <v>387.5</v>
      </c>
      <c r="AV47" s="232">
        <v>352.67</v>
      </c>
      <c r="AW47" s="202">
        <v>334.69422043285516</v>
      </c>
      <c r="AX47" s="202">
        <v>416.49740806984568</v>
      </c>
      <c r="AY47" s="513">
        <v>432.59</v>
      </c>
      <c r="AZ47" s="513">
        <v>404.65</v>
      </c>
      <c r="BA47" s="232">
        <v>417.4</v>
      </c>
      <c r="BB47" s="125">
        <v>357.93636323468837</v>
      </c>
      <c r="BC47" s="202">
        <v>333.11806132177014</v>
      </c>
      <c r="BD47" s="202">
        <v>312.3452217550128</v>
      </c>
      <c r="BE47" s="202">
        <v>309.03997930690758</v>
      </c>
      <c r="BF47" s="202">
        <v>317.45458298926502</v>
      </c>
      <c r="BG47" s="202">
        <v>346.6464040212656</v>
      </c>
      <c r="BH47" s="125">
        <v>-14.949595978734408</v>
      </c>
      <c r="BI47" s="139">
        <v>-4.1343366571351473E-2</v>
      </c>
      <c r="BJ47" s="740">
        <v>292.86664488424196</v>
      </c>
      <c r="BK47" s="740">
        <v>287.73983307285602</v>
      </c>
      <c r="BL47" s="740">
        <v>290.19869315908784</v>
      </c>
      <c r="BM47" s="740">
        <v>290.38426072154613</v>
      </c>
      <c r="BN47" s="740">
        <v>303.45397885194058</v>
      </c>
      <c r="BO47" s="513">
        <v>304.60113279650608</v>
      </c>
      <c r="BP47" s="513">
        <v>370.41616816951841</v>
      </c>
      <c r="BQ47" s="513">
        <v>-17.083831830481586</v>
      </c>
      <c r="BR47" s="507">
        <v>-4.4087307949629902E-2</v>
      </c>
      <c r="BS47" s="513">
        <v>326.21060433540288</v>
      </c>
      <c r="BT47" s="513">
        <v>-26.459395664597139</v>
      </c>
      <c r="BU47" s="507">
        <v>-7.5025932641271262E-2</v>
      </c>
      <c r="BV47" s="513">
        <v>306.18886333938701</v>
      </c>
      <c r="BW47" s="125">
        <v>-28.505357093468149</v>
      </c>
      <c r="BX47" s="139">
        <v>-8.5168357722468543E-2</v>
      </c>
      <c r="BY47" s="736">
        <v>390.4737144792922</v>
      </c>
      <c r="BZ47" s="125">
        <v>-26.023693590553478</v>
      </c>
      <c r="CA47" s="139">
        <v>-6.2482246194889554E-2</v>
      </c>
      <c r="CB47" s="513">
        <v>385.25150249250697</v>
      </c>
      <c r="CC47" s="125">
        <v>-47.338497507493003</v>
      </c>
      <c r="CD47" s="139">
        <v>-0.10943040178342774</v>
      </c>
      <c r="CE47" s="513">
        <v>370.54869725206242</v>
      </c>
      <c r="CF47" s="125">
        <f t="shared" si="0"/>
        <v>-34.101302747937552</v>
      </c>
      <c r="CG47" s="139">
        <f t="shared" si="1"/>
        <v>-8.4273576542536893E-2</v>
      </c>
      <c r="CH47" s="513">
        <v>381.87400610994314</v>
      </c>
      <c r="CI47" s="125">
        <f t="shared" si="2"/>
        <v>-35.525993890056839</v>
      </c>
      <c r="CJ47" s="139">
        <f t="shared" si="3"/>
        <v>-8.5112587182694877E-2</v>
      </c>
      <c r="CK47" s="513">
        <v>330.12803898190867</v>
      </c>
      <c r="CL47" s="125">
        <f t="shared" si="4"/>
        <v>-27.808324252779698</v>
      </c>
      <c r="CM47" s="139">
        <f t="shared" si="5"/>
        <v>-7.7690693400006963E-2</v>
      </c>
      <c r="CN47" s="513">
        <v>319.07447815883739</v>
      </c>
      <c r="CO47" s="125">
        <f t="shared" si="6"/>
        <v>-14.043583162932748</v>
      </c>
      <c r="CP47" s="139">
        <f t="shared" si="7"/>
        <v>-4.2157975785550611E-2</v>
      </c>
      <c r="CQ47" s="513">
        <v>304.68594627586253</v>
      </c>
      <c r="CR47" s="125">
        <f t="shared" si="8"/>
        <v>-7.6592754791502671</v>
      </c>
      <c r="CS47" s="139">
        <f t="shared" si="9"/>
        <v>-2.4521826958370442E-2</v>
      </c>
      <c r="CT47" s="513">
        <v>292.68987073404162</v>
      </c>
      <c r="CU47" s="125">
        <f t="shared" si="10"/>
        <v>-16.350108572865963</v>
      </c>
      <c r="CV47" s="139">
        <f t="shared" si="11"/>
        <v>-5.2906127581081257E-2</v>
      </c>
      <c r="CW47" s="513">
        <v>304.94110227115948</v>
      </c>
      <c r="CX47" s="125">
        <f t="shared" si="12"/>
        <v>-12.513480718105541</v>
      </c>
      <c r="CY47" s="139">
        <f t="shared" si="13"/>
        <v>-3.9418176295563809E-2</v>
      </c>
      <c r="CZ47" s="513">
        <v>323.32759600369667</v>
      </c>
      <c r="DA47" s="125">
        <f t="shared" si="14"/>
        <v>-23.318808017568927</v>
      </c>
      <c r="DB47" s="139">
        <f t="shared" si="15"/>
        <v>-6.7269724269628933E-2</v>
      </c>
      <c r="DC47" s="513">
        <v>295.9975362164339</v>
      </c>
      <c r="DD47" s="125">
        <f t="shared" si="16"/>
        <v>3.1308913321919363</v>
      </c>
      <c r="DE47" s="139">
        <f t="shared" si="17"/>
        <v>1.069050158794781E-2</v>
      </c>
      <c r="DF47" s="513">
        <v>291.42818935544261</v>
      </c>
      <c r="DG47" s="125">
        <f t="shared" si="18"/>
        <v>3.6883562825865965</v>
      </c>
      <c r="DH47" s="139">
        <f t="shared" si="19"/>
        <v>1.281837221908967E-2</v>
      </c>
      <c r="DI47" s="513">
        <v>296.37078843851543</v>
      </c>
      <c r="DJ47" s="125">
        <f t="shared" si="20"/>
        <v>6.1720952794275945</v>
      </c>
      <c r="DK47" s="139">
        <f t="shared" si="21"/>
        <v>2.1268515072340566E-2</v>
      </c>
      <c r="DL47" s="513">
        <v>294.64399103708502</v>
      </c>
      <c r="DM47" s="125">
        <f t="shared" si="22"/>
        <v>4.2597303155388886</v>
      </c>
      <c r="DN47" s="139">
        <f t="shared" si="23"/>
        <v>1.4669287877222825E-2</v>
      </c>
      <c r="DO47" s="513">
        <v>307.64287292225919</v>
      </c>
      <c r="DP47" s="125">
        <f t="shared" si="24"/>
        <v>4.1888940703186108</v>
      </c>
      <c r="DQ47" s="864">
        <f t="shared" si="25"/>
        <v>1.3804050571907086E-2</v>
      </c>
      <c r="DR47" s="513">
        <v>325.47564581822235</v>
      </c>
      <c r="DS47" s="125">
        <f t="shared" si="26"/>
        <v>20.874513021716268</v>
      </c>
      <c r="DT47" s="864">
        <f t="shared" si="27"/>
        <v>6.8530648031640246E-2</v>
      </c>
      <c r="DU47" s="513">
        <v>362.26786719189647</v>
      </c>
      <c r="DV47" s="125">
        <f t="shared" si="28"/>
        <v>-8.1483009776219433</v>
      </c>
      <c r="DW47" s="864">
        <f t="shared" si="29"/>
        <v>-2.1997692535637183E-2</v>
      </c>
      <c r="DX47" s="513">
        <v>330.86342992447703</v>
      </c>
      <c r="DY47" s="125">
        <f t="shared" si="30"/>
        <v>4.6528255890741548</v>
      </c>
      <c r="DZ47" s="864">
        <f t="shared" si="31"/>
        <v>1.4263256703605556E-2</v>
      </c>
      <c r="EA47" s="513">
        <v>312.00764681229674</v>
      </c>
      <c r="EB47" s="125">
        <f t="shared" si="32"/>
        <v>5.818783472909729</v>
      </c>
      <c r="EC47" s="864">
        <f t="shared" si="33"/>
        <v>1.900390304679387E-2</v>
      </c>
    </row>
    <row r="48" spans="1:133" x14ac:dyDescent="0.25">
      <c r="A48" s="71" t="s">
        <v>112</v>
      </c>
      <c r="B48" s="71"/>
      <c r="C48" s="202"/>
      <c r="D48" s="513"/>
      <c r="E48" s="513"/>
      <c r="F48" s="232"/>
      <c r="G48" s="513"/>
      <c r="H48" s="513"/>
      <c r="I48" s="513"/>
      <c r="J48" s="125"/>
      <c r="K48" s="202"/>
      <c r="L48" s="513"/>
      <c r="M48" s="513"/>
      <c r="N48" s="232"/>
      <c r="O48" s="513"/>
      <c r="P48" s="125"/>
      <c r="Q48" s="202"/>
      <c r="R48" s="513"/>
      <c r="S48" s="232"/>
      <c r="T48" s="513"/>
      <c r="U48" s="125"/>
      <c r="V48" s="202"/>
      <c r="W48" s="513"/>
      <c r="X48" s="513"/>
      <c r="Y48" s="232"/>
      <c r="Z48" s="513"/>
      <c r="AA48" s="513"/>
      <c r="AB48" s="513"/>
      <c r="AC48" s="125"/>
      <c r="AD48" s="202"/>
      <c r="AE48" s="513"/>
      <c r="AF48" s="513"/>
      <c r="AG48" s="232"/>
      <c r="AH48" s="513"/>
      <c r="AI48" s="125"/>
      <c r="AJ48" s="202">
        <v>359.11264995394572</v>
      </c>
      <c r="AK48" s="513">
        <v>313.90053744608025</v>
      </c>
      <c r="AL48" s="232">
        <v>311.09047838046558</v>
      </c>
      <c r="AM48" s="513">
        <v>326.18558592201686</v>
      </c>
      <c r="AN48" s="125">
        <v>228.0213277522393</v>
      </c>
      <c r="AO48" s="202">
        <v>315.38123296104123</v>
      </c>
      <c r="AP48" s="513">
        <v>315.08393026879247</v>
      </c>
      <c r="AQ48" s="513">
        <v>306.89</v>
      </c>
      <c r="AR48" s="232">
        <v>312.42</v>
      </c>
      <c r="AS48" s="202">
        <v>339.04558239895192</v>
      </c>
      <c r="AT48" s="513">
        <v>341.95657131274231</v>
      </c>
      <c r="AU48" s="513">
        <v>439.4</v>
      </c>
      <c r="AV48" s="232">
        <v>364</v>
      </c>
      <c r="AW48" s="202">
        <v>334.69</v>
      </c>
      <c r="AX48" s="202">
        <v>495.7</v>
      </c>
      <c r="AY48" s="513">
        <v>507.34</v>
      </c>
      <c r="AZ48" s="513">
        <v>476.5</v>
      </c>
      <c r="BA48" s="232">
        <v>493.42</v>
      </c>
      <c r="BB48" s="125">
        <v>367.39</v>
      </c>
      <c r="BC48" s="202">
        <v>356.0474986321222</v>
      </c>
      <c r="BD48" s="202">
        <v>329.90891212089849</v>
      </c>
      <c r="BE48" s="202">
        <v>328.32528989146812</v>
      </c>
      <c r="BF48" s="202">
        <v>336.76959961437143</v>
      </c>
      <c r="BG48" s="202">
        <v>307.62430637238674</v>
      </c>
      <c r="BH48" s="125">
        <v>79.602978620147439</v>
      </c>
      <c r="BI48" s="139">
        <v>0.34910321505820496</v>
      </c>
      <c r="BJ48" s="740">
        <v>338.26224798137412</v>
      </c>
      <c r="BK48" s="740">
        <v>327.24060704697524</v>
      </c>
      <c r="BL48" s="740">
        <v>333.2405073866247</v>
      </c>
      <c r="BM48" s="740">
        <v>333.12542324553584</v>
      </c>
      <c r="BN48" s="740">
        <v>309.27954080622817</v>
      </c>
      <c r="BO48" s="513">
        <v>314.17189608275686</v>
      </c>
      <c r="BP48" s="513">
        <v>449.42056717765689</v>
      </c>
      <c r="BQ48" s="513">
        <v>10.020567177656915</v>
      </c>
      <c r="BR48" s="507">
        <v>2.2805114195850969E-2</v>
      </c>
      <c r="BS48" s="513">
        <v>353.13657934083074</v>
      </c>
      <c r="BT48" s="513">
        <v>-10.863420659169265</v>
      </c>
      <c r="BU48" s="507">
        <v>-2.9844562250465011E-2</v>
      </c>
      <c r="BV48" s="513">
        <v>334.69</v>
      </c>
      <c r="BW48" s="125">
        <v>0</v>
      </c>
      <c r="BX48" s="139">
        <v>0</v>
      </c>
      <c r="BY48" s="736">
        <v>516.65685697469098</v>
      </c>
      <c r="BZ48" s="125">
        <v>20.956856974690993</v>
      </c>
      <c r="CA48" s="139">
        <v>4.2277298718359883E-2</v>
      </c>
      <c r="CB48" s="513">
        <v>534.34268833087151</v>
      </c>
      <c r="CC48" s="125">
        <v>27.002688330871536</v>
      </c>
      <c r="CD48" s="139">
        <v>5.3224047642353327E-2</v>
      </c>
      <c r="CE48" s="513">
        <v>507.81862053837233</v>
      </c>
      <c r="CF48" s="125">
        <f t="shared" si="0"/>
        <v>31.318620538372329</v>
      </c>
      <c r="CG48" s="139">
        <f t="shared" si="1"/>
        <v>6.5726380982942978E-2</v>
      </c>
      <c r="CH48" s="513">
        <v>519.76457705995074</v>
      </c>
      <c r="CI48" s="125">
        <f t="shared" si="2"/>
        <v>26.344577059950723</v>
      </c>
      <c r="CJ48" s="139">
        <f t="shared" si="3"/>
        <v>5.3391790077318958E-2</v>
      </c>
      <c r="CK48" s="513">
        <v>381.35919782895644</v>
      </c>
      <c r="CL48" s="125">
        <f t="shared" si="4"/>
        <v>13.969197828956453</v>
      </c>
      <c r="CM48" s="139">
        <f t="shared" si="5"/>
        <v>3.8022803639065988E-2</v>
      </c>
      <c r="CN48" s="513">
        <v>379.65574808589025</v>
      </c>
      <c r="CO48" s="125">
        <f t="shared" si="6"/>
        <v>23.608249453768053</v>
      </c>
      <c r="CP48" s="139">
        <f t="shared" si="7"/>
        <v>6.6306460639288828E-2</v>
      </c>
      <c r="CQ48" s="513">
        <v>338.16135493452873</v>
      </c>
      <c r="CR48" s="125">
        <f t="shared" si="8"/>
        <v>8.252442813630239</v>
      </c>
      <c r="CS48" s="139">
        <f t="shared" si="9"/>
        <v>2.5014307011524583E-2</v>
      </c>
      <c r="CT48" s="513">
        <v>340.49194979469706</v>
      </c>
      <c r="CU48" s="125">
        <f t="shared" si="10"/>
        <v>12.166659903228947</v>
      </c>
      <c r="CV48" s="139">
        <f t="shared" si="11"/>
        <v>3.7056724772102638E-2</v>
      </c>
      <c r="CW48" s="513">
        <v>349.71658600837662</v>
      </c>
      <c r="CX48" s="125">
        <f t="shared" si="12"/>
        <v>12.946986394005194</v>
      </c>
      <c r="CY48" s="139">
        <f t="shared" si="13"/>
        <v>3.8444641110214658E-2</v>
      </c>
      <c r="CZ48" s="513">
        <v>372.07113409973886</v>
      </c>
      <c r="DA48" s="125">
        <f t="shared" si="14"/>
        <v>64.446827727352115</v>
      </c>
      <c r="DB48" s="139">
        <f t="shared" si="15"/>
        <v>0.20949849017891861</v>
      </c>
      <c r="DC48" s="513">
        <v>335.71685786305881</v>
      </c>
      <c r="DD48" s="125">
        <f t="shared" si="16"/>
        <v>-2.5453901183153107</v>
      </c>
      <c r="DE48" s="139">
        <f t="shared" si="17"/>
        <v>-7.5249015623389008E-3</v>
      </c>
      <c r="DF48" s="513">
        <v>330.05728067530902</v>
      </c>
      <c r="DG48" s="125">
        <f t="shared" si="18"/>
        <v>2.8166736283337741</v>
      </c>
      <c r="DH48" s="139">
        <f t="shared" si="19"/>
        <v>8.6073475225201552E-3</v>
      </c>
      <c r="DI48" s="513">
        <v>341.07211953448223</v>
      </c>
      <c r="DJ48" s="125">
        <f t="shared" si="20"/>
        <v>7.8316121478575269</v>
      </c>
      <c r="DK48" s="139">
        <f t="shared" si="21"/>
        <v>2.3501381057409423E-2</v>
      </c>
      <c r="DL48" s="513">
        <v>335.64295518008419</v>
      </c>
      <c r="DM48" s="125">
        <f t="shared" si="22"/>
        <v>2.5175319345483445</v>
      </c>
      <c r="DN48" s="139">
        <f t="shared" si="23"/>
        <v>7.557309526306415E-3</v>
      </c>
      <c r="DO48" s="513">
        <v>350.14882088071431</v>
      </c>
      <c r="DP48" s="125">
        <f t="shared" si="24"/>
        <v>40.869280074486142</v>
      </c>
      <c r="DQ48" s="864">
        <f t="shared" si="25"/>
        <v>0.13214349700581013</v>
      </c>
      <c r="DR48" s="513">
        <v>370.43001323362938</v>
      </c>
      <c r="DS48" s="125">
        <f t="shared" si="26"/>
        <v>56.258117150872522</v>
      </c>
      <c r="DT48" s="864">
        <f t="shared" si="27"/>
        <v>0.17906794927339212</v>
      </c>
      <c r="DU48" s="513">
        <v>450.09280742459396</v>
      </c>
      <c r="DV48" s="125">
        <f t="shared" si="28"/>
        <v>0.67224024693706497</v>
      </c>
      <c r="DW48" s="864">
        <f t="shared" si="29"/>
        <v>1.4957932414146214E-3</v>
      </c>
      <c r="DX48" s="513">
        <v>382.7144641460539</v>
      </c>
      <c r="DY48" s="125">
        <f t="shared" si="30"/>
        <v>29.577884805223164</v>
      </c>
      <c r="DZ48" s="864">
        <f t="shared" si="31"/>
        <v>8.3757635248191006E-2</v>
      </c>
      <c r="EA48" s="513">
        <v>334.7</v>
      </c>
      <c r="EB48" s="125">
        <f t="shared" si="32"/>
        <v>9.9999999999909051E-3</v>
      </c>
      <c r="EC48" s="864">
        <f t="shared" si="33"/>
        <v>2.9878394932597046E-5</v>
      </c>
    </row>
    <row r="49" spans="1:133" x14ac:dyDescent="0.25">
      <c r="A49" s="71" t="s">
        <v>111</v>
      </c>
      <c r="B49" s="71"/>
      <c r="C49" s="202"/>
      <c r="D49" s="513"/>
      <c r="E49" s="513"/>
      <c r="F49" s="232"/>
      <c r="G49" s="513"/>
      <c r="H49" s="513"/>
      <c r="I49" s="513"/>
      <c r="J49" s="125"/>
      <c r="K49" s="202"/>
      <c r="L49" s="513"/>
      <c r="M49" s="513"/>
      <c r="N49" s="232"/>
      <c r="O49" s="513"/>
      <c r="P49" s="125"/>
      <c r="Q49" s="202"/>
      <c r="R49" s="513"/>
      <c r="S49" s="232"/>
      <c r="T49" s="513"/>
      <c r="U49" s="125"/>
      <c r="V49" s="202"/>
      <c r="W49" s="513"/>
      <c r="X49" s="513"/>
      <c r="Y49" s="232"/>
      <c r="Z49" s="513"/>
      <c r="AA49" s="513"/>
      <c r="AB49" s="513"/>
      <c r="AC49" s="125"/>
      <c r="AD49" s="202"/>
      <c r="AE49" s="513"/>
      <c r="AF49" s="513"/>
      <c r="AG49" s="232"/>
      <c r="AH49" s="513"/>
      <c r="AI49" s="125"/>
      <c r="AJ49" s="202">
        <v>333.00861361771945</v>
      </c>
      <c r="AK49" s="513">
        <v>341.95038776744951</v>
      </c>
      <c r="AL49" s="232">
        <v>331.25309559187718</v>
      </c>
      <c r="AM49" s="513">
        <v>335.58279305286072</v>
      </c>
      <c r="AN49" s="513">
        <v>335.58300000000003</v>
      </c>
      <c r="AO49" s="202">
        <v>336.94216435512789</v>
      </c>
      <c r="AP49" s="513">
        <v>351.06103409762829</v>
      </c>
      <c r="AQ49" s="513">
        <v>341.56</v>
      </c>
      <c r="AR49" s="232">
        <v>342.41</v>
      </c>
      <c r="AS49" s="202">
        <v>338.7015961634815</v>
      </c>
      <c r="AT49" s="513">
        <v>330.8081981688897</v>
      </c>
      <c r="AU49" s="513">
        <v>322.24</v>
      </c>
      <c r="AV49" s="232">
        <v>329.34</v>
      </c>
      <c r="AW49" s="202">
        <v>335.68</v>
      </c>
      <c r="AX49" s="202">
        <v>326.5</v>
      </c>
      <c r="AY49" s="513">
        <v>331.08</v>
      </c>
      <c r="AZ49" s="513">
        <v>340.04</v>
      </c>
      <c r="BA49" s="232">
        <v>331.87275214021577</v>
      </c>
      <c r="BB49" s="125">
        <v>334.36889937024824</v>
      </c>
      <c r="BC49" s="202">
        <v>325.90131251038378</v>
      </c>
      <c r="BD49" s="202">
        <v>327.62529832935559</v>
      </c>
      <c r="BE49" s="202">
        <v>326.27330523608828</v>
      </c>
      <c r="BF49" s="202">
        <v>326.42646253323176</v>
      </c>
      <c r="BG49" s="682">
        <v>332.95222768784913</v>
      </c>
      <c r="BH49" s="125">
        <v>-2.6307723121508957</v>
      </c>
      <c r="BI49" s="139">
        <v>-7.8394087666863212E-3</v>
      </c>
      <c r="BJ49" s="740">
        <v>321.92645518278761</v>
      </c>
      <c r="BK49" s="740">
        <v>328.99088084978456</v>
      </c>
      <c r="BL49" s="740">
        <v>328.12618201074213</v>
      </c>
      <c r="BM49" s="740">
        <v>325.9369257724029</v>
      </c>
      <c r="BN49" s="740">
        <v>332.96410256410257</v>
      </c>
      <c r="BO49" s="513">
        <v>332.97828758705447</v>
      </c>
      <c r="BP49" s="513">
        <v>326.24359753450818</v>
      </c>
      <c r="BQ49" s="513">
        <v>4.0035975345081738</v>
      </c>
      <c r="BR49" s="507">
        <v>1.2424272388617718E-2</v>
      </c>
      <c r="BS49" s="513">
        <v>330.18166110724485</v>
      </c>
      <c r="BT49" s="513">
        <v>0.84166110724487453</v>
      </c>
      <c r="BU49" s="507">
        <v>2.5555994025775021E-3</v>
      </c>
      <c r="BV49" s="513">
        <v>335.68</v>
      </c>
      <c r="BW49" s="125">
        <v>0</v>
      </c>
      <c r="BX49" s="139">
        <v>0</v>
      </c>
      <c r="BY49" s="736">
        <v>323.21748312749645</v>
      </c>
      <c r="BZ49" s="125">
        <v>-3.2825168725035496</v>
      </c>
      <c r="CA49" s="139">
        <v>-1.0053650451771975E-2</v>
      </c>
      <c r="CB49" s="513">
        <v>324.31955533989145</v>
      </c>
      <c r="CC49" s="125">
        <v>-6.7604446601085328</v>
      </c>
      <c r="CD49" s="139">
        <v>-2.0419368914185495E-2</v>
      </c>
      <c r="CE49" s="513">
        <v>325.56953417205034</v>
      </c>
      <c r="CF49" s="125">
        <f t="shared" si="0"/>
        <v>-14.470465827949681</v>
      </c>
      <c r="CG49" s="139">
        <f t="shared" si="1"/>
        <v>-4.2555187119014473E-2</v>
      </c>
      <c r="CH49" s="513">
        <v>324.34614142718755</v>
      </c>
      <c r="CI49" s="125">
        <f t="shared" si="2"/>
        <v>-7.5266107130282194</v>
      </c>
      <c r="CJ49" s="139">
        <f t="shared" si="3"/>
        <v>-2.2679206607019782E-2</v>
      </c>
      <c r="CK49" s="513">
        <v>326.41521724969061</v>
      </c>
      <c r="CL49" s="125">
        <f t="shared" si="4"/>
        <v>-7.9536821205576302</v>
      </c>
      <c r="CM49" s="139">
        <f t="shared" si="5"/>
        <v>-2.3787146877408839E-2</v>
      </c>
      <c r="CN49" s="513">
        <v>327.07033009458848</v>
      </c>
      <c r="CO49" s="125">
        <f t="shared" si="6"/>
        <v>1.1690175842047097</v>
      </c>
      <c r="CP49" s="139">
        <f t="shared" si="7"/>
        <v>3.5870293838336804E-3</v>
      </c>
      <c r="CQ49" s="513">
        <v>327.52950280518479</v>
      </c>
      <c r="CR49" s="125">
        <f t="shared" si="8"/>
        <v>-9.5795524170796398E-2</v>
      </c>
      <c r="CS49" s="139">
        <f t="shared" si="9"/>
        <v>-2.9239355037380215E-4</v>
      </c>
      <c r="CT49" s="513">
        <v>320.3379838868147</v>
      </c>
      <c r="CU49" s="125">
        <f t="shared" si="10"/>
        <v>-5.935321349273579</v>
      </c>
      <c r="CV49" s="139">
        <f t="shared" si="11"/>
        <v>-1.8191256391566685E-2</v>
      </c>
      <c r="CW49" s="513">
        <v>324.97441809256117</v>
      </c>
      <c r="CX49" s="125">
        <f t="shared" si="12"/>
        <v>-1.4520444406705906</v>
      </c>
      <c r="CY49" s="139">
        <f t="shared" si="13"/>
        <v>-4.4483049241841582E-3</v>
      </c>
      <c r="CZ49" s="513">
        <v>326.12571345286466</v>
      </c>
      <c r="DA49" s="125">
        <f t="shared" si="14"/>
        <v>-6.8265142349844723</v>
      </c>
      <c r="DB49" s="139">
        <f t="shared" si="15"/>
        <v>-2.0502984113938701E-2</v>
      </c>
      <c r="DC49" s="513">
        <v>324.91131542749582</v>
      </c>
      <c r="DD49" s="125">
        <f t="shared" si="16"/>
        <v>2.9848602447082158</v>
      </c>
      <c r="DE49" s="139">
        <f t="shared" si="17"/>
        <v>9.271870008363969E-3</v>
      </c>
      <c r="DF49" s="513">
        <v>329.98028953986272</v>
      </c>
      <c r="DG49" s="125">
        <f t="shared" si="18"/>
        <v>0.98940869007816445</v>
      </c>
      <c r="DH49" s="139">
        <f t="shared" si="19"/>
        <v>3.0074046050228456E-3</v>
      </c>
      <c r="DI49" s="513">
        <v>324.34579439252337</v>
      </c>
      <c r="DJ49" s="125">
        <f t="shared" si="20"/>
        <v>-3.7803876182187537</v>
      </c>
      <c r="DK49" s="139">
        <f t="shared" si="21"/>
        <v>-1.152113980985215E-2</v>
      </c>
      <c r="DL49" s="513">
        <v>326.65833885688068</v>
      </c>
      <c r="DM49" s="125">
        <f t="shared" si="22"/>
        <v>0.72141308447777419</v>
      </c>
      <c r="DN49" s="139">
        <f t="shared" si="23"/>
        <v>2.2133518096121661E-3</v>
      </c>
      <c r="DO49" s="513">
        <v>327.76037588097103</v>
      </c>
      <c r="DP49" s="125">
        <f t="shared" si="24"/>
        <v>-5.2037266831315492</v>
      </c>
      <c r="DQ49" s="864">
        <f t="shared" si="25"/>
        <v>-1.5628491609331135E-2</v>
      </c>
      <c r="DR49" s="513">
        <v>328.47593582887697</v>
      </c>
      <c r="DS49" s="125">
        <f t="shared" si="26"/>
        <v>-4.5023517581774968</v>
      </c>
      <c r="DT49" s="864">
        <f t="shared" si="27"/>
        <v>-1.3521457482420361E-2</v>
      </c>
      <c r="DU49" s="513">
        <v>321.13426500801484</v>
      </c>
      <c r="DV49" s="125">
        <f t="shared" si="28"/>
        <v>-5.1093325264933469</v>
      </c>
      <c r="DW49" s="864">
        <f t="shared" si="29"/>
        <v>-1.5661096693101881E-2</v>
      </c>
      <c r="DX49" s="513">
        <v>324.75371993974403</v>
      </c>
      <c r="DY49" s="125">
        <f t="shared" si="30"/>
        <v>-5.4279411675008191</v>
      </c>
      <c r="DZ49" s="864">
        <f t="shared" si="31"/>
        <v>-1.6439256951153908E-2</v>
      </c>
      <c r="EA49" s="513">
        <v>335.7</v>
      </c>
      <c r="EB49" s="125">
        <f t="shared" si="32"/>
        <v>1.999999999998181E-2</v>
      </c>
      <c r="EC49" s="864">
        <f t="shared" si="33"/>
        <v>5.958055290747679E-5</v>
      </c>
    </row>
    <row r="50" spans="1:133" x14ac:dyDescent="0.25">
      <c r="A50" s="71" t="s">
        <v>245</v>
      </c>
      <c r="B50" s="71"/>
      <c r="C50" s="202"/>
      <c r="D50" s="513"/>
      <c r="E50" s="513"/>
      <c r="F50" s="232"/>
      <c r="G50" s="513"/>
      <c r="H50" s="513"/>
      <c r="I50" s="513"/>
      <c r="J50" s="125"/>
      <c r="K50" s="202"/>
      <c r="L50" s="513"/>
      <c r="M50" s="513"/>
      <c r="N50" s="232"/>
      <c r="O50" s="513"/>
      <c r="P50" s="125"/>
      <c r="Q50" s="202"/>
      <c r="R50" s="513"/>
      <c r="S50" s="232"/>
      <c r="T50" s="513"/>
      <c r="U50" s="125"/>
      <c r="V50" s="202"/>
      <c r="W50" s="513"/>
      <c r="X50" s="513"/>
      <c r="Y50" s="232"/>
      <c r="Z50" s="513"/>
      <c r="AA50" s="513"/>
      <c r="AB50" s="513"/>
      <c r="AC50" s="125"/>
      <c r="AD50" s="202"/>
      <c r="AE50" s="513"/>
      <c r="AF50" s="513"/>
      <c r="AG50" s="232"/>
      <c r="AH50" s="513"/>
      <c r="AI50" s="125"/>
      <c r="AJ50" s="202"/>
      <c r="AK50" s="513"/>
      <c r="AL50" s="232"/>
      <c r="AM50" s="513"/>
      <c r="AN50" s="513"/>
      <c r="AO50" s="202"/>
      <c r="AP50" s="513"/>
      <c r="AQ50" s="513"/>
      <c r="AR50" s="232"/>
      <c r="AS50" s="202"/>
      <c r="AT50" s="513"/>
      <c r="AU50" s="513"/>
      <c r="AV50" s="232"/>
      <c r="AW50" s="202"/>
      <c r="AX50" s="202"/>
      <c r="AY50" s="513">
        <v>447.57</v>
      </c>
      <c r="AZ50" s="513">
        <v>364.88</v>
      </c>
      <c r="BA50" s="232"/>
      <c r="BB50" s="125"/>
      <c r="BC50" s="202">
        <v>291.90108191653786</v>
      </c>
      <c r="BD50" s="202">
        <v>275.37858828380945</v>
      </c>
      <c r="BE50" s="202">
        <v>251.26531870616344</v>
      </c>
      <c r="BF50" s="202">
        <v>271.86265467012407</v>
      </c>
      <c r="BG50" s="202">
        <v>303.8091187802695</v>
      </c>
      <c r="BH50" s="125">
        <v>303.8091187802695</v>
      </c>
      <c r="BI50" s="139" t="e">
        <v>#DIV/0!</v>
      </c>
      <c r="BJ50" s="740">
        <v>203.98764392024714</v>
      </c>
      <c r="BK50" s="740">
        <v>203.79488658604421</v>
      </c>
      <c r="BL50" s="740">
        <v>211.04730970748022</v>
      </c>
      <c r="BM50" s="740">
        <v>206.3028299615427</v>
      </c>
      <c r="BN50" s="740">
        <v>279.93421052631578</v>
      </c>
      <c r="BO50" s="513">
        <v>279.89854978214214</v>
      </c>
      <c r="BP50" s="513">
        <v>321.00384146481724</v>
      </c>
      <c r="BQ50" s="513">
        <v>321.00384146481724</v>
      </c>
      <c r="BR50" s="507" t="e">
        <v>#DIV/0!</v>
      </c>
      <c r="BS50" s="513">
        <v>293.1274222656134</v>
      </c>
      <c r="BT50" s="513">
        <v>293.1274222656134</v>
      </c>
      <c r="BU50" s="507" t="e">
        <v>#DIV/0!</v>
      </c>
      <c r="BV50" s="513">
        <v>327.93620652628488</v>
      </c>
      <c r="BW50" s="125">
        <v>327.93620652628488</v>
      </c>
      <c r="BX50" s="139" t="e">
        <v>#DIV/0!</v>
      </c>
      <c r="BY50" s="736">
        <v>331.0592723004695</v>
      </c>
      <c r="BZ50" s="125">
        <v>331.0592723004695</v>
      </c>
      <c r="CA50" s="139"/>
      <c r="CB50" s="513">
        <v>333.72025536854323</v>
      </c>
      <c r="CC50" s="125">
        <v>-113.84974463145676</v>
      </c>
      <c r="CD50" s="139">
        <v>-0.25437304696797541</v>
      </c>
      <c r="CE50" s="513">
        <v>329.57363022023435</v>
      </c>
      <c r="CF50" s="125">
        <f t="shared" si="0"/>
        <v>-35.306369779765646</v>
      </c>
      <c r="CG50" s="139">
        <f t="shared" si="1"/>
        <v>-9.6761592248864409E-2</v>
      </c>
      <c r="CH50" s="513">
        <v>331.30257810894489</v>
      </c>
      <c r="CI50" s="125">
        <f t="shared" si="2"/>
        <v>331.30257810894489</v>
      </c>
      <c r="CJ50" s="139" t="e">
        <f t="shared" si="3"/>
        <v>#DIV/0!</v>
      </c>
      <c r="CK50" s="513">
        <v>275.87963468325876</v>
      </c>
      <c r="CL50" s="125">
        <f t="shared" si="4"/>
        <v>275.87963468325876</v>
      </c>
      <c r="CM50" s="139" t="e">
        <f t="shared" si="5"/>
        <v>#DIV/0!</v>
      </c>
      <c r="CN50" s="513">
        <v>264.61887782024019</v>
      </c>
      <c r="CO50" s="125">
        <f t="shared" si="6"/>
        <v>-27.282204096297676</v>
      </c>
      <c r="CP50" s="139">
        <f t="shared" si="7"/>
        <v>-9.3463867681375601E-2</v>
      </c>
      <c r="CQ50" s="513">
        <v>248.08703045292935</v>
      </c>
      <c r="CR50" s="125">
        <f t="shared" si="8"/>
        <v>-27.291557830880095</v>
      </c>
      <c r="CS50" s="139">
        <f t="shared" si="9"/>
        <v>-9.9105591327794118E-2</v>
      </c>
      <c r="CT50" s="513">
        <v>222.31653800570166</v>
      </c>
      <c r="CU50" s="125">
        <f t="shared" si="10"/>
        <v>-28.948780700461782</v>
      </c>
      <c r="CV50" s="139">
        <f t="shared" si="11"/>
        <v>-0.11521200319060061</v>
      </c>
      <c r="CW50" s="120">
        <v>244.83248363313322</v>
      </c>
      <c r="CX50" s="125">
        <f t="shared" si="12"/>
        <v>-27.030171036990851</v>
      </c>
      <c r="CY50" s="139">
        <f t="shared" si="13"/>
        <v>-9.9425833495921087E-2</v>
      </c>
      <c r="CZ50" s="120">
        <v>266.97888092762349</v>
      </c>
      <c r="DA50" s="125">
        <f t="shared" si="14"/>
        <v>-36.830237852646007</v>
      </c>
      <c r="DB50" s="139">
        <f t="shared" si="15"/>
        <v>-0.12122821724545912</v>
      </c>
      <c r="DC50" s="513">
        <v>234.74725828816338</v>
      </c>
      <c r="DD50" s="125">
        <f t="shared" si="16"/>
        <v>30.759614367916242</v>
      </c>
      <c r="DE50" s="139">
        <f t="shared" si="17"/>
        <v>0.15079155666870833</v>
      </c>
      <c r="DF50" s="513">
        <v>222.70141651485298</v>
      </c>
      <c r="DG50" s="125">
        <f t="shared" si="18"/>
        <v>18.906529928808766</v>
      </c>
      <c r="DH50" s="139">
        <f t="shared" si="19"/>
        <v>9.2772346968706898E-2</v>
      </c>
      <c r="DI50" s="513">
        <v>233.80976363731091</v>
      </c>
      <c r="DJ50" s="125">
        <f t="shared" si="20"/>
        <v>22.762453929830684</v>
      </c>
      <c r="DK50" s="139">
        <f t="shared" si="21"/>
        <v>0.10785474575051598</v>
      </c>
      <c r="DL50" s="513">
        <v>230.73227369179645</v>
      </c>
      <c r="DM50" s="125">
        <f t="shared" si="22"/>
        <v>24.429443730253752</v>
      </c>
      <c r="DN50" s="139">
        <f t="shared" si="23"/>
        <v>0.11841545622426843</v>
      </c>
      <c r="DO50" s="513">
        <v>251.08870829475705</v>
      </c>
      <c r="DP50" s="125">
        <f t="shared" si="24"/>
        <v>-28.845502231558726</v>
      </c>
      <c r="DQ50" s="864">
        <f t="shared" si="25"/>
        <v>-0.10304386226079733</v>
      </c>
      <c r="DR50" s="513">
        <v>275.89523400601115</v>
      </c>
      <c r="DS50" s="125">
        <f t="shared" si="26"/>
        <v>-4.0033157761309894</v>
      </c>
      <c r="DT50" s="864">
        <f t="shared" si="27"/>
        <v>-1.430273854311483E-2</v>
      </c>
      <c r="DU50" s="513">
        <v>321.07262007175979</v>
      </c>
      <c r="DV50" s="125">
        <f t="shared" si="28"/>
        <v>6.8778606942544229E-2</v>
      </c>
      <c r="DW50" s="864">
        <f t="shared" si="29"/>
        <v>2.142610089296471E-4</v>
      </c>
      <c r="DX50" s="513">
        <v>280.19609037208448</v>
      </c>
      <c r="DY50" s="125">
        <f t="shared" si="30"/>
        <v>-12.93133189352892</v>
      </c>
      <c r="DZ50" s="864">
        <f t="shared" si="31"/>
        <v>-4.4115053424825502E-2</v>
      </c>
      <c r="EA50" s="513">
        <v>325.62893542246303</v>
      </c>
      <c r="EB50" s="125">
        <f t="shared" si="32"/>
        <v>-2.3072711038218472</v>
      </c>
      <c r="EC50" s="864">
        <f t="shared" si="33"/>
        <v>-7.0357315169983035E-3</v>
      </c>
    </row>
    <row r="51" spans="1:133" s="233" customFormat="1" x14ac:dyDescent="0.25">
      <c r="A51" s="98" t="s">
        <v>47</v>
      </c>
      <c r="B51" s="98">
        <v>346.18</v>
      </c>
      <c r="C51" s="202">
        <v>337.69</v>
      </c>
      <c r="D51" s="513">
        <v>329.39</v>
      </c>
      <c r="E51" s="513">
        <v>327.79</v>
      </c>
      <c r="F51" s="232">
        <v>331.62333333333328</v>
      </c>
      <c r="G51" s="513">
        <v>332.23</v>
      </c>
      <c r="H51" s="513">
        <v>331.37</v>
      </c>
      <c r="I51" s="513">
        <v>335.31</v>
      </c>
      <c r="J51" s="125">
        <v>332.97</v>
      </c>
      <c r="K51" s="202">
        <v>332.22892699300365</v>
      </c>
      <c r="L51" s="513">
        <v>383.83</v>
      </c>
      <c r="M51" s="513">
        <v>360.11</v>
      </c>
      <c r="N51" s="232">
        <v>338.71899999999999</v>
      </c>
      <c r="O51" s="513">
        <v>360.88633333333337</v>
      </c>
      <c r="P51" s="125">
        <v>348.46668940115592</v>
      </c>
      <c r="Q51" s="202">
        <v>332.71899999999999</v>
      </c>
      <c r="R51" s="193">
        <v>332.48700000000002</v>
      </c>
      <c r="S51" s="232">
        <v>331.786</v>
      </c>
      <c r="T51" s="513">
        <v>332.33</v>
      </c>
      <c r="U51" s="125">
        <v>341.79179923556012</v>
      </c>
      <c r="V51" s="202">
        <v>328.57</v>
      </c>
      <c r="W51" s="513">
        <v>328.49</v>
      </c>
      <c r="X51" s="513">
        <v>330.98</v>
      </c>
      <c r="Y51" s="232">
        <v>329.34666666666664</v>
      </c>
      <c r="Z51" s="513">
        <v>338.22</v>
      </c>
      <c r="AA51" s="513">
        <v>340.03</v>
      </c>
      <c r="AB51" s="513">
        <v>396.41</v>
      </c>
      <c r="AC51" s="125">
        <v>358.22</v>
      </c>
      <c r="AD51" s="202">
        <v>341.56088792874289</v>
      </c>
      <c r="AE51" s="513">
        <v>391.33800000000002</v>
      </c>
      <c r="AF51" s="513">
        <v>337.82</v>
      </c>
      <c r="AG51" s="232">
        <v>336.55</v>
      </c>
      <c r="AH51" s="513">
        <v>355.23600000000005</v>
      </c>
      <c r="AI51" s="125">
        <v>345.53153058734966</v>
      </c>
      <c r="AJ51" s="202">
        <v>328.12</v>
      </c>
      <c r="AK51" s="493">
        <v>327.596</v>
      </c>
      <c r="AL51" s="232">
        <v>337.822</v>
      </c>
      <c r="AM51" s="513">
        <v>331.17899999999997</v>
      </c>
      <c r="AN51" s="125">
        <v>340.93400000000003</v>
      </c>
      <c r="AO51" s="202">
        <v>325.43900000000002</v>
      </c>
      <c r="AP51" s="513">
        <v>349.4</v>
      </c>
      <c r="AQ51" s="513">
        <v>339.2</v>
      </c>
      <c r="AR51" s="232">
        <v>330.97</v>
      </c>
      <c r="AS51" s="202">
        <v>331.20246036113411</v>
      </c>
      <c r="AT51" s="202">
        <v>331.22409827551485</v>
      </c>
      <c r="AU51" s="513">
        <v>346.1</v>
      </c>
      <c r="AV51" s="232">
        <v>334.96699999999998</v>
      </c>
      <c r="AW51" s="202">
        <v>332.63236980238071</v>
      </c>
      <c r="AX51" s="202">
        <v>355.3</v>
      </c>
      <c r="AY51" s="513">
        <v>399.1</v>
      </c>
      <c r="AZ51" s="513">
        <v>332.8</v>
      </c>
      <c r="BA51" s="232">
        <v>362.5</v>
      </c>
      <c r="BB51" s="125">
        <v>340.18277795582981</v>
      </c>
      <c r="BC51" s="202">
        <v>330.1</v>
      </c>
      <c r="BD51" s="513">
        <v>342.03664194520644</v>
      </c>
      <c r="BE51" s="513">
        <v>325.24817744687454</v>
      </c>
      <c r="BF51" s="513">
        <v>332.08659590717991</v>
      </c>
      <c r="BG51" s="125">
        <v>338.13129030579239</v>
      </c>
      <c r="BH51" s="125">
        <v>-2.8027096942076355</v>
      </c>
      <c r="BI51" s="139">
        <v>-8.2206811119091526E-3</v>
      </c>
      <c r="BJ51" s="233">
        <v>323.46399714882506</v>
      </c>
      <c r="BK51" s="233">
        <v>329.56758460020558</v>
      </c>
      <c r="BL51" s="233">
        <v>364.11449377971076</v>
      </c>
      <c r="BM51" s="233">
        <v>338.08487107509001</v>
      </c>
      <c r="BN51" s="233">
        <v>382.17804857202162</v>
      </c>
      <c r="BO51" s="513">
        <v>336.36271324126722</v>
      </c>
      <c r="BP51" s="513">
        <v>343.73151981076285</v>
      </c>
      <c r="BQ51" s="513">
        <v>-2.3684801892371752</v>
      </c>
      <c r="BR51" s="507">
        <v>-6.8433406218930222E-3</v>
      </c>
      <c r="BS51" s="513">
        <v>354.97956841842472</v>
      </c>
      <c r="BT51" s="513">
        <v>20.012568418424735</v>
      </c>
      <c r="BU51" s="507">
        <v>5.9744895522319319E-2</v>
      </c>
      <c r="BV51" s="513">
        <v>345.36479864571703</v>
      </c>
      <c r="BW51" s="125">
        <v>12.732428843336322</v>
      </c>
      <c r="BX51" s="139">
        <v>3.8277780514568531E-2</v>
      </c>
      <c r="BY51" s="736">
        <v>356.60218671152228</v>
      </c>
      <c r="BZ51" s="125">
        <v>1.3021867115222676</v>
      </c>
      <c r="CA51" s="139">
        <v>3.6650343696095346E-3</v>
      </c>
      <c r="CB51" s="513">
        <v>340.5427151623669</v>
      </c>
      <c r="CC51" s="125">
        <v>-58.557284837633119</v>
      </c>
      <c r="CD51" s="139">
        <v>-0.14672333960820125</v>
      </c>
      <c r="CE51" s="513">
        <v>346.42905768270731</v>
      </c>
      <c r="CF51" s="125">
        <f t="shared" si="0"/>
        <v>13.629057682707298</v>
      </c>
      <c r="CG51" s="139">
        <f t="shared" si="1"/>
        <v>4.0952697363904139E-2</v>
      </c>
      <c r="CH51" s="513">
        <v>346.82837958881078</v>
      </c>
      <c r="CI51" s="125">
        <f t="shared" si="2"/>
        <v>-15.671620411189224</v>
      </c>
      <c r="CJ51" s="139">
        <f t="shared" si="3"/>
        <v>-4.323205630672889E-2</v>
      </c>
      <c r="CK51" s="513">
        <v>345.78555782209554</v>
      </c>
      <c r="CL51" s="125">
        <f t="shared" si="4"/>
        <v>5.6027798662657347</v>
      </c>
      <c r="CM51" s="139">
        <f t="shared" si="5"/>
        <v>1.64699103815103E-2</v>
      </c>
      <c r="CN51" s="513">
        <v>340.25777103866568</v>
      </c>
      <c r="CO51" s="125">
        <f t="shared" si="6"/>
        <v>10.157771038665658</v>
      </c>
      <c r="CP51" s="139">
        <f t="shared" si="7"/>
        <v>3.0771799571843856E-2</v>
      </c>
      <c r="CQ51" s="513">
        <v>347.01329049218629</v>
      </c>
      <c r="CR51" s="125">
        <f t="shared" si="8"/>
        <v>4.9766485469798454</v>
      </c>
      <c r="CS51" s="139">
        <f t="shared" si="9"/>
        <v>1.455004504393741E-2</v>
      </c>
      <c r="CT51" s="513">
        <v>299.68517920568291</v>
      </c>
      <c r="CU51" s="125">
        <f t="shared" si="10"/>
        <v>-25.562998241191622</v>
      </c>
      <c r="CV51" s="139">
        <f t="shared" si="11"/>
        <v>-7.8595361984363579E-2</v>
      </c>
      <c r="CW51" s="513">
        <v>327.36992239704415</v>
      </c>
      <c r="CX51" s="125">
        <f t="shared" si="12"/>
        <v>-4.7166735101357631</v>
      </c>
      <c r="CY51" s="139">
        <f t="shared" si="13"/>
        <v>-1.4203143301375825E-2</v>
      </c>
      <c r="CZ51" s="513">
        <v>340.91875923775069</v>
      </c>
      <c r="DA51" s="125">
        <f t="shared" si="14"/>
        <v>2.7874689319583013</v>
      </c>
      <c r="DB51" s="139">
        <f t="shared" si="15"/>
        <v>8.2437473604925066E-3</v>
      </c>
      <c r="DC51" s="513">
        <v>390.76132101902687</v>
      </c>
      <c r="DD51" s="125">
        <f t="shared" si="16"/>
        <v>67.297323870201808</v>
      </c>
      <c r="DE51" s="139">
        <f t="shared" si="17"/>
        <v>0.20805197630461006</v>
      </c>
      <c r="DF51" s="513">
        <v>325.55585440200821</v>
      </c>
      <c r="DG51" s="125">
        <f t="shared" si="18"/>
        <v>-4.0117301981973696</v>
      </c>
      <c r="DH51" s="139">
        <f t="shared" si="19"/>
        <v>-1.217270868148016E-2</v>
      </c>
      <c r="DI51" s="513">
        <v>335.92179740556401</v>
      </c>
      <c r="DJ51" s="125">
        <f t="shared" si="20"/>
        <v>-28.192696374146749</v>
      </c>
      <c r="DK51" s="139">
        <f t="shared" si="21"/>
        <v>-7.7428108069774695E-2</v>
      </c>
      <c r="DL51" s="513">
        <v>353.23963562796371</v>
      </c>
      <c r="DM51" s="125">
        <f t="shared" si="22"/>
        <v>15.154764552873701</v>
      </c>
      <c r="DN51" s="139">
        <f t="shared" si="23"/>
        <v>4.4825325974162764E-2</v>
      </c>
      <c r="DO51" s="513">
        <v>337.19544659381893</v>
      </c>
      <c r="DP51" s="125">
        <f t="shared" si="24"/>
        <v>-44.982601978202695</v>
      </c>
      <c r="DQ51" s="864">
        <f t="shared" si="25"/>
        <v>-0.11770064279274194</v>
      </c>
      <c r="DR51" s="513">
        <v>339.04918231293431</v>
      </c>
      <c r="DS51" s="125">
        <f t="shared" si="26"/>
        <v>2.6864690716670907</v>
      </c>
      <c r="DT51" s="864">
        <f t="shared" si="27"/>
        <v>7.9868218619705694E-3</v>
      </c>
      <c r="DU51" s="513">
        <v>344.73320165412758</v>
      </c>
      <c r="DV51" s="125">
        <f t="shared" si="28"/>
        <v>1.0016818433647359</v>
      </c>
      <c r="DW51" s="864">
        <f t="shared" si="29"/>
        <v>2.9141402101157308E-3</v>
      </c>
      <c r="DX51" s="513">
        <v>340.12681159420288</v>
      </c>
      <c r="DY51" s="125">
        <f t="shared" si="30"/>
        <v>-14.852756824221842</v>
      </c>
      <c r="DZ51" s="864">
        <f t="shared" si="31"/>
        <v>-4.1841159733211647E-2</v>
      </c>
      <c r="EA51" s="513">
        <v>347.46129728197849</v>
      </c>
      <c r="EB51" s="125">
        <f t="shared" si="32"/>
        <v>2.0964986362614582</v>
      </c>
      <c r="EC51" s="864">
        <f t="shared" si="33"/>
        <v>6.0703888887416509E-3</v>
      </c>
    </row>
    <row r="52" spans="1:133" x14ac:dyDescent="0.25">
      <c r="A52" s="52" t="s">
        <v>81</v>
      </c>
      <c r="B52" s="52"/>
      <c r="C52" s="29">
        <v>357.95150352381341</v>
      </c>
      <c r="D52" s="515">
        <v>356.82802395776366</v>
      </c>
      <c r="E52" s="515">
        <v>366.26978426713816</v>
      </c>
      <c r="F52" s="504">
        <v>358.97121110410859</v>
      </c>
      <c r="G52" s="503">
        <v>377.45956778379747</v>
      </c>
      <c r="H52" s="503">
        <v>441.62327439946085</v>
      </c>
      <c r="I52" s="503">
        <v>518.0730484257449</v>
      </c>
      <c r="J52" s="123">
        <v>437.85049598075796</v>
      </c>
      <c r="K52" s="29">
        <v>390.14472995252811</v>
      </c>
      <c r="L52" s="515">
        <v>561.36680701868886</v>
      </c>
      <c r="M52" s="515">
        <v>533.11141719917316</v>
      </c>
      <c r="N52" s="504">
        <v>446.26445566546232</v>
      </c>
      <c r="O52" s="503">
        <v>506.31613919903077</v>
      </c>
      <c r="P52" s="123">
        <v>421.41318033588567</v>
      </c>
      <c r="Q52" s="29">
        <v>391.70431854337147</v>
      </c>
      <c r="R52" s="515">
        <v>353.81181222053903</v>
      </c>
      <c r="S52" s="504">
        <v>347.25621537735412</v>
      </c>
      <c r="T52" s="503">
        <v>362.09585118867182</v>
      </c>
      <c r="U52" s="503">
        <v>403.34116886675343</v>
      </c>
      <c r="V52" s="29">
        <v>357.71228028346854</v>
      </c>
      <c r="W52" s="515">
        <v>358.92162495209368</v>
      </c>
      <c r="X52" s="515">
        <v>383.31627334961098</v>
      </c>
      <c r="Y52" s="504">
        <v>366.19526945219235</v>
      </c>
      <c r="Z52" s="503">
        <v>382.43755671279803</v>
      </c>
      <c r="AA52" s="503">
        <v>435.55160559444931</v>
      </c>
      <c r="AB52" s="503">
        <v>497.37586353906113</v>
      </c>
      <c r="AC52" s="123">
        <v>430.99292316903012</v>
      </c>
      <c r="AD52" s="29">
        <v>391.84601679390363</v>
      </c>
      <c r="AE52" s="515">
        <v>518.57697726062247</v>
      </c>
      <c r="AF52" s="515">
        <v>509.45732817611753</v>
      </c>
      <c r="AG52" s="504">
        <v>452.6070279128092</v>
      </c>
      <c r="AH52" s="503">
        <v>490.13889475207333</v>
      </c>
      <c r="AI52" s="123">
        <v>418.13696310061329</v>
      </c>
      <c r="AJ52" s="29">
        <v>418.63866106837014</v>
      </c>
      <c r="AK52" s="515">
        <v>372.08258843461198</v>
      </c>
      <c r="AL52" s="504">
        <v>397.665406925225</v>
      </c>
      <c r="AM52" s="503">
        <v>395.3253279027395</v>
      </c>
      <c r="AN52" s="123">
        <v>411.21706887054711</v>
      </c>
      <c r="AO52" s="29">
        <v>383.35250325785449</v>
      </c>
      <c r="AP52" s="515">
        <v>368.9231221347498</v>
      </c>
      <c r="AQ52" s="515">
        <v>390.70982825128056</v>
      </c>
      <c r="AR52" s="504">
        <v>380.92118903129023</v>
      </c>
      <c r="AS52" s="29">
        <v>392.28366634268474</v>
      </c>
      <c r="AT52" s="515">
        <v>457.8931709856505</v>
      </c>
      <c r="AU52" s="515">
        <v>521.88479937285865</v>
      </c>
      <c r="AV52" s="504">
        <v>449.67816711689613</v>
      </c>
      <c r="AW52" s="29">
        <v>408.08767873346653</v>
      </c>
      <c r="AX52" s="29">
        <v>534.84594643765161</v>
      </c>
      <c r="AY52" s="515">
        <v>501.01696957954363</v>
      </c>
      <c r="AZ52" s="515">
        <v>447.60381062773939</v>
      </c>
      <c r="BA52" s="504">
        <v>490.00271775558372</v>
      </c>
      <c r="BB52" s="123">
        <v>429.95579218572004</v>
      </c>
      <c r="BC52" s="29">
        <v>413.29467306582046</v>
      </c>
      <c r="BD52" s="515">
        <v>369.72116232199852</v>
      </c>
      <c r="BE52" s="515">
        <v>361.25332558609091</v>
      </c>
      <c r="BF52" s="504">
        <v>380.31131496696122</v>
      </c>
      <c r="BG52" s="123">
        <v>415.25647636771527</v>
      </c>
      <c r="BH52" s="123">
        <v>4.0394074971681562</v>
      </c>
      <c r="BI52" s="574">
        <v>9.82305405819567E-3</v>
      </c>
      <c r="BJ52" s="503">
        <v>360.96012266474844</v>
      </c>
      <c r="BK52" s="503">
        <v>358.77417424474839</v>
      </c>
      <c r="BL52" s="503">
        <v>379.63294871139919</v>
      </c>
      <c r="BM52" s="503">
        <v>365.87054558936705</v>
      </c>
      <c r="BN52" s="503">
        <v>371.82696363831553</v>
      </c>
      <c r="BO52" s="515">
        <v>428.25508009354502</v>
      </c>
      <c r="BP52" s="515">
        <v>483.55298588356794</v>
      </c>
      <c r="BQ52" s="515">
        <v>-38.33181348929071</v>
      </c>
      <c r="BR52" s="26">
        <v>-7.3448802370472355E-2</v>
      </c>
      <c r="BS52" s="515">
        <v>422.14803586421635</v>
      </c>
      <c r="BT52" s="515">
        <v>-27.53013125267978</v>
      </c>
      <c r="BU52" s="26">
        <v>-6.1221854352388833E-2</v>
      </c>
      <c r="BV52" s="515">
        <v>388.00660241179764</v>
      </c>
      <c r="BW52" s="123">
        <v>-20.081076321668888</v>
      </c>
      <c r="BX52" s="574">
        <v>-4.9207749628688006E-2</v>
      </c>
      <c r="BY52" s="733">
        <v>523.20863538162052</v>
      </c>
      <c r="BZ52" s="123">
        <v>-11.637311056031081</v>
      </c>
      <c r="CA52" s="574">
        <v>-2.1758248582683562E-2</v>
      </c>
      <c r="CB52" s="515">
        <v>515.89298588620784</v>
      </c>
      <c r="CC52" s="123">
        <v>14.876016306664212</v>
      </c>
      <c r="CD52" s="574">
        <v>2.969164162073842E-2</v>
      </c>
      <c r="CE52" s="515">
        <v>455.41080244594588</v>
      </c>
      <c r="CF52" s="123">
        <f t="shared" si="0"/>
        <v>7.8069918182064839</v>
      </c>
      <c r="CG52" s="574">
        <f t="shared" si="1"/>
        <v>1.7441745652829927E-2</v>
      </c>
      <c r="CH52" s="515">
        <v>494.33571213273103</v>
      </c>
      <c r="CI52" s="123">
        <f t="shared" si="2"/>
        <v>4.3329943771473154</v>
      </c>
      <c r="CJ52" s="574">
        <f t="shared" si="3"/>
        <v>8.8427966216069829E-3</v>
      </c>
      <c r="CK52" s="515">
        <v>416.21000706791239</v>
      </c>
      <c r="CL52" s="123">
        <f t="shared" si="4"/>
        <v>-13.745785117807657</v>
      </c>
      <c r="CM52" s="574">
        <f t="shared" si="5"/>
        <v>-3.197022895756256E-2</v>
      </c>
      <c r="CN52" s="515">
        <v>424.919263264758</v>
      </c>
      <c r="CO52" s="123">
        <f t="shared" si="6"/>
        <v>11.62459019893754</v>
      </c>
      <c r="CP52" s="574">
        <f t="shared" si="7"/>
        <v>2.8126639312107057E-2</v>
      </c>
      <c r="CQ52" s="515">
        <v>371.10267196695702</v>
      </c>
      <c r="CR52" s="123">
        <f t="shared" si="8"/>
        <v>1.3815096449584985</v>
      </c>
      <c r="CS52" s="574">
        <f t="shared" si="9"/>
        <v>3.7366258298066001E-3</v>
      </c>
      <c r="CT52" s="515">
        <v>371.20474411108125</v>
      </c>
      <c r="CU52" s="123">
        <f t="shared" si="10"/>
        <v>9.9514185249903448</v>
      </c>
      <c r="CV52" s="574">
        <f t="shared" si="11"/>
        <v>2.7546925717141405E-2</v>
      </c>
      <c r="CW52" s="515">
        <v>386.87417523858278</v>
      </c>
      <c r="CX52" s="123">
        <f t="shared" si="12"/>
        <v>6.5628602716215596</v>
      </c>
      <c r="CY52" s="574">
        <f t="shared" si="13"/>
        <v>1.7256547500280644E-2</v>
      </c>
      <c r="CZ52" s="515">
        <v>407.3152076150817</v>
      </c>
      <c r="DA52" s="123">
        <f t="shared" si="14"/>
        <v>-7.9412687526335617</v>
      </c>
      <c r="DB52" s="574">
        <f t="shared" si="15"/>
        <v>-1.9123768573332159E-2</v>
      </c>
      <c r="DC52" s="515">
        <v>369.9349120256233</v>
      </c>
      <c r="DD52" s="123">
        <f t="shared" si="16"/>
        <v>8.9747893608748655</v>
      </c>
      <c r="DE52" s="574">
        <f t="shared" si="17"/>
        <v>2.4863658884586665E-2</v>
      </c>
      <c r="DF52" s="515">
        <v>377.67898324037975</v>
      </c>
      <c r="DG52" s="123">
        <f t="shared" si="18"/>
        <v>18.904808995631356</v>
      </c>
      <c r="DH52" s="574">
        <f t="shared" si="19"/>
        <v>5.2692781010304501E-2</v>
      </c>
      <c r="DI52" s="515">
        <v>386.22599587713762</v>
      </c>
      <c r="DJ52" s="123">
        <f t="shared" si="20"/>
        <v>6.593047165738426</v>
      </c>
      <c r="DK52" s="574">
        <f t="shared" si="21"/>
        <v>1.7366899232844322E-2</v>
      </c>
      <c r="DL52" s="515">
        <v>376.71292437509965</v>
      </c>
      <c r="DM52" s="123">
        <f t="shared" si="22"/>
        <v>10.842378785732592</v>
      </c>
      <c r="DN52" s="574">
        <f t="shared" si="23"/>
        <v>2.9634467481570601E-2</v>
      </c>
      <c r="DO52" s="515">
        <v>394.36639126458954</v>
      </c>
      <c r="DP52" s="123">
        <f t="shared" si="24"/>
        <v>22.539427626274005</v>
      </c>
      <c r="DQ52" s="865">
        <f t="shared" si="25"/>
        <v>6.0618055790592457E-2</v>
      </c>
      <c r="DR52" s="515">
        <v>434.06633978809401</v>
      </c>
      <c r="DS52" s="123">
        <f t="shared" si="26"/>
        <v>5.811259694548994</v>
      </c>
      <c r="DT52" s="865">
        <f t="shared" si="27"/>
        <v>1.3569622322471046E-2</v>
      </c>
      <c r="DU52" s="515">
        <v>497.9689523911922</v>
      </c>
      <c r="DV52" s="123">
        <f t="shared" si="28"/>
        <v>14.415966507624262</v>
      </c>
      <c r="DW52" s="865">
        <f t="shared" si="29"/>
        <v>2.9812589164934664E-2</v>
      </c>
      <c r="DX52" s="515">
        <v>436.03147287154718</v>
      </c>
      <c r="DY52" s="123">
        <f t="shared" si="30"/>
        <v>13.883437007330826</v>
      </c>
      <c r="DZ52" s="865">
        <f t="shared" si="31"/>
        <v>3.2887602991942912E-2</v>
      </c>
      <c r="EA52" s="515">
        <v>401.77128004380421</v>
      </c>
      <c r="EB52" s="123">
        <f t="shared" si="32"/>
        <v>13.764677632006567</v>
      </c>
      <c r="EC52" s="865">
        <f t="shared" si="33"/>
        <v>3.5475369610844645E-2</v>
      </c>
    </row>
    <row r="53" spans="1:133" s="233" customFormat="1" x14ac:dyDescent="0.25">
      <c r="A53" s="98" t="s">
        <v>48</v>
      </c>
      <c r="B53" s="740">
        <v>415.37599999999998</v>
      </c>
      <c r="C53" s="202">
        <v>348.14470973918594</v>
      </c>
      <c r="D53" s="513">
        <v>346.86</v>
      </c>
      <c r="E53" s="513">
        <v>359.95271374430655</v>
      </c>
      <c r="F53" s="232">
        <v>351.34846894810033</v>
      </c>
      <c r="G53" s="513">
        <v>371.49844935831169</v>
      </c>
      <c r="H53" s="513">
        <v>447.80729454488039</v>
      </c>
      <c r="I53" s="513">
        <v>533.75276116900091</v>
      </c>
      <c r="J53" s="125">
        <v>442.43544359912124</v>
      </c>
      <c r="K53" s="202">
        <v>387.37696844048719</v>
      </c>
      <c r="L53" s="513">
        <v>576.4493254132708</v>
      </c>
      <c r="M53" s="513">
        <v>547.22793725438964</v>
      </c>
      <c r="N53" s="232">
        <v>451.78487653004652</v>
      </c>
      <c r="O53" s="513">
        <v>517.99868903860579</v>
      </c>
      <c r="P53" s="125">
        <v>423.45415181321044</v>
      </c>
      <c r="Q53" s="202">
        <v>388.78081614237004</v>
      </c>
      <c r="R53" s="513">
        <v>344.24765685726584</v>
      </c>
      <c r="S53" s="232">
        <v>338.27</v>
      </c>
      <c r="T53" s="513">
        <v>354.79</v>
      </c>
      <c r="U53" s="124">
        <v>402.53201346758533</v>
      </c>
      <c r="V53" s="202">
        <v>349.96875072336286</v>
      </c>
      <c r="W53" s="513">
        <v>350.66</v>
      </c>
      <c r="X53" s="513">
        <v>378.94101380693655</v>
      </c>
      <c r="Y53" s="232">
        <v>359.41</v>
      </c>
      <c r="Z53" s="513">
        <v>377.75</v>
      </c>
      <c r="AA53" s="513">
        <v>440.40034699226732</v>
      </c>
      <c r="AB53" s="513">
        <v>509.51288936008388</v>
      </c>
      <c r="AC53" s="125">
        <v>434.73728826862998</v>
      </c>
      <c r="AD53" s="202">
        <v>389.28468179237251</v>
      </c>
      <c r="AE53" s="513">
        <v>531.26441177463084</v>
      </c>
      <c r="AF53" s="513">
        <v>522.14642926539921</v>
      </c>
      <c r="AG53" s="232">
        <v>460.1545551964175</v>
      </c>
      <c r="AH53" s="513">
        <v>501.23231552584878</v>
      </c>
      <c r="AI53" s="125">
        <v>419.83837291330371</v>
      </c>
      <c r="AJ53" s="202">
        <v>419.53796309339344</v>
      </c>
      <c r="AK53" s="513">
        <v>366.68370654830187</v>
      </c>
      <c r="AL53" s="232">
        <v>397.40775582732306</v>
      </c>
      <c r="AM53" s="513">
        <v>393.71820530773857</v>
      </c>
      <c r="AN53" s="125">
        <v>411.87826516096629</v>
      </c>
      <c r="AO53" s="202">
        <v>380.35781349502253</v>
      </c>
      <c r="AP53" s="514">
        <v>361.79815164615053</v>
      </c>
      <c r="AQ53" s="513">
        <v>388.9</v>
      </c>
      <c r="AR53" s="117">
        <v>377.1</v>
      </c>
      <c r="AS53" s="202">
        <v>388.61433037546971</v>
      </c>
      <c r="AT53" s="513">
        <v>467.86663557938914</v>
      </c>
      <c r="AU53" s="513">
        <v>535.30999999999995</v>
      </c>
      <c r="AV53" s="232">
        <v>456.09</v>
      </c>
      <c r="AW53" s="202">
        <v>408.39999439364402</v>
      </c>
      <c r="AX53" s="202">
        <v>549.77602676884885</v>
      </c>
      <c r="AY53" s="202">
        <v>513.14828728346333</v>
      </c>
      <c r="AZ53" s="513">
        <v>454.85</v>
      </c>
      <c r="BA53" s="232">
        <v>501.46</v>
      </c>
      <c r="BB53" s="125">
        <v>433.69336488689692</v>
      </c>
      <c r="BC53" s="202">
        <v>415.74</v>
      </c>
      <c r="BD53" s="513">
        <v>363.7</v>
      </c>
      <c r="BE53" s="513">
        <v>355.23423014884418</v>
      </c>
      <c r="BF53" s="232">
        <v>376.97643331543992</v>
      </c>
      <c r="BG53" s="125">
        <v>416.89864419975743</v>
      </c>
      <c r="BH53" s="125">
        <v>5.020379038791134</v>
      </c>
      <c r="BI53" s="139">
        <v>1.2188987532102763E-2</v>
      </c>
      <c r="BJ53" s="233">
        <v>355.03576969488006</v>
      </c>
      <c r="BK53" s="233">
        <v>351.31942206975845</v>
      </c>
      <c r="BL53" s="233">
        <v>375.95085038629833</v>
      </c>
      <c r="BM53" s="233">
        <v>360.22991292401565</v>
      </c>
      <c r="BN53" s="233">
        <v>365.46036737668794</v>
      </c>
      <c r="BO53" s="514">
        <v>433.86910095579458</v>
      </c>
      <c r="BP53" s="514">
        <v>494.17630026342732</v>
      </c>
      <c r="BQ53" s="514">
        <v>-41.133699736572623</v>
      </c>
      <c r="BR53" s="529">
        <v>-7.6840895437358961E-2</v>
      </c>
      <c r="BS53" s="514">
        <v>425.10845159461996</v>
      </c>
      <c r="BT53" s="514">
        <v>-30.981548405380011</v>
      </c>
      <c r="BU53" s="529">
        <v>-6.7928585159464164E-2</v>
      </c>
      <c r="BV53" s="514">
        <v>385.75827644559797</v>
      </c>
      <c r="BW53" s="125">
        <v>-22.64171794804605</v>
      </c>
      <c r="BX53" s="139">
        <v>-5.5440054502602185E-2</v>
      </c>
      <c r="BY53" s="737">
        <v>536.71736293824461</v>
      </c>
      <c r="BZ53" s="125">
        <v>-13.058663830604246</v>
      </c>
      <c r="CA53" s="139">
        <v>-2.3752697816514123E-2</v>
      </c>
      <c r="CB53" s="514">
        <v>527.52580710185987</v>
      </c>
      <c r="CC53" s="125">
        <v>14.377519818396536</v>
      </c>
      <c r="CD53" s="139">
        <v>2.8018255492012169E-2</v>
      </c>
      <c r="CE53" s="514">
        <v>462.91252668919503</v>
      </c>
      <c r="CF53" s="125">
        <f t="shared" si="0"/>
        <v>8.0625266891950105</v>
      </c>
      <c r="CG53" s="139">
        <f t="shared" si="1"/>
        <v>1.7725682508948026E-2</v>
      </c>
      <c r="CH53" s="514">
        <v>505.2670702960711</v>
      </c>
      <c r="CI53" s="125">
        <f t="shared" si="2"/>
        <v>3.8070702960711174</v>
      </c>
      <c r="CJ53" s="139">
        <f t="shared" si="3"/>
        <v>7.5919720338035283E-3</v>
      </c>
      <c r="CK53" s="514">
        <v>418.40473531303059</v>
      </c>
      <c r="CL53" s="125">
        <f t="shared" si="4"/>
        <v>-15.288629573866331</v>
      </c>
      <c r="CM53" s="139">
        <f t="shared" si="5"/>
        <v>-3.5252163882778006E-2</v>
      </c>
      <c r="CN53" s="514">
        <v>428.31581761717695</v>
      </c>
      <c r="CO53" s="125">
        <f t="shared" si="6"/>
        <v>12.575817617176938</v>
      </c>
      <c r="CP53" s="139">
        <f t="shared" si="7"/>
        <v>3.0249236583386102E-2</v>
      </c>
      <c r="CQ53" s="514">
        <v>365.72942515439297</v>
      </c>
      <c r="CR53" s="125">
        <f t="shared" si="8"/>
        <v>2.0294251543929818</v>
      </c>
      <c r="CS53" s="139">
        <f t="shared" si="9"/>
        <v>5.5799426846108932E-3</v>
      </c>
      <c r="CT53" s="514">
        <v>366.74666338840456</v>
      </c>
      <c r="CU53" s="125">
        <f t="shared" si="10"/>
        <v>11.51243323956038</v>
      </c>
      <c r="CV53" s="139">
        <f t="shared" si="11"/>
        <v>3.2408006499645703E-2</v>
      </c>
      <c r="CW53" s="514">
        <v>384.60479067384171</v>
      </c>
      <c r="CX53" s="125">
        <f t="shared" si="12"/>
        <v>7.6283573584017859</v>
      </c>
      <c r="CY53" s="139">
        <f t="shared" si="13"/>
        <v>2.0235634602703823E-2</v>
      </c>
      <c r="CZ53" s="514">
        <v>408.08104177479311</v>
      </c>
      <c r="DA53" s="125">
        <f t="shared" si="14"/>
        <v>-8.8176024249643206</v>
      </c>
      <c r="DB53" s="139">
        <f t="shared" si="15"/>
        <v>-2.1150470378453322E-2</v>
      </c>
      <c r="DC53" s="514">
        <v>363.605604078613</v>
      </c>
      <c r="DD53" s="125">
        <f t="shared" si="16"/>
        <v>8.5698343837329389</v>
      </c>
      <c r="DE53" s="139">
        <f t="shared" si="17"/>
        <v>2.4137946413393521E-2</v>
      </c>
      <c r="DF53" s="514">
        <v>374.26030568472174</v>
      </c>
      <c r="DG53" s="125">
        <f t="shared" si="18"/>
        <v>22.940883614963298</v>
      </c>
      <c r="DH53" s="139">
        <f t="shared" si="19"/>
        <v>6.5299218243641891E-2</v>
      </c>
      <c r="DI53" s="514">
        <v>382.73245163757872</v>
      </c>
      <c r="DJ53" s="125">
        <f t="shared" si="20"/>
        <v>6.7816012512803923</v>
      </c>
      <c r="DK53" s="139">
        <f t="shared" si="21"/>
        <v>1.803853148440052E-2</v>
      </c>
      <c r="DL53" s="514">
        <v>373.00257554981312</v>
      </c>
      <c r="DM53" s="125">
        <f t="shared" si="22"/>
        <v>12.772662625797466</v>
      </c>
      <c r="DN53" s="139">
        <f t="shared" si="23"/>
        <v>3.5456973914577826E-2</v>
      </c>
      <c r="DO53" s="514">
        <v>391.65030003338001</v>
      </c>
      <c r="DP53" s="125">
        <f t="shared" si="24"/>
        <v>26.189932656692065</v>
      </c>
      <c r="DQ53" s="864">
        <f t="shared" si="25"/>
        <v>7.166285319714992E-2</v>
      </c>
      <c r="DR53" s="514">
        <v>440.48967072942401</v>
      </c>
      <c r="DS53" s="125">
        <f t="shared" si="26"/>
        <v>6.6205697736294269</v>
      </c>
      <c r="DT53" s="864">
        <f t="shared" si="27"/>
        <v>1.5259371453382143E-2</v>
      </c>
      <c r="DU53" s="514">
        <v>510.5542302121496</v>
      </c>
      <c r="DV53" s="125">
        <f t="shared" si="28"/>
        <v>16.377929948722283</v>
      </c>
      <c r="DW53" s="864">
        <f t="shared" si="29"/>
        <v>3.3141876573182093E-2</v>
      </c>
      <c r="DX53" s="514">
        <v>441.34773883752604</v>
      </c>
      <c r="DY53" s="125">
        <f t="shared" si="30"/>
        <v>16.239287242906073</v>
      </c>
      <c r="DZ53" s="864">
        <f t="shared" si="31"/>
        <v>3.8200339659188259E-2</v>
      </c>
      <c r="EA53" s="514">
        <v>401.32200072014632</v>
      </c>
      <c r="EB53" s="125">
        <f t="shared" si="32"/>
        <v>15.563724274548349</v>
      </c>
      <c r="EC53" s="864">
        <f t="shared" si="33"/>
        <v>4.0345794827666495E-2</v>
      </c>
    </row>
    <row r="54" spans="1:133" x14ac:dyDescent="0.25">
      <c r="A54" s="71" t="s">
        <v>49</v>
      </c>
      <c r="B54" s="740">
        <v>411.93</v>
      </c>
      <c r="C54" s="295">
        <v>346.17364599790528</v>
      </c>
      <c r="D54" s="514">
        <v>343.96218654547658</v>
      </c>
      <c r="E54" s="514">
        <v>356.61536041864753</v>
      </c>
      <c r="F54" s="28">
        <v>348.65098373743672</v>
      </c>
      <c r="G54" s="513">
        <v>359.12147904713157</v>
      </c>
      <c r="H54" s="513">
        <v>445.81734219476425</v>
      </c>
      <c r="I54" s="513">
        <v>533.37397135019819</v>
      </c>
      <c r="J54" s="124">
        <v>437.2748591736576</v>
      </c>
      <c r="K54" s="202">
        <v>383.01465329987172</v>
      </c>
      <c r="L54" s="514">
        <v>577.44613535752387</v>
      </c>
      <c r="M54" s="514">
        <v>548.26382551560505</v>
      </c>
      <c r="N54" s="28">
        <v>448.56822319901426</v>
      </c>
      <c r="O54" s="514">
        <v>517.82110182510246</v>
      </c>
      <c r="P54" s="124">
        <v>419.58244647368991</v>
      </c>
      <c r="Q54" s="295">
        <v>382.76546863439899</v>
      </c>
      <c r="R54" s="514">
        <v>341.66595494471562</v>
      </c>
      <c r="S54" s="28">
        <v>335.33309404572668</v>
      </c>
      <c r="T54" s="514">
        <v>350.8</v>
      </c>
      <c r="U54" s="124">
        <v>398.39532448869613</v>
      </c>
      <c r="V54" s="295">
        <v>348.23483702338831</v>
      </c>
      <c r="W54" s="514">
        <v>348.58361058173716</v>
      </c>
      <c r="X54" s="514">
        <v>375.92127777148983</v>
      </c>
      <c r="Y54" s="28">
        <v>357.10570372632225</v>
      </c>
      <c r="Z54" s="513">
        <v>372.6564656867256</v>
      </c>
      <c r="AA54" s="513">
        <v>439.23505820209328</v>
      </c>
      <c r="AB54" s="513">
        <v>507.82373548030233</v>
      </c>
      <c r="AC54" s="124">
        <v>431.38930310508186</v>
      </c>
      <c r="AD54" s="295">
        <v>386.04798831848086</v>
      </c>
      <c r="AE54" s="514">
        <v>529.72365814773661</v>
      </c>
      <c r="AF54" s="514">
        <v>519.40832458602006</v>
      </c>
      <c r="AG54" s="28">
        <v>457.73566047863187</v>
      </c>
      <c r="AH54" s="514">
        <v>498.9655754778056</v>
      </c>
      <c r="AI54" s="124">
        <v>416.26176688505052</v>
      </c>
      <c r="AJ54" s="295">
        <v>417.41251263421566</v>
      </c>
      <c r="AK54" s="514">
        <v>364.49254093235157</v>
      </c>
      <c r="AL54" s="28">
        <v>395.61411913229216</v>
      </c>
      <c r="AM54" s="514">
        <v>391.57490402367597</v>
      </c>
      <c r="AN54" s="124">
        <v>408.68140226996661</v>
      </c>
      <c r="AO54" s="295">
        <v>379.40567072562686</v>
      </c>
      <c r="AP54" s="514">
        <v>360.45245077503142</v>
      </c>
      <c r="AQ54" s="514">
        <v>385.8</v>
      </c>
      <c r="AR54" s="119">
        <v>375.3</v>
      </c>
      <c r="AS54" s="295">
        <v>382.64917967716326</v>
      </c>
      <c r="AT54" s="514">
        <v>465.82848822910211</v>
      </c>
      <c r="AU54" s="514">
        <v>535.79999999999995</v>
      </c>
      <c r="AV54" s="28">
        <v>452.84</v>
      </c>
      <c r="AW54" s="295">
        <v>405.43011332837813</v>
      </c>
      <c r="AX54" s="295">
        <v>550.91353959433809</v>
      </c>
      <c r="AY54" s="295">
        <v>513.0124543086655</v>
      </c>
      <c r="AZ54" s="514">
        <v>452.6</v>
      </c>
      <c r="BA54" s="28">
        <v>500.7</v>
      </c>
      <c r="BB54" s="124">
        <v>431.12241095366994</v>
      </c>
      <c r="BC54" s="295">
        <v>414.2</v>
      </c>
      <c r="BD54" s="514">
        <v>363.7</v>
      </c>
      <c r="BE54" s="514">
        <v>353.4617051430713</v>
      </c>
      <c r="BF54" s="28">
        <v>374.91466143472161</v>
      </c>
      <c r="BG54" s="124">
        <v>414.31764531653039</v>
      </c>
      <c r="BH54" s="124">
        <v>5.6362430465637772</v>
      </c>
      <c r="BI54" s="139">
        <v>1.3791288312259901E-2</v>
      </c>
      <c r="BJ54" s="740">
        <v>353.3085975234917</v>
      </c>
      <c r="BK54" s="740">
        <v>348.76911467839619</v>
      </c>
      <c r="BL54" s="740">
        <v>371.30169417303011</v>
      </c>
      <c r="BM54" s="740">
        <v>357.29254371719793</v>
      </c>
      <c r="BN54" s="740">
        <v>359.70662074047414</v>
      </c>
      <c r="BO54" s="514">
        <v>431.66624188836829</v>
      </c>
      <c r="BP54" s="514">
        <v>492.0934949979254</v>
      </c>
      <c r="BQ54" s="514">
        <v>-43.70650500207455</v>
      </c>
      <c r="BR54" s="529">
        <v>-8.1572424415965947E-2</v>
      </c>
      <c r="BS54" s="514">
        <v>421.33707817353928</v>
      </c>
      <c r="BT54" s="514">
        <v>-31.502921826460693</v>
      </c>
      <c r="BU54" s="529">
        <v>-6.9567445072124132E-2</v>
      </c>
      <c r="BV54" s="514">
        <v>382.09330213290269</v>
      </c>
      <c r="BW54" s="124">
        <v>-23.336811195475434</v>
      </c>
      <c r="BX54" s="139">
        <v>-5.7560626180161868E-2</v>
      </c>
      <c r="BY54" s="737">
        <v>535.55669574140586</v>
      </c>
      <c r="BZ54" s="124">
        <v>-15.356843852932229</v>
      </c>
      <c r="CA54" s="139">
        <v>-2.787523404169763E-2</v>
      </c>
      <c r="CB54" s="514">
        <v>527.61339069290068</v>
      </c>
      <c r="CC54" s="124">
        <v>14.600936384235183</v>
      </c>
      <c r="CD54" s="139">
        <v>2.8461173333328475E-2</v>
      </c>
      <c r="CE54" s="514">
        <v>461.01027306115935</v>
      </c>
      <c r="CF54" s="124">
        <f t="shared" si="0"/>
        <v>8.4102730611593302</v>
      </c>
      <c r="CG54" s="139">
        <f t="shared" si="1"/>
        <v>1.8582132260626005E-2</v>
      </c>
      <c r="CH54" s="514">
        <v>504.28919260443888</v>
      </c>
      <c r="CI54" s="124">
        <f t="shared" si="2"/>
        <v>3.5891926044388924</v>
      </c>
      <c r="CJ54" s="139">
        <f t="shared" si="3"/>
        <v>7.1683495195504141E-3</v>
      </c>
      <c r="CK54" s="514">
        <v>415.1056859572335</v>
      </c>
      <c r="CL54" s="124">
        <f t="shared" si="4"/>
        <v>-16.016724996436437</v>
      </c>
      <c r="CM54" s="139">
        <f t="shared" si="5"/>
        <v>-3.7151223386894763E-2</v>
      </c>
      <c r="CN54" s="514">
        <v>426.48154516276935</v>
      </c>
      <c r="CO54" s="124">
        <f t="shared" si="6"/>
        <v>12.281545162769362</v>
      </c>
      <c r="CP54" s="139">
        <f t="shared" si="7"/>
        <v>2.9651243753668184E-2</v>
      </c>
      <c r="CQ54" s="514">
        <v>363.48039371429661</v>
      </c>
      <c r="CR54" s="124">
        <f t="shared" si="8"/>
        <v>-0.21960628570337803</v>
      </c>
      <c r="CS54" s="139">
        <f t="shared" si="9"/>
        <v>-6.0381161865102569E-4</v>
      </c>
      <c r="CT54" s="514">
        <v>365.18591104578366</v>
      </c>
      <c r="CU54" s="124">
        <f t="shared" si="10"/>
        <v>11.724205902712356</v>
      </c>
      <c r="CV54" s="139">
        <f t="shared" si="11"/>
        <v>3.316966373476507E-2</v>
      </c>
      <c r="CW54" s="514">
        <v>382.42826856299945</v>
      </c>
      <c r="CX54" s="124">
        <f t="shared" si="12"/>
        <v>7.5136071282778403</v>
      </c>
      <c r="CY54" s="139">
        <f t="shared" si="13"/>
        <v>2.0040846360941993E-2</v>
      </c>
      <c r="CZ54" s="514">
        <v>405.04745961993888</v>
      </c>
      <c r="DA54" s="124">
        <f t="shared" si="14"/>
        <v>-9.2701856965915113</v>
      </c>
      <c r="DB54" s="139">
        <f t="shared" si="15"/>
        <v>-2.2374585783111592E-2</v>
      </c>
      <c r="DC54" s="514">
        <v>362.10255360224647</v>
      </c>
      <c r="DD54" s="124">
        <f t="shared" si="16"/>
        <v>8.7939560787547748</v>
      </c>
      <c r="DE54" s="139">
        <f t="shared" si="17"/>
        <v>2.4890297435148204E-2</v>
      </c>
      <c r="DF54" s="514">
        <v>372.86265106203246</v>
      </c>
      <c r="DG54" s="124">
        <f t="shared" si="18"/>
        <v>24.093536383636263</v>
      </c>
      <c r="DH54" s="139">
        <f t="shared" si="19"/>
        <v>6.9081622682826069E-2</v>
      </c>
      <c r="DI54" s="514">
        <v>379.27611168562561</v>
      </c>
      <c r="DJ54" s="124">
        <f t="shared" si="20"/>
        <v>7.9744175125954939</v>
      </c>
      <c r="DK54" s="139">
        <f t="shared" si="21"/>
        <v>2.1476921968687113E-2</v>
      </c>
      <c r="DL54" s="514">
        <v>370.89842019624916</v>
      </c>
      <c r="DM54" s="124">
        <f t="shared" si="22"/>
        <v>13.605876479051233</v>
      </c>
      <c r="DN54" s="139">
        <f t="shared" si="23"/>
        <v>3.8080493753097952E-2</v>
      </c>
      <c r="DO54" s="514">
        <v>387.47794558021332</v>
      </c>
      <c r="DP54" s="124">
        <f t="shared" si="24"/>
        <v>27.771324839739179</v>
      </c>
      <c r="DQ54" s="864">
        <f t="shared" si="25"/>
        <v>7.7205487023203831E-2</v>
      </c>
      <c r="DR54" s="514">
        <v>437.06434756503711</v>
      </c>
      <c r="DS54" s="124">
        <f t="shared" si="26"/>
        <v>5.3981056766688198</v>
      </c>
      <c r="DT54" s="864">
        <f t="shared" si="27"/>
        <v>1.2505276421557202E-2</v>
      </c>
      <c r="DU54" s="514">
        <v>510.87042009819896</v>
      </c>
      <c r="DV54" s="124">
        <f t="shared" si="28"/>
        <v>18.776925100273559</v>
      </c>
      <c r="DW54" s="864">
        <f t="shared" si="29"/>
        <v>3.8157230874089731E-2</v>
      </c>
      <c r="DX54" s="514">
        <v>438.449776596878</v>
      </c>
      <c r="DY54" s="124">
        <f t="shared" si="30"/>
        <v>17.112698423338713</v>
      </c>
      <c r="DZ54" s="864">
        <f t="shared" si="31"/>
        <v>4.061522071003297E-2</v>
      </c>
      <c r="EA54" s="514">
        <v>398.47020141111835</v>
      </c>
      <c r="EB54" s="124">
        <f t="shared" si="32"/>
        <v>16.37689927821566</v>
      </c>
      <c r="EC54" s="864">
        <f t="shared" si="33"/>
        <v>4.2860995434354197E-2</v>
      </c>
    </row>
    <row r="55" spans="1:133" x14ac:dyDescent="0.25">
      <c r="A55" s="71" t="s">
        <v>50</v>
      </c>
      <c r="B55" s="740">
        <v>474.36</v>
      </c>
      <c r="C55" s="295">
        <v>433.62831858407083</v>
      </c>
      <c r="D55" s="514">
        <v>431.45161290322579</v>
      </c>
      <c r="E55" s="514">
        <v>438.75598086124398</v>
      </c>
      <c r="F55" s="28">
        <v>434.388420550342</v>
      </c>
      <c r="G55" s="513">
        <v>449.5301606547439</v>
      </c>
      <c r="H55" s="513">
        <v>454.59820133449375</v>
      </c>
      <c r="I55" s="513">
        <v>534.20716112531977</v>
      </c>
      <c r="J55" s="124">
        <v>478.12436702450884</v>
      </c>
      <c r="K55" s="202">
        <v>461.11007982179325</v>
      </c>
      <c r="L55" s="514">
        <v>542.52733900364524</v>
      </c>
      <c r="M55" s="514">
        <v>543.00435988902098</v>
      </c>
      <c r="N55" s="28">
        <v>478.70436649964211</v>
      </c>
      <c r="O55" s="514">
        <v>511.3566605279313</v>
      </c>
      <c r="P55" s="124">
        <v>481.89667682484406</v>
      </c>
      <c r="Q55" s="295">
        <v>478.33797821129968</v>
      </c>
      <c r="R55" s="514">
        <v>446.73539518900344</v>
      </c>
      <c r="S55" s="28">
        <v>517.30589335827881</v>
      </c>
      <c r="T55" s="514">
        <v>477.67</v>
      </c>
      <c r="U55" s="124">
        <v>481.09306801821668</v>
      </c>
      <c r="V55" s="295">
        <v>437.60984182776804</v>
      </c>
      <c r="W55" s="514">
        <v>466.71438797423048</v>
      </c>
      <c r="X55" s="514">
        <v>448.11320754716985</v>
      </c>
      <c r="Y55" s="28">
        <v>451.42992200425431</v>
      </c>
      <c r="Z55" s="513">
        <v>449.78323699421964</v>
      </c>
      <c r="AA55" s="513">
        <v>451.90713101160861</v>
      </c>
      <c r="AB55" s="513">
        <v>519.58433253397288</v>
      </c>
      <c r="AC55" s="124">
        <v>476.37834105927607</v>
      </c>
      <c r="AD55" s="295">
        <v>469.03270702853166</v>
      </c>
      <c r="AE55" s="514">
        <v>532.22929936305729</v>
      </c>
      <c r="AF55" s="514">
        <v>543.39293501962493</v>
      </c>
      <c r="AG55" s="28">
        <v>481.31056760498387</v>
      </c>
      <c r="AH55" s="514">
        <v>513.74147081122055</v>
      </c>
      <c r="AI55" s="124">
        <v>487.96244282160347</v>
      </c>
      <c r="AJ55" s="295">
        <v>475.65982404692079</v>
      </c>
      <c r="AK55" s="514">
        <v>445.23195876288656</v>
      </c>
      <c r="AL55" s="28">
        <v>487.33660130718954</v>
      </c>
      <c r="AM55" s="514">
        <v>473.14439946018894</v>
      </c>
      <c r="AN55" s="124">
        <v>484.56637387108754</v>
      </c>
      <c r="AO55" s="295">
        <v>407.27272727272731</v>
      </c>
      <c r="AP55" s="514">
        <v>413.75968992248062</v>
      </c>
      <c r="AQ55" s="514">
        <v>426.6</v>
      </c>
      <c r="AR55" s="119">
        <v>417.6</v>
      </c>
      <c r="AS55" s="295">
        <v>430.28924276893076</v>
      </c>
      <c r="AT55" s="514">
        <v>477.51322751322755</v>
      </c>
      <c r="AU55" s="514">
        <v>501.3</v>
      </c>
      <c r="AV55" s="28">
        <v>472.28</v>
      </c>
      <c r="AW55" s="295">
        <v>456.17223476297966</v>
      </c>
      <c r="AX55" s="295">
        <v>521.68334616371567</v>
      </c>
      <c r="AY55" s="295">
        <v>516.83402244536319</v>
      </c>
      <c r="AZ55" s="514">
        <v>494.4</v>
      </c>
      <c r="BA55" s="28">
        <v>510.6</v>
      </c>
      <c r="BB55" s="124">
        <v>476.36644256065483</v>
      </c>
      <c r="BC55" s="295">
        <v>475.2</v>
      </c>
      <c r="BD55" s="514">
        <v>448.4</v>
      </c>
      <c r="BE55" s="514">
        <v>420.68965517241378</v>
      </c>
      <c r="BF55" s="28">
        <v>450.96932053453793</v>
      </c>
      <c r="BG55" s="124">
        <v>471.75485987696521</v>
      </c>
      <c r="BH55" s="124">
        <v>-12.811513994122322</v>
      </c>
      <c r="BI55" s="139">
        <v>-2.6439131324309879E-2</v>
      </c>
      <c r="BJ55" s="740">
        <v>430.32535297728668</v>
      </c>
      <c r="BK55" s="740">
        <v>483.59728506787332</v>
      </c>
      <c r="BL55" s="740">
        <v>463.06711661042374</v>
      </c>
      <c r="BM55" s="740">
        <v>460.25725593667545</v>
      </c>
      <c r="BN55" s="740">
        <v>454.26921908234578</v>
      </c>
      <c r="BO55" s="514">
        <v>474.64607464607468</v>
      </c>
      <c r="BP55" s="514">
        <v>509.88142292490119</v>
      </c>
      <c r="BQ55" s="514">
        <v>8.581422924901176</v>
      </c>
      <c r="BR55" s="529">
        <v>1.7118338170558897E-2</v>
      </c>
      <c r="BS55" s="514">
        <v>480.72190319934373</v>
      </c>
      <c r="BT55" s="514">
        <v>8.4419031993437557</v>
      </c>
      <c r="BU55" s="529">
        <v>1.7874784448513079E-2</v>
      </c>
      <c r="BV55" s="514">
        <v>473.43704138538305</v>
      </c>
      <c r="BW55" s="124">
        <v>17.264806622403398</v>
      </c>
      <c r="BX55" s="139">
        <v>3.7847122877555088E-2</v>
      </c>
      <c r="BY55" s="737">
        <v>532.70784467031535</v>
      </c>
      <c r="BZ55" s="124">
        <v>11.024498506599684</v>
      </c>
      <c r="CA55" s="139">
        <v>2.1132548293270523E-2</v>
      </c>
      <c r="CB55" s="514">
        <v>548.74835309617913</v>
      </c>
      <c r="CC55" s="124">
        <v>31.914330650815941</v>
      </c>
      <c r="CD55" s="139">
        <v>6.1749670619235884E-2</v>
      </c>
      <c r="CE55" s="514">
        <v>498.96694214876032</v>
      </c>
      <c r="CF55" s="124">
        <f t="shared" si="0"/>
        <v>4.5669421487603472</v>
      </c>
      <c r="CG55" s="139">
        <f t="shared" si="1"/>
        <v>9.2373425339003796E-3</v>
      </c>
      <c r="CH55" s="514">
        <v>519.07797940166745</v>
      </c>
      <c r="CI55" s="124">
        <f t="shared" si="2"/>
        <v>8.4779794016674259</v>
      </c>
      <c r="CJ55" s="139">
        <f t="shared" si="3"/>
        <v>1.6603954958220576E-2</v>
      </c>
      <c r="CK55" s="514">
        <v>490.52515607785529</v>
      </c>
      <c r="CL55" s="124">
        <f t="shared" si="4"/>
        <v>14.158713517200454</v>
      </c>
      <c r="CM55" s="139">
        <f t="shared" si="5"/>
        <v>2.9722315117521426E-2</v>
      </c>
      <c r="CN55" s="514">
        <v>467.52154719360942</v>
      </c>
      <c r="CO55" s="124">
        <f t="shared" si="6"/>
        <v>-7.6784528063905668</v>
      </c>
      <c r="CP55" s="139">
        <f t="shared" si="7"/>
        <v>-1.6158360282808433E-2</v>
      </c>
      <c r="CQ55" s="514">
        <v>455.79450418160098</v>
      </c>
      <c r="CR55" s="124">
        <f t="shared" si="8"/>
        <v>7.3945041816010075</v>
      </c>
      <c r="CS55" s="139">
        <f t="shared" si="9"/>
        <v>1.649086570383811E-2</v>
      </c>
      <c r="CT55" s="514">
        <v>424.76190476190476</v>
      </c>
      <c r="CU55" s="124">
        <f t="shared" si="10"/>
        <v>4.0722495894909798</v>
      </c>
      <c r="CV55" s="139">
        <f t="shared" si="11"/>
        <v>9.6799375487900338E-3</v>
      </c>
      <c r="CW55" s="514">
        <v>456.65750686984762</v>
      </c>
      <c r="CX55" s="124">
        <f t="shared" si="12"/>
        <v>5.6881863353096946</v>
      </c>
      <c r="CY55" s="139">
        <f t="shared" si="13"/>
        <v>1.2613244574081974E-2</v>
      </c>
      <c r="CZ55" s="514">
        <v>482.83006016573955</v>
      </c>
      <c r="DA55" s="124">
        <f t="shared" si="14"/>
        <v>11.07520028877434</v>
      </c>
      <c r="DB55" s="139">
        <f t="shared" si="15"/>
        <v>2.3476600308182896E-2</v>
      </c>
      <c r="DC55" s="514">
        <v>422.23469960696241</v>
      </c>
      <c r="DD55" s="124">
        <f t="shared" si="16"/>
        <v>-8.0906533703242758</v>
      </c>
      <c r="DE55" s="139">
        <f t="shared" si="17"/>
        <v>-1.8801247275689364E-2</v>
      </c>
      <c r="DF55" s="514">
        <v>426.29716981132077</v>
      </c>
      <c r="DG55" s="124">
        <f t="shared" si="18"/>
        <v>-57.300115256552544</v>
      </c>
      <c r="DH55" s="139">
        <f t="shared" si="19"/>
        <v>-0.11848725587553789</v>
      </c>
      <c r="DI55" s="514">
        <v>416.74975074775676</v>
      </c>
      <c r="DJ55" s="124">
        <f t="shared" si="20"/>
        <v>-46.317365862666975</v>
      </c>
      <c r="DK55" s="139">
        <f t="shared" si="21"/>
        <v>-0.10002300789937879</v>
      </c>
      <c r="DL55" s="514">
        <v>421.48458872879814</v>
      </c>
      <c r="DM55" s="124">
        <f t="shared" si="22"/>
        <v>-38.772667207877305</v>
      </c>
      <c r="DN55" s="139">
        <f t="shared" si="23"/>
        <v>-8.4241294857960586E-2</v>
      </c>
      <c r="DO55" s="514">
        <v>453.11453449430672</v>
      </c>
      <c r="DP55" s="124">
        <f t="shared" si="24"/>
        <v>-1.1546845880390606</v>
      </c>
      <c r="DQ55" s="864">
        <f t="shared" si="25"/>
        <v>-2.5418508222318052E-3</v>
      </c>
      <c r="DR55" s="514">
        <v>504.13826679649469</v>
      </c>
      <c r="DS55" s="124">
        <f t="shared" si="26"/>
        <v>29.49219215042001</v>
      </c>
      <c r="DT55" s="864">
        <f t="shared" si="27"/>
        <v>6.2135122833178812E-2</v>
      </c>
      <c r="DU55" s="514">
        <v>507.56390193009912</v>
      </c>
      <c r="DV55" s="124">
        <f t="shared" si="28"/>
        <v>-2.3175209948020665</v>
      </c>
      <c r="DW55" s="864">
        <f t="shared" si="29"/>
        <v>-4.5452155944567659E-3</v>
      </c>
      <c r="DX55" s="514">
        <v>491.39824304538803</v>
      </c>
      <c r="DY55" s="124">
        <f t="shared" si="30"/>
        <v>10.6763398460443</v>
      </c>
      <c r="DZ55" s="864">
        <f t="shared" si="31"/>
        <v>2.2208973160969286E-2</v>
      </c>
      <c r="EA55" s="514">
        <v>468.03972944975936</v>
      </c>
      <c r="EB55" s="124">
        <f t="shared" si="32"/>
        <v>-5.3973119356236907</v>
      </c>
      <c r="EC55" s="864">
        <f t="shared" si="33"/>
        <v>-1.1400273877662686E-2</v>
      </c>
    </row>
    <row r="56" spans="1:133" x14ac:dyDescent="0.25">
      <c r="A56" s="71" t="s">
        <v>51</v>
      </c>
      <c r="C56" s="295"/>
      <c r="D56" s="514"/>
      <c r="E56" s="514"/>
      <c r="F56" s="28">
        <v>0</v>
      </c>
      <c r="G56" s="513"/>
      <c r="H56" s="513"/>
      <c r="I56" s="513"/>
      <c r="J56" s="124">
        <v>0</v>
      </c>
      <c r="K56" s="295">
        <v>0</v>
      </c>
      <c r="L56" s="514"/>
      <c r="M56" s="514"/>
      <c r="N56" s="28"/>
      <c r="O56" s="514"/>
      <c r="P56" s="124">
        <v>0</v>
      </c>
      <c r="Q56" s="295"/>
      <c r="R56" s="514"/>
      <c r="S56" s="28"/>
      <c r="T56" s="514"/>
      <c r="U56" s="124">
        <v>0</v>
      </c>
      <c r="V56" s="295"/>
      <c r="W56" s="514"/>
      <c r="X56" s="514"/>
      <c r="Y56" s="28">
        <v>0</v>
      </c>
      <c r="Z56" s="513"/>
      <c r="AA56" s="513"/>
      <c r="AB56" s="513"/>
      <c r="AC56" s="124">
        <v>0</v>
      </c>
      <c r="AD56" s="295">
        <v>0</v>
      </c>
      <c r="AE56" s="514"/>
      <c r="AF56" s="514"/>
      <c r="AG56" s="28"/>
      <c r="AH56" s="514"/>
      <c r="AI56" s="124">
        <v>0</v>
      </c>
      <c r="AJ56" s="295"/>
      <c r="AK56" s="514"/>
      <c r="AL56" s="28"/>
      <c r="AM56" s="514"/>
      <c r="AN56" s="124">
        <v>0</v>
      </c>
      <c r="AO56" s="295"/>
      <c r="AP56" s="514" t="e">
        <v>#REF!</v>
      </c>
      <c r="AQ56" s="514"/>
      <c r="AR56" s="119"/>
      <c r="AS56" s="295"/>
      <c r="AT56" s="514"/>
      <c r="AU56" s="514"/>
      <c r="AV56" s="28"/>
      <c r="AW56" s="295">
        <v>0</v>
      </c>
      <c r="AX56" s="295"/>
      <c r="AY56" s="295"/>
      <c r="AZ56" s="514"/>
      <c r="BA56" s="28"/>
      <c r="BB56" s="124">
        <v>0</v>
      </c>
      <c r="BC56" s="295"/>
      <c r="BD56" s="514"/>
      <c r="BE56" s="514"/>
      <c r="BF56" s="28"/>
      <c r="BG56" s="124">
        <v>0</v>
      </c>
      <c r="BH56" s="124">
        <v>0</v>
      </c>
      <c r="BI56" s="139"/>
      <c r="BO56" s="514"/>
      <c r="BP56" s="514"/>
      <c r="BQ56" s="514"/>
      <c r="BR56" s="529"/>
      <c r="BS56" s="514"/>
      <c r="BT56" s="514"/>
      <c r="BU56" s="529"/>
      <c r="BV56" s="514"/>
      <c r="BW56" s="124"/>
      <c r="BX56" s="139"/>
      <c r="BY56" s="737">
        <v>0</v>
      </c>
      <c r="BZ56" s="124">
        <v>0</v>
      </c>
      <c r="CA56" s="139"/>
      <c r="CB56" s="514">
        <v>0</v>
      </c>
      <c r="CC56" s="124">
        <v>0</v>
      </c>
      <c r="CD56" s="139"/>
      <c r="CE56" s="514">
        <v>0</v>
      </c>
      <c r="CF56" s="124">
        <f t="shared" si="0"/>
        <v>0</v>
      </c>
      <c r="CG56" s="139" t="e">
        <f t="shared" si="1"/>
        <v>#DIV/0!</v>
      </c>
      <c r="CH56" s="514">
        <v>0</v>
      </c>
      <c r="CI56" s="124">
        <f t="shared" si="2"/>
        <v>0</v>
      </c>
      <c r="CJ56" s="139" t="e">
        <f t="shared" si="3"/>
        <v>#DIV/0!</v>
      </c>
      <c r="CK56" s="514">
        <v>0</v>
      </c>
      <c r="CL56" s="124">
        <f t="shared" si="4"/>
        <v>0</v>
      </c>
      <c r="CM56" s="139" t="e">
        <f t="shared" si="5"/>
        <v>#DIV/0!</v>
      </c>
      <c r="CN56" s="514">
        <v>0</v>
      </c>
      <c r="CO56" s="124">
        <f t="shared" si="6"/>
        <v>0</v>
      </c>
      <c r="CP56" s="139" t="e">
        <f t="shared" si="7"/>
        <v>#DIV/0!</v>
      </c>
      <c r="CQ56" s="514">
        <v>0</v>
      </c>
      <c r="CR56" s="124">
        <f t="shared" si="8"/>
        <v>0</v>
      </c>
      <c r="CS56" s="139" t="e">
        <f t="shared" si="9"/>
        <v>#DIV/0!</v>
      </c>
      <c r="CT56" s="514">
        <v>0</v>
      </c>
      <c r="CU56" s="124">
        <f t="shared" si="10"/>
        <v>0</v>
      </c>
      <c r="CV56" s="139" t="e">
        <f t="shared" si="11"/>
        <v>#DIV/0!</v>
      </c>
      <c r="CW56" s="514">
        <v>0</v>
      </c>
      <c r="CX56" s="124">
        <f t="shared" si="12"/>
        <v>0</v>
      </c>
      <c r="CY56" s="139" t="e">
        <f t="shared" si="13"/>
        <v>#DIV/0!</v>
      </c>
      <c r="CZ56" s="514">
        <v>0</v>
      </c>
      <c r="DA56" s="124">
        <f t="shared" si="14"/>
        <v>0</v>
      </c>
      <c r="DB56" s="139" t="e">
        <f t="shared" si="15"/>
        <v>#DIV/0!</v>
      </c>
      <c r="DC56" s="514">
        <v>0</v>
      </c>
      <c r="DD56" s="124">
        <f t="shared" si="16"/>
        <v>0</v>
      </c>
      <c r="DE56" s="139" t="e">
        <f t="shared" si="17"/>
        <v>#DIV/0!</v>
      </c>
      <c r="DF56" s="514">
        <v>0</v>
      </c>
      <c r="DG56" s="124">
        <f t="shared" si="18"/>
        <v>0</v>
      </c>
      <c r="DH56" s="139" t="e">
        <f t="shared" si="19"/>
        <v>#DIV/0!</v>
      </c>
      <c r="DI56" s="514">
        <v>0</v>
      </c>
      <c r="DJ56" s="124">
        <f t="shared" si="20"/>
        <v>0</v>
      </c>
      <c r="DK56" s="139" t="e">
        <f t="shared" si="21"/>
        <v>#DIV/0!</v>
      </c>
      <c r="DL56" s="514">
        <v>0</v>
      </c>
      <c r="DM56" s="124">
        <f t="shared" si="22"/>
        <v>0</v>
      </c>
      <c r="DN56" s="139" t="e">
        <f t="shared" si="23"/>
        <v>#DIV/0!</v>
      </c>
      <c r="DO56" s="514">
        <v>0</v>
      </c>
      <c r="DP56" s="124">
        <f t="shared" si="24"/>
        <v>0</v>
      </c>
      <c r="DQ56" s="864" t="e">
        <f t="shared" si="25"/>
        <v>#DIV/0!</v>
      </c>
      <c r="DR56" s="514">
        <v>0</v>
      </c>
      <c r="DS56" s="124">
        <f t="shared" si="26"/>
        <v>0</v>
      </c>
      <c r="DT56" s="864" t="e">
        <f t="shared" si="27"/>
        <v>#DIV/0!</v>
      </c>
      <c r="DU56" s="514">
        <v>0</v>
      </c>
      <c r="DV56" s="124">
        <f t="shared" si="28"/>
        <v>0</v>
      </c>
      <c r="DW56" s="864" t="e">
        <f t="shared" si="29"/>
        <v>#DIV/0!</v>
      </c>
      <c r="DX56" s="514">
        <v>0</v>
      </c>
      <c r="DY56" s="124">
        <f t="shared" si="30"/>
        <v>0</v>
      </c>
      <c r="DZ56" s="864" t="e">
        <f t="shared" si="31"/>
        <v>#DIV/0!</v>
      </c>
      <c r="EA56" s="514">
        <v>0</v>
      </c>
      <c r="EB56" s="124">
        <f t="shared" si="32"/>
        <v>0</v>
      </c>
      <c r="EC56" s="864" t="e">
        <f t="shared" si="33"/>
        <v>#DIV/0!</v>
      </c>
    </row>
    <row r="57" spans="1:133" x14ac:dyDescent="0.25">
      <c r="A57" s="71" t="s">
        <v>34</v>
      </c>
      <c r="B57" s="740">
        <v>496.6</v>
      </c>
      <c r="C57" s="295">
        <v>441.90600522193211</v>
      </c>
      <c r="D57" s="514">
        <v>435.49648162627051</v>
      </c>
      <c r="E57" s="514">
        <v>507.01262272089764</v>
      </c>
      <c r="F57" s="28">
        <v>461.88340807174887</v>
      </c>
      <c r="G57" s="513">
        <v>546.22561492790499</v>
      </c>
      <c r="H57" s="513">
        <v>540.21447721179629</v>
      </c>
      <c r="I57" s="513">
        <v>544.00749063670412</v>
      </c>
      <c r="J57" s="124">
        <v>543.92029280195197</v>
      </c>
      <c r="K57" s="295">
        <v>505.95303113052972</v>
      </c>
      <c r="L57" s="514">
        <v>543.31254331254331</v>
      </c>
      <c r="M57" s="514">
        <v>493.8373048479869</v>
      </c>
      <c r="N57" s="28">
        <v>502.01342281879192</v>
      </c>
      <c r="O57" s="514">
        <v>513.97590361445793</v>
      </c>
      <c r="P57" s="124">
        <v>508.45546786922205</v>
      </c>
      <c r="Q57" s="295">
        <v>533.33333333333337</v>
      </c>
      <c r="R57" s="514">
        <v>458.85634588563454</v>
      </c>
      <c r="S57" s="28">
        <v>465.26946107784431</v>
      </c>
      <c r="T57" s="514">
        <v>490.85</v>
      </c>
      <c r="U57" s="124">
        <v>503.51576997945284</v>
      </c>
      <c r="V57" s="295">
        <v>440.05641748942168</v>
      </c>
      <c r="W57" s="514">
        <v>442.70015698587127</v>
      </c>
      <c r="X57" s="514">
        <v>465.88235294117646</v>
      </c>
      <c r="Y57" s="28">
        <v>449.20594907990926</v>
      </c>
      <c r="Z57" s="513">
        <v>538.72633390705687</v>
      </c>
      <c r="AA57" s="513">
        <v>436.80485338725987</v>
      </c>
      <c r="AB57" s="513">
        <v>505.93607305936075</v>
      </c>
      <c r="AC57" s="124">
        <v>503.00496472432712</v>
      </c>
      <c r="AD57" s="295">
        <v>475.62227354375159</v>
      </c>
      <c r="AE57" s="514">
        <v>562.68746250749848</v>
      </c>
      <c r="AF57" s="514">
        <v>590.50445103857567</v>
      </c>
      <c r="AG57" s="28">
        <v>477.95163584637265</v>
      </c>
      <c r="AH57" s="514">
        <v>544.22076453291118</v>
      </c>
      <c r="AI57" s="124">
        <v>500.45026606631194</v>
      </c>
      <c r="AJ57" s="295">
        <v>463.07385229540921</v>
      </c>
      <c r="AK57" s="514">
        <v>463.89776357827481</v>
      </c>
      <c r="AL57" s="28">
        <v>439.43472409152082</v>
      </c>
      <c r="AM57" s="514">
        <v>455.64339042599909</v>
      </c>
      <c r="AN57" s="199">
        <v>488.2819488341583</v>
      </c>
      <c r="AO57" s="295">
        <v>443.75857338820299</v>
      </c>
      <c r="AP57" s="514">
        <v>453.47928068803753</v>
      </c>
      <c r="AQ57" s="514">
        <v>491.4</v>
      </c>
      <c r="AR57" s="119">
        <v>463.6</v>
      </c>
      <c r="AS57" s="295">
        <v>526.03231597845604</v>
      </c>
      <c r="AT57" s="514">
        <v>479.16666666666669</v>
      </c>
      <c r="AU57" s="514">
        <v>538.4</v>
      </c>
      <c r="AV57" s="28">
        <v>518.29</v>
      </c>
      <c r="AW57" s="295">
        <v>489.62838888888882</v>
      </c>
      <c r="AX57" s="295">
        <v>514.00560224089634</v>
      </c>
      <c r="AY57" s="295">
        <v>515.15151515151513</v>
      </c>
      <c r="AZ57" s="514">
        <v>520.6</v>
      </c>
      <c r="BA57" s="28">
        <v>517.20000000000005</v>
      </c>
      <c r="BB57" s="124">
        <v>497.63710143658017</v>
      </c>
      <c r="BC57" s="295">
        <v>460.2</v>
      </c>
      <c r="BD57" s="514">
        <v>492.6</v>
      </c>
      <c r="BE57" s="514">
        <v>443.57700496806245</v>
      </c>
      <c r="BF57" s="28">
        <v>466.99787083037614</v>
      </c>
      <c r="BG57" s="199">
        <v>489.35786933452658</v>
      </c>
      <c r="BH57" s="199">
        <v>1.0759205003682837</v>
      </c>
      <c r="BI57" s="649">
        <v>2.2034820311035352E-3</v>
      </c>
      <c r="BJ57" s="740">
        <v>443.7412095639944</v>
      </c>
      <c r="BK57" s="740">
        <v>450.73891625615767</v>
      </c>
      <c r="BL57" s="740">
        <v>492.45147375988495</v>
      </c>
      <c r="BM57" s="740">
        <v>462.66435127759866</v>
      </c>
      <c r="BN57" s="740">
        <v>503.93700787401576</v>
      </c>
      <c r="BO57" s="514">
        <v>466.80497925311204</v>
      </c>
      <c r="BP57" s="514">
        <v>480.92868988391376</v>
      </c>
      <c r="BQ57" s="514">
        <v>-57.471310116086215</v>
      </c>
      <c r="BR57" s="529">
        <v>-0.10674463245929833</v>
      </c>
      <c r="BS57" s="514">
        <v>488.19875776397515</v>
      </c>
      <c r="BT57" s="514">
        <v>-30.091242236024812</v>
      </c>
      <c r="BU57" s="529">
        <v>-5.8058697323939902E-2</v>
      </c>
      <c r="BV57" s="514">
        <v>474.00358571231556</v>
      </c>
      <c r="BW57" s="223">
        <v>-15.624803176573266</v>
      </c>
      <c r="BX57" s="575">
        <v>-3.1911554826366484E-2</v>
      </c>
      <c r="BY57" s="737">
        <v>502.83768444948919</v>
      </c>
      <c r="BZ57" s="223">
        <v>-11.167917791407149</v>
      </c>
      <c r="CA57" s="575">
        <v>-2.1727229708623175E-2</v>
      </c>
      <c r="CB57" s="514">
        <v>479.25764192139735</v>
      </c>
      <c r="CC57" s="223">
        <v>-35.893873230117777</v>
      </c>
      <c r="CD57" s="575">
        <v>-6.9676342152581575E-2</v>
      </c>
      <c r="CE57" s="514">
        <v>487.84722222222229</v>
      </c>
      <c r="CF57" s="223">
        <f t="shared" si="0"/>
        <v>-32.752777777777737</v>
      </c>
      <c r="CG57" s="575">
        <f t="shared" si="1"/>
        <v>-6.2913518589661419E-2</v>
      </c>
      <c r="CH57" s="514">
        <v>488.99424314256686</v>
      </c>
      <c r="CI57" s="223">
        <f t="shared" si="2"/>
        <v>-28.205756857433187</v>
      </c>
      <c r="CJ57" s="575">
        <f t="shared" si="3"/>
        <v>-5.4535492763791923E-2</v>
      </c>
      <c r="CK57" s="514">
        <v>478.34182673461385</v>
      </c>
      <c r="CL57" s="223">
        <f t="shared" si="4"/>
        <v>-19.295274701966321</v>
      </c>
      <c r="CM57" s="575">
        <f t="shared" si="5"/>
        <v>-3.8773786452546782E-2</v>
      </c>
      <c r="CN57" s="514">
        <v>466.61303298471438</v>
      </c>
      <c r="CO57" s="223">
        <f t="shared" si="6"/>
        <v>6.4130329847143912</v>
      </c>
      <c r="CP57" s="575">
        <f t="shared" si="7"/>
        <v>1.3935317220152958E-2</v>
      </c>
      <c r="CQ57" s="514">
        <v>454.27059712774002</v>
      </c>
      <c r="CR57" s="223">
        <f t="shared" si="8"/>
        <v>-38.329402872260005</v>
      </c>
      <c r="CS57" s="575">
        <f t="shared" si="9"/>
        <v>-7.781039965948032E-2</v>
      </c>
      <c r="CT57" s="514">
        <v>449.50213371266005</v>
      </c>
      <c r="CU57" s="223">
        <f t="shared" si="10"/>
        <v>5.9251287445976004</v>
      </c>
      <c r="CV57" s="575">
        <f t="shared" si="11"/>
        <v>1.335761024182083E-2</v>
      </c>
      <c r="CW57" s="514">
        <v>456.44511581067468</v>
      </c>
      <c r="CX57" s="223">
        <f t="shared" si="12"/>
        <v>-10.552755019701465</v>
      </c>
      <c r="CY57" s="575">
        <f t="shared" si="13"/>
        <v>-2.2597008849178365E-2</v>
      </c>
      <c r="CZ57" s="514">
        <v>472.20654627539494</v>
      </c>
      <c r="DA57" s="223">
        <f t="shared" si="14"/>
        <v>-17.151323059131641</v>
      </c>
      <c r="DB57" s="575">
        <f t="shared" si="15"/>
        <v>-3.5048630325400863E-2</v>
      </c>
      <c r="DC57" s="514">
        <v>448.59813084112147</v>
      </c>
      <c r="DD57" s="223">
        <f t="shared" si="16"/>
        <v>4.8569212771270713</v>
      </c>
      <c r="DE57" s="575">
        <f t="shared" si="17"/>
        <v>1.0945391531021703E-2</v>
      </c>
      <c r="DF57" s="514">
        <v>453.09882747068679</v>
      </c>
      <c r="DG57" s="223">
        <f t="shared" si="18"/>
        <v>2.3599112145291201</v>
      </c>
      <c r="DH57" s="575">
        <f t="shared" si="19"/>
        <v>5.2356500169334578E-3</v>
      </c>
      <c r="DI57" s="514">
        <v>455.4030874785592</v>
      </c>
      <c r="DJ57" s="223">
        <f t="shared" si="20"/>
        <v>-37.048386281325747</v>
      </c>
      <c r="DK57" s="575">
        <f t="shared" si="21"/>
        <v>-7.5232562507042508E-2</v>
      </c>
      <c r="DL57" s="514">
        <v>452.14609437483341</v>
      </c>
      <c r="DM57" s="223">
        <f t="shared" si="22"/>
        <v>-10.518256902765245</v>
      </c>
      <c r="DN57" s="575">
        <f t="shared" si="23"/>
        <v>-2.2734098431660427E-2</v>
      </c>
      <c r="DO57" s="514">
        <v>546.93434617471519</v>
      </c>
      <c r="DP57" s="223">
        <f t="shared" si="24"/>
        <v>42.997338300699425</v>
      </c>
      <c r="DQ57" s="867">
        <f t="shared" si="25"/>
        <v>8.5322843190450415E-2</v>
      </c>
      <c r="DR57" s="514">
        <v>510.70840197693576</v>
      </c>
      <c r="DS57" s="223">
        <f t="shared" si="26"/>
        <v>43.903422723823724</v>
      </c>
      <c r="DT57" s="867">
        <f t="shared" si="27"/>
        <v>9.4050887790591259E-2</v>
      </c>
      <c r="DU57" s="514">
        <v>674.95854063018248</v>
      </c>
      <c r="DV57" s="223">
        <f t="shared" si="28"/>
        <v>194.02985074626872</v>
      </c>
      <c r="DW57" s="867">
        <f t="shared" si="29"/>
        <v>0.40344827586206911</v>
      </c>
      <c r="DX57" s="514">
        <v>521.79487179487182</v>
      </c>
      <c r="DY57" s="223">
        <f t="shared" si="30"/>
        <v>33.596114030896672</v>
      </c>
      <c r="DZ57" s="867">
        <f t="shared" si="31"/>
        <v>6.8816467671429571E-2</v>
      </c>
      <c r="EA57" s="514">
        <v>487.64867337602931</v>
      </c>
      <c r="EB57" s="223">
        <f t="shared" si="32"/>
        <v>13.645087663713753</v>
      </c>
      <c r="EC57" s="867">
        <f t="shared" si="33"/>
        <v>2.8786887008899743E-2</v>
      </c>
    </row>
    <row r="58" spans="1:133" x14ac:dyDescent="0.25">
      <c r="A58" s="71" t="s">
        <v>52</v>
      </c>
      <c r="B58" s="740">
        <v>626.79999999999995</v>
      </c>
      <c r="C58" s="295">
        <v>533.33333333333337</v>
      </c>
      <c r="D58" s="514">
        <v>582.41758241758248</v>
      </c>
      <c r="E58" s="514">
        <v>585.36585365853659</v>
      </c>
      <c r="F58" s="28">
        <v>568.36461126005372</v>
      </c>
      <c r="G58" s="513">
        <v>733.77618804292285</v>
      </c>
      <c r="H58" s="513">
        <v>568</v>
      </c>
      <c r="I58" s="513">
        <v>609.7560975609756</v>
      </c>
      <c r="J58" s="124">
        <v>704.44353852425604</v>
      </c>
      <c r="K58" s="295">
        <v>661.81410974244125</v>
      </c>
      <c r="L58" s="514">
        <v>709.89761092150172</v>
      </c>
      <c r="M58" s="514">
        <v>514.16122004357305</v>
      </c>
      <c r="N58" s="28">
        <v>540.04252303330964</v>
      </c>
      <c r="O58" s="514">
        <v>575.73289902280135</v>
      </c>
      <c r="P58" s="124">
        <v>626.74187126741867</v>
      </c>
      <c r="Q58" s="295">
        <v>543.42105263157896</v>
      </c>
      <c r="R58" s="514">
        <v>484.95575221238943</v>
      </c>
      <c r="S58" s="28">
        <v>571.12970711297078</v>
      </c>
      <c r="T58" s="514">
        <v>532.45000000000005</v>
      </c>
      <c r="U58" s="124">
        <v>605.03222449240195</v>
      </c>
      <c r="V58" s="295">
        <v>527.85145888594161</v>
      </c>
      <c r="W58" s="514">
        <v>511.36363636363637</v>
      </c>
      <c r="X58" s="514">
        <v>634.20158550396377</v>
      </c>
      <c r="Y58" s="28">
        <v>586.61417322834643</v>
      </c>
      <c r="Z58" s="513">
        <v>647.18162839248441</v>
      </c>
      <c r="AA58" s="513">
        <v>659.45945945945948</v>
      </c>
      <c r="AB58" s="513">
        <v>689.89547038327521</v>
      </c>
      <c r="AC58" s="124">
        <v>667.60365425158125</v>
      </c>
      <c r="AD58" s="295">
        <v>625.72107227689173</v>
      </c>
      <c r="AE58" s="514">
        <v>669.90291262135929</v>
      </c>
      <c r="AF58" s="514">
        <v>669.66580976863759</v>
      </c>
      <c r="AG58" s="28">
        <v>607.32451678535097</v>
      </c>
      <c r="AH58" s="514">
        <v>642.7943760984183</v>
      </c>
      <c r="AI58" s="124">
        <v>633.16101857170202</v>
      </c>
      <c r="AJ58" s="295">
        <v>482.17636022514068</v>
      </c>
      <c r="AK58" s="514">
        <v>488.57644991212658</v>
      </c>
      <c r="AL58" s="28">
        <v>485.22167487684732</v>
      </c>
      <c r="AM58" s="514">
        <v>485.41</v>
      </c>
      <c r="AN58" s="124">
        <v>600.05917099985129</v>
      </c>
      <c r="AO58" s="295">
        <v>489.69072164948454</v>
      </c>
      <c r="AP58" s="514">
        <v>489.8648648648649</v>
      </c>
      <c r="AQ58" s="514">
        <v>656.6</v>
      </c>
      <c r="AR58" s="119">
        <v>585.70000000000005</v>
      </c>
      <c r="AS58" s="295">
        <v>755.04032258064512</v>
      </c>
      <c r="AT58" s="514">
        <v>659.09090909090912</v>
      </c>
      <c r="AU58" s="514">
        <v>681</v>
      </c>
      <c r="AV58" s="28">
        <v>704.11</v>
      </c>
      <c r="AW58" s="295">
        <v>656.40226726726723</v>
      </c>
      <c r="AX58" s="295">
        <v>611.88811188811189</v>
      </c>
      <c r="AY58" s="295">
        <v>530.80568720379154</v>
      </c>
      <c r="AZ58" s="514">
        <v>562.9</v>
      </c>
      <c r="BA58" s="28">
        <v>582.20000000000005</v>
      </c>
      <c r="BB58" s="124">
        <v>640.37387875220725</v>
      </c>
      <c r="BC58" s="295">
        <v>532</v>
      </c>
      <c r="BD58" s="514">
        <v>552.4</v>
      </c>
      <c r="BE58" s="514">
        <v>518.84700665188461</v>
      </c>
      <c r="BF58" s="28">
        <v>534.2465753424658</v>
      </c>
      <c r="BG58" s="124">
        <v>620.58829369513171</v>
      </c>
      <c r="BH58" s="124">
        <v>20.529122695280421</v>
      </c>
      <c r="BI58" s="139">
        <v>3.4211830578430587E-2</v>
      </c>
      <c r="BJ58" s="740">
        <v>524.42159383033413</v>
      </c>
      <c r="BK58" s="740">
        <v>511.90476190476193</v>
      </c>
      <c r="BL58" s="740">
        <v>714.1162514827995</v>
      </c>
      <c r="BM58" s="740">
        <v>630.0539083557951</v>
      </c>
      <c r="BN58" s="740">
        <v>694.32314410480342</v>
      </c>
      <c r="BO58" s="514">
        <v>560.43956043956041</v>
      </c>
      <c r="BP58" s="514">
        <v>679.48717948717956</v>
      </c>
      <c r="BQ58" s="514">
        <v>-1.5128205128204399</v>
      </c>
      <c r="BR58" s="529">
        <v>-2.2214691818214977E-3</v>
      </c>
      <c r="BS58" s="514">
        <v>661.54919748778786</v>
      </c>
      <c r="BT58" s="514">
        <v>-42.560802512212149</v>
      </c>
      <c r="BU58" s="529">
        <v>-6.0446240661561616E-2</v>
      </c>
      <c r="BV58" s="514">
        <v>645.52622557422012</v>
      </c>
      <c r="BW58" s="223">
        <v>-10.876041693047114</v>
      </c>
      <c r="BX58" s="575">
        <v>-1.6569171429474536E-2</v>
      </c>
      <c r="BY58" s="737">
        <v>673.48837209302326</v>
      </c>
      <c r="BZ58" s="223">
        <v>61.600260204911365</v>
      </c>
      <c r="CA58" s="575">
        <v>0.10067242524916943</v>
      </c>
      <c r="CB58" s="514">
        <v>553.6480686695279</v>
      </c>
      <c r="CC58" s="223">
        <v>22.842381465736366</v>
      </c>
      <c r="CD58" s="575">
        <v>4.3033415082771184E-2</v>
      </c>
      <c r="CE58" s="514">
        <v>508.06451612903226</v>
      </c>
      <c r="CF58" s="223">
        <f t="shared" si="0"/>
        <v>-54.835483870967721</v>
      </c>
      <c r="CG58" s="575">
        <f t="shared" si="1"/>
        <v>-9.7416031037427117E-2</v>
      </c>
      <c r="CH58" s="514">
        <v>629.17737789203079</v>
      </c>
      <c r="CI58" s="223">
        <f t="shared" si="2"/>
        <v>46.977377892030745</v>
      </c>
      <c r="CJ58" s="575">
        <f t="shared" si="3"/>
        <v>8.0689415822794125E-2</v>
      </c>
      <c r="CK58" s="514">
        <v>639.83903420523143</v>
      </c>
      <c r="CL58" s="223">
        <f t="shared" si="4"/>
        <v>-0.53484454697581896</v>
      </c>
      <c r="CM58" s="575">
        <f t="shared" si="5"/>
        <v>-8.3520668897048679E-4</v>
      </c>
      <c r="CN58" s="514">
        <v>505.26315789473688</v>
      </c>
      <c r="CO58" s="223">
        <f t="shared" si="6"/>
        <v>-26.736842105263122</v>
      </c>
      <c r="CP58" s="575">
        <f t="shared" si="7"/>
        <v>-5.0257222002374292E-2</v>
      </c>
      <c r="CQ58" s="514">
        <v>570.07125890736347</v>
      </c>
      <c r="CR58" s="223">
        <f t="shared" si="8"/>
        <v>17.671258907363494</v>
      </c>
      <c r="CS58" s="575">
        <f t="shared" si="9"/>
        <v>3.19899690575009E-2</v>
      </c>
      <c r="CT58" s="514">
        <v>554.76190476190482</v>
      </c>
      <c r="CU58" s="223">
        <f t="shared" si="10"/>
        <v>35.914898110020204</v>
      </c>
      <c r="CV58" s="575">
        <f t="shared" si="11"/>
        <v>6.9220594220594511E-2</v>
      </c>
      <c r="CW58" s="514">
        <v>547.95737122557728</v>
      </c>
      <c r="CX58" s="223">
        <f t="shared" si="12"/>
        <v>13.710795883111473</v>
      </c>
      <c r="CY58" s="575">
        <f t="shared" si="13"/>
        <v>2.5663797422234295E-2</v>
      </c>
      <c r="CZ58" s="514">
        <v>621.36095731380601</v>
      </c>
      <c r="DA58" s="223">
        <f t="shared" si="14"/>
        <v>0.77266361867430078</v>
      </c>
      <c r="DB58" s="575">
        <f t="shared" si="15"/>
        <v>1.2450502636356159E-3</v>
      </c>
      <c r="DC58" s="514">
        <v>492.48120300751879</v>
      </c>
      <c r="DD58" s="223">
        <f t="shared" si="16"/>
        <v>-31.940390822815345</v>
      </c>
      <c r="DE58" s="575">
        <f t="shared" si="17"/>
        <v>-6.0905941323897893E-2</v>
      </c>
      <c r="DF58" s="514">
        <v>483.25358851674645</v>
      </c>
      <c r="DG58" s="223">
        <f t="shared" si="18"/>
        <v>-28.651173388015479</v>
      </c>
      <c r="DH58" s="575">
        <f t="shared" si="19"/>
        <v>-5.5969734060309306E-2</v>
      </c>
      <c r="DI58" s="514">
        <v>813.34981458590846</v>
      </c>
      <c r="DJ58" s="223">
        <f t="shared" si="20"/>
        <v>99.233563103108963</v>
      </c>
      <c r="DK58" s="575">
        <f t="shared" si="21"/>
        <v>0.13895995630551639</v>
      </c>
      <c r="DL58" s="514">
        <v>693.14641744548283</v>
      </c>
      <c r="DM58" s="223">
        <f t="shared" si="22"/>
        <v>63.092509089687724</v>
      </c>
      <c r="DN58" s="575">
        <f t="shared" si="23"/>
        <v>0.10013827111133325</v>
      </c>
      <c r="DO58" s="514">
        <v>497.68518518518522</v>
      </c>
      <c r="DP58" s="223">
        <f t="shared" si="24"/>
        <v>-196.6379589196182</v>
      </c>
      <c r="DQ58" s="867">
        <f t="shared" si="25"/>
        <v>-0.28320812951316082</v>
      </c>
      <c r="DR58" s="514">
        <v>516.52892561983469</v>
      </c>
      <c r="DS58" s="223">
        <f t="shared" si="26"/>
        <v>-43.910634819725715</v>
      </c>
      <c r="DT58" s="867">
        <f t="shared" si="27"/>
        <v>-7.8350348403824321E-2</v>
      </c>
      <c r="DU58" s="514">
        <v>541.66666666666663</v>
      </c>
      <c r="DV58" s="223">
        <f t="shared" si="28"/>
        <v>-137.82051282051293</v>
      </c>
      <c r="DW58" s="867">
        <f t="shared" si="29"/>
        <v>-0.20283018867924543</v>
      </c>
      <c r="DX58" s="514">
        <v>513.48314606741576</v>
      </c>
      <c r="DY58" s="223">
        <f t="shared" si="30"/>
        <v>-148.0660514203721</v>
      </c>
      <c r="DZ58" s="867">
        <f t="shared" si="31"/>
        <v>-0.22381714312805193</v>
      </c>
      <c r="EA58" s="514">
        <v>619.59521619135239</v>
      </c>
      <c r="EB58" s="223">
        <f t="shared" si="32"/>
        <v>-25.931009382867728</v>
      </c>
      <c r="EC58" s="867">
        <f t="shared" si="33"/>
        <v>-4.0170342203837049E-2</v>
      </c>
    </row>
    <row r="59" spans="1:133" x14ac:dyDescent="0.25">
      <c r="A59" s="98" t="s">
        <v>53</v>
      </c>
      <c r="B59" s="740">
        <v>404.28</v>
      </c>
      <c r="C59" s="295">
        <v>413.63652839240939</v>
      </c>
      <c r="D59" s="514">
        <v>408.86939866106815</v>
      </c>
      <c r="E59" s="514">
        <v>405.06489558144449</v>
      </c>
      <c r="F59" s="28">
        <v>402.02227552271142</v>
      </c>
      <c r="G59" s="513">
        <v>410.7305947853726</v>
      </c>
      <c r="H59" s="513">
        <v>408.65311259295589</v>
      </c>
      <c r="I59" s="513">
        <v>417.57807238459765</v>
      </c>
      <c r="J59" s="124">
        <v>411.71332970962669</v>
      </c>
      <c r="K59" s="295">
        <v>405.8338767455827</v>
      </c>
      <c r="L59" s="514">
        <v>436.1</v>
      </c>
      <c r="M59" s="514">
        <v>420.4</v>
      </c>
      <c r="N59" s="28">
        <v>410.52364006100657</v>
      </c>
      <c r="O59" s="514">
        <v>420.03119725719944</v>
      </c>
      <c r="P59" s="124">
        <v>409.04992258281038</v>
      </c>
      <c r="Q59" s="295">
        <v>410.77174842943407</v>
      </c>
      <c r="R59" s="514">
        <v>411.80309072059219</v>
      </c>
      <c r="S59" s="28">
        <v>399.02034204428668</v>
      </c>
      <c r="T59" s="514">
        <v>406.404222930635</v>
      </c>
      <c r="U59" s="124">
        <v>408.24444095629281</v>
      </c>
      <c r="V59" s="295">
        <v>401.587872</v>
      </c>
      <c r="W59" s="514">
        <v>407.47710899999998</v>
      </c>
      <c r="X59" s="514">
        <v>410.35780499999998</v>
      </c>
      <c r="Y59" s="28">
        <v>406.16636099999999</v>
      </c>
      <c r="Z59" s="513">
        <v>408.41688099999999</v>
      </c>
      <c r="AA59" s="513">
        <v>407.20448599999997</v>
      </c>
      <c r="AB59" s="513">
        <v>410.42482699999999</v>
      </c>
      <c r="AC59" s="124">
        <v>408.45627300000001</v>
      </c>
      <c r="AD59" s="295">
        <v>407.06278749695417</v>
      </c>
      <c r="AE59" s="514">
        <v>415.46056038645219</v>
      </c>
      <c r="AF59" s="514">
        <v>410.55292300000002</v>
      </c>
      <c r="AG59" s="28">
        <v>403.53465495036357</v>
      </c>
      <c r="AH59" s="514">
        <v>408.84350764424943</v>
      </c>
      <c r="AI59" s="124">
        <v>407.47825739067906</v>
      </c>
      <c r="AJ59" s="295">
        <v>412.74324590940813</v>
      </c>
      <c r="AK59" s="514">
        <v>406.82909798581665</v>
      </c>
      <c r="AL59" s="28">
        <v>399.4</v>
      </c>
      <c r="AM59" s="514">
        <v>405.9</v>
      </c>
      <c r="AN59" s="124">
        <v>407.01354286597501</v>
      </c>
      <c r="AO59" s="295">
        <v>400.24077800622047</v>
      </c>
      <c r="AP59" s="514">
        <v>407.23560906246547</v>
      </c>
      <c r="AQ59" s="514">
        <v>403.4</v>
      </c>
      <c r="AR59" s="28">
        <v>403.5</v>
      </c>
      <c r="AS59" s="295">
        <v>413.8</v>
      </c>
      <c r="AT59" s="514">
        <v>405.30469283391056</v>
      </c>
      <c r="AU59" s="514">
        <v>413.5</v>
      </c>
      <c r="AV59" s="28">
        <v>410.5</v>
      </c>
      <c r="AW59" s="295">
        <v>406.21782666144617</v>
      </c>
      <c r="AX59" s="295">
        <v>414.65452155615588</v>
      </c>
      <c r="AY59" s="295">
        <v>411.4</v>
      </c>
      <c r="AZ59" s="514">
        <v>400.1</v>
      </c>
      <c r="BA59" s="28">
        <v>407.4</v>
      </c>
      <c r="BB59" s="124">
        <v>406.49754311361221</v>
      </c>
      <c r="BC59" s="295">
        <v>397.5</v>
      </c>
      <c r="BD59" s="514">
        <v>405.9</v>
      </c>
      <c r="BE59" s="514">
        <v>399.8</v>
      </c>
      <c r="BF59" s="28">
        <v>401.25903245715881</v>
      </c>
      <c r="BG59" s="124">
        <v>404.94722342324707</v>
      </c>
      <c r="BH59" s="124">
        <v>-2.066319442727945</v>
      </c>
      <c r="BI59" s="139">
        <v>-5.0767830185158257E-3</v>
      </c>
      <c r="BJ59" s="740">
        <v>396.15445677924151</v>
      </c>
      <c r="BK59" s="740">
        <v>397.62411917608591</v>
      </c>
      <c r="BL59" s="740">
        <v>402.8303778669117</v>
      </c>
      <c r="BM59" s="740">
        <v>398.48780415922977</v>
      </c>
      <c r="BN59" s="740">
        <v>406.8</v>
      </c>
      <c r="BO59" s="514">
        <v>396.97034646605834</v>
      </c>
      <c r="BP59" s="514">
        <v>413.10430142957074</v>
      </c>
      <c r="BQ59" s="514">
        <v>-0.3956985704292606</v>
      </c>
      <c r="BR59" s="529">
        <v>-9.5694938435129527E-4</v>
      </c>
      <c r="BS59" s="514">
        <v>404.96009439527342</v>
      </c>
      <c r="BT59" s="514">
        <v>-5.5399056047265844</v>
      </c>
      <c r="BU59" s="529">
        <v>-1.3495506954266953E-2</v>
      </c>
      <c r="BV59" s="514">
        <v>401.02828966715651</v>
      </c>
      <c r="BW59" s="124">
        <v>-5.1895369942896536</v>
      </c>
      <c r="BX59" s="139">
        <v>-1.2775256657100787E-2</v>
      </c>
      <c r="BY59" s="736">
        <v>411.2</v>
      </c>
      <c r="BZ59" s="124">
        <v>-3.4545215561558962</v>
      </c>
      <c r="CA59" s="139">
        <v>-8.3310837735265271E-3</v>
      </c>
      <c r="CB59" s="514">
        <v>420.6</v>
      </c>
      <c r="CC59" s="124">
        <v>9.2000000000000455</v>
      </c>
      <c r="CD59" s="139">
        <v>2.2362664073894131E-2</v>
      </c>
      <c r="CE59" s="514">
        <v>403.9</v>
      </c>
      <c r="CF59" s="124">
        <f t="shared" si="0"/>
        <v>3.7999999999999545</v>
      </c>
      <c r="CG59" s="139">
        <f t="shared" si="1"/>
        <v>9.4976255936014848E-3</v>
      </c>
      <c r="CH59" s="514">
        <v>410.75997388747265</v>
      </c>
      <c r="CI59" s="124">
        <f t="shared" si="2"/>
        <v>3.3599738874726768</v>
      </c>
      <c r="CJ59" s="139">
        <f t="shared" si="3"/>
        <v>8.2473585848617508E-3</v>
      </c>
      <c r="CK59" s="514">
        <v>402.59709102829146</v>
      </c>
      <c r="CL59" s="124">
        <f t="shared" si="4"/>
        <v>-3.9004520853207509</v>
      </c>
      <c r="CM59" s="139">
        <f t="shared" si="5"/>
        <v>-9.5952660757671823E-3</v>
      </c>
      <c r="CN59" s="514">
        <v>401.70444660470667</v>
      </c>
      <c r="CO59" s="124">
        <f t="shared" si="6"/>
        <v>4.2044466047066749</v>
      </c>
      <c r="CP59" s="139">
        <f t="shared" si="7"/>
        <v>1.0577224162784088E-2</v>
      </c>
      <c r="CQ59" s="514">
        <v>403.99378058496848</v>
      </c>
      <c r="CR59" s="124">
        <f t="shared" si="8"/>
        <v>-1.9062194150315008</v>
      </c>
      <c r="CS59" s="139">
        <f t="shared" si="9"/>
        <v>-4.6962784307255506E-3</v>
      </c>
      <c r="CT59" s="514">
        <v>398.02578234386368</v>
      </c>
      <c r="CU59" s="124">
        <f t="shared" si="10"/>
        <v>-1.7742176561363294</v>
      </c>
      <c r="CV59" s="139">
        <f t="shared" si="11"/>
        <v>-4.4377630218517495E-3</v>
      </c>
      <c r="CW59" s="514">
        <v>401.1106371045733</v>
      </c>
      <c r="CX59" s="124">
        <f t="shared" si="12"/>
        <v>-0.14839535258550995</v>
      </c>
      <c r="CY59" s="139">
        <f t="shared" si="13"/>
        <v>-3.6982432937843879E-4</v>
      </c>
      <c r="CZ59" s="514">
        <v>402.54866957329591</v>
      </c>
      <c r="DA59" s="124">
        <f t="shared" si="14"/>
        <v>-2.3985538499511563</v>
      </c>
      <c r="DB59" s="139">
        <f t="shared" si="15"/>
        <v>-5.9231270427657929E-3</v>
      </c>
      <c r="DC59" s="514">
        <v>408.92092063125477</v>
      </c>
      <c r="DD59" s="124">
        <f t="shared" si="16"/>
        <v>12.76646385201326</v>
      </c>
      <c r="DE59" s="139">
        <f t="shared" si="17"/>
        <v>3.2225975584890154E-2</v>
      </c>
      <c r="DF59" s="514">
        <v>395.36198144498576</v>
      </c>
      <c r="DG59" s="124">
        <f t="shared" si="18"/>
        <v>-2.2621377311001538</v>
      </c>
      <c r="DH59" s="139">
        <f t="shared" si="19"/>
        <v>-5.6891361011688962E-3</v>
      </c>
      <c r="DI59" s="514">
        <v>408.55739996647821</v>
      </c>
      <c r="DJ59" s="124">
        <f t="shared" si="20"/>
        <v>5.7270220995665113</v>
      </c>
      <c r="DK59" s="139">
        <f t="shared" si="21"/>
        <v>1.4216956848916251E-2</v>
      </c>
      <c r="DL59" s="514">
        <v>398.5</v>
      </c>
      <c r="DM59" s="124">
        <f t="shared" si="22"/>
        <v>1.219584077023228E-2</v>
      </c>
      <c r="DN59" s="139">
        <f t="shared" si="23"/>
        <v>3.0605304962756161E-5</v>
      </c>
      <c r="DO59" s="514">
        <v>409.2</v>
      </c>
      <c r="DP59" s="124">
        <f t="shared" si="24"/>
        <v>2.3999999999999773</v>
      </c>
      <c r="DQ59" s="864">
        <f t="shared" si="25"/>
        <v>5.8997050147492061E-3</v>
      </c>
      <c r="DR59" s="514">
        <v>397</v>
      </c>
      <c r="DS59" s="124">
        <f t="shared" si="26"/>
        <v>2.9653533941655041E-2</v>
      </c>
      <c r="DT59" s="864">
        <f t="shared" si="27"/>
        <v>7.4699619771701189E-5</v>
      </c>
      <c r="DU59" s="514">
        <v>415.6</v>
      </c>
      <c r="DV59" s="124">
        <f t="shared" si="28"/>
        <v>2.4956985704292833</v>
      </c>
      <c r="DW59" s="864">
        <f t="shared" si="29"/>
        <v>6.0413279692145003E-3</v>
      </c>
      <c r="DX59" s="514">
        <v>405</v>
      </c>
      <c r="DY59" s="124">
        <f t="shared" si="30"/>
        <v>3.9905604726584443E-2</v>
      </c>
      <c r="DZ59" s="864">
        <f t="shared" si="31"/>
        <v>9.8542066931744102E-5</v>
      </c>
      <c r="EA59" s="514">
        <v>404.40291827557996</v>
      </c>
      <c r="EB59" s="124">
        <f t="shared" si="32"/>
        <v>3.3746286084234498</v>
      </c>
      <c r="EC59" s="864">
        <f t="shared" si="33"/>
        <v>8.4149390339128133E-3</v>
      </c>
    </row>
    <row r="60" spans="1:133" x14ac:dyDescent="0.25">
      <c r="A60" s="98" t="s">
        <v>98</v>
      </c>
      <c r="C60" s="295">
        <v>586.97438999999997</v>
      </c>
      <c r="D60" s="514">
        <v>578.22260000000006</v>
      </c>
      <c r="E60" s="514">
        <v>354.34906899999999</v>
      </c>
      <c r="F60" s="28">
        <v>513.92203099999995</v>
      </c>
      <c r="G60" s="513">
        <v>484.05348300000003</v>
      </c>
      <c r="H60" s="513"/>
      <c r="I60" s="513"/>
      <c r="J60" s="124">
        <v>484.05348300000003</v>
      </c>
      <c r="K60" s="295">
        <v>512.11280007740379</v>
      </c>
      <c r="L60" s="514"/>
      <c r="M60" s="514"/>
      <c r="N60" s="28"/>
      <c r="O60" s="514"/>
      <c r="P60" s="124">
        <v>512.11280007740379</v>
      </c>
      <c r="Q60" s="295">
        <v>646.56224792190596</v>
      </c>
      <c r="R60" s="514">
        <v>541.7676830401989</v>
      </c>
      <c r="S60" s="28">
        <v>568.3489613134509</v>
      </c>
      <c r="T60" s="514">
        <v>568.3835496456428</v>
      </c>
      <c r="U60" s="124">
        <v>533.12222089822137</v>
      </c>
      <c r="V60" s="295">
        <v>669.68962299999998</v>
      </c>
      <c r="W60" s="514">
        <v>712.42968800000006</v>
      </c>
      <c r="X60" s="514">
        <v>760.43885499999999</v>
      </c>
      <c r="Y60" s="28">
        <v>710.67207399999995</v>
      </c>
      <c r="Z60" s="513">
        <v>686.16609600000004</v>
      </c>
      <c r="AA60" s="513"/>
      <c r="AB60" s="513"/>
      <c r="AC60" s="124">
        <v>686.16609600000004</v>
      </c>
      <c r="AD60" s="295">
        <v>706.13805779119025</v>
      </c>
      <c r="AE60" s="514"/>
      <c r="AF60" s="514"/>
      <c r="AG60" s="28"/>
      <c r="AH60" s="514"/>
      <c r="AI60" s="124">
        <v>706.13805779119025</v>
      </c>
      <c r="AJ60" s="295">
        <v>715.79856752960268</v>
      </c>
      <c r="AK60" s="514">
        <v>712.6</v>
      </c>
      <c r="AL60" s="28">
        <v>676.4</v>
      </c>
      <c r="AM60" s="514">
        <v>702</v>
      </c>
      <c r="AN60" s="124">
        <v>703.82067737761793</v>
      </c>
      <c r="AO60" s="295">
        <v>658.1</v>
      </c>
      <c r="AP60" s="514">
        <v>708.2</v>
      </c>
      <c r="AQ60" s="514">
        <v>694.5</v>
      </c>
      <c r="AR60" s="28">
        <v>684.9</v>
      </c>
      <c r="AS60" s="295">
        <v>648.79999999999995</v>
      </c>
      <c r="AT60" s="514">
        <v>778.02467620158359</v>
      </c>
      <c r="AU60" s="514"/>
      <c r="AV60" s="28"/>
      <c r="AW60" s="295">
        <v>453.42864687513372</v>
      </c>
      <c r="AX60" s="295">
        <v>0</v>
      </c>
      <c r="AY60" s="295">
        <v>0</v>
      </c>
      <c r="AZ60" s="514"/>
      <c r="BA60" s="28"/>
      <c r="BB60" s="124">
        <v>453.42864687513372</v>
      </c>
      <c r="BC60" s="295">
        <v>682.4</v>
      </c>
      <c r="BD60" s="514">
        <v>800.7</v>
      </c>
      <c r="BE60" s="514">
        <v>693.4</v>
      </c>
      <c r="BF60" s="28">
        <v>739.8</v>
      </c>
      <c r="BG60" s="124">
        <v>697</v>
      </c>
      <c r="BH60" s="124">
        <v>-6.8206773776179261</v>
      </c>
      <c r="BI60" s="139">
        <v>-9.6909306544264214E-3</v>
      </c>
      <c r="BJ60" s="740">
        <v>684.41148314829286</v>
      </c>
      <c r="BK60" s="740">
        <v>681.21804595763808</v>
      </c>
      <c r="BL60" s="740">
        <v>667.02250432775531</v>
      </c>
      <c r="BM60" s="740">
        <v>678.12393791775241</v>
      </c>
      <c r="BN60" s="740">
        <v>661.1</v>
      </c>
      <c r="BO60" s="514" t="e">
        <v>#DIV/0!</v>
      </c>
      <c r="BP60" s="514" t="e">
        <v>#DIV/0!</v>
      </c>
      <c r="BQ60" s="514" t="e">
        <v>#DIV/0!</v>
      </c>
      <c r="BR60" s="529" t="e">
        <v>#DIV/0!</v>
      </c>
      <c r="BS60" s="514">
        <v>661.08110308097525</v>
      </c>
      <c r="BT60" s="514">
        <v>661.08110308097525</v>
      </c>
      <c r="BU60" s="529" t="e">
        <v>#DIV/0!</v>
      </c>
      <c r="BV60" s="514">
        <v>675.09087654345262</v>
      </c>
      <c r="BW60" s="124">
        <v>221.6622296683189</v>
      </c>
      <c r="BX60" s="139">
        <v>0.48885801811582669</v>
      </c>
      <c r="BY60" s="736"/>
      <c r="BZ60" s="124"/>
      <c r="CA60" s="139"/>
      <c r="CB60" s="514"/>
      <c r="CC60" s="124"/>
      <c r="CD60" s="139"/>
      <c r="CE60" s="514">
        <v>0</v>
      </c>
      <c r="CF60" s="124">
        <f t="shared" si="0"/>
        <v>0</v>
      </c>
      <c r="CG60" s="139" t="e">
        <f t="shared" si="1"/>
        <v>#DIV/0!</v>
      </c>
      <c r="CH60" s="514">
        <v>0</v>
      </c>
      <c r="CI60" s="124">
        <f t="shared" si="2"/>
        <v>0</v>
      </c>
      <c r="CJ60" s="139" t="e">
        <f t="shared" si="3"/>
        <v>#DIV/0!</v>
      </c>
      <c r="CK60" s="514">
        <v>883.9356481140677</v>
      </c>
      <c r="CL60" s="124">
        <f t="shared" si="4"/>
        <v>430.50700123893398</v>
      </c>
      <c r="CM60" s="139">
        <f t="shared" si="5"/>
        <v>0.94944817493520217</v>
      </c>
      <c r="CN60" s="514">
        <v>732.15042605124313</v>
      </c>
      <c r="CO60" s="124">
        <f t="shared" si="6"/>
        <v>49.750426051243153</v>
      </c>
      <c r="CP60" s="139">
        <f t="shared" si="7"/>
        <v>7.290507920756617E-2</v>
      </c>
      <c r="CQ60" s="514">
        <v>718.20033912889437</v>
      </c>
      <c r="CR60" s="124">
        <f t="shared" si="8"/>
        <v>-82.499660871105675</v>
      </c>
      <c r="CS60" s="139">
        <f t="shared" si="9"/>
        <v>-0.10303442097053288</v>
      </c>
      <c r="CT60" s="514">
        <v>710.26192373013498</v>
      </c>
      <c r="CU60" s="124">
        <f t="shared" si="10"/>
        <v>16.861923730135004</v>
      </c>
      <c r="CV60" s="139">
        <f t="shared" si="11"/>
        <v>2.4317744058458327E-2</v>
      </c>
      <c r="CW60" s="514">
        <v>715.81666663227043</v>
      </c>
      <c r="CX60" s="124">
        <f t="shared" si="12"/>
        <v>-23.983333367729529</v>
      </c>
      <c r="CY60" s="139">
        <f t="shared" si="13"/>
        <v>-3.2418671759569521E-2</v>
      </c>
      <c r="CZ60" s="514">
        <v>691.40823725844496</v>
      </c>
      <c r="DA60" s="124">
        <f t="shared" si="14"/>
        <v>-5.5917627415550442</v>
      </c>
      <c r="DB60" s="139">
        <f t="shared" si="15"/>
        <v>-8.0226151241822724E-3</v>
      </c>
      <c r="DC60" s="514">
        <v>1340.030324073681</v>
      </c>
      <c r="DD60" s="124">
        <f t="shared" si="16"/>
        <v>655.6188409253881</v>
      </c>
      <c r="DE60" s="139">
        <f t="shared" si="17"/>
        <v>0.95793080196366864</v>
      </c>
      <c r="DF60" s="514">
        <v>680.39976218113873</v>
      </c>
      <c r="DG60" s="124">
        <f t="shared" si="18"/>
        <v>-0.81828377649935646</v>
      </c>
      <c r="DH60" s="139">
        <f t="shared" si="19"/>
        <v>-1.2012068402401687E-3</v>
      </c>
      <c r="DI60" s="514">
        <v>680.08146298678696</v>
      </c>
      <c r="DJ60" s="124">
        <f t="shared" si="20"/>
        <v>13.058958659031646</v>
      </c>
      <c r="DK60" s="139">
        <f t="shared" si="21"/>
        <v>1.9577988110300482E-2</v>
      </c>
      <c r="DL60" s="514">
        <v>678.1</v>
      </c>
      <c r="DM60" s="124">
        <f t="shared" si="22"/>
        <v>-2.3937917752391513E-2</v>
      </c>
      <c r="DN60" s="139">
        <f t="shared" si="23"/>
        <v>-3.5300210498239144E-5</v>
      </c>
      <c r="DO60" s="514">
        <v>647.9</v>
      </c>
      <c r="DP60" s="124">
        <f t="shared" si="24"/>
        <v>-13.200000000000045</v>
      </c>
      <c r="DQ60" s="864">
        <f t="shared" si="25"/>
        <v>-1.9966722129783763E-2</v>
      </c>
      <c r="DR60" s="514">
        <v>0</v>
      </c>
      <c r="DS60" s="124" t="e">
        <f t="shared" si="26"/>
        <v>#DIV/0!</v>
      </c>
      <c r="DT60" s="864" t="e">
        <f t="shared" si="27"/>
        <v>#DIV/0!</v>
      </c>
      <c r="DU60" s="514">
        <v>0</v>
      </c>
      <c r="DV60" s="124" t="e">
        <f t="shared" si="28"/>
        <v>#DIV/0!</v>
      </c>
      <c r="DW60" s="864" t="e">
        <f t="shared" si="29"/>
        <v>#DIV/0!</v>
      </c>
      <c r="DX60" s="514">
        <v>647.92073758084484</v>
      </c>
      <c r="DY60" s="124">
        <f t="shared" si="30"/>
        <v>-13.160365500130411</v>
      </c>
      <c r="DZ60" s="864">
        <f t="shared" si="31"/>
        <v>-1.9907338810315998E-2</v>
      </c>
      <c r="EA60" s="514">
        <v>671.82267691884158</v>
      </c>
      <c r="EB60" s="124">
        <f t="shared" si="32"/>
        <v>-3.268199624611043</v>
      </c>
      <c r="EC60" s="864">
        <f t="shared" si="33"/>
        <v>-4.8411254516497427E-3</v>
      </c>
    </row>
    <row r="61" spans="1:133" x14ac:dyDescent="0.25">
      <c r="A61" s="98" t="s">
        <v>70</v>
      </c>
      <c r="B61" s="98"/>
      <c r="C61" s="295"/>
      <c r="D61" s="514"/>
      <c r="E61" s="514"/>
      <c r="F61" s="28"/>
      <c r="G61" s="513"/>
      <c r="H61" s="513"/>
      <c r="I61" s="513"/>
      <c r="J61" s="124"/>
      <c r="K61" s="295"/>
      <c r="L61" s="514"/>
      <c r="M61" s="514"/>
      <c r="N61" s="28"/>
      <c r="O61" s="514"/>
      <c r="P61" s="124"/>
      <c r="Q61" s="295"/>
      <c r="R61" s="514"/>
      <c r="S61" s="28"/>
      <c r="T61" s="514"/>
      <c r="U61" s="124"/>
      <c r="V61" s="295"/>
      <c r="W61" s="514"/>
      <c r="X61" s="514"/>
      <c r="Y61" s="28"/>
      <c r="Z61" s="513"/>
      <c r="AA61" s="513"/>
      <c r="AB61" s="513"/>
      <c r="AC61" s="124"/>
      <c r="AD61" s="295"/>
      <c r="AE61" s="514"/>
      <c r="AF61" s="514"/>
      <c r="AG61" s="28"/>
      <c r="AH61" s="514"/>
      <c r="AI61" s="124"/>
      <c r="AJ61" s="295"/>
      <c r="AK61" s="514"/>
      <c r="AL61" s="28"/>
      <c r="AM61" s="514"/>
      <c r="AN61" s="124"/>
      <c r="AO61" s="295"/>
      <c r="AP61" s="514"/>
      <c r="AQ61" s="514"/>
      <c r="AR61" s="28"/>
      <c r="AS61" s="295"/>
      <c r="AT61" s="514"/>
      <c r="AU61" s="514"/>
      <c r="AV61" s="28"/>
      <c r="AW61" s="295"/>
      <c r="AX61" s="295"/>
      <c r="AY61" s="514"/>
      <c r="AZ61" s="514"/>
      <c r="BA61" s="28"/>
      <c r="BB61" s="124"/>
      <c r="BC61" s="295"/>
      <c r="BD61" s="514"/>
      <c r="BE61" s="514"/>
      <c r="BF61" s="28"/>
      <c r="BG61" s="124"/>
      <c r="BH61" s="124">
        <v>0</v>
      </c>
      <c r="BI61" s="139"/>
      <c r="BO61" s="514"/>
      <c r="BP61" s="514"/>
      <c r="BQ61" s="514"/>
      <c r="BR61" s="529"/>
      <c r="BS61" s="514"/>
      <c r="BT61" s="514"/>
      <c r="BU61" s="529"/>
      <c r="BV61" s="514"/>
      <c r="BW61" s="124"/>
      <c r="BX61" s="139"/>
      <c r="BY61" s="736"/>
      <c r="BZ61" s="124">
        <v>0</v>
      </c>
      <c r="CA61" s="139"/>
      <c r="CB61" s="514"/>
      <c r="CC61" s="124">
        <v>0</v>
      </c>
      <c r="CD61" s="139"/>
      <c r="CE61" s="514"/>
      <c r="CF61" s="124">
        <f t="shared" si="0"/>
        <v>0</v>
      </c>
      <c r="CG61" s="139" t="e">
        <f t="shared" si="1"/>
        <v>#DIV/0!</v>
      </c>
      <c r="CH61" s="514"/>
      <c r="CI61" s="124">
        <f t="shared" si="2"/>
        <v>0</v>
      </c>
      <c r="CJ61" s="139" t="e">
        <f t="shared" si="3"/>
        <v>#DIV/0!</v>
      </c>
      <c r="CK61" s="514"/>
      <c r="CL61" s="124">
        <f t="shared" si="4"/>
        <v>0</v>
      </c>
      <c r="CM61" s="139" t="e">
        <f t="shared" si="5"/>
        <v>#DIV/0!</v>
      </c>
      <c r="CN61" s="514"/>
      <c r="CO61" s="124">
        <f t="shared" si="6"/>
        <v>0</v>
      </c>
      <c r="CP61" s="139" t="e">
        <f t="shared" si="7"/>
        <v>#DIV/0!</v>
      </c>
      <c r="CQ61" s="514"/>
      <c r="CR61" s="124">
        <f t="shared" si="8"/>
        <v>0</v>
      </c>
      <c r="CS61" s="139" t="e">
        <f t="shared" si="9"/>
        <v>#DIV/0!</v>
      </c>
      <c r="CT61" s="514"/>
      <c r="CU61" s="124">
        <f t="shared" si="10"/>
        <v>0</v>
      </c>
      <c r="CV61" s="139" t="e">
        <f t="shared" si="11"/>
        <v>#DIV/0!</v>
      </c>
      <c r="CW61" s="514"/>
      <c r="CX61" s="124">
        <f t="shared" si="12"/>
        <v>0</v>
      </c>
      <c r="CY61" s="139" t="e">
        <f t="shared" si="13"/>
        <v>#DIV/0!</v>
      </c>
      <c r="CZ61" s="514"/>
      <c r="DA61" s="124">
        <f t="shared" si="14"/>
        <v>0</v>
      </c>
      <c r="DB61" s="139" t="e">
        <f t="shared" si="15"/>
        <v>#DIV/0!</v>
      </c>
      <c r="DC61" s="514"/>
      <c r="DD61" s="124">
        <f t="shared" si="16"/>
        <v>0</v>
      </c>
      <c r="DE61" s="139" t="e">
        <f t="shared" si="17"/>
        <v>#DIV/0!</v>
      </c>
      <c r="DF61" s="514"/>
      <c r="DG61" s="124">
        <f t="shared" si="18"/>
        <v>0</v>
      </c>
      <c r="DH61" s="139" t="e">
        <f t="shared" si="19"/>
        <v>#DIV/0!</v>
      </c>
      <c r="DI61" s="514"/>
      <c r="DJ61" s="124">
        <f t="shared" si="20"/>
        <v>0</v>
      </c>
      <c r="DK61" s="139" t="e">
        <f t="shared" si="21"/>
        <v>#DIV/0!</v>
      </c>
      <c r="DL61" s="514"/>
      <c r="DM61" s="124">
        <f t="shared" si="22"/>
        <v>0</v>
      </c>
      <c r="DN61" s="139" t="e">
        <f t="shared" si="23"/>
        <v>#DIV/0!</v>
      </c>
      <c r="DO61" s="514"/>
      <c r="DP61" s="124">
        <f t="shared" si="24"/>
        <v>0</v>
      </c>
      <c r="DQ61" s="864" t="e">
        <f t="shared" si="25"/>
        <v>#DIV/0!</v>
      </c>
      <c r="DR61" s="514"/>
      <c r="DS61" s="124">
        <f t="shared" si="26"/>
        <v>0</v>
      </c>
      <c r="DT61" s="864" t="e">
        <f t="shared" si="27"/>
        <v>#DIV/0!</v>
      </c>
      <c r="DU61" s="514"/>
      <c r="DV61" s="124">
        <f t="shared" si="28"/>
        <v>0</v>
      </c>
      <c r="DW61" s="864" t="e">
        <f t="shared" si="29"/>
        <v>#DIV/0!</v>
      </c>
      <c r="DX61" s="514"/>
      <c r="DY61" s="124">
        <f t="shared" si="30"/>
        <v>0</v>
      </c>
      <c r="DZ61" s="864" t="e">
        <f t="shared" si="31"/>
        <v>#DIV/0!</v>
      </c>
      <c r="EA61" s="514"/>
      <c r="EB61" s="124">
        <f t="shared" si="32"/>
        <v>0</v>
      </c>
      <c r="EC61" s="864" t="e">
        <f t="shared" si="33"/>
        <v>#DIV/0!</v>
      </c>
    </row>
    <row r="62" spans="1:133" x14ac:dyDescent="0.25">
      <c r="A62" s="73" t="s">
        <v>54</v>
      </c>
      <c r="B62" s="73">
        <v>472</v>
      </c>
      <c r="C62" s="35">
        <v>455.37561771426556</v>
      </c>
      <c r="D62" s="517">
        <v>454.4038420275516</v>
      </c>
      <c r="E62" s="517">
        <v>461.54573275360218</v>
      </c>
      <c r="F62" s="34">
        <v>457.14541841887478</v>
      </c>
      <c r="G62" s="517">
        <v>464.66540928566246</v>
      </c>
      <c r="H62" s="517">
        <v>463.39200753623675</v>
      </c>
      <c r="I62" s="517">
        <v>472.89843942570093</v>
      </c>
      <c r="J62" s="126">
        <v>466.55538314004565</v>
      </c>
      <c r="K62" s="35">
        <v>461.25253072451886</v>
      </c>
      <c r="L62" s="517">
        <v>471.22228810869643</v>
      </c>
      <c r="M62" s="517">
        <v>469.96127846894206</v>
      </c>
      <c r="N62" s="34">
        <v>464.47454793118317</v>
      </c>
      <c r="O62" s="517">
        <v>468.00558555394849</v>
      </c>
      <c r="P62" s="126">
        <v>463.22512538862861</v>
      </c>
      <c r="Q62" s="35">
        <v>463.54155128047938</v>
      </c>
      <c r="R62" s="517">
        <v>452.98310269304909</v>
      </c>
      <c r="S62" s="34">
        <v>458.12208543105083</v>
      </c>
      <c r="T62" s="517">
        <v>458.11719126470916</v>
      </c>
      <c r="U62" s="126">
        <v>461.69610068383781</v>
      </c>
      <c r="V62" s="35">
        <v>461.3271246501975</v>
      </c>
      <c r="W62" s="517">
        <v>461.80729653232333</v>
      </c>
      <c r="X62" s="517">
        <v>462.44698344181802</v>
      </c>
      <c r="Y62" s="34">
        <v>461.8556291638015</v>
      </c>
      <c r="Z62" s="517">
        <v>468.39997454094254</v>
      </c>
      <c r="AA62" s="517">
        <v>478.63756476056864</v>
      </c>
      <c r="AB62" s="517">
        <v>494.9650950279227</v>
      </c>
      <c r="AC62" s="126">
        <v>478.67153348272785</v>
      </c>
      <c r="AD62" s="35">
        <v>469.02599259970833</v>
      </c>
      <c r="AE62" s="517">
        <v>496.70287330159294</v>
      </c>
      <c r="AF62" s="517">
        <v>484.0984678195926</v>
      </c>
      <c r="AG62" s="34">
        <v>485.08343409621955</v>
      </c>
      <c r="AH62" s="517">
        <v>488.11544527399269</v>
      </c>
      <c r="AI62" s="126">
        <v>474.46057973426764</v>
      </c>
      <c r="AJ62" s="35">
        <v>470.17303429778087</v>
      </c>
      <c r="AK62" s="517">
        <v>463.64206081320708</v>
      </c>
      <c r="AL62" s="34">
        <v>456.28351436278911</v>
      </c>
      <c r="AM62" s="517">
        <v>463.26770558997174</v>
      </c>
      <c r="AN62" s="126">
        <v>471.18277997349992</v>
      </c>
      <c r="AO62" s="35">
        <v>474.41700745763086</v>
      </c>
      <c r="AP62" s="517">
        <v>478.6280442723035</v>
      </c>
      <c r="AQ62" s="517">
        <v>487.51</v>
      </c>
      <c r="AR62" s="517">
        <v>480.14</v>
      </c>
      <c r="AS62" s="35">
        <v>526.40602382762836</v>
      </c>
      <c r="AT62" s="517">
        <v>543.14844705027963</v>
      </c>
      <c r="AU62" s="517">
        <v>530.20000000000005</v>
      </c>
      <c r="AV62" s="34">
        <v>533.62746102570725</v>
      </c>
      <c r="AW62" s="35">
        <v>499.50040569588043</v>
      </c>
      <c r="AX62" s="517">
        <v>519.43394806260335</v>
      </c>
      <c r="AY62" s="517">
        <v>521.71702759749428</v>
      </c>
      <c r="AZ62" s="517">
        <v>516.30999999999995</v>
      </c>
      <c r="BA62" s="34">
        <v>519.1</v>
      </c>
      <c r="BB62" s="126">
        <v>506.01297073186362</v>
      </c>
      <c r="BC62" s="35">
        <v>515.34349067329026</v>
      </c>
      <c r="BD62" s="35">
        <v>516.58747944979154</v>
      </c>
      <c r="BE62" s="35">
        <v>499.82189422283392</v>
      </c>
      <c r="BF62" s="35">
        <v>510.30926858656113</v>
      </c>
      <c r="BG62" s="126">
        <v>506.97914491192984</v>
      </c>
      <c r="BH62" s="126">
        <v>35.796364938429917</v>
      </c>
      <c r="BI62" s="576">
        <v>7.5971292797336873E-2</v>
      </c>
      <c r="BJ62" s="126">
        <v>499.20035315894569</v>
      </c>
      <c r="BK62" s="126">
        <v>492.69846345714143</v>
      </c>
      <c r="BL62" s="126">
        <v>501.66915816437387</v>
      </c>
      <c r="BM62" s="126">
        <v>497.77004743556108</v>
      </c>
      <c r="BN62" s="126">
        <v>501.64919335169077</v>
      </c>
      <c r="BO62" s="517">
        <v>535.13726487747522</v>
      </c>
      <c r="BP62" s="517">
        <v>547.41461877160896</v>
      </c>
      <c r="BQ62" s="517">
        <v>17.214618771608912</v>
      </c>
      <c r="BR62" s="512">
        <v>3.246816064052982E-2</v>
      </c>
      <c r="BS62" s="517">
        <v>530.47396096598936</v>
      </c>
      <c r="BT62" s="517">
        <v>-3.1535000597178851</v>
      </c>
      <c r="BU62" s="512">
        <v>-5.9095535556892313E-3</v>
      </c>
      <c r="BV62" s="517">
        <v>512.10368535700604</v>
      </c>
      <c r="BW62" s="126">
        <v>12.603279661125612</v>
      </c>
      <c r="BX62" s="576">
        <v>2.5231770620020452E-2</v>
      </c>
      <c r="BY62" s="156">
        <v>548.44098593520607</v>
      </c>
      <c r="BZ62" s="126">
        <v>29.007037872602723</v>
      </c>
      <c r="CA62" s="576">
        <v>5.5843554278255852E-2</v>
      </c>
      <c r="CB62" s="517">
        <v>563.76295593169118</v>
      </c>
      <c r="CC62" s="126">
        <v>42.045928334196901</v>
      </c>
      <c r="CD62" s="576">
        <v>8.0591443464704052E-2</v>
      </c>
      <c r="CE62" s="517">
        <v>525.68724115854207</v>
      </c>
      <c r="CF62" s="126">
        <f t="shared" si="0"/>
        <v>9.3772411585421196</v>
      </c>
      <c r="CG62" s="576">
        <f t="shared" si="1"/>
        <v>1.8162036680564236E-2</v>
      </c>
      <c r="CH62" s="517">
        <v>541.60304109439357</v>
      </c>
      <c r="CI62" s="126">
        <f t="shared" si="2"/>
        <v>22.503041094393552</v>
      </c>
      <c r="CJ62" s="576">
        <f t="shared" si="3"/>
        <v>4.3350108060862168E-2</v>
      </c>
      <c r="CK62" s="517">
        <v>520.86668078946047</v>
      </c>
      <c r="CL62" s="126">
        <f t="shared" si="4"/>
        <v>14.853710057596857</v>
      </c>
      <c r="CM62" s="576">
        <f t="shared" si="5"/>
        <v>2.9354405749942407E-2</v>
      </c>
      <c r="CN62" s="517">
        <v>512.48506503140482</v>
      </c>
      <c r="CO62" s="126">
        <f t="shared" si="6"/>
        <v>-2.8584256418854466</v>
      </c>
      <c r="CP62" s="576">
        <f t="shared" si="7"/>
        <v>-5.5466415965610564E-3</v>
      </c>
      <c r="CQ62" s="517">
        <v>499.669831463631</v>
      </c>
      <c r="CR62" s="126">
        <f t="shared" si="8"/>
        <v>-16.917647986160546</v>
      </c>
      <c r="CS62" s="576">
        <f t="shared" si="9"/>
        <v>-3.2748854084073506E-2</v>
      </c>
      <c r="CT62" s="517">
        <v>498.74583635895902</v>
      </c>
      <c r="CU62" s="126">
        <f t="shared" si="10"/>
        <v>-1.0760578638748939</v>
      </c>
      <c r="CV62" s="576">
        <f t="shared" si="11"/>
        <v>-2.1528826094103807E-3</v>
      </c>
      <c r="CW62" s="517">
        <v>503.13215077778102</v>
      </c>
      <c r="CX62" s="126">
        <f t="shared" si="12"/>
        <v>-7.1771178087801104</v>
      </c>
      <c r="CY62" s="576">
        <f t="shared" si="13"/>
        <v>-1.4064251328726735E-2</v>
      </c>
      <c r="CZ62" s="517">
        <v>514.02276556818583</v>
      </c>
      <c r="DA62" s="126">
        <f t="shared" si="14"/>
        <v>7.043620656255996</v>
      </c>
      <c r="DB62" s="576">
        <f t="shared" si="15"/>
        <v>1.3893314403454569E-2</v>
      </c>
      <c r="DC62" s="517">
        <v>486.40786471712937</v>
      </c>
      <c r="DD62" s="126">
        <f t="shared" si="16"/>
        <v>-12.792488441816317</v>
      </c>
      <c r="DE62" s="576">
        <f t="shared" si="17"/>
        <v>-2.5625960320070491E-2</v>
      </c>
      <c r="DF62" s="517">
        <v>509.90003979444555</v>
      </c>
      <c r="DG62" s="126">
        <f t="shared" si="18"/>
        <v>17.201576337304118</v>
      </c>
      <c r="DH62" s="576">
        <f t="shared" si="19"/>
        <v>3.4912989613576174E-2</v>
      </c>
      <c r="DI62" s="517">
        <v>517.82376734069237</v>
      </c>
      <c r="DJ62" s="126">
        <f t="shared" si="20"/>
        <v>16.154609176318502</v>
      </c>
      <c r="DK62" s="576">
        <f t="shared" si="21"/>
        <v>3.220171882885689E-2</v>
      </c>
      <c r="DL62" s="517">
        <v>500.29600701614049</v>
      </c>
      <c r="DM62" s="126">
        <f t="shared" si="22"/>
        <v>2.5259595805794106</v>
      </c>
      <c r="DN62" s="576">
        <f t="shared" si="23"/>
        <v>5.0745511779842663E-3</v>
      </c>
      <c r="DO62" s="517">
        <v>493.90863924807707</v>
      </c>
      <c r="DP62" s="126">
        <f t="shared" si="24"/>
        <v>-7.7405541036137038</v>
      </c>
      <c r="DQ62" s="847">
        <f t="shared" si="25"/>
        <v>-1.5430213396529953E-2</v>
      </c>
      <c r="DR62" s="517">
        <v>548.41232761207129</v>
      </c>
      <c r="DS62" s="126">
        <f t="shared" si="26"/>
        <v>13.275062734596077</v>
      </c>
      <c r="DT62" s="847">
        <f t="shared" si="27"/>
        <v>2.4806836686350985E-2</v>
      </c>
      <c r="DU62" s="517">
        <v>513.70007203299963</v>
      </c>
      <c r="DV62" s="126">
        <f t="shared" si="28"/>
        <v>-33.714546738609329</v>
      </c>
      <c r="DW62" s="847">
        <f t="shared" si="29"/>
        <v>-6.1588685399495392E-2</v>
      </c>
      <c r="DX62" s="517">
        <v>515.64478218359727</v>
      </c>
      <c r="DY62" s="126">
        <f t="shared" si="30"/>
        <v>-14.829178782392091</v>
      </c>
      <c r="DZ62" s="847">
        <f t="shared" si="31"/>
        <v>-2.7954583775211626E-2</v>
      </c>
      <c r="EA62" s="517">
        <v>505.67146118103267</v>
      </c>
      <c r="EB62" s="126">
        <f t="shared" si="32"/>
        <v>-6.4322241759733743</v>
      </c>
      <c r="EC62" s="847">
        <f t="shared" si="33"/>
        <v>-1.2560394232447746E-2</v>
      </c>
    </row>
    <row r="63" spans="1:133" x14ac:dyDescent="0.25">
      <c r="A63" s="740" t="s">
        <v>86</v>
      </c>
      <c r="B63" s="740">
        <v>451.2</v>
      </c>
      <c r="C63" s="295">
        <v>430.86619464097157</v>
      </c>
      <c r="D63" s="514">
        <v>427.31637403399208</v>
      </c>
      <c r="E63" s="514">
        <v>437.55818503630212</v>
      </c>
      <c r="F63" s="28">
        <v>432.00431901463554</v>
      </c>
      <c r="G63" s="513">
        <v>436.97740916468894</v>
      </c>
      <c r="H63" s="513">
        <v>444.03710448136349</v>
      </c>
      <c r="I63" s="513">
        <v>456.9113811106601</v>
      </c>
      <c r="J63" s="124">
        <v>444.60464725219288</v>
      </c>
      <c r="K63" s="295">
        <v>437.72624459795395</v>
      </c>
      <c r="L63" s="513">
        <v>454.25051929287525</v>
      </c>
      <c r="M63" s="513">
        <v>457.63732935120663</v>
      </c>
      <c r="N63" s="232">
        <v>444.16614355767979</v>
      </c>
      <c r="O63" s="514">
        <v>450.74214310724324</v>
      </c>
      <c r="P63" s="124">
        <v>441.4082747509583</v>
      </c>
      <c r="Q63" s="295">
        <v>438.69203838404883</v>
      </c>
      <c r="R63" s="514">
        <v>431.04034281467193</v>
      </c>
      <c r="S63" s="28">
        <v>452.19223198452858</v>
      </c>
      <c r="T63" s="514">
        <v>440.87618324125941</v>
      </c>
      <c r="U63" s="124">
        <v>441.24115676622318</v>
      </c>
      <c r="V63" s="295">
        <v>450.94381339815345</v>
      </c>
      <c r="W63" s="514">
        <v>455.65361226465529</v>
      </c>
      <c r="X63" s="514">
        <v>462.59617659438027</v>
      </c>
      <c r="Y63" s="28">
        <v>456.27408895041975</v>
      </c>
      <c r="Z63" s="513">
        <v>461.18868439334346</v>
      </c>
      <c r="AA63" s="513">
        <v>475.27366444568997</v>
      </c>
      <c r="AB63" s="513">
        <v>489.10571253296126</v>
      </c>
      <c r="AC63" s="124">
        <v>473.1316365688802</v>
      </c>
      <c r="AD63" s="295">
        <v>463.76907486840554</v>
      </c>
      <c r="AE63" s="513">
        <v>488.57356973321009</v>
      </c>
      <c r="AF63" s="513">
        <v>477.42351900957573</v>
      </c>
      <c r="AG63" s="232">
        <v>471.06717998408635</v>
      </c>
      <c r="AH63" s="514">
        <v>478.60736493425753</v>
      </c>
      <c r="AI63" s="124">
        <v>468.14585454312476</v>
      </c>
      <c r="AJ63" s="295">
        <v>457.27513802440438</v>
      </c>
      <c r="AK63" s="514">
        <v>458.32806756839079</v>
      </c>
      <c r="AL63" s="28">
        <v>452.83823384700668</v>
      </c>
      <c r="AM63" s="514">
        <v>456.15825430655622</v>
      </c>
      <c r="AN63" s="124">
        <v>464.66850518223924</v>
      </c>
      <c r="AO63" s="295">
        <v>485.01491504416754</v>
      </c>
      <c r="AP63" s="514">
        <v>483.3</v>
      </c>
      <c r="AQ63" s="514">
        <v>477.2</v>
      </c>
      <c r="AR63" s="28">
        <v>481.9</v>
      </c>
      <c r="AS63" s="295">
        <v>509.57213012737543</v>
      </c>
      <c r="AT63" s="514">
        <v>542.44988860201283</v>
      </c>
      <c r="AU63" s="514">
        <v>537.9</v>
      </c>
      <c r="AV63" s="28">
        <v>529.51805042492481</v>
      </c>
      <c r="AW63" s="295">
        <v>502.91872843699991</v>
      </c>
      <c r="AX63" s="295">
        <v>541.98568548602157</v>
      </c>
      <c r="AY63" s="295">
        <v>555.94717867621262</v>
      </c>
      <c r="AZ63" s="514">
        <v>552.6</v>
      </c>
      <c r="BA63" s="28">
        <v>550</v>
      </c>
      <c r="BB63" s="124">
        <v>516.47801667252588</v>
      </c>
      <c r="BC63" s="295">
        <v>549.1487427272881</v>
      </c>
      <c r="BD63" s="295">
        <v>497.18413238581388</v>
      </c>
      <c r="BE63" s="295">
        <v>499.21412495324569</v>
      </c>
      <c r="BF63" s="295">
        <v>513.13778404850439</v>
      </c>
      <c r="BG63" s="124">
        <v>515.64491159757654</v>
      </c>
      <c r="BH63" s="124">
        <v>50.976406415337294</v>
      </c>
      <c r="BI63" s="139">
        <v>0.10970488820916485</v>
      </c>
      <c r="BJ63" s="740">
        <v>500.20005599282382</v>
      </c>
      <c r="BK63" s="740">
        <v>497.66136076005773</v>
      </c>
      <c r="BL63" s="740">
        <v>506.23361204188154</v>
      </c>
      <c r="BM63" s="740">
        <v>501.48315124769766</v>
      </c>
      <c r="BN63" s="740">
        <v>506.2174078995032</v>
      </c>
      <c r="BO63" s="514">
        <v>532.85948524747039</v>
      </c>
      <c r="BP63" s="514">
        <v>546.37749911354115</v>
      </c>
      <c r="BQ63" s="514">
        <v>8.477499113541171</v>
      </c>
      <c r="BR63" s="529">
        <v>1.5760362731996973E-2</v>
      </c>
      <c r="BS63" s="514">
        <v>531.9621779756261</v>
      </c>
      <c r="BT63" s="514">
        <v>2.4441275507012961</v>
      </c>
      <c r="BU63" s="529">
        <v>4.6157587049958839E-3</v>
      </c>
      <c r="BV63" s="514">
        <v>515.95412363267837</v>
      </c>
      <c r="BW63" s="124">
        <v>13.035395195678461</v>
      </c>
      <c r="BX63" s="139">
        <v>2.5919486506677969E-2</v>
      </c>
      <c r="BY63" s="736">
        <v>557.54117752595937</v>
      </c>
      <c r="BZ63" s="124">
        <v>15.555492039937803</v>
      </c>
      <c r="CA63" s="139">
        <v>2.8700927822454449E-2</v>
      </c>
      <c r="CB63" s="514">
        <v>549.82475830609394</v>
      </c>
      <c r="CC63" s="124">
        <v>-6.1224203701186752</v>
      </c>
      <c r="CD63" s="139">
        <v>-1.1012593650887855E-2</v>
      </c>
      <c r="CE63" s="514">
        <v>522.10410804837613</v>
      </c>
      <c r="CF63" s="124">
        <f t="shared" si="0"/>
        <v>-30.495891951623889</v>
      </c>
      <c r="CG63" s="139">
        <f t="shared" si="1"/>
        <v>-5.5186196076047571E-2</v>
      </c>
      <c r="CH63" s="514">
        <v>541.8235234165852</v>
      </c>
      <c r="CI63" s="124">
        <f t="shared" si="2"/>
        <v>-8.1764765834147966</v>
      </c>
      <c r="CJ63" s="139">
        <f t="shared" si="3"/>
        <v>-1.4866321060754176E-2</v>
      </c>
      <c r="CK63" s="514">
        <v>524.07871541771465</v>
      </c>
      <c r="CL63" s="124">
        <f t="shared" si="4"/>
        <v>7.6006987451887653</v>
      </c>
      <c r="CM63" s="139">
        <f t="shared" si="5"/>
        <v>1.471640321529504E-2</v>
      </c>
      <c r="CN63" s="514">
        <v>490.77785837325905</v>
      </c>
      <c r="CO63" s="124">
        <f t="shared" si="6"/>
        <v>-58.370884354029045</v>
      </c>
      <c r="CP63" s="139">
        <f t="shared" si="7"/>
        <v>-0.10629339523593614</v>
      </c>
      <c r="CQ63" s="514">
        <v>482.50765875085892</v>
      </c>
      <c r="CR63" s="124">
        <f t="shared" si="8"/>
        <v>-14.676473634954959</v>
      </c>
      <c r="CS63" s="139">
        <f t="shared" si="9"/>
        <v>-2.9519191540823442E-2</v>
      </c>
      <c r="CT63" s="514">
        <v>472.73716142668837</v>
      </c>
      <c r="CU63" s="124">
        <f t="shared" si="10"/>
        <v>-26.476963526557313</v>
      </c>
      <c r="CV63" s="139">
        <f t="shared" si="11"/>
        <v>-5.3037288416142143E-2</v>
      </c>
      <c r="CW63" s="514">
        <v>481.75172558453033</v>
      </c>
      <c r="CX63" s="124">
        <f t="shared" si="12"/>
        <v>-31.386058463974052</v>
      </c>
      <c r="CY63" s="139">
        <f t="shared" si="13"/>
        <v>-6.1164972527159064E-2</v>
      </c>
      <c r="CZ63" s="514">
        <v>511.39915124246022</v>
      </c>
      <c r="DA63" s="124">
        <f t="shared" si="14"/>
        <v>-4.2457603551163174</v>
      </c>
      <c r="DB63" s="139">
        <f t="shared" si="15"/>
        <v>-8.2338839376152433E-3</v>
      </c>
      <c r="DC63" s="514">
        <v>469.0474739228091</v>
      </c>
      <c r="DD63" s="124">
        <f t="shared" si="16"/>
        <v>-31.152582070014716</v>
      </c>
      <c r="DE63" s="139">
        <f t="shared" si="17"/>
        <v>-6.2280245067508851E-2</v>
      </c>
      <c r="DF63" s="514">
        <v>503.27962203446441</v>
      </c>
      <c r="DG63" s="124">
        <f t="shared" si="18"/>
        <v>5.6182612744066773</v>
      </c>
      <c r="DH63" s="139">
        <f t="shared" si="19"/>
        <v>1.128932586975637E-2</v>
      </c>
      <c r="DI63" s="514">
        <v>533.51558710099414</v>
      </c>
      <c r="DJ63" s="124">
        <f t="shared" si="20"/>
        <v>27.281975059112597</v>
      </c>
      <c r="DK63" s="139">
        <f t="shared" si="21"/>
        <v>5.3892065659313655E-2</v>
      </c>
      <c r="DL63" s="514">
        <v>495.92967387967036</v>
      </c>
      <c r="DM63" s="124">
        <f t="shared" si="22"/>
        <v>-5.553477368027302</v>
      </c>
      <c r="DN63" s="139">
        <f t="shared" si="23"/>
        <v>-1.1074105589011648E-2</v>
      </c>
      <c r="DO63" s="514">
        <v>495.7794696342113</v>
      </c>
      <c r="DP63" s="124">
        <f t="shared" si="24"/>
        <v>-10.437938265291905</v>
      </c>
      <c r="DQ63" s="864">
        <f t="shared" si="25"/>
        <v>-2.0619477130593061E-2</v>
      </c>
      <c r="DR63" s="514">
        <v>545.9641232784785</v>
      </c>
      <c r="DS63" s="124">
        <f t="shared" si="26"/>
        <v>13.104638031008108</v>
      </c>
      <c r="DT63" s="864">
        <f t="shared" si="27"/>
        <v>2.4593046373045338E-2</v>
      </c>
      <c r="DU63" s="514">
        <v>518.28289256623952</v>
      </c>
      <c r="DV63" s="124">
        <f t="shared" si="28"/>
        <v>-28.094606547301623</v>
      </c>
      <c r="DW63" s="864">
        <f t="shared" si="29"/>
        <v>-5.141977221405189E-2</v>
      </c>
      <c r="DX63" s="514">
        <v>518.46171885183173</v>
      </c>
      <c r="DY63" s="124">
        <f t="shared" si="30"/>
        <v>-13.500459123794371</v>
      </c>
      <c r="DZ63" s="864">
        <f t="shared" si="31"/>
        <v>-2.5378607131751663E-2</v>
      </c>
      <c r="EA63" s="514">
        <v>505.14185609357787</v>
      </c>
      <c r="EB63" s="124">
        <f t="shared" si="32"/>
        <v>-10.812267539100503</v>
      </c>
      <c r="EC63" s="864">
        <f t="shared" si="33"/>
        <v>-2.0955869996686076E-2</v>
      </c>
    </row>
    <row r="64" spans="1:133" x14ac:dyDescent="0.25">
      <c r="A64" s="740" t="s">
        <v>87</v>
      </c>
      <c r="B64" s="740">
        <v>475</v>
      </c>
      <c r="C64" s="295">
        <v>478.33353129625914</v>
      </c>
      <c r="D64" s="514">
        <v>475.18177297901082</v>
      </c>
      <c r="E64" s="514">
        <v>471.78336056015013</v>
      </c>
      <c r="F64" s="28">
        <v>475.0806141986767</v>
      </c>
      <c r="G64" s="513">
        <v>462.65056101754379</v>
      </c>
      <c r="H64" s="513">
        <v>467.80530084182089</v>
      </c>
      <c r="I64" s="513">
        <v>480.70826602815498</v>
      </c>
      <c r="J64" s="124">
        <v>469.95902826016811</v>
      </c>
      <c r="K64" s="295">
        <v>472.84560127033211</v>
      </c>
      <c r="L64" s="513">
        <v>472.04165291491643</v>
      </c>
      <c r="M64" s="513">
        <v>479.88278436921325</v>
      </c>
      <c r="N64" s="232">
        <v>473.70383328811158</v>
      </c>
      <c r="O64" s="514">
        <v>468.00558555394849</v>
      </c>
      <c r="P64" s="124">
        <v>471.33079102183888</v>
      </c>
      <c r="Q64" s="295">
        <v>472.93226185020148</v>
      </c>
      <c r="R64" s="514">
        <v>467.76094106853657</v>
      </c>
      <c r="S64" s="28">
        <v>460.62175696368683</v>
      </c>
      <c r="T64" s="514">
        <v>467.07998132369175</v>
      </c>
      <c r="U64" s="124">
        <v>470.11454473373982</v>
      </c>
      <c r="V64" s="295">
        <v>466.73771245716006</v>
      </c>
      <c r="W64" s="514">
        <v>467.88952476446701</v>
      </c>
      <c r="X64" s="514">
        <v>464.16136909826577</v>
      </c>
      <c r="Y64" s="28">
        <v>466.20189672419423</v>
      </c>
      <c r="Z64" s="513">
        <v>465.77663309340585</v>
      </c>
      <c r="AA64" s="513">
        <v>464.08398757676781</v>
      </c>
      <c r="AB64" s="513">
        <v>474.3633043113262</v>
      </c>
      <c r="AC64" s="124">
        <v>467.39058992785527</v>
      </c>
      <c r="AD64" s="295">
        <v>466.70592771190729</v>
      </c>
      <c r="AE64" s="513">
        <v>487.64791582882242</v>
      </c>
      <c r="AF64" s="513">
        <v>476.88239294831413</v>
      </c>
      <c r="AG64" s="232">
        <v>476.53395350358943</v>
      </c>
      <c r="AH64" s="514">
        <v>479.80775486410482</v>
      </c>
      <c r="AI64" s="124">
        <v>470.50774052095306</v>
      </c>
      <c r="AJ64" s="295">
        <v>464.06518983271013</v>
      </c>
      <c r="AK64" s="514">
        <v>462.13622896798944</v>
      </c>
      <c r="AL64" s="28">
        <v>460.06817446323527</v>
      </c>
      <c r="AM64" s="514">
        <v>462.0587575862815</v>
      </c>
      <c r="AN64" s="124">
        <v>468.03260783145345</v>
      </c>
      <c r="AO64" s="295">
        <v>476.89641893135473</v>
      </c>
      <c r="AP64" s="514">
        <v>487.5</v>
      </c>
      <c r="AQ64" s="514">
        <v>510.9</v>
      </c>
      <c r="AR64" s="28">
        <v>491.9</v>
      </c>
      <c r="AS64" s="514">
        <v>1111.1878881987577</v>
      </c>
      <c r="AT64" s="514">
        <v>615.60132802488226</v>
      </c>
      <c r="AU64" s="514">
        <v>537.9</v>
      </c>
      <c r="AV64" s="28">
        <v>662.11041240520296</v>
      </c>
      <c r="AW64" s="295">
        <v>525.35542055042708</v>
      </c>
      <c r="AX64" s="295">
        <v>509.02561740918202</v>
      </c>
      <c r="AY64" s="295">
        <v>490.23926900735898</v>
      </c>
      <c r="AZ64" s="514">
        <v>485</v>
      </c>
      <c r="BA64" s="28">
        <v>494.5</v>
      </c>
      <c r="BB64" s="124">
        <v>510.54912702743047</v>
      </c>
      <c r="BC64" s="295">
        <v>531.20727250153266</v>
      </c>
      <c r="BD64" s="295">
        <v>751.59662866035171</v>
      </c>
      <c r="BE64" s="295">
        <v>769.05480734362754</v>
      </c>
      <c r="BF64" s="295">
        <v>647.86805306153781</v>
      </c>
      <c r="BG64" s="124">
        <v>524.2344267190839</v>
      </c>
      <c r="BH64" s="124">
        <v>56.201818887630452</v>
      </c>
      <c r="BI64" s="139">
        <v>0.12008098997211256</v>
      </c>
      <c r="BJ64" s="740">
        <v>596.24726758226507</v>
      </c>
      <c r="BK64" s="740">
        <v>521.22257520583719</v>
      </c>
      <c r="BL64" s="740">
        <v>535.46377330220037</v>
      </c>
      <c r="BM64" s="740">
        <v>547.29701199719705</v>
      </c>
      <c r="BN64" s="740">
        <v>535.44324250302463</v>
      </c>
      <c r="BO64" s="514">
        <v>572.1965716404336</v>
      </c>
      <c r="BP64" s="514">
        <v>620.58457540853192</v>
      </c>
      <c r="BQ64" s="514">
        <v>82.684575408531941</v>
      </c>
      <c r="BR64" s="529">
        <v>0.1537173738771741</v>
      </c>
      <c r="BS64" s="514">
        <v>568.27047354137062</v>
      </c>
      <c r="BT64" s="514">
        <v>-93.839938863832344</v>
      </c>
      <c r="BU64" s="529">
        <v>-0.14172853515918357</v>
      </c>
      <c r="BV64" s="514">
        <v>556.51184492906771</v>
      </c>
      <c r="BW64" s="124">
        <v>31.156424378640622</v>
      </c>
      <c r="BX64" s="139">
        <v>5.9305420977663677E-2</v>
      </c>
      <c r="BY64" s="736">
        <v>728.71696802439862</v>
      </c>
      <c r="BZ64" s="124">
        <v>219.69135061521661</v>
      </c>
      <c r="CA64" s="139">
        <v>0.43159193388614259</v>
      </c>
      <c r="CB64" s="514">
        <v>697.47335904335421</v>
      </c>
      <c r="CC64" s="124">
        <v>207.23409003599522</v>
      </c>
      <c r="CD64" s="139">
        <v>0.42272029830577368</v>
      </c>
      <c r="CE64" s="514">
        <v>527.79126296572326</v>
      </c>
      <c r="CF64" s="124">
        <f t="shared" si="0"/>
        <v>42.791262965723263</v>
      </c>
      <c r="CG64" s="139">
        <f t="shared" si="1"/>
        <v>8.8229408176749E-2</v>
      </c>
      <c r="CH64" s="514">
        <v>553.8096409032986</v>
      </c>
      <c r="CI64" s="124">
        <f t="shared" si="2"/>
        <v>59.3096409032986</v>
      </c>
      <c r="CJ64" s="139">
        <f t="shared" si="3"/>
        <v>0.11993860647785359</v>
      </c>
      <c r="CK64" s="514">
        <v>555.53486805327373</v>
      </c>
      <c r="CL64" s="124">
        <f t="shared" si="4"/>
        <v>44.985741025843254</v>
      </c>
      <c r="CM64" s="139">
        <f t="shared" si="5"/>
        <v>8.8112462923526425E-2</v>
      </c>
      <c r="CN64" s="514">
        <v>530.5017465949511</v>
      </c>
      <c r="CO64" s="124">
        <f t="shared" si="6"/>
        <v>-0.70552590658155623</v>
      </c>
      <c r="CP64" s="139">
        <f t="shared" si="7"/>
        <v>-1.3281555865361776E-3</v>
      </c>
      <c r="CQ64" s="514">
        <v>523.62700378108423</v>
      </c>
      <c r="CR64" s="124">
        <f t="shared" si="8"/>
        <v>-227.96962487926749</v>
      </c>
      <c r="CS64" s="139">
        <f t="shared" si="9"/>
        <v>-0.30331379384391505</v>
      </c>
      <c r="CT64" s="514">
        <v>532.68432086309167</v>
      </c>
      <c r="CU64" s="124">
        <f t="shared" si="10"/>
        <v>-236.37048648053587</v>
      </c>
      <c r="CV64" s="139">
        <f t="shared" si="11"/>
        <v>-0.30735193932013388</v>
      </c>
      <c r="CW64" s="514">
        <v>528.93382486822702</v>
      </c>
      <c r="CX64" s="124">
        <f t="shared" si="12"/>
        <v>-118.93422819331079</v>
      </c>
      <c r="CY64" s="139">
        <f t="shared" si="13"/>
        <v>-0.18357785606387017</v>
      </c>
      <c r="CZ64" s="514">
        <v>538.84182478289847</v>
      </c>
      <c r="DA64" s="124">
        <f t="shared" si="14"/>
        <v>14.607398063814571</v>
      </c>
      <c r="DB64" s="139">
        <f t="shared" si="15"/>
        <v>2.7864247976301045E-2</v>
      </c>
      <c r="DC64" s="514">
        <v>508.8295900607776</v>
      </c>
      <c r="DD64" s="124">
        <f t="shared" si="16"/>
        <v>-87.417677521487462</v>
      </c>
      <c r="DE64" s="139">
        <f t="shared" si="17"/>
        <v>-0.14661312893886985</v>
      </c>
      <c r="DF64" s="514">
        <v>554.32815500264815</v>
      </c>
      <c r="DG64" s="124">
        <f t="shared" si="18"/>
        <v>33.105579796810957</v>
      </c>
      <c r="DH64" s="139">
        <f t="shared" si="19"/>
        <v>6.3515245447181859E-2</v>
      </c>
      <c r="DI64" s="514">
        <v>524.9573214700041</v>
      </c>
      <c r="DJ64" s="124">
        <f t="shared" si="20"/>
        <v>-10.506451832196262</v>
      </c>
      <c r="DK64" s="139">
        <f t="shared" si="21"/>
        <v>-1.9621218756598727E-2</v>
      </c>
      <c r="DL64" s="514">
        <v>522.96254342744749</v>
      </c>
      <c r="DM64" s="124">
        <f t="shared" si="22"/>
        <v>-24.334468569749561</v>
      </c>
      <c r="DN64" s="139">
        <f t="shared" si="23"/>
        <v>-4.446300278700259E-2</v>
      </c>
      <c r="DO64" s="514">
        <v>477.46617639709592</v>
      </c>
      <c r="DP64" s="124">
        <f t="shared" si="24"/>
        <v>-57.977066105928714</v>
      </c>
      <c r="DQ64" s="864">
        <f t="shared" si="25"/>
        <v>-0.10827864001963049</v>
      </c>
      <c r="DR64" s="514">
        <v>559.10452997774871</v>
      </c>
      <c r="DS64" s="124">
        <f t="shared" si="26"/>
        <v>-13.092041662684892</v>
      </c>
      <c r="DT64" s="864">
        <f t="shared" si="27"/>
        <v>-2.2880321748785112E-2</v>
      </c>
      <c r="DU64" s="514">
        <v>157.0023027004396</v>
      </c>
      <c r="DV64" s="124">
        <f t="shared" si="28"/>
        <v>-463.58227270809232</v>
      </c>
      <c r="DW64" s="864">
        <f t="shared" si="29"/>
        <v>-0.74700901549626064</v>
      </c>
      <c r="DX64" s="514">
        <v>497.8396329339655</v>
      </c>
      <c r="DY64" s="124">
        <f t="shared" si="30"/>
        <v>-70.430840607405116</v>
      </c>
      <c r="DZ64" s="864">
        <f t="shared" si="31"/>
        <v>-0.12393894085063296</v>
      </c>
      <c r="EA64" s="514">
        <v>517.33706756077459</v>
      </c>
      <c r="EB64" s="124">
        <f t="shared" si="32"/>
        <v>-39.174777368293121</v>
      </c>
      <c r="EC64" s="864">
        <f t="shared" si="33"/>
        <v>-7.0393429583311545E-2</v>
      </c>
    </row>
    <row r="65" spans="1:133" x14ac:dyDescent="0.25">
      <c r="A65" s="740" t="s">
        <v>88</v>
      </c>
      <c r="B65" s="740">
        <v>494</v>
      </c>
      <c r="C65" s="295">
        <v>457.16128867428017</v>
      </c>
      <c r="D65" s="514">
        <v>468.01950400787109</v>
      </c>
      <c r="E65" s="514">
        <v>491.95555108853233</v>
      </c>
      <c r="F65" s="28">
        <v>471.40720277252115</v>
      </c>
      <c r="G65" s="513">
        <v>547.60521198846732</v>
      </c>
      <c r="H65" s="513">
        <v>495.0196587336531</v>
      </c>
      <c r="I65" s="513">
        <v>495.30991328910955</v>
      </c>
      <c r="J65" s="124">
        <v>515.25457983757394</v>
      </c>
      <c r="K65" s="295">
        <v>488.79603227739619</v>
      </c>
      <c r="L65" s="513">
        <v>502.99109126055055</v>
      </c>
      <c r="M65" s="513">
        <v>474.49788583509513</v>
      </c>
      <c r="N65" s="232">
        <v>497.56007214778055</v>
      </c>
      <c r="O65" s="514">
        <v>491.12348871788487</v>
      </c>
      <c r="P65" s="124">
        <v>489.40976283552538</v>
      </c>
      <c r="Q65" s="295">
        <v>505.91894329416851</v>
      </c>
      <c r="R65" s="514">
        <v>476.26514662562442</v>
      </c>
      <c r="S65" s="28">
        <v>467.32858085297113</v>
      </c>
      <c r="T65" s="514">
        <v>481.53653211253106</v>
      </c>
      <c r="U65" s="124">
        <v>487.08509373537805</v>
      </c>
      <c r="V65" s="295">
        <v>471.57896589123976</v>
      </c>
      <c r="W65" s="514">
        <v>460.90363917882399</v>
      </c>
      <c r="X65" s="514">
        <v>458.06196559664306</v>
      </c>
      <c r="Y65" s="28">
        <v>463.65359004092591</v>
      </c>
      <c r="Z65" s="513">
        <v>493.98019588951968</v>
      </c>
      <c r="AA65" s="513">
        <v>523.47194006992697</v>
      </c>
      <c r="AB65" s="513">
        <v>570.54488644304308</v>
      </c>
      <c r="AC65" s="124">
        <v>522.34833654429656</v>
      </c>
      <c r="AD65" s="295">
        <v>486.57561002919289</v>
      </c>
      <c r="AE65" s="513">
        <v>555.44492837512996</v>
      </c>
      <c r="AF65" s="513">
        <v>526.12455979637321</v>
      </c>
      <c r="AG65" s="232">
        <v>543.61747808957352</v>
      </c>
      <c r="AH65" s="514">
        <v>540.93364896060086</v>
      </c>
      <c r="AI65" s="124">
        <v>499.92913102662231</v>
      </c>
      <c r="AJ65" s="295">
        <v>521.93836154890687</v>
      </c>
      <c r="AK65" s="514">
        <v>479.61883046293423</v>
      </c>
      <c r="AL65" s="28">
        <v>454.90466151062247</v>
      </c>
      <c r="AM65" s="514">
        <v>482.86611000069433</v>
      </c>
      <c r="AN65" s="124">
        <v>494.82280537428761</v>
      </c>
      <c r="AO65" s="295">
        <v>462.82331408122366</v>
      </c>
      <c r="AP65" s="514">
        <v>467</v>
      </c>
      <c r="AQ65" s="514">
        <v>475.6</v>
      </c>
      <c r="AR65" s="28">
        <v>468.4</v>
      </c>
      <c r="AS65" s="295">
        <v>479.00095368067673</v>
      </c>
      <c r="AT65" s="514">
        <v>513.9527564693899</v>
      </c>
      <c r="AU65" s="514">
        <v>497.5</v>
      </c>
      <c r="AV65" s="28">
        <v>496.0347647151529</v>
      </c>
      <c r="AW65" s="295">
        <v>479.25262388525567</v>
      </c>
      <c r="AX65" s="295">
        <v>505.82168044559637</v>
      </c>
      <c r="AY65" s="295">
        <v>545.21134749487044</v>
      </c>
      <c r="AZ65" s="514">
        <v>528</v>
      </c>
      <c r="BA65" s="28">
        <v>527.70000000000005</v>
      </c>
      <c r="BB65" s="124">
        <v>490.72714181695528</v>
      </c>
      <c r="BC65" s="295">
        <v>482.18208357282356</v>
      </c>
      <c r="BD65" s="295">
        <v>480.29557023735691</v>
      </c>
      <c r="BE65" s="295">
        <v>459.28340227155621</v>
      </c>
      <c r="BF65" s="295">
        <v>472.99968741164804</v>
      </c>
      <c r="BG65" s="124">
        <v>485.49798865681998</v>
      </c>
      <c r="BH65" s="124">
        <v>-9.3248167174676269</v>
      </c>
      <c r="BI65" s="139">
        <v>-1.8844759409207639E-2</v>
      </c>
      <c r="BJ65" s="740">
        <v>474.88087676676798</v>
      </c>
      <c r="BK65" s="740">
        <v>479.05958762069378</v>
      </c>
      <c r="BL65" s="740">
        <v>484.46137814047455</v>
      </c>
      <c r="BM65" s="740">
        <v>478.98931716627283</v>
      </c>
      <c r="BN65" s="740">
        <v>484.43801296300046</v>
      </c>
      <c r="BO65" s="514">
        <v>522.25443871433549</v>
      </c>
      <c r="BP65" s="514">
        <v>530.07674203501426</v>
      </c>
      <c r="BQ65" s="514">
        <v>32.576742035014263</v>
      </c>
      <c r="BR65" s="529">
        <v>6.5480888512591484E-2</v>
      </c>
      <c r="BS65" s="514">
        <v>514.96428064658471</v>
      </c>
      <c r="BT65" s="514">
        <v>18.929515931431808</v>
      </c>
      <c r="BU65" s="529">
        <v>3.8161671878587079E-2</v>
      </c>
      <c r="BV65" s="514">
        <v>493.52835752341468</v>
      </c>
      <c r="BW65" s="124">
        <v>14.275733638159011</v>
      </c>
      <c r="BX65" s="139">
        <v>2.978749187104494E-2</v>
      </c>
      <c r="BY65" s="736">
        <v>529.83613532162576</v>
      </c>
      <c r="BZ65" s="124">
        <v>24.01445487602939</v>
      </c>
      <c r="CA65" s="139">
        <v>4.7476128059347318E-2</v>
      </c>
      <c r="CB65" s="514">
        <v>549.36688665593874</v>
      </c>
      <c r="CC65" s="124">
        <v>4.1555391610683046</v>
      </c>
      <c r="CD65" s="139">
        <v>7.6218867786998906E-3</v>
      </c>
      <c r="CE65" s="514">
        <v>528.12362143093742</v>
      </c>
      <c r="CF65" s="124">
        <f t="shared" si="0"/>
        <v>0.12362143093741906</v>
      </c>
      <c r="CG65" s="139">
        <f t="shared" si="1"/>
        <v>2.3413149798753611E-4</v>
      </c>
      <c r="CH65" s="514">
        <v>535.12691312900881</v>
      </c>
      <c r="CI65" s="124">
        <f t="shared" si="2"/>
        <v>7.4269131290087671</v>
      </c>
      <c r="CJ65" s="139">
        <f t="shared" si="3"/>
        <v>1.4074120009491693E-2</v>
      </c>
      <c r="CK65" s="514">
        <v>504.10566858150145</v>
      </c>
      <c r="CL65" s="124">
        <f t="shared" si="4"/>
        <v>13.378526764546166</v>
      </c>
      <c r="CM65" s="139">
        <f t="shared" si="5"/>
        <v>2.7262659071619993E-2</v>
      </c>
      <c r="CN65" s="514">
        <v>509.84539408646719</v>
      </c>
      <c r="CO65" s="124">
        <f t="shared" si="6"/>
        <v>27.663310513643637</v>
      </c>
      <c r="CP65" s="139">
        <f t="shared" si="7"/>
        <v>5.7371087512557213E-2</v>
      </c>
      <c r="CQ65" s="514">
        <v>476.78494128581372</v>
      </c>
      <c r="CR65" s="124">
        <f t="shared" si="8"/>
        <v>-3.5106289515431968</v>
      </c>
      <c r="CS65" s="139">
        <f t="shared" si="9"/>
        <v>-7.3093094525279127E-3</v>
      </c>
      <c r="CT65" s="514">
        <v>468.64171129794909</v>
      </c>
      <c r="CU65" s="124">
        <f t="shared" si="10"/>
        <v>9.3583090263928739</v>
      </c>
      <c r="CV65" s="139">
        <f t="shared" si="11"/>
        <v>2.0375892052941363E-2</v>
      </c>
      <c r="CW65" s="514">
        <v>483.86419337414839</v>
      </c>
      <c r="CX65" s="124">
        <f t="shared" si="12"/>
        <v>10.864505962500346</v>
      </c>
      <c r="CY65" s="139">
        <f t="shared" si="13"/>
        <v>2.2969372394204244E-2</v>
      </c>
      <c r="CZ65" s="514">
        <v>498.18618954237081</v>
      </c>
      <c r="DA65" s="124">
        <f t="shared" si="14"/>
        <v>12.688200885550827</v>
      </c>
      <c r="DB65" s="139">
        <f t="shared" si="15"/>
        <v>2.6134404636060465E-2</v>
      </c>
      <c r="DC65" s="514">
        <v>468.4024666227379</v>
      </c>
      <c r="DD65" s="124">
        <f t="shared" si="16"/>
        <v>-6.4784101440300788</v>
      </c>
      <c r="DE65" s="139">
        <f t="shared" si="17"/>
        <v>-1.3642179462223052E-2</v>
      </c>
      <c r="DF65" s="514">
        <v>471.4252505254326</v>
      </c>
      <c r="DG65" s="124">
        <f t="shared" si="18"/>
        <v>-7.6343370952611735</v>
      </c>
      <c r="DH65" s="139">
        <f t="shared" si="19"/>
        <v>-1.5936090817382474E-2</v>
      </c>
      <c r="DI65" s="514">
        <v>495.45698493087468</v>
      </c>
      <c r="DJ65" s="124">
        <f t="shared" si="20"/>
        <v>10.995606790400132</v>
      </c>
      <c r="DK65" s="139">
        <f t="shared" si="21"/>
        <v>2.2696560110952422E-2</v>
      </c>
      <c r="DL65" s="514">
        <v>477.49383324825556</v>
      </c>
      <c r="DM65" s="124">
        <f t="shared" si="22"/>
        <v>-1.4954839180172712</v>
      </c>
      <c r="DN65" s="139">
        <f t="shared" si="23"/>
        <v>-3.1221654939292518E-3</v>
      </c>
      <c r="DO65" s="514">
        <v>508.07225378759443</v>
      </c>
      <c r="DP65" s="124">
        <f t="shared" si="24"/>
        <v>23.634240824593974</v>
      </c>
      <c r="DQ65" s="864">
        <f t="shared" si="25"/>
        <v>4.8786924626410495E-2</v>
      </c>
      <c r="DR65" s="514">
        <v>547.05446585218681</v>
      </c>
      <c r="DS65" s="124">
        <f t="shared" si="26"/>
        <v>24.800027137851316</v>
      </c>
      <c r="DT65" s="864">
        <f t="shared" si="27"/>
        <v>4.7486484172165208E-2</v>
      </c>
      <c r="DU65" s="514">
        <v>508.17948799032524</v>
      </c>
      <c r="DV65" s="124">
        <f t="shared" si="28"/>
        <v>-21.897254044689021</v>
      </c>
      <c r="DW65" s="864">
        <f t="shared" si="29"/>
        <v>-4.1309592193431111E-2</v>
      </c>
      <c r="DX65" s="514">
        <v>521.63293494265781</v>
      </c>
      <c r="DY65" s="124">
        <f t="shared" si="30"/>
        <v>6.6686542960731003</v>
      </c>
      <c r="DZ65" s="864">
        <f t="shared" si="31"/>
        <v>1.2949741461097061E-2</v>
      </c>
      <c r="EA65" s="514">
        <v>494.97666523810875</v>
      </c>
      <c r="EB65" s="124">
        <f t="shared" si="32"/>
        <v>1.4483077146940673</v>
      </c>
      <c r="EC65" s="864">
        <f t="shared" si="33"/>
        <v>2.9345987775897045E-3</v>
      </c>
    </row>
  </sheetData>
  <pageMargins left="0.7" right="0.7" top="0.75" bottom="0.75" header="0.3" footer="0.3"/>
  <pageSetup paperSize="9" scale="23" orientation="portrait" r:id="rId1"/>
  <colBreaks count="1" manualBreakCount="1">
    <brk id="2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EC65"/>
  <sheetViews>
    <sheetView showGridLines="0" view="pageBreakPreview" zoomScale="85" zoomScaleSheetLayoutView="85" workbookViewId="0">
      <pane xSplit="1" ySplit="3" topLeftCell="DP4" activePane="bottomRight" state="frozen"/>
      <selection activeCell="A5" sqref="A5"/>
      <selection pane="topRight" activeCell="A5" sqref="A5"/>
      <selection pane="bottomLeft" activeCell="A5" sqref="A5"/>
      <selection pane="bottomRight" activeCell="DS17" sqref="DS17"/>
    </sheetView>
  </sheetViews>
  <sheetFormatPr defaultColWidth="9.140625" defaultRowHeight="15" outlineLevelCol="1" x14ac:dyDescent="0.25"/>
  <cols>
    <col min="1" max="1" width="38.85546875" style="740" customWidth="1"/>
    <col min="2" max="2" width="13" style="283" customWidth="1"/>
    <col min="3" max="3" width="11.140625" style="740" customWidth="1" outlineLevel="1"/>
    <col min="4" max="5" width="7.42578125" style="740" customWidth="1" outlineLevel="1"/>
    <col min="6" max="6" width="7.28515625" style="740" customWidth="1" outlineLevel="1"/>
    <col min="7" max="9" width="7.42578125" style="740" customWidth="1" outlineLevel="1"/>
    <col min="10" max="11" width="7.28515625" style="740" customWidth="1" outlineLevel="1"/>
    <col min="12" max="12" width="8.140625" style="740" customWidth="1" outlineLevel="1"/>
    <col min="13" max="13" width="9.42578125" style="740" customWidth="1" outlineLevel="1"/>
    <col min="14" max="18" width="7.28515625" style="740" customWidth="1" outlineLevel="1"/>
    <col min="19" max="19" width="12" style="740" customWidth="1" outlineLevel="1"/>
    <col min="20" max="20" width="8.85546875" style="740" customWidth="1" outlineLevel="1"/>
    <col min="21" max="21" width="10.7109375" style="740" customWidth="1" outlineLevel="1"/>
    <col min="22" max="30" width="9.140625" style="740" customWidth="1"/>
    <col min="31" max="31" width="7.28515625" style="740" customWidth="1"/>
    <col min="32" max="32" width="9" style="740" customWidth="1"/>
    <col min="33" max="35" width="9.140625" style="740" customWidth="1"/>
    <col min="36" max="36" width="7.28515625" style="740" customWidth="1"/>
    <col min="37" max="37" width="10.42578125" style="740" customWidth="1"/>
    <col min="38" max="38" width="9.28515625" style="740" customWidth="1"/>
    <col min="39" max="39" width="8.5703125" style="740" customWidth="1"/>
    <col min="40" max="40" width="11.140625" style="740" customWidth="1"/>
    <col min="41" max="44" width="9.140625" style="740"/>
    <col min="45" max="48" width="9.140625" style="740" customWidth="1"/>
    <col min="49" max="49" width="9" style="740" customWidth="1"/>
    <col min="50" max="50" width="8.7109375" style="740" customWidth="1"/>
    <col min="51" max="53" width="9.140625" style="740" customWidth="1"/>
    <col min="54" max="54" width="9.42578125" style="740" customWidth="1"/>
    <col min="55" max="55" width="11.28515625" style="740" customWidth="1"/>
    <col min="56" max="56" width="11.140625" style="740" customWidth="1"/>
    <col min="57" max="57" width="11.5703125" style="740" customWidth="1"/>
    <col min="58" max="58" width="11.28515625" style="740" customWidth="1"/>
    <col min="59" max="59" width="9.140625" style="740" customWidth="1"/>
    <col min="60" max="69" width="9.140625" style="740"/>
    <col min="70" max="70" width="9.140625" style="207"/>
    <col min="71" max="72" width="9.140625" style="740"/>
    <col min="73" max="73" width="9.140625" style="207"/>
    <col min="74" max="16384" width="9.140625" style="740"/>
  </cols>
  <sheetData>
    <row r="1" spans="1:133" ht="28.5" customHeight="1" x14ac:dyDescent="0.25">
      <c r="A1" s="816"/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  <c r="T1" s="816"/>
      <c r="U1" s="816"/>
      <c r="V1" s="816"/>
      <c r="W1" s="816"/>
      <c r="X1" s="816"/>
      <c r="Y1" s="816"/>
      <c r="Z1" s="816"/>
      <c r="AA1" s="816"/>
      <c r="AB1" s="816"/>
      <c r="AC1" s="816"/>
      <c r="AD1" s="816"/>
      <c r="AE1" s="816"/>
      <c r="AF1" s="816"/>
      <c r="AG1" s="816"/>
      <c r="AH1" s="816"/>
      <c r="AI1" s="816"/>
      <c r="AJ1" s="816"/>
      <c r="AK1" s="816"/>
      <c r="AL1" s="816"/>
      <c r="AM1" s="816"/>
      <c r="AN1" s="816"/>
      <c r="AP1" s="614" t="s">
        <v>259</v>
      </c>
    </row>
    <row r="2" spans="1:133" ht="18.75" x14ac:dyDescent="0.25">
      <c r="A2" s="55"/>
      <c r="B2" s="267">
        <v>2010</v>
      </c>
      <c r="C2" s="809">
        <v>2011</v>
      </c>
      <c r="D2" s="809"/>
      <c r="E2" s="809"/>
      <c r="F2" s="809"/>
      <c r="G2" s="809"/>
      <c r="H2" s="809"/>
      <c r="I2" s="809"/>
      <c r="J2" s="810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10"/>
      <c r="V2" s="811">
        <v>2012</v>
      </c>
      <c r="W2" s="809"/>
      <c r="X2" s="809"/>
      <c r="Y2" s="809"/>
      <c r="Z2" s="809"/>
      <c r="AA2" s="809"/>
      <c r="AB2" s="809"/>
      <c r="AC2" s="810"/>
      <c r="AD2" s="809"/>
      <c r="AE2" s="809"/>
      <c r="AF2" s="809"/>
      <c r="AG2" s="809"/>
      <c r="AH2" s="809"/>
      <c r="AI2" s="809"/>
      <c r="AJ2" s="809"/>
      <c r="AK2" s="809"/>
      <c r="AL2" s="809"/>
      <c r="AM2" s="809"/>
      <c r="AN2" s="809"/>
      <c r="AO2" s="802">
        <v>2013</v>
      </c>
      <c r="AP2" s="802"/>
      <c r="AQ2" s="802"/>
      <c r="AR2" s="802"/>
      <c r="AS2" s="802"/>
      <c r="AT2" s="802"/>
      <c r="AU2" s="802"/>
      <c r="AV2" s="800"/>
      <c r="AW2" s="809"/>
      <c r="AX2" s="809"/>
      <c r="AY2" s="809"/>
      <c r="AZ2" s="809"/>
      <c r="BA2" s="809"/>
      <c r="BB2" s="809"/>
      <c r="BC2" s="809"/>
      <c r="BD2" s="809"/>
      <c r="BE2" s="809"/>
      <c r="BF2" s="809"/>
      <c r="BG2" s="809"/>
      <c r="BH2" s="815" t="s">
        <v>211</v>
      </c>
      <c r="BI2" s="815"/>
      <c r="BJ2" s="683">
        <v>2014</v>
      </c>
      <c r="BK2" s="683"/>
      <c r="BL2" s="683"/>
      <c r="BM2" s="683"/>
      <c r="BN2" s="683"/>
      <c r="BO2" s="683"/>
      <c r="BP2" s="683"/>
      <c r="BQ2" s="603" t="s">
        <v>272</v>
      </c>
      <c r="BR2" s="756"/>
      <c r="BS2" s="683"/>
      <c r="BT2" s="603" t="s">
        <v>272</v>
      </c>
      <c r="BU2" s="756"/>
      <c r="BV2" s="683"/>
      <c r="BW2" s="815" t="s">
        <v>273</v>
      </c>
      <c r="BX2" s="815"/>
      <c r="BY2" s="683"/>
      <c r="BZ2" s="815" t="s">
        <v>273</v>
      </c>
      <c r="CA2" s="815"/>
      <c r="CB2" s="683"/>
      <c r="CC2" s="815" t="s">
        <v>273</v>
      </c>
      <c r="CD2" s="815"/>
      <c r="CE2" s="683"/>
      <c r="CF2" s="815" t="s">
        <v>272</v>
      </c>
      <c r="CG2" s="815"/>
      <c r="CH2" s="683"/>
      <c r="CI2" s="815" t="s">
        <v>272</v>
      </c>
      <c r="CJ2" s="815"/>
      <c r="CK2" s="683"/>
      <c r="CL2" s="815" t="s">
        <v>272</v>
      </c>
      <c r="CM2" s="815"/>
      <c r="CN2" s="683"/>
      <c r="CO2" s="815" t="s">
        <v>272</v>
      </c>
      <c r="CP2" s="815"/>
      <c r="CQ2" s="683"/>
      <c r="CR2" s="815" t="s">
        <v>272</v>
      </c>
      <c r="CS2" s="815"/>
      <c r="CT2" s="815"/>
      <c r="CU2" s="815" t="s">
        <v>272</v>
      </c>
      <c r="CV2" s="815"/>
      <c r="CW2" s="815"/>
      <c r="CX2" s="815" t="s">
        <v>272</v>
      </c>
      <c r="CY2" s="815"/>
      <c r="CZ2" s="815"/>
      <c r="DA2" s="815" t="s">
        <v>272</v>
      </c>
      <c r="DB2" s="815"/>
      <c r="DC2" s="815"/>
      <c r="DD2" s="815" t="s">
        <v>338</v>
      </c>
      <c r="DE2" s="815"/>
      <c r="DF2" s="815"/>
      <c r="DG2" s="815" t="s">
        <v>338</v>
      </c>
      <c r="DH2" s="815"/>
      <c r="DI2" s="683"/>
      <c r="DJ2" s="603" t="s">
        <v>338</v>
      </c>
      <c r="DK2" s="601"/>
      <c r="DL2" s="683"/>
      <c r="DM2" s="603" t="s">
        <v>338</v>
      </c>
      <c r="DN2" s="601"/>
      <c r="DO2" s="683"/>
      <c r="DP2" s="603" t="s">
        <v>338</v>
      </c>
      <c r="DQ2" s="601"/>
      <c r="DR2" s="683"/>
      <c r="DS2" s="603" t="s">
        <v>338</v>
      </c>
      <c r="DT2" s="601"/>
      <c r="DU2" s="685"/>
      <c r="DV2" s="603" t="s">
        <v>338</v>
      </c>
      <c r="DW2" s="601"/>
      <c r="DX2" s="685"/>
      <c r="DY2" s="603" t="s">
        <v>338</v>
      </c>
      <c r="DZ2" s="601"/>
      <c r="EA2" s="685"/>
      <c r="EB2" s="603" t="s">
        <v>338</v>
      </c>
      <c r="EC2" s="601"/>
    </row>
    <row r="3" spans="1:133" x14ac:dyDescent="0.25">
      <c r="A3" s="54"/>
      <c r="B3" s="276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128" t="s">
        <v>107</v>
      </c>
      <c r="U3" s="64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64" t="s">
        <v>107</v>
      </c>
      <c r="AN3" s="815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64" t="s">
        <v>107</v>
      </c>
      <c r="BG3" s="815" t="s">
        <v>110</v>
      </c>
      <c r="BH3" s="815" t="s">
        <v>213</v>
      </c>
      <c r="BI3" s="815" t="s">
        <v>121</v>
      </c>
      <c r="BJ3" s="832" t="s">
        <v>323</v>
      </c>
      <c r="BK3" s="832" t="s">
        <v>324</v>
      </c>
      <c r="BL3" s="832" t="s">
        <v>325</v>
      </c>
      <c r="BM3" s="64" t="s">
        <v>3</v>
      </c>
      <c r="BN3" s="833" t="s">
        <v>326</v>
      </c>
      <c r="BO3" s="833" t="s">
        <v>327</v>
      </c>
      <c r="BP3" s="833" t="s">
        <v>328</v>
      </c>
      <c r="BQ3" s="815" t="s">
        <v>213</v>
      </c>
      <c r="BR3" s="756" t="s">
        <v>121</v>
      </c>
      <c r="BS3" s="815" t="s">
        <v>6</v>
      </c>
      <c r="BT3" s="815" t="s">
        <v>213</v>
      </c>
      <c r="BU3" s="756" t="s">
        <v>121</v>
      </c>
      <c r="BV3" s="815" t="s">
        <v>108</v>
      </c>
      <c r="BW3" s="815" t="s">
        <v>213</v>
      </c>
      <c r="BX3" s="815" t="s">
        <v>121</v>
      </c>
      <c r="BY3" s="833" t="s">
        <v>329</v>
      </c>
      <c r="BZ3" s="815" t="s">
        <v>213</v>
      </c>
      <c r="CA3" s="815" t="s">
        <v>121</v>
      </c>
      <c r="CB3" s="832" t="s">
        <v>330</v>
      </c>
      <c r="CC3" s="815" t="s">
        <v>213</v>
      </c>
      <c r="CD3" s="815" t="s">
        <v>121</v>
      </c>
      <c r="CE3" s="832" t="s">
        <v>331</v>
      </c>
      <c r="CF3" s="815" t="s">
        <v>213</v>
      </c>
      <c r="CG3" s="815" t="s">
        <v>121</v>
      </c>
      <c r="CH3" s="832" t="s">
        <v>103</v>
      </c>
      <c r="CI3" s="815" t="s">
        <v>213</v>
      </c>
      <c r="CJ3" s="815" t="s">
        <v>121</v>
      </c>
      <c r="CK3" s="832" t="s">
        <v>109</v>
      </c>
      <c r="CL3" s="815" t="s">
        <v>213</v>
      </c>
      <c r="CM3" s="815" t="s">
        <v>121</v>
      </c>
      <c r="CN3" s="832" t="s">
        <v>332</v>
      </c>
      <c r="CO3" s="815" t="s">
        <v>213</v>
      </c>
      <c r="CP3" s="815" t="s">
        <v>121</v>
      </c>
      <c r="CQ3" s="832" t="s">
        <v>333</v>
      </c>
      <c r="CR3" s="815" t="s">
        <v>213</v>
      </c>
      <c r="CS3" s="815" t="s">
        <v>121</v>
      </c>
      <c r="CT3" s="832" t="s">
        <v>336</v>
      </c>
      <c r="CU3" s="815" t="s">
        <v>213</v>
      </c>
      <c r="CV3" s="815" t="s">
        <v>121</v>
      </c>
      <c r="CW3" s="64" t="s">
        <v>107</v>
      </c>
      <c r="CX3" s="815" t="s">
        <v>213</v>
      </c>
      <c r="CY3" s="815" t="s">
        <v>121</v>
      </c>
      <c r="CZ3" s="815" t="s">
        <v>110</v>
      </c>
      <c r="DA3" s="815" t="s">
        <v>213</v>
      </c>
      <c r="DB3" s="815" t="s">
        <v>121</v>
      </c>
      <c r="DC3" s="815" t="s">
        <v>337</v>
      </c>
      <c r="DD3" s="815" t="s">
        <v>213</v>
      </c>
      <c r="DE3" s="815" t="s">
        <v>121</v>
      </c>
      <c r="DF3" s="815" t="s">
        <v>340</v>
      </c>
      <c r="DG3" s="815" t="s">
        <v>213</v>
      </c>
      <c r="DH3" s="815" t="s">
        <v>121</v>
      </c>
      <c r="DI3" s="832" t="s">
        <v>341</v>
      </c>
      <c r="DJ3" s="815" t="s">
        <v>213</v>
      </c>
      <c r="DK3" s="601" t="s">
        <v>121</v>
      </c>
      <c r="DL3" s="832" t="s">
        <v>3</v>
      </c>
      <c r="DM3" s="815" t="s">
        <v>213</v>
      </c>
      <c r="DN3" s="601" t="s">
        <v>121</v>
      </c>
      <c r="DO3" s="832" t="s">
        <v>342</v>
      </c>
      <c r="DP3" s="815" t="s">
        <v>213</v>
      </c>
      <c r="DQ3" s="601" t="s">
        <v>121</v>
      </c>
      <c r="DR3" s="832" t="s">
        <v>373</v>
      </c>
      <c r="DS3" s="815" t="s">
        <v>213</v>
      </c>
      <c r="DT3" s="601" t="s">
        <v>121</v>
      </c>
      <c r="DU3" s="846">
        <v>42156</v>
      </c>
      <c r="DV3" s="815" t="s">
        <v>213</v>
      </c>
      <c r="DW3" s="601" t="s">
        <v>121</v>
      </c>
      <c r="DX3" s="846" t="s">
        <v>375</v>
      </c>
      <c r="DY3" s="815" t="s">
        <v>213</v>
      </c>
      <c r="DZ3" s="601" t="s">
        <v>121</v>
      </c>
      <c r="EA3" s="846" t="s">
        <v>374</v>
      </c>
      <c r="EB3" s="815" t="s">
        <v>213</v>
      </c>
      <c r="EC3" s="601" t="s">
        <v>121</v>
      </c>
    </row>
    <row r="4" spans="1:133" x14ac:dyDescent="0.25">
      <c r="A4" s="91" t="s">
        <v>7</v>
      </c>
      <c r="B4" s="277"/>
      <c r="C4" s="114">
        <v>151.99150102521651</v>
      </c>
      <c r="D4" s="92">
        <v>154.76106736209019</v>
      </c>
      <c r="E4" s="92">
        <v>155.51457338567323</v>
      </c>
      <c r="F4" s="121">
        <v>154.01956499949671</v>
      </c>
      <c r="G4" s="92">
        <v>158.31088444000488</v>
      </c>
      <c r="H4" s="92">
        <v>167.65052845618359</v>
      </c>
      <c r="I4" s="92">
        <v>176.26801274530266</v>
      </c>
      <c r="J4" s="92">
        <v>163.97253100240957</v>
      </c>
      <c r="K4" s="114">
        <v>156.84352987889841</v>
      </c>
      <c r="L4" s="114">
        <v>182.05093387993477</v>
      </c>
      <c r="M4" s="92">
        <v>182.37986855324351</v>
      </c>
      <c r="N4" s="115">
        <v>178.27081911381845</v>
      </c>
      <c r="O4" s="92">
        <v>180.45532212449007</v>
      </c>
      <c r="P4" s="121">
        <v>159.05517404003433</v>
      </c>
      <c r="Q4" s="92">
        <v>164.03994473971628</v>
      </c>
      <c r="R4" s="92">
        <v>160.32406754972243</v>
      </c>
      <c r="S4" s="92">
        <v>157.30038323572469</v>
      </c>
      <c r="T4" s="121">
        <v>159.95281192477964</v>
      </c>
      <c r="U4" s="115">
        <v>159.39191337876065</v>
      </c>
      <c r="V4" s="92">
        <v>156.02210676217416</v>
      </c>
      <c r="W4" s="92">
        <v>157.23008139550751</v>
      </c>
      <c r="X4" s="92">
        <v>158.40455678384254</v>
      </c>
      <c r="Y4" s="92">
        <v>157.2793317172175</v>
      </c>
      <c r="Z4" s="114">
        <v>160.50108746991941</v>
      </c>
      <c r="AA4" s="92">
        <v>170.97826717621689</v>
      </c>
      <c r="AB4" s="92">
        <v>177.73286704168791</v>
      </c>
      <c r="AC4" s="115">
        <v>165.81533404812012</v>
      </c>
      <c r="AD4" s="92">
        <v>159.44340770130088</v>
      </c>
      <c r="AE4" s="114">
        <v>180.27601712492327</v>
      </c>
      <c r="AF4" s="92">
        <v>185.1909965169572</v>
      </c>
      <c r="AG4" s="92">
        <v>177.02279846786379</v>
      </c>
      <c r="AH4" s="115">
        <v>180.27752342840779</v>
      </c>
      <c r="AI4" s="92">
        <v>161.36528993190291</v>
      </c>
      <c r="AJ4" s="114">
        <v>161.99952445732268</v>
      </c>
      <c r="AK4" s="92">
        <v>158.28335696131521</v>
      </c>
      <c r="AL4" s="92">
        <v>155.53382742022254</v>
      </c>
      <c r="AM4" s="115">
        <v>158.05866445432972</v>
      </c>
      <c r="AN4" s="92">
        <v>160.20905782422304</v>
      </c>
      <c r="AO4" s="92">
        <v>154.72108818032282</v>
      </c>
      <c r="AP4" s="92">
        <v>154.75515788819953</v>
      </c>
      <c r="AQ4" s="92">
        <v>156.30701682905922</v>
      </c>
      <c r="AR4" s="92">
        <v>155.18521821014843</v>
      </c>
      <c r="AS4" s="92">
        <v>155.09116262781276</v>
      </c>
      <c r="AT4" s="92">
        <v>167.38966953894021</v>
      </c>
      <c r="AU4" s="92">
        <v>173.860427622646</v>
      </c>
      <c r="AV4" s="92">
        <v>162.25377057569867</v>
      </c>
      <c r="AW4" s="92">
        <v>157.13840762717774</v>
      </c>
      <c r="AX4" s="92">
        <v>177.90865071739094</v>
      </c>
      <c r="AY4" s="92">
        <v>180.91704484591762</v>
      </c>
      <c r="AZ4" s="92">
        <v>175.85633344020374</v>
      </c>
      <c r="BA4" s="92">
        <v>177.63397237032342</v>
      </c>
      <c r="BB4" s="92">
        <v>159.39906181603848</v>
      </c>
      <c r="BC4" s="92">
        <v>161.28706548203246</v>
      </c>
      <c r="BD4" s="92">
        <v>156.88927397812108</v>
      </c>
      <c r="BE4" s="92">
        <v>153.59584424538093</v>
      </c>
      <c r="BF4" s="92">
        <v>156.42814277824655</v>
      </c>
      <c r="BG4" s="92">
        <v>158.06982775176448</v>
      </c>
      <c r="BH4" s="92">
        <v>-2.1392300724585596</v>
      </c>
      <c r="BI4" s="469">
        <v>-1.3352741109093014E-2</v>
      </c>
      <c r="BJ4" s="92">
        <v>154.26490437350847</v>
      </c>
      <c r="BK4" s="92">
        <v>153.0117042466662</v>
      </c>
      <c r="BL4" s="92">
        <v>156.72454497959075</v>
      </c>
      <c r="BM4" s="92">
        <v>155.13536743040572</v>
      </c>
      <c r="BN4" s="92">
        <v>159.12746767486962</v>
      </c>
      <c r="BO4" s="92">
        <v>170.5434874604847</v>
      </c>
      <c r="BP4" s="92">
        <v>175.206949444667</v>
      </c>
      <c r="BQ4" s="602">
        <v>1.3465218220210033</v>
      </c>
      <c r="BR4" s="621">
        <v>7.7448436106665464E-3</v>
      </c>
      <c r="BS4" s="92">
        <v>164.72770432074557</v>
      </c>
      <c r="BT4" s="602">
        <v>2.4739337450469066</v>
      </c>
      <c r="BU4" s="621">
        <v>1.524731127214517E-2</v>
      </c>
      <c r="BV4" s="92">
        <v>157.58692470314634</v>
      </c>
      <c r="BW4" s="131">
        <v>0.44851707596859569</v>
      </c>
      <c r="BX4" s="763">
        <v>2.8542803935797476E-3</v>
      </c>
      <c r="BY4" s="92">
        <v>173.65650508079295</v>
      </c>
      <c r="BZ4" s="131">
        <v>-4.2521456365979873</v>
      </c>
      <c r="CA4" s="763">
        <v>-2.3900724441739195E-2</v>
      </c>
      <c r="CB4" s="92">
        <v>180.29716779926886</v>
      </c>
      <c r="CC4" s="131">
        <v>-0.61987704664875309</v>
      </c>
      <c r="CD4" s="763">
        <v>-3.4263053941472809E-3</v>
      </c>
      <c r="CE4" s="92">
        <v>177.25564323477565</v>
      </c>
      <c r="CF4" s="131">
        <f>CE4-AZ4</f>
        <v>1.3993097945719057</v>
      </c>
      <c r="CG4" s="763">
        <f>CF4/AZ4</f>
        <v>7.9571191278573518E-3</v>
      </c>
      <c r="CH4" s="92">
        <v>178.77508001034636</v>
      </c>
      <c r="CI4" s="131">
        <f>CH4-BA4</f>
        <v>1.1411076400229376</v>
      </c>
      <c r="CJ4" s="763">
        <f>CI4/BA4</f>
        <v>6.4239268243351955E-3</v>
      </c>
      <c r="CK4" s="92">
        <v>159.54979028488978</v>
      </c>
      <c r="CL4" s="131">
        <f>CK4-BB4</f>
        <v>0.1507284688512982</v>
      </c>
      <c r="CM4" s="763">
        <f>CL4/BB4</f>
        <v>9.4560449185863494E-4</v>
      </c>
      <c r="CN4" s="92">
        <v>160.79863965260867</v>
      </c>
      <c r="CO4" s="131">
        <f>CN4-BC4</f>
        <v>-0.48842582942378954</v>
      </c>
      <c r="CP4" s="763">
        <f>CO4/BC4</f>
        <v>-3.0283012959783848E-3</v>
      </c>
      <c r="CQ4" s="92">
        <v>157.04903133943722</v>
      </c>
      <c r="CR4" s="131">
        <f>CQ4-BD4</f>
        <v>0.15975736131613871</v>
      </c>
      <c r="CS4" s="763">
        <f>CR4/BD4</f>
        <v>1.0182809650736073E-3</v>
      </c>
      <c r="CT4" s="92">
        <v>157.88956696313369</v>
      </c>
      <c r="CU4" s="131">
        <f>CT4-BE4</f>
        <v>4.2937227177527575</v>
      </c>
      <c r="CV4" s="763">
        <f>CU4/BE4</f>
        <v>2.7954680276982051E-2</v>
      </c>
      <c r="CW4" s="92">
        <v>158.86020856687006</v>
      </c>
      <c r="CX4" s="131">
        <f>CW4-BF4</f>
        <v>2.432065788623504</v>
      </c>
      <c r="CY4" s="763">
        <f>CX4/BF4</f>
        <v>1.5547495133731879E-2</v>
      </c>
      <c r="CZ4" s="92">
        <v>159.28775600922151</v>
      </c>
      <c r="DA4" s="131">
        <f>CZ4-BG4</f>
        <v>1.2179282574570323</v>
      </c>
      <c r="DB4" s="763">
        <f>DA4/BG4</f>
        <v>7.7050014843420174E-3</v>
      </c>
      <c r="DC4" s="92">
        <v>158.22488680714821</v>
      </c>
      <c r="DD4" s="131">
        <f>DC4-BJ4</f>
        <v>3.9599824336397376</v>
      </c>
      <c r="DE4" s="763">
        <f>DD4/BJ4</f>
        <v>2.5670015158157877E-2</v>
      </c>
      <c r="DF4" s="92">
        <v>157.75827157016255</v>
      </c>
      <c r="DG4" s="131">
        <f>DF4-BK4</f>
        <v>4.7465673234963504</v>
      </c>
      <c r="DH4" s="763">
        <f>DG4/BK4</f>
        <v>3.102094278908581E-2</v>
      </c>
      <c r="DI4" s="92">
        <v>158.39119025439823</v>
      </c>
      <c r="DJ4" s="131">
        <f>DI4-BL4</f>
        <v>1.6666452748074789</v>
      </c>
      <c r="DK4" s="763">
        <f>DJ4/BL4</f>
        <v>1.0634232659756744E-2</v>
      </c>
      <c r="DL4" s="92">
        <v>158.18342696075089</v>
      </c>
      <c r="DM4" s="131">
        <f>DL4-BM4</f>
        <v>3.0480595303451707</v>
      </c>
      <c r="DN4" s="763">
        <f>DM4/BM4</f>
        <v>1.964774107176135E-2</v>
      </c>
      <c r="DO4" s="92">
        <v>157.67499510481849</v>
      </c>
      <c r="DP4" s="131">
        <f>DO4-BN4</f>
        <v>-1.4524725700511283</v>
      </c>
      <c r="DQ4" s="763">
        <f>DP4/BN4</f>
        <v>-9.1277300598965761E-3</v>
      </c>
      <c r="DR4" s="92">
        <v>168.29302606657924</v>
      </c>
      <c r="DS4" s="131">
        <f>DR4-BO4</f>
        <v>-2.2504613939054536</v>
      </c>
      <c r="DT4" s="763">
        <f>DS4/BO4</f>
        <v>-1.3195821355693166E-2</v>
      </c>
      <c r="DU4" s="92">
        <v>173.73795929391488</v>
      </c>
      <c r="DV4" s="131">
        <f>DU4-BP4</f>
        <v>-1.4689901507521199</v>
      </c>
      <c r="DW4" s="763">
        <f>DV4/BP4</f>
        <v>-8.38431440880745E-3</v>
      </c>
      <c r="DX4" s="92">
        <v>163.15432076850493</v>
      </c>
      <c r="DY4" s="131">
        <f>DX4-BS4</f>
        <v>-1.5733835522406423</v>
      </c>
      <c r="DZ4" s="763">
        <f>DY4/BS4</f>
        <v>-9.5514203802480394E-3</v>
      </c>
      <c r="EA4" s="92">
        <v>159.76262022069125</v>
      </c>
      <c r="EB4" s="131">
        <f>EA4-BV4</f>
        <v>2.1756955175449093</v>
      </c>
      <c r="EC4" s="763">
        <f>EB4/BV4</f>
        <v>1.3806320046180012E-2</v>
      </c>
    </row>
    <row r="5" spans="1:133" x14ac:dyDescent="0.25">
      <c r="A5" s="93" t="s">
        <v>25</v>
      </c>
      <c r="B5" s="278">
        <v>154.68700000000001</v>
      </c>
      <c r="C5" s="293">
        <v>149.83886447336371</v>
      </c>
      <c r="D5" s="216">
        <v>150.09167510607173</v>
      </c>
      <c r="E5" s="216">
        <v>151.65645072490366</v>
      </c>
      <c r="F5" s="122">
        <v>150.43496724501</v>
      </c>
      <c r="G5" s="518">
        <v>155.23031574816409</v>
      </c>
      <c r="H5" s="518">
        <v>168.85474609583332</v>
      </c>
      <c r="I5" s="518">
        <v>177.66304083518409</v>
      </c>
      <c r="J5" s="518">
        <v>162.22280326715267</v>
      </c>
      <c r="K5" s="293">
        <v>153.539402834686</v>
      </c>
      <c r="L5" s="293">
        <v>179.88060708878308</v>
      </c>
      <c r="M5" s="216">
        <v>180.92387334455489</v>
      </c>
      <c r="N5" s="22">
        <v>176.16050736981614</v>
      </c>
      <c r="O5" s="518">
        <v>178.70105330808039</v>
      </c>
      <c r="P5" s="122">
        <v>155.90469994284882</v>
      </c>
      <c r="Q5" s="518">
        <v>157.16789702616822</v>
      </c>
      <c r="R5" s="518">
        <v>153.20560639732324</v>
      </c>
      <c r="S5" s="518">
        <v>150.65012506606897</v>
      </c>
      <c r="T5" s="122">
        <v>152.75231653288412</v>
      </c>
      <c r="U5" s="22">
        <v>154.80205003355434</v>
      </c>
      <c r="V5" s="518">
        <v>150.62524170415864</v>
      </c>
      <c r="W5" s="518">
        <v>152.29329274138695</v>
      </c>
      <c r="X5" s="518">
        <v>152.23579768248084</v>
      </c>
      <c r="Y5" s="518">
        <v>151.61607265245715</v>
      </c>
      <c r="Z5" s="293">
        <v>156.85923045840531</v>
      </c>
      <c r="AA5" s="216">
        <v>174.36593727261135</v>
      </c>
      <c r="AB5" s="216">
        <v>179.19930924559938</v>
      </c>
      <c r="AC5" s="22">
        <v>163.97950341496028</v>
      </c>
      <c r="AD5" s="518">
        <v>154.52533298062093</v>
      </c>
      <c r="AE5" s="293">
        <v>179.97051390058971</v>
      </c>
      <c r="AF5" s="216">
        <v>185.13345564301355</v>
      </c>
      <c r="AG5" s="216">
        <v>175.90337183950555</v>
      </c>
      <c r="AH5" s="22">
        <v>180.02900195174075</v>
      </c>
      <c r="AI5" s="518">
        <v>156.95249162088464</v>
      </c>
      <c r="AJ5" s="293">
        <v>157.11272655960101</v>
      </c>
      <c r="AK5" s="216">
        <v>153.77178409115518</v>
      </c>
      <c r="AL5" s="216">
        <v>151.25504025634567</v>
      </c>
      <c r="AM5" s="216">
        <v>153.23519826542977</v>
      </c>
      <c r="AN5" s="518">
        <v>155.63860580134423</v>
      </c>
      <c r="AO5" s="518">
        <v>148.9649133622105</v>
      </c>
      <c r="AP5" s="518">
        <v>149.05764808951949</v>
      </c>
      <c r="AQ5" s="518">
        <v>150.80000000000001</v>
      </c>
      <c r="AR5" s="518">
        <v>149.51344745283137</v>
      </c>
      <c r="AS5" s="518">
        <v>151.69999999999999</v>
      </c>
      <c r="AT5" s="518">
        <v>168.05089876129273</v>
      </c>
      <c r="AU5" s="518">
        <v>171.95</v>
      </c>
      <c r="AV5" s="518">
        <v>160.27821444160054</v>
      </c>
      <c r="AW5" s="518">
        <v>152.23526557467258</v>
      </c>
      <c r="AX5" s="518">
        <v>176.54755256093827</v>
      </c>
      <c r="AY5" s="518">
        <v>180.09400880399909</v>
      </c>
      <c r="AZ5" s="518">
        <v>169.71750763428201</v>
      </c>
      <c r="BA5" s="518">
        <v>174.98269954350175</v>
      </c>
      <c r="BB5" s="518">
        <v>154.36364040211953</v>
      </c>
      <c r="BC5" s="518">
        <v>155.99395116312084</v>
      </c>
      <c r="BD5" s="518">
        <v>151.77764486975013</v>
      </c>
      <c r="BE5" s="518">
        <v>148.73543799151975</v>
      </c>
      <c r="BF5" s="518">
        <v>151.27752921081157</v>
      </c>
      <c r="BG5" s="518">
        <v>153.32821167378006</v>
      </c>
      <c r="BH5" s="518">
        <v>-2.310394127564166</v>
      </c>
      <c r="BI5" s="565">
        <v>-1.4844608223445133E-2</v>
      </c>
      <c r="BJ5" s="518">
        <v>149.86342834624023</v>
      </c>
      <c r="BK5" s="518">
        <v>150.1661146206533</v>
      </c>
      <c r="BL5" s="518">
        <v>152.77662194122505</v>
      </c>
      <c r="BM5" s="518">
        <v>150.7520516631848</v>
      </c>
      <c r="BN5" s="518">
        <v>155.47377361246711</v>
      </c>
      <c r="BO5" s="518">
        <v>173.09904328350945</v>
      </c>
      <c r="BP5" s="518">
        <v>176.16644508602312</v>
      </c>
      <c r="BQ5" s="518">
        <v>4.2164450860231284</v>
      </c>
      <c r="BR5" s="764">
        <v>2.4521343914062976E-2</v>
      </c>
      <c r="BS5" s="518">
        <v>163.1025094790925</v>
      </c>
      <c r="BT5" s="518">
        <v>2.8242950374919644</v>
      </c>
      <c r="BU5" s="764">
        <v>1.7621203526203701E-2</v>
      </c>
      <c r="BV5" s="518">
        <v>153.60725180136211</v>
      </c>
      <c r="BW5" s="126">
        <v>5.0481445222167167</v>
      </c>
      <c r="BX5" s="576">
        <v>3.003937830399428E-2</v>
      </c>
      <c r="BY5" s="518">
        <v>179.54299557306595</v>
      </c>
      <c r="BZ5" s="126">
        <v>2.99544301212768</v>
      </c>
      <c r="CA5" s="576">
        <v>1.6966777328129509E-2</v>
      </c>
      <c r="CB5" s="518">
        <v>181.67955699500394</v>
      </c>
      <c r="CC5" s="126">
        <v>1.5855481910048468</v>
      </c>
      <c r="CD5" s="576">
        <v>8.8040029845214869E-3</v>
      </c>
      <c r="CE5" s="518">
        <v>179.04052447896555</v>
      </c>
      <c r="CF5" s="126">
        <f t="shared" ref="CF5:CF64" si="0">CE5-AZ5</f>
        <v>9.3230168446835364</v>
      </c>
      <c r="CG5" s="576">
        <f t="shared" ref="CG5:CG64" si="1">CF5/AZ5</f>
        <v>5.4932558076290876E-2</v>
      </c>
      <c r="CH5" s="518">
        <v>179.9556023811692</v>
      </c>
      <c r="CI5" s="126">
        <f t="shared" ref="CI5:CI64" si="2">CH5-BA5</f>
        <v>4.9729028376674478</v>
      </c>
      <c r="CJ5" s="576">
        <f t="shared" ref="CJ5:CJ64" si="3">CI5/BA5</f>
        <v>2.8419397178354504E-2</v>
      </c>
      <c r="CK5" s="518">
        <v>156.22702860148598</v>
      </c>
      <c r="CL5" s="126">
        <f t="shared" ref="CL5:CL64" si="4">CK5-BB5</f>
        <v>1.8633881993664545</v>
      </c>
      <c r="CM5" s="576">
        <f t="shared" ref="CM5:CM64" si="5">CL5/BB5</f>
        <v>1.2071419114710571E-2</v>
      </c>
      <c r="CN5" s="518">
        <v>156.11332917639979</v>
      </c>
      <c r="CO5" s="126">
        <f t="shared" ref="CO5:CO64" si="6">CN5-BC5</f>
        <v>0.11937801327894704</v>
      </c>
      <c r="CP5" s="576">
        <f t="shared" ref="CP5:CP64" si="7">CO5/BC5</f>
        <v>7.6527334802946941E-4</v>
      </c>
      <c r="CQ5" s="518">
        <v>154.21643758561612</v>
      </c>
      <c r="CR5" s="126">
        <f t="shared" ref="CR5:CR64" si="8">CQ5-BD5</f>
        <v>2.4387927158659863</v>
      </c>
      <c r="CS5" s="576">
        <f t="shared" ref="CS5:CS64" si="9">CR5/BD5</f>
        <v>1.6068194482519917E-2</v>
      </c>
      <c r="CT5" s="518">
        <v>152.90476074212128</v>
      </c>
      <c r="CU5" s="126">
        <f t="shared" ref="CU5:CU64" si="10">CT5-BE5</f>
        <v>4.1693227506015376</v>
      </c>
      <c r="CV5" s="576">
        <f t="shared" ref="CV5:CV64" si="11">CU5/BE5</f>
        <v>2.8031804705743728E-2</v>
      </c>
      <c r="CW5" s="518">
        <v>153.98927721783184</v>
      </c>
      <c r="CX5" s="126">
        <f t="shared" ref="CX5:CX64" si="12">CW5-BF5</f>
        <v>2.711748007020276</v>
      </c>
      <c r="CY5" s="576">
        <f t="shared" ref="CY5:CY64" si="13">CX5/BF5</f>
        <v>1.7925649772091014E-2</v>
      </c>
      <c r="CZ5" s="518">
        <v>155.42163505031741</v>
      </c>
      <c r="DA5" s="126">
        <f t="shared" ref="DA5:DA64" si="14">CZ5-BG5</f>
        <v>2.0934233765373449</v>
      </c>
      <c r="DB5" s="576">
        <f t="shared" ref="DB5:DB64" si="15">DA5/BG5</f>
        <v>1.3653217197832428E-2</v>
      </c>
      <c r="DC5" s="518">
        <v>154.36633805542203</v>
      </c>
      <c r="DD5" s="126">
        <f t="shared" ref="DD5" si="16">DC5-BJ5</f>
        <v>4.5029097091818073</v>
      </c>
      <c r="DE5" s="576">
        <f t="shared" ref="DE5" si="17">DD5/BJ5</f>
        <v>3.0046754961313257E-2</v>
      </c>
      <c r="DF5" s="518">
        <v>153.71150361287201</v>
      </c>
      <c r="DG5" s="126">
        <f t="shared" ref="DG5:DG64" si="18">DF5-BK5</f>
        <v>3.5453889922187045</v>
      </c>
      <c r="DH5" s="576">
        <f t="shared" ref="DH5:DH64" si="19">DG5/BK5</f>
        <v>2.3609780416673873E-2</v>
      </c>
      <c r="DI5" s="518">
        <v>154.53614188874525</v>
      </c>
      <c r="DJ5" s="126">
        <f t="shared" ref="DJ5:DJ64" si="20">DI5-BL5</f>
        <v>1.7595199475202037</v>
      </c>
      <c r="DK5" s="576">
        <f t="shared" ref="DK5:DK64" si="21">DJ5/BL5</f>
        <v>1.1516944969480419E-2</v>
      </c>
      <c r="DL5" s="518">
        <v>154.20500275402367</v>
      </c>
      <c r="DM5" s="126">
        <f t="shared" ref="DM5:DM64" si="22">DL5-BM5</f>
        <v>3.4529510908388659</v>
      </c>
      <c r="DN5" s="576">
        <f t="shared" ref="DN5:DN64" si="23">DM5/BM5</f>
        <v>2.2904836469844952E-2</v>
      </c>
      <c r="DO5" s="518">
        <v>154.86723373508443</v>
      </c>
      <c r="DP5" s="126">
        <f t="shared" ref="DP5:DP64" si="24">DO5-BN5</f>
        <v>-0.60653987738268711</v>
      </c>
      <c r="DQ5" s="847">
        <f t="shared" ref="DQ5:DQ64" si="25">DP5/BN5</f>
        <v>-3.9012359659741994E-3</v>
      </c>
      <c r="DR5" s="518">
        <v>170.41047970904825</v>
      </c>
      <c r="DS5" s="126">
        <f t="shared" ref="DS5:DS64" si="26">DR5-BO5</f>
        <v>-2.6885635744611989</v>
      </c>
      <c r="DT5" s="847">
        <f t="shared" ref="DT5:DT64" si="27">DS5/BO5</f>
        <v>-1.5531937805443256E-2</v>
      </c>
      <c r="DU5" s="518">
        <v>173.37253999569958</v>
      </c>
      <c r="DV5" s="126">
        <f t="shared" ref="DV5:DV64" si="28">DU5-BP5</f>
        <v>-2.7939050903235341</v>
      </c>
      <c r="DW5" s="847">
        <f t="shared" ref="DW5:DW64" si="29">DV5/BP5</f>
        <v>-1.585946227704858E-2</v>
      </c>
      <c r="DX5" s="518">
        <v>161.58864894723041</v>
      </c>
      <c r="DY5" s="126">
        <f t="shared" ref="DY5:DY64" si="30">DX5-BS5</f>
        <v>-1.5138605318620932</v>
      </c>
      <c r="DZ5" s="847">
        <f t="shared" ref="DZ5:DZ64" si="31">DY5/BS5</f>
        <v>-9.2816507648899749E-3</v>
      </c>
      <c r="EA5" s="518">
        <v>156.1603470811848</v>
      </c>
      <c r="EB5" s="126">
        <f t="shared" ref="EB5:EB64" si="32">EA5-BV5</f>
        <v>2.5530952798226849</v>
      </c>
      <c r="EC5" s="847">
        <f t="shared" ref="EC5:EC64" si="33">EB5/BV5</f>
        <v>1.6620929349899647E-2</v>
      </c>
    </row>
    <row r="6" spans="1:133" x14ac:dyDescent="0.25">
      <c r="A6" s="68" t="s">
        <v>26</v>
      </c>
      <c r="B6" s="279">
        <v>164.011</v>
      </c>
      <c r="C6" s="29">
        <v>164.03350228917108</v>
      </c>
      <c r="D6" s="515">
        <v>163.39044310762489</v>
      </c>
      <c r="E6" s="515">
        <v>161.39588693105514</v>
      </c>
      <c r="F6" s="123">
        <v>163.08729319584731</v>
      </c>
      <c r="G6" s="503">
        <v>162.98902286462709</v>
      </c>
      <c r="H6" s="503">
        <v>163.96740395809081</v>
      </c>
      <c r="I6" s="503">
        <v>171.19497894128335</v>
      </c>
      <c r="J6" s="503">
        <v>164.27308776455976</v>
      </c>
      <c r="K6" s="29">
        <v>163.39847974977894</v>
      </c>
      <c r="L6" s="29">
        <v>171.30438013151542</v>
      </c>
      <c r="M6" s="515">
        <v>170.96901590492945</v>
      </c>
      <c r="N6" s="504">
        <v>166.44434704727783</v>
      </c>
      <c r="O6" s="503">
        <v>168.05239037339408</v>
      </c>
      <c r="P6" s="123">
        <v>163.94662364151478</v>
      </c>
      <c r="Q6" s="503">
        <v>163.16571312663689</v>
      </c>
      <c r="R6" s="503">
        <v>163.79410193276968</v>
      </c>
      <c r="S6" s="503">
        <v>164.18943798198347</v>
      </c>
      <c r="T6" s="123">
        <v>163.85088036018391</v>
      </c>
      <c r="U6" s="504">
        <v>163.91052061993003</v>
      </c>
      <c r="V6" s="503">
        <v>164.76472953951338</v>
      </c>
      <c r="W6" s="503">
        <v>164.48853453203256</v>
      </c>
      <c r="X6" s="503">
        <v>160.46375014866098</v>
      </c>
      <c r="Y6" s="503">
        <v>163.4662827695013</v>
      </c>
      <c r="Z6" s="29">
        <v>161.90998902305159</v>
      </c>
      <c r="AA6" s="515">
        <v>165.69429407754922</v>
      </c>
      <c r="AB6" s="515">
        <v>178.98628628366154</v>
      </c>
      <c r="AC6" s="504">
        <v>165.1797207486961</v>
      </c>
      <c r="AD6" s="503">
        <v>163.88109383331806</v>
      </c>
      <c r="AE6" s="29">
        <v>171.03800844632138</v>
      </c>
      <c r="AF6" s="515">
        <v>177.4437329962351</v>
      </c>
      <c r="AG6" s="515">
        <v>166.30918178598137</v>
      </c>
      <c r="AH6" s="504">
        <v>169.61561226776695</v>
      </c>
      <c r="AI6" s="503">
        <v>164.55826767913248</v>
      </c>
      <c r="AJ6" s="29">
        <v>163.07627678704077</v>
      </c>
      <c r="AK6" s="515">
        <v>163.91198044009778</v>
      </c>
      <c r="AL6" s="515">
        <v>163.20805300147305</v>
      </c>
      <c r="AM6" s="504">
        <v>163.41012981463456</v>
      </c>
      <c r="AN6" s="503">
        <v>163.89272828829451</v>
      </c>
      <c r="AO6" s="503">
        <v>163.58262657414545</v>
      </c>
      <c r="AP6" s="503">
        <v>162.53565191593228</v>
      </c>
      <c r="AQ6" s="503">
        <v>161.71847609841046</v>
      </c>
      <c r="AR6" s="503">
        <v>162.73846907502946</v>
      </c>
      <c r="AS6" s="503">
        <v>161.99734159378869</v>
      </c>
      <c r="AT6" s="503">
        <v>163.93365242100694</v>
      </c>
      <c r="AU6" s="503">
        <v>164.83472390107059</v>
      </c>
      <c r="AV6" s="503">
        <v>163.0323717390711</v>
      </c>
      <c r="AW6" s="503">
        <v>162.81333956871552</v>
      </c>
      <c r="AX6" s="503">
        <v>169.11243045442666</v>
      </c>
      <c r="AY6" s="503">
        <v>167.973670310024</v>
      </c>
      <c r="AZ6" s="503">
        <v>164.56856579202909</v>
      </c>
      <c r="BA6" s="503">
        <v>165.94487679513213</v>
      </c>
      <c r="BB6" s="503">
        <v>163.13707601925938</v>
      </c>
      <c r="BC6" s="503">
        <v>162.82957182029108</v>
      </c>
      <c r="BD6" s="503">
        <v>163.01248609609749</v>
      </c>
      <c r="BE6" s="503">
        <v>163.11779827517813</v>
      </c>
      <c r="BF6" s="503">
        <v>163.0112153368195</v>
      </c>
      <c r="BG6" s="503">
        <v>163.09430339999355</v>
      </c>
      <c r="BH6" s="503">
        <v>-0.79842488830095704</v>
      </c>
      <c r="BI6" s="485">
        <v>-4.8716309542208291E-3</v>
      </c>
      <c r="BJ6" s="503">
        <v>164.83731709904603</v>
      </c>
      <c r="BK6" s="503">
        <v>164.15901707434085</v>
      </c>
      <c r="BL6" s="503">
        <v>163.52165944083711</v>
      </c>
      <c r="BM6" s="503">
        <v>164.25652022506918</v>
      </c>
      <c r="BN6" s="503">
        <v>163.98584329997558</v>
      </c>
      <c r="BO6" s="503">
        <v>170.10837382861334</v>
      </c>
      <c r="BP6" s="503">
        <v>178.60149426496895</v>
      </c>
      <c r="BQ6" s="503">
        <v>13.76677036389836</v>
      </c>
      <c r="BR6" s="765">
        <v>8.3518630286667075E-2</v>
      </c>
      <c r="BS6" s="503">
        <v>167.90092220459775</v>
      </c>
      <c r="BT6" s="503">
        <v>4.8685504655266527</v>
      </c>
      <c r="BU6" s="765">
        <v>2.9862477087180185E-2</v>
      </c>
      <c r="BV6" s="503">
        <v>165.16563900891717</v>
      </c>
      <c r="BW6" s="503">
        <v>6.1747214076063983</v>
      </c>
      <c r="BX6" s="485">
        <v>3.7665978378550014E-2</v>
      </c>
      <c r="BY6" s="503">
        <v>187.86871624428747</v>
      </c>
      <c r="BZ6" s="503">
        <v>18.756285789860812</v>
      </c>
      <c r="CA6" s="485">
        <v>0.11091015450171392</v>
      </c>
      <c r="CB6" s="503" t="e">
        <v>#DIV/0!</v>
      </c>
      <c r="CC6" s="503" t="e">
        <v>#DIV/0!</v>
      </c>
      <c r="CD6" s="485" t="e">
        <v>#DIV/0!</v>
      </c>
      <c r="CE6" s="503">
        <v>165.84089859978459</v>
      </c>
      <c r="CF6" s="503">
        <f t="shared" si="0"/>
        <v>1.2723328077555038</v>
      </c>
      <c r="CG6" s="485">
        <f t="shared" si="1"/>
        <v>7.7313234251758277E-3</v>
      </c>
      <c r="CH6" s="503">
        <v>174.30112045646911</v>
      </c>
      <c r="CI6" s="503">
        <f t="shared" si="2"/>
        <v>8.3562436613369755</v>
      </c>
      <c r="CJ6" s="485">
        <f t="shared" si="3"/>
        <v>5.0355538674768531E-2</v>
      </c>
      <c r="CK6" s="503">
        <v>166.26434666482533</v>
      </c>
      <c r="CL6" s="503">
        <f t="shared" si="4"/>
        <v>3.1272706455659431</v>
      </c>
      <c r="CM6" s="485">
        <f t="shared" si="5"/>
        <v>1.9169588678889578E-2</v>
      </c>
      <c r="CN6" s="503">
        <v>163.34760042167599</v>
      </c>
      <c r="CO6" s="503">
        <f t="shared" si="6"/>
        <v>0.51802860138491269</v>
      </c>
      <c r="CP6" s="485">
        <f t="shared" si="7"/>
        <v>3.1814159774162E-3</v>
      </c>
      <c r="CQ6" s="503">
        <v>161.49809254221407</v>
      </c>
      <c r="CR6" s="503">
        <f t="shared" si="8"/>
        <v>-1.5143935538834228</v>
      </c>
      <c r="CS6" s="485">
        <f t="shared" si="9"/>
        <v>-9.2900463648574304E-3</v>
      </c>
      <c r="CT6" s="503">
        <v>163.48925774232953</v>
      </c>
      <c r="CU6" s="503">
        <f t="shared" si="10"/>
        <v>0.37145946715139644</v>
      </c>
      <c r="CV6" s="485">
        <f t="shared" si="11"/>
        <v>2.277246695818858E-3</v>
      </c>
      <c r="CW6" s="503">
        <v>162.80539147231346</v>
      </c>
      <c r="CX6" s="503">
        <f t="shared" si="12"/>
        <v>-0.20582386450604417</v>
      </c>
      <c r="CY6" s="485">
        <f t="shared" si="13"/>
        <v>-1.262636218500449E-3</v>
      </c>
      <c r="CZ6" s="503">
        <v>165.03400923730331</v>
      </c>
      <c r="DA6" s="503">
        <f t="shared" si="14"/>
        <v>1.9397058373097593</v>
      </c>
      <c r="DB6" s="485">
        <f t="shared" si="15"/>
        <v>1.1893155045106475E-2</v>
      </c>
      <c r="DC6" s="503">
        <v>167.02659827001239</v>
      </c>
      <c r="DD6" s="503">
        <f t="shared" ref="DD6:DD64" si="34">DC6-BJ6</f>
        <v>2.1892811709663533</v>
      </c>
      <c r="DE6" s="485">
        <f t="shared" ref="DE6:DE64" si="35">DD6/BJ6</f>
        <v>1.3281465686867961E-2</v>
      </c>
      <c r="DF6" s="503">
        <v>163.64807303377134</v>
      </c>
      <c r="DG6" s="503">
        <f t="shared" si="18"/>
        <v>-0.51094404056951248</v>
      </c>
      <c r="DH6" s="485">
        <f t="shared" si="19"/>
        <v>-3.1124945170579754E-3</v>
      </c>
      <c r="DI6" s="503">
        <v>160.8283837770598</v>
      </c>
      <c r="DJ6" s="503">
        <f t="shared" si="20"/>
        <v>-2.6932756637773139</v>
      </c>
      <c r="DK6" s="485">
        <f t="shared" si="21"/>
        <v>-1.6470452128402924E-2</v>
      </c>
      <c r="DL6" s="503">
        <v>164.98759598346129</v>
      </c>
      <c r="DM6" s="503">
        <f t="shared" si="22"/>
        <v>0.73107575839210881</v>
      </c>
      <c r="DN6" s="485">
        <f t="shared" si="23"/>
        <v>4.4508172789145114E-3</v>
      </c>
      <c r="DO6" s="503">
        <v>162.68490622370601</v>
      </c>
      <c r="DP6" s="503">
        <f t="shared" si="24"/>
        <v>-1.3009370762695767</v>
      </c>
      <c r="DQ6" s="868">
        <f t="shared" si="25"/>
        <v>-7.9332279548656043E-3</v>
      </c>
      <c r="DR6" s="503">
        <v>164.69772838775495</v>
      </c>
      <c r="DS6" s="503">
        <f t="shared" si="26"/>
        <v>-5.4106454408583886</v>
      </c>
      <c r="DT6" s="868">
        <f t="shared" si="27"/>
        <v>-3.1807049347903897E-2</v>
      </c>
      <c r="DU6" s="503">
        <v>176.5533020329369</v>
      </c>
      <c r="DV6" s="503">
        <f t="shared" si="28"/>
        <v>-2.0481922320320507</v>
      </c>
      <c r="DW6" s="868">
        <f t="shared" si="29"/>
        <v>-1.1467945665635929E-2</v>
      </c>
      <c r="DX6" s="503">
        <v>165.05492336111226</v>
      </c>
      <c r="DY6" s="503">
        <f t="shared" si="30"/>
        <v>-2.8459988434854893</v>
      </c>
      <c r="DZ6" s="868">
        <f t="shared" si="31"/>
        <v>-1.6950465823037362E-2</v>
      </c>
      <c r="EA6" s="503">
        <v>165.00747241036225</v>
      </c>
      <c r="EB6" s="503">
        <f t="shared" si="32"/>
        <v>-0.15816659855491366</v>
      </c>
      <c r="EC6" s="868">
        <f t="shared" si="33"/>
        <v>-9.5762411300557714E-4</v>
      </c>
    </row>
    <row r="7" spans="1:133" x14ac:dyDescent="0.25">
      <c r="A7" s="69" t="s">
        <v>9</v>
      </c>
      <c r="B7" s="280">
        <v>161.07</v>
      </c>
      <c r="C7" s="295">
        <v>161.90009601094263</v>
      </c>
      <c r="D7" s="514">
        <v>160.89914347772631</v>
      </c>
      <c r="E7" s="514">
        <v>158.00224116654138</v>
      </c>
      <c r="F7" s="124">
        <v>160.49333959946765</v>
      </c>
      <c r="G7" s="233">
        <v>159.09684800802299</v>
      </c>
      <c r="H7" s="233">
        <v>160.80259380151304</v>
      </c>
      <c r="I7" s="233">
        <v>167.60493827160494</v>
      </c>
      <c r="J7" s="514">
        <v>160.67017995151213</v>
      </c>
      <c r="K7" s="295">
        <v>160.53889230949662</v>
      </c>
      <c r="L7" s="295">
        <v>160.88377979329255</v>
      </c>
      <c r="M7" s="514">
        <v>163.51071181755356</v>
      </c>
      <c r="N7" s="28">
        <v>162.00448936339916</v>
      </c>
      <c r="O7" s="514">
        <v>162.09355923757317</v>
      </c>
      <c r="P7" s="124">
        <v>160.7122699588935</v>
      </c>
      <c r="Q7" s="514">
        <v>160.09707054948865</v>
      </c>
      <c r="R7" s="514">
        <v>160.99806599834724</v>
      </c>
      <c r="S7" s="514">
        <v>161.90020914251568</v>
      </c>
      <c r="T7" s="124">
        <v>161.24</v>
      </c>
      <c r="U7" s="28">
        <v>160.9135467375412</v>
      </c>
      <c r="V7" s="233">
        <v>162.4970698546648</v>
      </c>
      <c r="W7" s="233">
        <v>161.09988402266794</v>
      </c>
      <c r="X7" s="233">
        <v>156.5966943063878</v>
      </c>
      <c r="Y7" s="514">
        <v>160.40369542484913</v>
      </c>
      <c r="Z7" s="202">
        <v>158.19730210296927</v>
      </c>
      <c r="AA7" s="513">
        <v>160.69488388752913</v>
      </c>
      <c r="AB7" s="513">
        <v>167.51347667141707</v>
      </c>
      <c r="AC7" s="28">
        <v>160.11685383106641</v>
      </c>
      <c r="AD7" s="514">
        <v>160.33439833673933</v>
      </c>
      <c r="AE7" s="295">
        <v>160.79871829940211</v>
      </c>
      <c r="AF7" s="514">
        <v>172.2567287784679</v>
      </c>
      <c r="AG7" s="514">
        <v>161.59858947987072</v>
      </c>
      <c r="AH7" s="28">
        <v>163.66383569883848</v>
      </c>
      <c r="AI7" s="740">
        <v>160.7096022912055</v>
      </c>
      <c r="AJ7" s="295">
        <v>160.0019133263178</v>
      </c>
      <c r="AK7" s="514">
        <v>161.5026623621651</v>
      </c>
      <c r="AL7" s="514">
        <v>161.06</v>
      </c>
      <c r="AM7" s="28">
        <v>160.96</v>
      </c>
      <c r="AN7" s="740">
        <v>160.33439833673933</v>
      </c>
      <c r="AO7" s="233">
        <v>160.93696441024548</v>
      </c>
      <c r="AP7" s="233">
        <v>159.76864006948693</v>
      </c>
      <c r="AQ7" s="233">
        <v>158.5</v>
      </c>
      <c r="AR7" s="514">
        <v>159.9</v>
      </c>
      <c r="AS7" s="233">
        <v>158.52802097476473</v>
      </c>
      <c r="AT7" s="233">
        <v>159.07931423147653</v>
      </c>
      <c r="AU7" s="233">
        <v>159.27000000000001</v>
      </c>
      <c r="AV7" s="514">
        <v>158.80000000000001</v>
      </c>
      <c r="AW7" s="514">
        <v>159.62627435178152</v>
      </c>
      <c r="AX7" s="233">
        <v>161.78378136601512</v>
      </c>
      <c r="AY7" s="233">
        <v>160.6264796940448</v>
      </c>
      <c r="AZ7" s="233">
        <v>159.32</v>
      </c>
      <c r="BA7" s="38">
        <v>159.96</v>
      </c>
      <c r="BB7" s="740">
        <v>159.65903133748535</v>
      </c>
      <c r="BC7" s="233">
        <v>160.03626115431339</v>
      </c>
      <c r="BD7" s="233">
        <v>160.1910327418654</v>
      </c>
      <c r="BE7" s="233">
        <v>160.16503842843554</v>
      </c>
      <c r="BF7" s="514">
        <v>160.14131990804569</v>
      </c>
      <c r="BG7" s="514">
        <v>159.82357856744161</v>
      </c>
      <c r="BH7" s="740">
        <v>-0.51081976929771145</v>
      </c>
      <c r="BI7" s="546">
        <v>-3.1859649245377097E-3</v>
      </c>
      <c r="BJ7" s="740">
        <v>162.50156895181146</v>
      </c>
      <c r="BK7" s="740">
        <v>161.59557046522974</v>
      </c>
      <c r="BL7" s="740">
        <v>160.60857486459022</v>
      </c>
      <c r="BM7" s="740">
        <v>161.68391886107656</v>
      </c>
      <c r="BN7" s="740">
        <v>160.47826086956522</v>
      </c>
      <c r="BO7" s="514">
        <v>160.24406993369135</v>
      </c>
      <c r="BP7" s="514">
        <v>172.8235773461904</v>
      </c>
      <c r="BQ7" s="514">
        <v>13.553577346190394</v>
      </c>
      <c r="BR7" s="529">
        <v>8.5098118579709892E-2</v>
      </c>
      <c r="BS7" s="514">
        <v>161.81583352518155</v>
      </c>
      <c r="BT7" s="514">
        <v>3.0158335251815345</v>
      </c>
      <c r="BU7" s="529">
        <v>1.8991394994845933E-2</v>
      </c>
      <c r="BV7" s="514">
        <v>161.71624103554996</v>
      </c>
      <c r="BW7" s="740">
        <v>1.1647557022148192</v>
      </c>
      <c r="BX7" s="546">
        <v>7.3218551880351868E-3</v>
      </c>
      <c r="BY7" s="514">
        <v>185.40850165812481</v>
      </c>
      <c r="BZ7" s="740">
        <v>23.624720292109686</v>
      </c>
      <c r="CA7" s="546">
        <v>0.14602650582546206</v>
      </c>
      <c r="CB7" s="514">
        <v>178.55648137579422</v>
      </c>
      <c r="CC7" s="740">
        <v>17.930001681749417</v>
      </c>
      <c r="CD7" s="546">
        <v>0.1116254413089411</v>
      </c>
      <c r="CE7" s="514">
        <v>160.55990119390697</v>
      </c>
      <c r="CF7" s="740">
        <f t="shared" si="0"/>
        <v>1.2399011939069737</v>
      </c>
      <c r="CG7" s="546">
        <f t="shared" si="1"/>
        <v>7.7824579080277038E-3</v>
      </c>
      <c r="CH7" s="514">
        <v>169.47312040970556</v>
      </c>
      <c r="CI7" s="740">
        <f t="shared" si="2"/>
        <v>9.5131204097055502</v>
      </c>
      <c r="CJ7" s="546">
        <f t="shared" si="3"/>
        <v>5.9471870528291761E-2</v>
      </c>
      <c r="CK7" s="514">
        <v>162.61049034451841</v>
      </c>
      <c r="CL7" s="740">
        <f t="shared" si="4"/>
        <v>2.9514590070330655</v>
      </c>
      <c r="CM7" s="546">
        <f t="shared" si="5"/>
        <v>1.8486013489548904E-2</v>
      </c>
      <c r="CN7" s="514">
        <v>158.49828701941379</v>
      </c>
      <c r="CO7" s="740">
        <f t="shared" si="6"/>
        <v>-1.5379741348995992</v>
      </c>
      <c r="CP7" s="546">
        <f t="shared" si="7"/>
        <v>-9.6101603711962677E-3</v>
      </c>
      <c r="CQ7" s="514">
        <v>158.77701149425286</v>
      </c>
      <c r="CR7" s="740">
        <f t="shared" si="8"/>
        <v>-1.4140212476125384</v>
      </c>
      <c r="CS7" s="546">
        <f t="shared" si="9"/>
        <v>-8.8270936481888891E-3</v>
      </c>
      <c r="CT7" s="514">
        <v>160.70368626808852</v>
      </c>
      <c r="CU7" s="740">
        <f t="shared" si="10"/>
        <v>0.53864783965298102</v>
      </c>
      <c r="CV7" s="546">
        <f t="shared" si="11"/>
        <v>3.3630800138299724E-3</v>
      </c>
      <c r="CW7" s="514">
        <v>159.57333592802175</v>
      </c>
      <c r="CX7" s="740">
        <f t="shared" si="12"/>
        <v>-0.56798398002393924</v>
      </c>
      <c r="CY7" s="546">
        <f t="shared" si="13"/>
        <v>-3.5467671950629594E-3</v>
      </c>
      <c r="CZ7" s="514">
        <v>161.52477412847068</v>
      </c>
      <c r="DA7" s="740">
        <f t="shared" si="14"/>
        <v>1.701195561029067</v>
      </c>
      <c r="DB7" s="546">
        <f t="shared" si="15"/>
        <v>1.0644208922597766E-2</v>
      </c>
      <c r="DC7" s="514">
        <v>164.28322044549961</v>
      </c>
      <c r="DD7" s="740">
        <f t="shared" si="34"/>
        <v>1.7816514936881447</v>
      </c>
      <c r="DE7" s="546">
        <f t="shared" si="35"/>
        <v>1.0963903334474752E-2</v>
      </c>
      <c r="DF7" s="514">
        <v>161.07896753058043</v>
      </c>
      <c r="DG7" s="740">
        <f t="shared" si="18"/>
        <v>-0.51660293464931328</v>
      </c>
      <c r="DH7" s="546">
        <f t="shared" si="19"/>
        <v>-3.1968879664338937E-3</v>
      </c>
      <c r="DI7" s="514">
        <v>160.09735040637784</v>
      </c>
      <c r="DJ7" s="740">
        <f t="shared" si="20"/>
        <v>-0.51122445821238216</v>
      </c>
      <c r="DK7" s="546">
        <f t="shared" si="21"/>
        <v>-3.1830458532080101E-3</v>
      </c>
      <c r="DL7" s="514">
        <v>162.09092043515506</v>
      </c>
      <c r="DM7" s="740">
        <f t="shared" si="22"/>
        <v>0.40700157407849247</v>
      </c>
      <c r="DN7" s="546">
        <f t="shared" si="23"/>
        <v>2.5172668806240392E-3</v>
      </c>
      <c r="DO7" s="514">
        <v>159.42573374928378</v>
      </c>
      <c r="DP7" s="740">
        <f t="shared" si="24"/>
        <v>-1.0525271202814395</v>
      </c>
      <c r="DQ7" s="567">
        <f t="shared" si="25"/>
        <v>-6.5586897226965887E-3</v>
      </c>
      <c r="DR7" s="514">
        <v>159.51396553982002</v>
      </c>
      <c r="DS7" s="740">
        <f t="shared" si="26"/>
        <v>-0.73010439387132919</v>
      </c>
      <c r="DT7" s="567">
        <f t="shared" si="27"/>
        <v>-4.5562022617963013E-3</v>
      </c>
      <c r="DU7" s="514">
        <v>172.10348706411699</v>
      </c>
      <c r="DV7" s="740">
        <f t="shared" si="28"/>
        <v>-0.7200902820734143</v>
      </c>
      <c r="DW7" s="567">
        <f t="shared" si="29"/>
        <v>-4.1666206262526914E-3</v>
      </c>
      <c r="DX7" s="514">
        <v>160.8621984781166</v>
      </c>
      <c r="DY7" s="740">
        <f t="shared" si="30"/>
        <v>-0.9536350470649495</v>
      </c>
      <c r="DZ7" s="567">
        <f t="shared" si="31"/>
        <v>-5.8933358144865732E-3</v>
      </c>
      <c r="EA7" s="514">
        <v>161.72979330472847</v>
      </c>
      <c r="EB7" s="740">
        <f t="shared" si="32"/>
        <v>1.3552269178518372E-2</v>
      </c>
      <c r="EC7" s="567">
        <f t="shared" si="33"/>
        <v>8.380277139597369E-5</v>
      </c>
    </row>
    <row r="8" spans="1:133" x14ac:dyDescent="0.25">
      <c r="A8" s="69" t="s">
        <v>10</v>
      </c>
      <c r="B8" s="280">
        <v>181.29</v>
      </c>
      <c r="C8" s="295">
        <v>177.70829261937331</v>
      </c>
      <c r="D8" s="514">
        <v>178.43268255264394</v>
      </c>
      <c r="E8" s="514">
        <v>181.49237015259695</v>
      </c>
      <c r="F8" s="124">
        <v>179.05402640345062</v>
      </c>
      <c r="G8" s="233">
        <v>182.2113707708406</v>
      </c>
      <c r="H8" s="233">
        <v>182.34846563530309</v>
      </c>
      <c r="I8" s="233">
        <v>189.51612903225805</v>
      </c>
      <c r="J8" s="514">
        <v>183.11703774258839</v>
      </c>
      <c r="K8" s="295">
        <v>180.2404751557294</v>
      </c>
      <c r="L8" s="295">
        <v>196.15239532251979</v>
      </c>
      <c r="M8" s="514">
        <v>197.29993493819129</v>
      </c>
      <c r="N8" s="28">
        <v>189.11058111802686</v>
      </c>
      <c r="O8" s="514">
        <v>192.50926754442031</v>
      </c>
      <c r="P8" s="124">
        <v>182.12363943159022</v>
      </c>
      <c r="Q8" s="514">
        <v>182.0824072491024</v>
      </c>
      <c r="R8" s="514">
        <v>181.48959474260678</v>
      </c>
      <c r="S8" s="514">
        <v>178.81420699086922</v>
      </c>
      <c r="T8" s="124">
        <v>180.4</v>
      </c>
      <c r="U8" s="28">
        <v>181.52085357490313</v>
      </c>
      <c r="V8" s="233">
        <v>177.59694520649512</v>
      </c>
      <c r="W8" s="233">
        <v>179.99579301640722</v>
      </c>
      <c r="X8" s="233">
        <v>181.74361378017343</v>
      </c>
      <c r="Y8" s="514">
        <v>179.61542196756335</v>
      </c>
      <c r="Z8" s="202">
        <v>182.3776533018868</v>
      </c>
      <c r="AA8" s="513">
        <v>191.86300856196488</v>
      </c>
      <c r="AB8" s="513">
        <v>242.19150025601638</v>
      </c>
      <c r="AC8" s="28">
        <v>192.62796963017391</v>
      </c>
      <c r="AD8" s="514">
        <v>182.91622228895076</v>
      </c>
      <c r="AE8" s="295">
        <v>196.23113162195943</v>
      </c>
      <c r="AF8" s="514">
        <v>197.73248751518423</v>
      </c>
      <c r="AG8" s="514">
        <v>190.50781957611255</v>
      </c>
      <c r="AH8" s="28">
        <v>193.79709638939804</v>
      </c>
      <c r="AI8" s="740">
        <v>184.55993846830015</v>
      </c>
      <c r="AJ8" s="295">
        <v>181.47339797488283</v>
      </c>
      <c r="AK8" s="514">
        <v>179.20937042459735</v>
      </c>
      <c r="AL8" s="514">
        <v>172.59</v>
      </c>
      <c r="AM8" s="28">
        <v>176.86</v>
      </c>
      <c r="AN8" s="740">
        <v>182.91622228895076</v>
      </c>
      <c r="AO8" s="233">
        <v>177.40465963816217</v>
      </c>
      <c r="AP8" s="233">
        <v>178.70906699282301</v>
      </c>
      <c r="AQ8" s="233">
        <v>180.99</v>
      </c>
      <c r="AR8" s="514">
        <v>178.8</v>
      </c>
      <c r="AS8" s="233">
        <v>182.11792086889059</v>
      </c>
      <c r="AT8" s="233">
        <v>182.83892431383421</v>
      </c>
      <c r="AU8" s="233">
        <v>188.2</v>
      </c>
      <c r="AV8" s="514">
        <v>183.39</v>
      </c>
      <c r="AW8" s="514">
        <v>180.15205183574105</v>
      </c>
      <c r="AX8" s="233">
        <v>206.14828209764917</v>
      </c>
      <c r="AY8" s="233">
        <v>182.84590808552471</v>
      </c>
      <c r="AZ8" s="233">
        <v>189.04</v>
      </c>
      <c r="BA8" s="38">
        <v>189.89</v>
      </c>
      <c r="BB8" s="740">
        <v>181.45806945156102</v>
      </c>
      <c r="BC8" s="233">
        <v>179.31084670523597</v>
      </c>
      <c r="BD8" s="233">
        <v>178.65013068210934</v>
      </c>
      <c r="BE8" s="233">
        <v>177.27774660125633</v>
      </c>
      <c r="BF8" s="514">
        <v>178.17659137577002</v>
      </c>
      <c r="BG8" s="514">
        <v>180.31524884091147</v>
      </c>
      <c r="BH8" s="740">
        <v>-2.6009734480392979</v>
      </c>
      <c r="BI8" s="546">
        <v>-1.4219479363238641E-2</v>
      </c>
      <c r="BJ8" s="740">
        <v>176.53072604929551</v>
      </c>
      <c r="BK8" s="740">
        <v>178.43289371605894</v>
      </c>
      <c r="BL8" s="740">
        <v>181.47860816596273</v>
      </c>
      <c r="BM8" s="740">
        <v>178.46031888480061</v>
      </c>
      <c r="BN8" s="740">
        <v>182.53254622932874</v>
      </c>
      <c r="BO8" s="514">
        <v>219.99544522887726</v>
      </c>
      <c r="BP8" s="514">
        <v>198.48130841121494</v>
      </c>
      <c r="BQ8" s="514">
        <v>10.281308411214951</v>
      </c>
      <c r="BR8" s="529">
        <v>5.4629694002204847E-2</v>
      </c>
      <c r="BS8" s="514">
        <v>197.89954161267238</v>
      </c>
      <c r="BT8" s="514">
        <v>14.509541612672393</v>
      </c>
      <c r="BU8" s="529">
        <v>7.9118499442021886E-2</v>
      </c>
      <c r="BV8" s="514">
        <v>183.88083206143921</v>
      </c>
      <c r="BW8" s="740">
        <v>37.156520915043046</v>
      </c>
      <c r="BX8" s="546">
        <v>0.20321997110016721</v>
      </c>
      <c r="BY8" s="514">
        <v>199.61612284069099</v>
      </c>
      <c r="BZ8" s="740">
        <v>-6.532159256958181</v>
      </c>
      <c r="CA8" s="546">
        <v>-3.1686702360507669E-2</v>
      </c>
      <c r="CB8" s="514">
        <v>198.87615689731157</v>
      </c>
      <c r="CC8" s="740">
        <v>16.030248811786862</v>
      </c>
      <c r="CD8" s="546">
        <v>8.7670809697796684E-2</v>
      </c>
      <c r="CE8" s="514">
        <v>190.27008310249309</v>
      </c>
      <c r="CF8" s="740">
        <f t="shared" si="0"/>
        <v>1.2300831024930972</v>
      </c>
      <c r="CG8" s="546">
        <f t="shared" si="1"/>
        <v>6.506999061008766E-3</v>
      </c>
      <c r="CH8" s="514">
        <v>194.45124938755512</v>
      </c>
      <c r="CI8" s="740">
        <f t="shared" si="2"/>
        <v>4.5612493875551365</v>
      </c>
      <c r="CJ8" s="546">
        <f t="shared" si="3"/>
        <v>2.4020482319001196E-2</v>
      </c>
      <c r="CK8" s="514">
        <v>185.46371661125758</v>
      </c>
      <c r="CL8" s="740">
        <f t="shared" si="4"/>
        <v>4.005647159696565</v>
      </c>
      <c r="CM8" s="546">
        <f t="shared" si="5"/>
        <v>2.2074781087461338E-2</v>
      </c>
      <c r="CN8" s="514">
        <v>190.28737585438614</v>
      </c>
      <c r="CO8" s="740">
        <f t="shared" si="6"/>
        <v>10.976529149150167</v>
      </c>
      <c r="CP8" s="546">
        <f t="shared" si="7"/>
        <v>6.1215087379483363E-2</v>
      </c>
      <c r="CQ8" s="514">
        <v>177.7114209790976</v>
      </c>
      <c r="CR8" s="740">
        <f t="shared" si="8"/>
        <v>-0.93870970301173884</v>
      </c>
      <c r="CS8" s="546">
        <f t="shared" si="9"/>
        <v>-5.2544585297957724E-3</v>
      </c>
      <c r="CT8" s="514">
        <v>176.84900228333169</v>
      </c>
      <c r="CU8" s="740">
        <f t="shared" si="10"/>
        <v>-0.42874431792463952</v>
      </c>
      <c r="CV8" s="546">
        <f t="shared" si="11"/>
        <v>-2.4184892133641387E-3</v>
      </c>
      <c r="CW8" s="514">
        <v>180.26625731148928</v>
      </c>
      <c r="CX8" s="740">
        <f t="shared" si="12"/>
        <v>2.0896659357192675</v>
      </c>
      <c r="CY8" s="546">
        <f t="shared" si="13"/>
        <v>1.1728061018476966E-2</v>
      </c>
      <c r="CZ8" s="514">
        <v>183.68615429178331</v>
      </c>
      <c r="DA8" s="740">
        <f t="shared" si="14"/>
        <v>3.3709054508718452</v>
      </c>
      <c r="DB8" s="546">
        <f t="shared" si="15"/>
        <v>1.8694511265910336E-2</v>
      </c>
      <c r="DC8" s="514">
        <v>176.36560647587481</v>
      </c>
      <c r="DD8" s="740">
        <f t="shared" si="34"/>
        <v>-0.1651195734206965</v>
      </c>
      <c r="DE8" s="546">
        <f t="shared" si="35"/>
        <v>-9.3535883025025067E-4</v>
      </c>
      <c r="DF8" s="514">
        <v>178.83639203436158</v>
      </c>
      <c r="DG8" s="740">
        <f t="shared" si="18"/>
        <v>0.40349831830263838</v>
      </c>
      <c r="DH8" s="546">
        <f t="shared" si="19"/>
        <v>2.2613449230091346E-3</v>
      </c>
      <c r="DI8" s="514">
        <v>181.17185584702133</v>
      </c>
      <c r="DJ8" s="740">
        <f t="shared" si="20"/>
        <v>-0.30675231894139188</v>
      </c>
      <c r="DK8" s="546">
        <f t="shared" si="21"/>
        <v>-1.6902946415638474E-3</v>
      </c>
      <c r="DL8" s="514">
        <v>178.49704522749207</v>
      </c>
      <c r="DM8" s="740">
        <f t="shared" si="22"/>
        <v>3.6726342691451919E-2</v>
      </c>
      <c r="DN8" s="546">
        <f t="shared" si="23"/>
        <v>2.0579556800612601E-4</v>
      </c>
      <c r="DO8" s="514">
        <v>181.54356235034078</v>
      </c>
      <c r="DP8" s="740">
        <f t="shared" si="24"/>
        <v>-0.98898387898796614</v>
      </c>
      <c r="DQ8" s="567">
        <f t="shared" si="25"/>
        <v>-5.4181235040979192E-3</v>
      </c>
      <c r="DR8" s="514">
        <v>190.46733317833062</v>
      </c>
      <c r="DS8" s="740">
        <f t="shared" si="26"/>
        <v>-29.528112050546639</v>
      </c>
      <c r="DT8" s="567">
        <f t="shared" si="27"/>
        <v>-0.13422146999373735</v>
      </c>
      <c r="DU8" s="514">
        <v>192.69799249944847</v>
      </c>
      <c r="DV8" s="740">
        <f t="shared" si="28"/>
        <v>-5.783315911766465</v>
      </c>
      <c r="DW8" s="567">
        <f t="shared" si="29"/>
        <v>-2.913783649483281E-2</v>
      </c>
      <c r="DX8" s="514">
        <v>186.62069443481877</v>
      </c>
      <c r="DY8" s="740">
        <f t="shared" si="30"/>
        <v>-11.278847177853606</v>
      </c>
      <c r="DZ8" s="567">
        <f t="shared" si="31"/>
        <v>-5.6992790816708855E-2</v>
      </c>
      <c r="EA8" s="514">
        <v>181.16362395495648</v>
      </c>
      <c r="EB8" s="740">
        <f t="shared" si="32"/>
        <v>-2.7172081064827296</v>
      </c>
      <c r="EC8" s="567">
        <f t="shared" si="33"/>
        <v>-1.4777005716261074E-2</v>
      </c>
    </row>
    <row r="9" spans="1:133" x14ac:dyDescent="0.25">
      <c r="A9" s="69" t="s">
        <v>55</v>
      </c>
      <c r="B9" s="280">
        <v>195.97</v>
      </c>
      <c r="C9" s="295">
        <v>195.97989949748742</v>
      </c>
      <c r="D9" s="514">
        <v>0</v>
      </c>
      <c r="E9" s="514"/>
      <c r="F9" s="124">
        <v>195.97989949748742</v>
      </c>
      <c r="G9" s="233"/>
      <c r="H9" s="233"/>
      <c r="I9" s="233"/>
      <c r="J9" s="514">
        <v>0</v>
      </c>
      <c r="K9" s="295">
        <v>195.97989949748742</v>
      </c>
      <c r="L9" s="295"/>
      <c r="M9" s="514"/>
      <c r="N9" s="28"/>
      <c r="O9" s="514"/>
      <c r="P9" s="124">
        <v>195.97989949748742</v>
      </c>
      <c r="Q9" s="514"/>
      <c r="R9" s="514"/>
      <c r="S9" s="514">
        <v>196.07843137254901</v>
      </c>
      <c r="T9" s="124">
        <v>196.08</v>
      </c>
      <c r="U9" s="28">
        <v>196.04718286655682</v>
      </c>
      <c r="V9" s="233">
        <v>196.01837672281778</v>
      </c>
      <c r="W9" s="233">
        <v>196.06481481481481</v>
      </c>
      <c r="X9" s="233"/>
      <c r="Y9" s="514">
        <v>196.04731679169072</v>
      </c>
      <c r="Z9" s="202"/>
      <c r="AA9" s="513"/>
      <c r="AB9" s="513"/>
      <c r="AC9" s="28">
        <v>0</v>
      </c>
      <c r="AD9" s="514">
        <v>196.04731679169072</v>
      </c>
      <c r="AE9" s="295"/>
      <c r="AF9" s="514"/>
      <c r="AG9" s="514"/>
      <c r="AH9" s="28"/>
      <c r="AI9" s="740">
        <v>196.04731679169072</v>
      </c>
      <c r="AJ9" s="295"/>
      <c r="AK9" s="514"/>
      <c r="AL9" s="514">
        <v>195.84</v>
      </c>
      <c r="AM9" s="28">
        <v>195.84</v>
      </c>
      <c r="AN9" s="740">
        <v>196.04731679169072</v>
      </c>
      <c r="AO9" s="233">
        <v>195.9906163361058</v>
      </c>
      <c r="AP9" s="233">
        <v>0</v>
      </c>
      <c r="AQ9" s="233">
        <v>0</v>
      </c>
      <c r="AR9" s="514">
        <v>196</v>
      </c>
      <c r="AS9" s="233">
        <v>0</v>
      </c>
      <c r="AT9" s="233">
        <v>0</v>
      </c>
      <c r="AU9" s="233">
        <v>0</v>
      </c>
      <c r="AV9" s="514">
        <v>0</v>
      </c>
      <c r="AW9" s="514">
        <v>196</v>
      </c>
      <c r="AX9" s="233">
        <v>0</v>
      </c>
      <c r="AY9" s="233">
        <v>0</v>
      </c>
      <c r="AZ9" s="233">
        <v>0</v>
      </c>
      <c r="BA9" s="38">
        <v>0</v>
      </c>
      <c r="BB9" s="740">
        <v>196</v>
      </c>
      <c r="BC9" s="233">
        <v>0</v>
      </c>
      <c r="BD9" s="233">
        <v>0</v>
      </c>
      <c r="BE9" s="233">
        <v>0</v>
      </c>
      <c r="BF9" s="514">
        <v>0</v>
      </c>
      <c r="BG9" s="514">
        <v>196</v>
      </c>
      <c r="BH9" s="740">
        <v>-4.7316791690718674E-2</v>
      </c>
      <c r="BI9" s="546">
        <v>-2.4135393671820271E-4</v>
      </c>
      <c r="BJ9" s="740">
        <v>196.00257898130241</v>
      </c>
      <c r="BK9" s="740">
        <v>196.04147031102735</v>
      </c>
      <c r="BL9" s="740">
        <v>0</v>
      </c>
      <c r="BM9" s="740">
        <v>196.01249099207303</v>
      </c>
      <c r="BN9" s="740">
        <v>196.01328903654485</v>
      </c>
      <c r="BO9" s="514">
        <v>0</v>
      </c>
      <c r="BP9" s="514">
        <v>0</v>
      </c>
      <c r="BQ9" s="514">
        <v>0</v>
      </c>
      <c r="BR9" s="529" t="e">
        <v>#DIV/0!</v>
      </c>
      <c r="BS9" s="514">
        <v>196.01328903654485</v>
      </c>
      <c r="BT9" s="514">
        <v>196.01328903654485</v>
      </c>
      <c r="BU9" s="529" t="e">
        <v>#DIV/0!</v>
      </c>
      <c r="BV9" s="514">
        <v>196.01254480286738</v>
      </c>
      <c r="BW9" s="740">
        <v>0</v>
      </c>
      <c r="BX9" s="546"/>
      <c r="BY9" s="514" t="e">
        <v>#DIV/0!</v>
      </c>
      <c r="BZ9" s="740" t="e">
        <v>#DIV/0!</v>
      </c>
      <c r="CA9" s="546" t="e">
        <v>#DIV/0!</v>
      </c>
      <c r="CB9" s="514" t="e">
        <v>#DIV/0!</v>
      </c>
      <c r="CC9" s="740" t="e">
        <v>#DIV/0!</v>
      </c>
      <c r="CD9" s="546" t="e">
        <v>#DIV/0!</v>
      </c>
      <c r="CE9" s="514">
        <v>0</v>
      </c>
      <c r="CF9" s="740">
        <f t="shared" si="0"/>
        <v>0</v>
      </c>
      <c r="CG9" s="546" t="e">
        <f t="shared" si="1"/>
        <v>#DIV/0!</v>
      </c>
      <c r="CH9" s="514">
        <v>0</v>
      </c>
      <c r="CI9" s="740">
        <f t="shared" si="2"/>
        <v>0</v>
      </c>
      <c r="CJ9" s="546" t="e">
        <f t="shared" si="3"/>
        <v>#DIV/0!</v>
      </c>
      <c r="CK9" s="514">
        <v>196.01254480286735</v>
      </c>
      <c r="CL9" s="740">
        <f t="shared" si="4"/>
        <v>1.2544802867353155E-2</v>
      </c>
      <c r="CM9" s="546">
        <f t="shared" si="5"/>
        <v>6.40040962620059E-5</v>
      </c>
      <c r="CN9" s="514">
        <v>0</v>
      </c>
      <c r="CO9" s="740">
        <f t="shared" si="6"/>
        <v>0</v>
      </c>
      <c r="CP9" s="546" t="e">
        <f t="shared" si="7"/>
        <v>#DIV/0!</v>
      </c>
      <c r="CQ9" s="514">
        <v>0</v>
      </c>
      <c r="CR9" s="740">
        <f t="shared" si="8"/>
        <v>0</v>
      </c>
      <c r="CS9" s="546" t="e">
        <f t="shared" si="9"/>
        <v>#DIV/0!</v>
      </c>
      <c r="CT9" s="514">
        <v>196.01629696695338</v>
      </c>
      <c r="CU9" s="740">
        <f t="shared" si="10"/>
        <v>196.01629696695338</v>
      </c>
      <c r="CV9" s="546" t="e">
        <f t="shared" si="11"/>
        <v>#DIV/0!</v>
      </c>
      <c r="CW9" s="514">
        <v>196.01629696695338</v>
      </c>
      <c r="CX9" s="740">
        <f t="shared" si="12"/>
        <v>196.01629696695338</v>
      </c>
      <c r="CY9" s="546" t="e">
        <f t="shared" si="13"/>
        <v>#DIV/0!</v>
      </c>
      <c r="CZ9" s="514">
        <v>196.01441116865567</v>
      </c>
      <c r="DA9" s="740">
        <f t="shared" si="14"/>
        <v>1.4411168655669826E-2</v>
      </c>
      <c r="DB9" s="546">
        <f t="shared" si="15"/>
        <v>7.3526370692192993E-5</v>
      </c>
      <c r="DC9" s="514">
        <v>195.99966524395347</v>
      </c>
      <c r="DD9" s="740">
        <f t="shared" si="34"/>
        <v>-2.9137373489334095E-3</v>
      </c>
      <c r="DE9" s="546">
        <f t="shared" si="35"/>
        <v>-1.4865811276959598E-5</v>
      </c>
      <c r="DF9" s="514">
        <v>0</v>
      </c>
      <c r="DG9" s="740">
        <f t="shared" si="18"/>
        <v>-196.04147031102735</v>
      </c>
      <c r="DH9" s="546">
        <f t="shared" si="19"/>
        <v>-1</v>
      </c>
      <c r="DI9" s="514">
        <v>0</v>
      </c>
      <c r="DJ9" s="740">
        <f t="shared" si="20"/>
        <v>0</v>
      </c>
      <c r="DK9" s="546" t="e">
        <f t="shared" si="21"/>
        <v>#DIV/0!</v>
      </c>
      <c r="DL9" s="514">
        <v>195.9918254334498</v>
      </c>
      <c r="DM9" s="740">
        <f t="shared" si="22"/>
        <v>-2.0665558623221614E-2</v>
      </c>
      <c r="DN9" s="546">
        <f t="shared" si="23"/>
        <v>-1.0542980459371516E-4</v>
      </c>
      <c r="DO9" s="514">
        <v>0</v>
      </c>
      <c r="DP9" s="740">
        <f t="shared" si="24"/>
        <v>-196.01328903654485</v>
      </c>
      <c r="DQ9" s="567">
        <f t="shared" si="25"/>
        <v>-1</v>
      </c>
      <c r="DR9" s="514">
        <v>0</v>
      </c>
      <c r="DS9" s="740">
        <f t="shared" si="26"/>
        <v>0</v>
      </c>
      <c r="DT9" s="567" t="e">
        <f t="shared" si="27"/>
        <v>#DIV/0!</v>
      </c>
      <c r="DU9" s="514">
        <v>0</v>
      </c>
      <c r="DV9" s="740">
        <f t="shared" si="28"/>
        <v>0</v>
      </c>
      <c r="DW9" s="567" t="e">
        <f t="shared" si="29"/>
        <v>#DIV/0!</v>
      </c>
      <c r="DX9" s="514">
        <v>0</v>
      </c>
      <c r="DY9" s="740">
        <f t="shared" si="30"/>
        <v>-196.01328903654485</v>
      </c>
      <c r="DZ9" s="567">
        <f t="shared" si="31"/>
        <v>-1</v>
      </c>
      <c r="EA9" s="514">
        <v>195.9918254334498</v>
      </c>
      <c r="EB9" s="740">
        <f t="shared" si="32"/>
        <v>-2.0719369417577127E-2</v>
      </c>
      <c r="EC9" s="567">
        <f t="shared" si="33"/>
        <v>-1.0570430294864491E-4</v>
      </c>
    </row>
    <row r="10" spans="1:133" x14ac:dyDescent="0.25">
      <c r="A10" s="68" t="s">
        <v>27</v>
      </c>
      <c r="B10" s="279">
        <v>144.75200000000001</v>
      </c>
      <c r="C10" s="29">
        <v>140.73132815140249</v>
      </c>
      <c r="D10" s="515">
        <v>140.96796048174383</v>
      </c>
      <c r="E10" s="515">
        <v>143.00019649631946</v>
      </c>
      <c r="F10" s="123">
        <v>141.44770838283225</v>
      </c>
      <c r="G10" s="503">
        <v>145.93471208434713</v>
      </c>
      <c r="H10" s="503">
        <v>163.11375272817119</v>
      </c>
      <c r="I10" s="503">
        <v>171.98906817416048</v>
      </c>
      <c r="J10" s="503">
        <v>154.10458255679902</v>
      </c>
      <c r="K10" s="29">
        <v>144.69236827384904</v>
      </c>
      <c r="L10" s="29">
        <v>182.82799114447974</v>
      </c>
      <c r="M10" s="515">
        <v>164.39295934768126</v>
      </c>
      <c r="N10" s="504">
        <v>181.85302483206584</v>
      </c>
      <c r="O10" s="503">
        <v>176.34525620181466</v>
      </c>
      <c r="P10" s="123">
        <v>148.10534247756706</v>
      </c>
      <c r="Q10" s="503">
        <v>146.50742107330348</v>
      </c>
      <c r="R10" s="503">
        <v>139.90776145307919</v>
      </c>
      <c r="S10" s="503">
        <v>144.02791098508538</v>
      </c>
      <c r="T10" s="123">
        <v>143.23770067071541</v>
      </c>
      <c r="U10" s="504">
        <v>146.34089314821318</v>
      </c>
      <c r="V10" s="503">
        <v>140.73883560932421</v>
      </c>
      <c r="W10" s="503">
        <v>141.34179129558058</v>
      </c>
      <c r="X10" s="503">
        <v>142.38121107677253</v>
      </c>
      <c r="Y10" s="503">
        <v>141.38619281922615</v>
      </c>
      <c r="Z10" s="29">
        <v>142.23758216439657</v>
      </c>
      <c r="AA10" s="515">
        <v>164.16244804218087</v>
      </c>
      <c r="AB10" s="515">
        <v>172.47823317052453</v>
      </c>
      <c r="AC10" s="504">
        <v>151.4795850512036</v>
      </c>
      <c r="AD10" s="503">
        <v>143.69236355846127</v>
      </c>
      <c r="AE10" s="29">
        <v>186.23289836095182</v>
      </c>
      <c r="AF10" s="515">
        <v>186.69075579644687</v>
      </c>
      <c r="AG10" s="515">
        <v>187.64501883685537</v>
      </c>
      <c r="AH10" s="504">
        <v>186.82804942346928</v>
      </c>
      <c r="AI10" s="503">
        <v>147.59307961155389</v>
      </c>
      <c r="AJ10" s="29">
        <v>148.28070466517735</v>
      </c>
      <c r="AK10" s="515">
        <v>140.43384045867003</v>
      </c>
      <c r="AL10" s="515">
        <v>140.4693493364507</v>
      </c>
      <c r="AM10" s="504">
        <v>142.07873670399704</v>
      </c>
      <c r="AN10" s="503">
        <v>143.61543749635743</v>
      </c>
      <c r="AO10" s="503">
        <v>141.10776613323071</v>
      </c>
      <c r="AP10" s="503">
        <v>143.92631507298569</v>
      </c>
      <c r="AQ10" s="503">
        <v>141.99415132741143</v>
      </c>
      <c r="AR10" s="503">
        <v>142.25292798694272</v>
      </c>
      <c r="AS10" s="503">
        <v>140.66159812617593</v>
      </c>
      <c r="AT10" s="503">
        <v>162.36855941114618</v>
      </c>
      <c r="AU10" s="503">
        <v>176.23</v>
      </c>
      <c r="AV10" s="503">
        <v>151.62490975568642</v>
      </c>
      <c r="AW10" s="503">
        <v>144.65222639229506</v>
      </c>
      <c r="AX10" s="503">
        <v>181.98576275175023</v>
      </c>
      <c r="AY10" s="503">
        <v>174.70432777913143</v>
      </c>
      <c r="AZ10" s="503">
        <v>171.96</v>
      </c>
      <c r="BA10" s="503">
        <v>175.99</v>
      </c>
      <c r="BB10" s="503">
        <v>148.0421856739213</v>
      </c>
      <c r="BC10" s="503">
        <v>142.78214435711286</v>
      </c>
      <c r="BD10" s="503">
        <v>140.77022048540354</v>
      </c>
      <c r="BE10" s="503">
        <v>140.44020733718298</v>
      </c>
      <c r="BF10" s="503">
        <v>141.13884887707695</v>
      </c>
      <c r="BG10" s="503">
        <v>145.6773312215058</v>
      </c>
      <c r="BH10" s="503">
        <v>2.0618937251483658</v>
      </c>
      <c r="BI10" s="485">
        <v>1.4357047968472481E-2</v>
      </c>
      <c r="BJ10" s="503">
        <v>143.87875917594127</v>
      </c>
      <c r="BK10" s="503">
        <v>140.4797394776383</v>
      </c>
      <c r="BL10" s="503">
        <v>140.50347138829667</v>
      </c>
      <c r="BM10" s="503">
        <v>141.84172959388582</v>
      </c>
      <c r="BN10" s="503">
        <v>146.48302049818665</v>
      </c>
      <c r="BO10" s="503">
        <v>175.16759913223612</v>
      </c>
      <c r="BP10" s="503">
        <v>177.9004227336778</v>
      </c>
      <c r="BQ10" s="503">
        <v>1.6704227336778104</v>
      </c>
      <c r="BR10" s="765">
        <v>9.4786513855632439E-3</v>
      </c>
      <c r="BS10" s="503">
        <v>158.15011740386583</v>
      </c>
      <c r="BT10" s="503">
        <v>6.5252076481794177</v>
      </c>
      <c r="BU10" s="765">
        <v>4.3035195593478015E-2</v>
      </c>
      <c r="BV10" s="503">
        <v>145.47477486874587</v>
      </c>
      <c r="BW10" s="503">
        <v>12.79903972108994</v>
      </c>
      <c r="BX10" s="485">
        <v>7.8827081840890711E-2</v>
      </c>
      <c r="BY10" s="503">
        <v>187.33532028854046</v>
      </c>
      <c r="BZ10" s="503">
        <v>5.3495575367902291</v>
      </c>
      <c r="CA10" s="485">
        <v>2.9395472788097433E-2</v>
      </c>
      <c r="CB10" s="503" t="e">
        <v>#DIV/0!</v>
      </c>
      <c r="CC10" s="503" t="e">
        <v>#DIV/0!</v>
      </c>
      <c r="CD10" s="485" t="e">
        <v>#DIV/0!</v>
      </c>
      <c r="CE10" s="503">
        <v>186.46714927924697</v>
      </c>
      <c r="CF10" s="503">
        <f t="shared" si="0"/>
        <v>14.50714927924696</v>
      </c>
      <c r="CG10" s="485">
        <f t="shared" si="1"/>
        <v>8.4363510579477552E-2</v>
      </c>
      <c r="CH10" s="503">
        <v>188.00597967776181</v>
      </c>
      <c r="CI10" s="503">
        <f t="shared" si="2"/>
        <v>12.015979677761806</v>
      </c>
      <c r="CJ10" s="485">
        <f t="shared" si="3"/>
        <v>6.8276491151552959E-2</v>
      </c>
      <c r="CK10" s="503">
        <v>149.58533245295291</v>
      </c>
      <c r="CL10" s="503">
        <f t="shared" si="4"/>
        <v>1.5431467790316162</v>
      </c>
      <c r="CM10" s="485">
        <f t="shared" si="5"/>
        <v>1.0423696272835107E-2</v>
      </c>
      <c r="CN10" s="503">
        <v>146.66414115658648</v>
      </c>
      <c r="CO10" s="503">
        <f t="shared" si="6"/>
        <v>3.881996799473626</v>
      </c>
      <c r="CP10" s="485">
        <f t="shared" si="7"/>
        <v>2.718825114269437E-2</v>
      </c>
      <c r="CQ10" s="503">
        <v>142.51632731463695</v>
      </c>
      <c r="CR10" s="503">
        <f t="shared" si="8"/>
        <v>1.7461068292334119</v>
      </c>
      <c r="CS10" s="485">
        <f t="shared" si="9"/>
        <v>1.2403950375388278E-2</v>
      </c>
      <c r="CT10" s="503">
        <v>141.91369253944507</v>
      </c>
      <c r="CU10" s="503">
        <f t="shared" si="10"/>
        <v>1.4734852022620828</v>
      </c>
      <c r="CV10" s="485">
        <f t="shared" si="11"/>
        <v>1.0491904207492311E-2</v>
      </c>
      <c r="CW10" s="503">
        <v>143.24912312903803</v>
      </c>
      <c r="CX10" s="503">
        <f t="shared" si="12"/>
        <v>2.1102742519610729</v>
      </c>
      <c r="CY10" s="485">
        <f t="shared" si="13"/>
        <v>1.495176040297019E-2</v>
      </c>
      <c r="CZ10" s="503">
        <v>147.22613708599496</v>
      </c>
      <c r="DA10" s="503">
        <f t="shared" si="14"/>
        <v>1.548805864489168</v>
      </c>
      <c r="DB10" s="485">
        <f t="shared" si="15"/>
        <v>1.0631756166195635E-2</v>
      </c>
      <c r="DC10" s="503">
        <v>142.96286144991092</v>
      </c>
      <c r="DD10" s="503">
        <f t="shared" si="34"/>
        <v>-0.91589772603035158</v>
      </c>
      <c r="DE10" s="485">
        <f t="shared" si="35"/>
        <v>-6.3657605283511769E-3</v>
      </c>
      <c r="DF10" s="503">
        <v>141.95337765797294</v>
      </c>
      <c r="DG10" s="503">
        <f t="shared" si="18"/>
        <v>1.4736381803346319</v>
      </c>
      <c r="DH10" s="485">
        <f t="shared" si="19"/>
        <v>1.0490040669310944E-2</v>
      </c>
      <c r="DI10" s="503">
        <v>143.98200224971879</v>
      </c>
      <c r="DJ10" s="503">
        <f t="shared" si="20"/>
        <v>3.4785308614221151</v>
      </c>
      <c r="DK10" s="485">
        <f t="shared" si="21"/>
        <v>2.4757615075636213E-2</v>
      </c>
      <c r="DL10" s="503">
        <v>142.93930629457094</v>
      </c>
      <c r="DM10" s="503">
        <f t="shared" si="22"/>
        <v>1.0975767006851243</v>
      </c>
      <c r="DN10" s="485">
        <f t="shared" si="23"/>
        <v>7.7380380500692656E-3</v>
      </c>
      <c r="DO10" s="503">
        <v>145.16848644116826</v>
      </c>
      <c r="DP10" s="503">
        <f t="shared" si="24"/>
        <v>-1.3145340570183919</v>
      </c>
      <c r="DQ10" s="868">
        <f t="shared" si="25"/>
        <v>-8.9739688091335125E-3</v>
      </c>
      <c r="DR10" s="503">
        <v>171.67381974248929</v>
      </c>
      <c r="DS10" s="503">
        <f t="shared" si="26"/>
        <v>-3.4937793897468339</v>
      </c>
      <c r="DT10" s="868">
        <f t="shared" si="27"/>
        <v>-1.9945351806239794E-2</v>
      </c>
      <c r="DU10" s="503">
        <v>178.36268126664694</v>
      </c>
      <c r="DV10" s="503">
        <f t="shared" si="28"/>
        <v>0.46225853296914465</v>
      </c>
      <c r="DW10" s="868">
        <f t="shared" si="29"/>
        <v>2.5984116612311784E-3</v>
      </c>
      <c r="DX10" s="503">
        <v>156.79029581025952</v>
      </c>
      <c r="DY10" s="503">
        <f t="shared" si="30"/>
        <v>-1.3598215936063127</v>
      </c>
      <c r="DZ10" s="868">
        <f t="shared" si="31"/>
        <v>-8.5982964535761593E-3</v>
      </c>
      <c r="EA10" s="503">
        <v>146.57444461180839</v>
      </c>
      <c r="EB10" s="503">
        <f t="shared" si="32"/>
        <v>1.0996697430625204</v>
      </c>
      <c r="EC10" s="868">
        <f t="shared" si="33"/>
        <v>7.5591781740490319E-3</v>
      </c>
    </row>
    <row r="11" spans="1:133" x14ac:dyDescent="0.25">
      <c r="A11" s="69" t="s">
        <v>12</v>
      </c>
      <c r="B11" s="280">
        <v>169.83</v>
      </c>
      <c r="C11" s="295">
        <v>168.93018822968787</v>
      </c>
      <c r="D11" s="514">
        <v>169.33309365450296</v>
      </c>
      <c r="E11" s="514">
        <v>182.0834549168369</v>
      </c>
      <c r="F11" s="124">
        <v>172.80068704722066</v>
      </c>
      <c r="G11" s="233">
        <v>260.48851740647569</v>
      </c>
      <c r="H11" s="233">
        <v>351.11542192046556</v>
      </c>
      <c r="I11" s="233">
        <v>0</v>
      </c>
      <c r="J11" s="514">
        <v>267.48539763366779</v>
      </c>
      <c r="K11" s="295">
        <v>187.58109577191487</v>
      </c>
      <c r="L11" s="295">
        <v>0</v>
      </c>
      <c r="M11" s="514">
        <v>0</v>
      </c>
      <c r="N11" s="28">
        <v>391.95979899497485</v>
      </c>
      <c r="O11" s="514">
        <v>391.95979899497485</v>
      </c>
      <c r="P11" s="124">
        <v>188.05541949478697</v>
      </c>
      <c r="Q11" s="514">
        <v>200.20411634631742</v>
      </c>
      <c r="R11" s="514">
        <v>175.61785876075905</v>
      </c>
      <c r="S11" s="514">
        <v>167.46361383546824</v>
      </c>
      <c r="T11" s="124">
        <v>176.54</v>
      </c>
      <c r="U11" s="28">
        <v>183.30200271192015</v>
      </c>
      <c r="V11" s="233">
        <v>168.76099910463429</v>
      </c>
      <c r="W11" s="233">
        <v>171.09326744904263</v>
      </c>
      <c r="X11" s="233">
        <v>170.86079969205599</v>
      </c>
      <c r="Y11" s="514">
        <v>170.07688805705902</v>
      </c>
      <c r="Z11" s="202">
        <v>184.40875497441726</v>
      </c>
      <c r="AA11" s="513">
        <v>198.46350832266324</v>
      </c>
      <c r="AB11" s="513">
        <v>0</v>
      </c>
      <c r="AC11" s="28">
        <v>185.14778159294417</v>
      </c>
      <c r="AD11" s="514">
        <v>172.46004961194092</v>
      </c>
      <c r="AE11" s="295">
        <v>0</v>
      </c>
      <c r="AF11" s="514">
        <v>0</v>
      </c>
      <c r="AG11" s="514">
        <v>0</v>
      </c>
      <c r="AH11" s="28"/>
      <c r="AI11" s="740">
        <v>172.46004961194092</v>
      </c>
      <c r="AJ11" s="295">
        <v>185.96872648214733</v>
      </c>
      <c r="AK11" s="514">
        <v>167.85574667709147</v>
      </c>
      <c r="AL11" s="514">
        <v>170.69</v>
      </c>
      <c r="AM11" s="28">
        <v>172.72</v>
      </c>
      <c r="AN11" s="740">
        <v>172.46004961194092</v>
      </c>
      <c r="AO11" s="233">
        <v>173.9673791136604</v>
      </c>
      <c r="AP11" s="233">
        <v>180.2113123609787</v>
      </c>
      <c r="AQ11" s="233">
        <v>181.09</v>
      </c>
      <c r="AR11" s="514">
        <v>178</v>
      </c>
      <c r="AS11" s="233">
        <v>182.9003090305597</v>
      </c>
      <c r="AT11" s="233">
        <v>211.26760563380282</v>
      </c>
      <c r="AU11" s="233">
        <v>0</v>
      </c>
      <c r="AV11" s="514">
        <v>185.42</v>
      </c>
      <c r="AW11" s="514">
        <v>179.45421505508205</v>
      </c>
      <c r="AX11" s="233">
        <v>0</v>
      </c>
      <c r="AY11" s="233">
        <v>0</v>
      </c>
      <c r="AZ11" s="233">
        <v>0</v>
      </c>
      <c r="BA11" s="38">
        <v>0</v>
      </c>
      <c r="BB11" s="740">
        <v>179.45421505508205</v>
      </c>
      <c r="BC11" s="233">
        <v>179.67952949648924</v>
      </c>
      <c r="BD11" s="233">
        <v>173.54832696430236</v>
      </c>
      <c r="BE11" s="233">
        <v>172.67819688477806</v>
      </c>
      <c r="BF11" s="514">
        <v>174.69198262008214</v>
      </c>
      <c r="BG11" s="514">
        <v>177.50730046407929</v>
      </c>
      <c r="BH11" s="740">
        <v>5.0472508521383759</v>
      </c>
      <c r="BI11" s="546">
        <v>2.9266203178622385E-2</v>
      </c>
      <c r="BJ11" s="740">
        <v>170.81545064377684</v>
      </c>
      <c r="BK11" s="740">
        <v>170.83699430798029</v>
      </c>
      <c r="BL11" s="740">
        <v>179.73292151162792</v>
      </c>
      <c r="BM11" s="740">
        <v>173.25182829495256</v>
      </c>
      <c r="BN11" s="740">
        <v>189.41195118085275</v>
      </c>
      <c r="BO11" s="514">
        <v>0</v>
      </c>
      <c r="BP11" s="514">
        <v>0</v>
      </c>
      <c r="BQ11" s="514">
        <v>0</v>
      </c>
      <c r="BR11" s="529" t="e">
        <v>#DIV/0!</v>
      </c>
      <c r="BS11" s="514">
        <v>189.41195118085275</v>
      </c>
      <c r="BT11" s="514">
        <v>3.9919511808527659</v>
      </c>
      <c r="BU11" s="529">
        <v>2.152923730370384E-2</v>
      </c>
      <c r="BV11" s="514">
        <v>175.4342777022616</v>
      </c>
      <c r="BX11" s="546"/>
      <c r="BY11" s="514" t="e">
        <v>#DIV/0!</v>
      </c>
      <c r="BZ11" s="740" t="e">
        <v>#DIV/0!</v>
      </c>
      <c r="CA11" s="546" t="e">
        <v>#DIV/0!</v>
      </c>
      <c r="CB11" s="514" t="e">
        <v>#DIV/0!</v>
      </c>
      <c r="CC11" s="740" t="e">
        <v>#DIV/0!</v>
      </c>
      <c r="CD11" s="546" t="e">
        <v>#DIV/0!</v>
      </c>
      <c r="CE11" s="514">
        <v>0</v>
      </c>
      <c r="CF11" s="740">
        <f t="shared" si="0"/>
        <v>0</v>
      </c>
      <c r="CG11" s="546" t="e">
        <f t="shared" si="1"/>
        <v>#DIV/0!</v>
      </c>
      <c r="CH11" s="514">
        <v>0</v>
      </c>
      <c r="CI11" s="740">
        <f t="shared" si="2"/>
        <v>0</v>
      </c>
      <c r="CJ11" s="546" t="e">
        <f t="shared" si="3"/>
        <v>#DIV/0!</v>
      </c>
      <c r="CK11" s="514">
        <v>175.4342777022616</v>
      </c>
      <c r="CL11" s="740">
        <f t="shared" si="4"/>
        <v>-4.019937352820449</v>
      </c>
      <c r="CM11" s="546">
        <f t="shared" si="5"/>
        <v>-2.2400907950735852E-2</v>
      </c>
      <c r="CN11" s="514">
        <v>191.19220254368238</v>
      </c>
      <c r="CO11" s="740">
        <f t="shared" si="6"/>
        <v>11.512673047193147</v>
      </c>
      <c r="CP11" s="546">
        <f t="shared" si="7"/>
        <v>6.4073370402598334E-2</v>
      </c>
      <c r="CQ11" s="514">
        <v>180.17062485589119</v>
      </c>
      <c r="CR11" s="740">
        <f t="shared" si="8"/>
        <v>6.6222978915888291</v>
      </c>
      <c r="CS11" s="546">
        <f t="shared" si="9"/>
        <v>3.8158235273284935E-2</v>
      </c>
      <c r="CT11" s="514">
        <v>165.25968931429469</v>
      </c>
      <c r="CU11" s="740">
        <f t="shared" si="10"/>
        <v>-7.4185075704833707</v>
      </c>
      <c r="CV11" s="546">
        <f t="shared" si="11"/>
        <v>-4.2961460707361183E-2</v>
      </c>
      <c r="CW11" s="514">
        <v>176.05433670569514</v>
      </c>
      <c r="CX11" s="740">
        <f t="shared" si="12"/>
        <v>1.3623540856129921</v>
      </c>
      <c r="CY11" s="546">
        <f t="shared" si="13"/>
        <v>7.7986068117151209E-3</v>
      </c>
      <c r="CZ11" s="514">
        <v>175.7006721324486</v>
      </c>
      <c r="DA11" s="740">
        <f t="shared" si="14"/>
        <v>-1.8066283316306908</v>
      </c>
      <c r="DB11" s="546">
        <f t="shared" si="15"/>
        <v>-1.0177769178548707E-2</v>
      </c>
      <c r="DC11" s="514">
        <v>165.09831697527741</v>
      </c>
      <c r="DD11" s="740">
        <f t="shared" si="34"/>
        <v>-5.7171336684994287</v>
      </c>
      <c r="DE11" s="546">
        <f t="shared" si="35"/>
        <v>-3.3469651878401174E-2</v>
      </c>
      <c r="DF11" s="514">
        <v>173.14409514966619</v>
      </c>
      <c r="DG11" s="740">
        <f t="shared" si="18"/>
        <v>2.3071008416858945</v>
      </c>
      <c r="DH11" s="546">
        <f t="shared" si="19"/>
        <v>1.3504691129877384E-2</v>
      </c>
      <c r="DI11" s="514">
        <v>173.89188926190823</v>
      </c>
      <c r="DJ11" s="740">
        <f t="shared" si="20"/>
        <v>-5.8410322497196887</v>
      </c>
      <c r="DK11" s="546">
        <f t="shared" si="21"/>
        <v>-3.2498399294877092E-2</v>
      </c>
      <c r="DL11" s="514">
        <v>170.0792375616254</v>
      </c>
      <c r="DM11" s="740">
        <f t="shared" si="22"/>
        <v>-3.172590733327155</v>
      </c>
      <c r="DN11" s="546">
        <f t="shared" si="23"/>
        <v>-1.8312018779541986E-2</v>
      </c>
      <c r="DO11" s="514">
        <v>187.67473677948962</v>
      </c>
      <c r="DP11" s="740">
        <f t="shared" si="24"/>
        <v>-1.7372144013631328</v>
      </c>
      <c r="DQ11" s="567">
        <f t="shared" si="25"/>
        <v>-9.1716197976569082E-3</v>
      </c>
      <c r="DR11" s="514">
        <v>0</v>
      </c>
      <c r="DS11" s="740">
        <f t="shared" si="26"/>
        <v>0</v>
      </c>
      <c r="DT11" s="567" t="e">
        <f t="shared" si="27"/>
        <v>#DIV/0!</v>
      </c>
      <c r="DU11" s="514">
        <v>0</v>
      </c>
      <c r="DV11" s="740">
        <f t="shared" si="28"/>
        <v>0</v>
      </c>
      <c r="DW11" s="567" t="e">
        <f t="shared" si="29"/>
        <v>#DIV/0!</v>
      </c>
      <c r="DX11" s="514">
        <v>188.17412467503732</v>
      </c>
      <c r="DY11" s="740">
        <f t="shared" si="30"/>
        <v>-1.2378265058154341</v>
      </c>
      <c r="DZ11" s="567">
        <f t="shared" si="31"/>
        <v>-6.5351024478573832E-3</v>
      </c>
      <c r="EA11" s="514">
        <v>173.67818873902615</v>
      </c>
      <c r="EB11" s="740">
        <f t="shared" si="32"/>
        <v>-1.7560889632354417</v>
      </c>
      <c r="EC11" s="567">
        <f t="shared" si="33"/>
        <v>-1.0009953506439542E-2</v>
      </c>
    </row>
    <row r="12" spans="1:133" x14ac:dyDescent="0.25">
      <c r="A12" s="69" t="s">
        <v>11</v>
      </c>
      <c r="B12" s="280">
        <v>142.97</v>
      </c>
      <c r="C12" s="295">
        <v>138.29824726281657</v>
      </c>
      <c r="D12" s="514">
        <v>138.7282211419041</v>
      </c>
      <c r="E12" s="514">
        <v>139.70762965330186</v>
      </c>
      <c r="F12" s="124">
        <v>138.83515316604723</v>
      </c>
      <c r="G12" s="233">
        <v>138.30241623728759</v>
      </c>
      <c r="H12" s="233">
        <v>160.4149262043999</v>
      </c>
      <c r="I12" s="233">
        <v>171.98906817416045</v>
      </c>
      <c r="J12" s="514">
        <v>149.2235629386297</v>
      </c>
      <c r="K12" s="295">
        <v>141.57400395553549</v>
      </c>
      <c r="L12" s="295">
        <v>182.82799114447974</v>
      </c>
      <c r="M12" s="514">
        <v>164.39295934768123</v>
      </c>
      <c r="N12" s="28">
        <v>181.00619759387533</v>
      </c>
      <c r="O12" s="514">
        <v>176.0635958434261</v>
      </c>
      <c r="P12" s="124">
        <v>145.52763304828898</v>
      </c>
      <c r="Q12" s="514">
        <v>142.77177225151024</v>
      </c>
      <c r="R12" s="514">
        <v>137.0003360462924</v>
      </c>
      <c r="S12" s="514">
        <v>141.999734190368</v>
      </c>
      <c r="T12" s="124">
        <v>140.54</v>
      </c>
      <c r="U12" s="28">
        <v>143.7373610097419</v>
      </c>
      <c r="V12" s="233">
        <v>138.29887331743629</v>
      </c>
      <c r="W12" s="233">
        <v>138.83430073661469</v>
      </c>
      <c r="X12" s="233">
        <v>140.07963665774903</v>
      </c>
      <c r="Y12" s="514">
        <v>138.96360586312608</v>
      </c>
      <c r="Z12" s="202">
        <v>138.89935815580895</v>
      </c>
      <c r="AA12" s="513">
        <v>163.72362730965799</v>
      </c>
      <c r="AB12" s="513">
        <v>172.47823317052453</v>
      </c>
      <c r="AC12" s="28">
        <v>149.73050677318147</v>
      </c>
      <c r="AD12" s="514">
        <v>141.48186687870785</v>
      </c>
      <c r="AE12" s="295">
        <v>186.23289836095182</v>
      </c>
      <c r="AF12" s="514">
        <v>186.69075579644687</v>
      </c>
      <c r="AG12" s="514">
        <v>187.64501883685537</v>
      </c>
      <c r="AH12" s="28">
        <v>186.82804942346928</v>
      </c>
      <c r="AI12" s="740">
        <v>145.86709407488365</v>
      </c>
      <c r="AJ12" s="295">
        <v>145.40630859300262</v>
      </c>
      <c r="AK12" s="514">
        <v>138.14663253827217</v>
      </c>
      <c r="AL12" s="514">
        <v>137.93</v>
      </c>
      <c r="AM12" s="28">
        <v>139.56</v>
      </c>
      <c r="AN12" s="740">
        <v>141.48186687870785</v>
      </c>
      <c r="AO12" s="233">
        <v>138.30907959520093</v>
      </c>
      <c r="AP12" s="233">
        <v>140.8612324602903</v>
      </c>
      <c r="AQ12" s="233">
        <v>138.6</v>
      </c>
      <c r="AR12" s="514">
        <v>139.19999999999999</v>
      </c>
      <c r="AS12" s="233">
        <v>136.79467700529156</v>
      </c>
      <c r="AT12" s="233">
        <v>161.24825212434118</v>
      </c>
      <c r="AU12" s="233">
        <v>176.23</v>
      </c>
      <c r="AV12" s="514">
        <v>149.63</v>
      </c>
      <c r="AW12" s="514">
        <v>141.91931929181439</v>
      </c>
      <c r="AX12" s="233">
        <v>181.98576275175023</v>
      </c>
      <c r="AY12" s="233">
        <v>174.70432777913143</v>
      </c>
      <c r="AZ12" s="233">
        <v>171.96</v>
      </c>
      <c r="BA12" s="38">
        <v>175.99</v>
      </c>
      <c r="BB12" s="740">
        <v>145.86084799720678</v>
      </c>
      <c r="BC12" s="233">
        <v>139.4287147991993</v>
      </c>
      <c r="BD12" s="233">
        <v>137.69623439739868</v>
      </c>
      <c r="BE12" s="233">
        <v>137.40894850680399</v>
      </c>
      <c r="BF12" s="514">
        <v>138.01333976480763</v>
      </c>
      <c r="BG12" s="514">
        <v>143.21143874167834</v>
      </c>
      <c r="BH12" s="740">
        <v>1.7295718629704879</v>
      </c>
      <c r="BI12" s="546">
        <v>1.222468929147813E-2</v>
      </c>
      <c r="BJ12" s="740">
        <v>141.4947159931084</v>
      </c>
      <c r="BK12" s="740">
        <v>137.89900656337178</v>
      </c>
      <c r="BL12" s="740">
        <v>137.0296631473102</v>
      </c>
      <c r="BM12" s="740">
        <v>139.09790284625305</v>
      </c>
      <c r="BN12" s="740">
        <v>143.16595223515003</v>
      </c>
      <c r="BO12" s="514">
        <v>175.16759913223612</v>
      </c>
      <c r="BP12" s="514">
        <v>177.9004227336778</v>
      </c>
      <c r="BQ12" s="514">
        <v>1.6704227336778104</v>
      </c>
      <c r="BR12" s="529">
        <v>9.4786513855632439E-3</v>
      </c>
      <c r="BS12" s="514">
        <v>156.7193683057493</v>
      </c>
      <c r="BT12" s="514">
        <v>7.0893683057493035</v>
      </c>
      <c r="BU12" s="529">
        <v>4.737932437177908E-2</v>
      </c>
      <c r="BV12" s="514">
        <v>143.14373416699004</v>
      </c>
      <c r="BW12" s="740">
        <v>13.919347007894942</v>
      </c>
      <c r="BX12" s="546">
        <v>8.6322467527657265E-2</v>
      </c>
      <c r="BY12" s="514">
        <v>187.33532028854046</v>
      </c>
      <c r="BZ12" s="740">
        <v>5.3495575367902291</v>
      </c>
      <c r="CA12" s="546">
        <v>2.9395472788097433E-2</v>
      </c>
      <c r="CB12" s="514">
        <v>190.32733443486802</v>
      </c>
      <c r="CC12" s="740">
        <v>15.623006655736589</v>
      </c>
      <c r="CD12" s="546">
        <v>8.9425412949631397E-2</v>
      </c>
      <c r="CE12" s="514">
        <v>186.46714927924697</v>
      </c>
      <c r="CF12" s="740">
        <f>CE12-AZ12</f>
        <v>14.50714927924696</v>
      </c>
      <c r="CG12" s="546">
        <f t="shared" si="1"/>
        <v>8.4363510579477552E-2</v>
      </c>
      <c r="CH12" s="514">
        <v>188.00597967776181</v>
      </c>
      <c r="CI12" s="740">
        <f t="shared" si="2"/>
        <v>12.015979677761806</v>
      </c>
      <c r="CJ12" s="546">
        <f t="shared" si="3"/>
        <v>6.8276491151552959E-2</v>
      </c>
      <c r="CK12" s="514">
        <v>147.78205950497392</v>
      </c>
      <c r="CL12" s="740">
        <f t="shared" si="4"/>
        <v>1.9212115077671399</v>
      </c>
      <c r="CM12" s="546">
        <f t="shared" si="5"/>
        <v>1.3171536667632228E-2</v>
      </c>
      <c r="CN12" s="514">
        <v>142.70149624748112</v>
      </c>
      <c r="CO12" s="740">
        <f t="shared" si="6"/>
        <v>3.2727814482818189</v>
      </c>
      <c r="CP12" s="546">
        <f t="shared" si="7"/>
        <v>2.3472793627877676E-2</v>
      </c>
      <c r="CQ12" s="514">
        <v>139.09435701862833</v>
      </c>
      <c r="CR12" s="740">
        <f t="shared" si="8"/>
        <v>1.3981226212296463</v>
      </c>
      <c r="CS12" s="546">
        <f t="shared" si="9"/>
        <v>1.0153673608782865E-2</v>
      </c>
      <c r="CT12" s="514">
        <v>139.79927977193725</v>
      </c>
      <c r="CU12" s="740">
        <f t="shared" si="10"/>
        <v>2.3903312651332556</v>
      </c>
      <c r="CV12" s="546">
        <f t="shared" si="11"/>
        <v>1.7395746718889236E-2</v>
      </c>
      <c r="CW12" s="514">
        <v>140.28743292355179</v>
      </c>
      <c r="CX12" s="740">
        <f t="shared" si="12"/>
        <v>2.2740931587441651</v>
      </c>
      <c r="CY12" s="546">
        <f t="shared" si="13"/>
        <v>1.6477343151173E-2</v>
      </c>
      <c r="CZ12" s="514">
        <v>145.02474037239875</v>
      </c>
      <c r="DA12" s="740">
        <f t="shared" si="14"/>
        <v>1.8133016307204173</v>
      </c>
      <c r="DB12" s="546">
        <f t="shared" si="15"/>
        <v>1.2661709474137825E-2</v>
      </c>
      <c r="DC12" s="514">
        <v>141.00494926924441</v>
      </c>
      <c r="DD12" s="740">
        <f t="shared" si="34"/>
        <v>-0.489766723863994</v>
      </c>
      <c r="DE12" s="546">
        <f t="shared" si="35"/>
        <v>-3.4613781894713893E-3</v>
      </c>
      <c r="DF12" s="514">
        <v>139.23694810045669</v>
      </c>
      <c r="DG12" s="740">
        <f t="shared" si="18"/>
        <v>1.3379415370849017</v>
      </c>
      <c r="DH12" s="546">
        <f t="shared" si="19"/>
        <v>9.7023290481070123E-3</v>
      </c>
      <c r="DI12" s="514">
        <v>141.40065338069925</v>
      </c>
      <c r="DJ12" s="740">
        <f t="shared" si="20"/>
        <v>4.3709902333890511</v>
      </c>
      <c r="DK12" s="546">
        <f t="shared" si="21"/>
        <v>3.1898131638039062E-2</v>
      </c>
      <c r="DL12" s="514">
        <v>140.56691087233403</v>
      </c>
      <c r="DM12" s="740">
        <f t="shared" si="22"/>
        <v>1.469008026080985</v>
      </c>
      <c r="DN12" s="546">
        <f t="shared" si="23"/>
        <v>1.0560964586969375E-2</v>
      </c>
      <c r="DO12" s="514">
        <v>141.35034624262633</v>
      </c>
      <c r="DP12" s="740">
        <f t="shared" si="24"/>
        <v>-1.8156059925237003</v>
      </c>
      <c r="DQ12" s="567">
        <f t="shared" si="25"/>
        <v>-1.2681828075585794E-2</v>
      </c>
      <c r="DR12" s="514">
        <v>175.12690355329948</v>
      </c>
      <c r="DS12" s="740">
        <f t="shared" si="26"/>
        <v>-4.0695578936635002E-2</v>
      </c>
      <c r="DT12" s="567">
        <f t="shared" si="27"/>
        <v>-2.3232366680959885E-4</v>
      </c>
      <c r="DU12" s="514">
        <v>178.36268126664694</v>
      </c>
      <c r="DV12" s="740">
        <f t="shared" si="28"/>
        <v>0.46225853296914465</v>
      </c>
      <c r="DW12" s="567">
        <f t="shared" si="29"/>
        <v>2.5984116612311784E-3</v>
      </c>
      <c r="DX12" s="514">
        <v>154.92545750946573</v>
      </c>
      <c r="DY12" s="740">
        <f t="shared" si="30"/>
        <v>-1.7939107962835692</v>
      </c>
      <c r="DZ12" s="567">
        <f t="shared" si="31"/>
        <v>-1.1446643868444939E-2</v>
      </c>
      <c r="EA12" s="514">
        <v>144.40818888997333</v>
      </c>
      <c r="EB12" s="740">
        <f t="shared" si="32"/>
        <v>1.2644547229832881</v>
      </c>
      <c r="EC12" s="567">
        <f t="shared" si="33"/>
        <v>8.8334619069542226E-3</v>
      </c>
    </row>
    <row r="13" spans="1:133" x14ac:dyDescent="0.25">
      <c r="A13" s="68" t="s">
        <v>28</v>
      </c>
      <c r="B13" s="279">
        <v>142.071</v>
      </c>
      <c r="C13" s="29">
        <v>142.05036175364319</v>
      </c>
      <c r="D13" s="515">
        <v>141.75250654022821</v>
      </c>
      <c r="E13" s="515">
        <v>142.49207829751205</v>
      </c>
      <c r="F13" s="123">
        <v>141.09100915550388</v>
      </c>
      <c r="G13" s="503">
        <v>144.87849403798165</v>
      </c>
      <c r="H13" s="503">
        <v>160.73670143191168</v>
      </c>
      <c r="I13" s="503">
        <v>169.43579818422182</v>
      </c>
      <c r="J13" s="503">
        <v>151.77432449224412</v>
      </c>
      <c r="K13" s="29">
        <v>143.83483140050626</v>
      </c>
      <c r="L13" s="29">
        <v>171.30558920228415</v>
      </c>
      <c r="M13" s="515">
        <v>174.28676295532102</v>
      </c>
      <c r="N13" s="504">
        <v>169.33059370606682</v>
      </c>
      <c r="O13" s="503">
        <v>157.46297448837345</v>
      </c>
      <c r="P13" s="123">
        <v>145.07254146327594</v>
      </c>
      <c r="Q13" s="503">
        <v>149.75831274114535</v>
      </c>
      <c r="R13" s="503">
        <v>144.31463773925458</v>
      </c>
      <c r="S13" s="503">
        <v>141.55314773274782</v>
      </c>
      <c r="T13" s="123">
        <v>143.40909983005378</v>
      </c>
      <c r="U13" s="504">
        <v>144.47638644244327</v>
      </c>
      <c r="V13" s="503">
        <v>142.64127586050995</v>
      </c>
      <c r="W13" s="503">
        <v>145.04226305489595</v>
      </c>
      <c r="X13" s="503">
        <v>143.63802603940732</v>
      </c>
      <c r="Y13" s="503">
        <v>143.38885378633267</v>
      </c>
      <c r="Z13" s="29">
        <v>148.88450883989492</v>
      </c>
      <c r="AA13" s="515">
        <v>169.50456319450447</v>
      </c>
      <c r="AB13" s="515">
        <v>171.73320756464943</v>
      </c>
      <c r="AC13" s="504">
        <v>156.51950671050633</v>
      </c>
      <c r="AD13" s="503">
        <v>146.36178416324864</v>
      </c>
      <c r="AE13" s="29">
        <v>173.66975187515706</v>
      </c>
      <c r="AF13" s="515">
        <v>178.39548001904689</v>
      </c>
      <c r="AG13" s="515">
        <v>168.68701454650474</v>
      </c>
      <c r="AH13" s="504">
        <v>173.27573428202359</v>
      </c>
      <c r="AI13" s="503">
        <v>148.7909907139904</v>
      </c>
      <c r="AJ13" s="29">
        <v>149.09423644622609</v>
      </c>
      <c r="AK13" s="515">
        <v>145.69340963385588</v>
      </c>
      <c r="AL13" s="515">
        <v>144.08708675330899</v>
      </c>
      <c r="AM13" s="504">
        <v>145.65378989998507</v>
      </c>
      <c r="AN13" s="503">
        <v>146.15531808748347</v>
      </c>
      <c r="AO13" s="503">
        <v>141.42243208224917</v>
      </c>
      <c r="AP13" s="503">
        <v>141.03170328188625</v>
      </c>
      <c r="AQ13" s="503">
        <v>142.74580680004252</v>
      </c>
      <c r="AR13" s="503">
        <v>141.63940142559716</v>
      </c>
      <c r="AS13" s="503">
        <v>146.63187736304039</v>
      </c>
      <c r="AT13" s="503">
        <v>163.07997476962416</v>
      </c>
      <c r="AU13" s="503">
        <v>168.03606798011717</v>
      </c>
      <c r="AV13" s="503">
        <v>153.92373487196122</v>
      </c>
      <c r="AW13" s="503">
        <v>144.68159167911733</v>
      </c>
      <c r="AX13" s="503">
        <v>170.21512481319044</v>
      </c>
      <c r="AY13" s="503">
        <v>175.76094360592262</v>
      </c>
      <c r="AZ13" s="503">
        <v>162.06596151397468</v>
      </c>
      <c r="BA13" s="503">
        <v>169.05836403301359</v>
      </c>
      <c r="BB13" s="503">
        <v>146.83971342751002</v>
      </c>
      <c r="BC13" s="503">
        <v>149.48065945645783</v>
      </c>
      <c r="BD13" s="503">
        <v>143.34380034903589</v>
      </c>
      <c r="BE13" s="503">
        <v>142.08382856651053</v>
      </c>
      <c r="BF13" s="503">
        <v>144.12686937398641</v>
      </c>
      <c r="BG13" s="503">
        <v>145.91528731434067</v>
      </c>
      <c r="BH13" s="503">
        <v>-0.24003077314279153</v>
      </c>
      <c r="BI13" s="485">
        <v>-1.6422992764389965E-3</v>
      </c>
      <c r="BJ13" s="503">
        <v>142.48440749415838</v>
      </c>
      <c r="BK13" s="503">
        <v>142.86009226400074</v>
      </c>
      <c r="BL13" s="503">
        <v>145.66673551889994</v>
      </c>
      <c r="BM13" s="503">
        <v>143.46279323603966</v>
      </c>
      <c r="BN13" s="503">
        <v>147.2542026274065</v>
      </c>
      <c r="BO13" s="503">
        <v>166.38479877360189</v>
      </c>
      <c r="BP13" s="503">
        <v>172.51492404591809</v>
      </c>
      <c r="BQ13" s="503">
        <v>4.478856065800926</v>
      </c>
      <c r="BR13" s="765">
        <v>2.6654135148716319E-2</v>
      </c>
      <c r="BS13" s="503">
        <v>156.503188529689</v>
      </c>
      <c r="BT13" s="503">
        <v>2.5794536577277825</v>
      </c>
      <c r="BU13" s="765">
        <v>1.6757998107786665E-2</v>
      </c>
      <c r="BV13" s="503">
        <v>146.44650200790471</v>
      </c>
      <c r="BW13" s="503">
        <v>3.3048240039777284</v>
      </c>
      <c r="BX13" s="485">
        <v>2.0265050988917066E-2</v>
      </c>
      <c r="BY13" s="503">
        <v>177.08103159821965</v>
      </c>
      <c r="BZ13" s="503">
        <v>6.8659067850292104</v>
      </c>
      <c r="CA13" s="485">
        <v>4.0336643365649683E-2</v>
      </c>
      <c r="CB13" s="503">
        <v>176.06402824668527</v>
      </c>
      <c r="CC13" s="503">
        <v>0.30308464076264841</v>
      </c>
      <c r="CD13" s="485">
        <v>1.724414050952076E-3</v>
      </c>
      <c r="CE13" s="503">
        <v>177.2091087910425</v>
      </c>
      <c r="CF13" s="503">
        <f t="shared" si="0"/>
        <v>15.143147277067811</v>
      </c>
      <c r="CG13" s="485">
        <f t="shared" si="1"/>
        <v>9.3438172553969898E-2</v>
      </c>
      <c r="CH13" s="503">
        <v>176.82389468118282</v>
      </c>
      <c r="CI13" s="503">
        <f t="shared" si="2"/>
        <v>7.7655306481692321</v>
      </c>
      <c r="CJ13" s="485">
        <f t="shared" si="3"/>
        <v>4.5934022209352415E-2</v>
      </c>
      <c r="CK13" s="503">
        <v>149.39113502692632</v>
      </c>
      <c r="CL13" s="503">
        <f t="shared" si="4"/>
        <v>2.551421599416301</v>
      </c>
      <c r="CM13" s="485">
        <f t="shared" si="5"/>
        <v>1.7375555562329906E-2</v>
      </c>
      <c r="CN13" s="503">
        <v>149.27793652019463</v>
      </c>
      <c r="CO13" s="503">
        <f t="shared" si="6"/>
        <v>-0.20272293626319993</v>
      </c>
      <c r="CP13" s="485">
        <f t="shared" si="7"/>
        <v>-1.3561817093953282E-3</v>
      </c>
      <c r="CQ13" s="503">
        <v>148.1567325197222</v>
      </c>
      <c r="CR13" s="503">
        <f t="shared" si="8"/>
        <v>4.8129321706863095</v>
      </c>
      <c r="CS13" s="485">
        <f t="shared" si="9"/>
        <v>3.3576144618511786E-2</v>
      </c>
      <c r="CT13" s="503">
        <v>147.86264512827668</v>
      </c>
      <c r="CU13" s="503">
        <f t="shared" si="10"/>
        <v>5.7788165617661491</v>
      </c>
      <c r="CV13" s="485">
        <f t="shared" si="11"/>
        <v>4.0671880959774677E-2</v>
      </c>
      <c r="CW13" s="503">
        <v>148.26731852142044</v>
      </c>
      <c r="CX13" s="503">
        <f t="shared" si="12"/>
        <v>4.1404491474340261</v>
      </c>
      <c r="CY13" s="485">
        <f t="shared" si="13"/>
        <v>2.8727808807740188E-2</v>
      </c>
      <c r="CZ13" s="503">
        <v>148.97752647077505</v>
      </c>
      <c r="DA13" s="503">
        <f t="shared" si="14"/>
        <v>3.0622391564343729</v>
      </c>
      <c r="DB13" s="485">
        <f t="shared" si="15"/>
        <v>2.0986417618035377E-2</v>
      </c>
      <c r="DC13" s="503">
        <v>149.04145746095378</v>
      </c>
      <c r="DD13" s="503">
        <f t="shared" si="34"/>
        <v>6.5570499667954039</v>
      </c>
      <c r="DE13" s="485">
        <f t="shared" si="35"/>
        <v>4.601942122729627E-2</v>
      </c>
      <c r="DF13" s="503">
        <v>148.06066992641087</v>
      </c>
      <c r="DG13" s="503">
        <f t="shared" si="18"/>
        <v>5.2005776624101259</v>
      </c>
      <c r="DH13" s="485">
        <f t="shared" si="19"/>
        <v>3.6403292060036119E-2</v>
      </c>
      <c r="DI13" s="503">
        <v>147.72802707825051</v>
      </c>
      <c r="DJ13" s="503">
        <f t="shared" si="20"/>
        <v>2.0612915593505647</v>
      </c>
      <c r="DK13" s="485">
        <f t="shared" si="21"/>
        <v>1.4150736281744411E-2</v>
      </c>
      <c r="DL13" s="503">
        <v>148.3700206582804</v>
      </c>
      <c r="DM13" s="503">
        <f t="shared" si="22"/>
        <v>4.9072274222407373</v>
      </c>
      <c r="DN13" s="485">
        <f t="shared" si="23"/>
        <v>3.4205575616856033E-2</v>
      </c>
      <c r="DO13" s="503">
        <v>146.72042766831765</v>
      </c>
      <c r="DP13" s="503">
        <f t="shared" si="24"/>
        <v>-0.53377495908884498</v>
      </c>
      <c r="DQ13" s="868">
        <f t="shared" si="25"/>
        <v>-3.6248538212484294E-3</v>
      </c>
      <c r="DR13" s="503">
        <v>165.178914698337</v>
      </c>
      <c r="DS13" s="503">
        <f t="shared" si="26"/>
        <v>-1.2058840752648905</v>
      </c>
      <c r="DT13" s="868">
        <f t="shared" si="27"/>
        <v>-7.2475615810656162E-3</v>
      </c>
      <c r="DU13" s="503">
        <v>166.14267167269026</v>
      </c>
      <c r="DV13" s="503">
        <f t="shared" si="28"/>
        <v>-6.3722523732278376</v>
      </c>
      <c r="DW13" s="868">
        <f t="shared" si="29"/>
        <v>-3.6937397784389613E-2</v>
      </c>
      <c r="DX13" s="503">
        <v>154.4096807961127</v>
      </c>
      <c r="DY13" s="503">
        <f t="shared" si="30"/>
        <v>-2.0935077335763026</v>
      </c>
      <c r="DZ13" s="868">
        <f t="shared" si="31"/>
        <v>-1.3376773682659888E-2</v>
      </c>
      <c r="EA13" s="503">
        <v>149.9479378538453</v>
      </c>
      <c r="EB13" s="503">
        <f t="shared" si="32"/>
        <v>3.5014358459405912</v>
      </c>
      <c r="EC13" s="868">
        <f t="shared" si="33"/>
        <v>2.3909317040236269E-2</v>
      </c>
    </row>
    <row r="14" spans="1:133" x14ac:dyDescent="0.25">
      <c r="A14" s="69" t="s">
        <v>13</v>
      </c>
      <c r="B14" s="280">
        <v>144.15</v>
      </c>
      <c r="C14" s="295">
        <v>139.99926218017561</v>
      </c>
      <c r="D14" s="514">
        <v>140.60091476511764</v>
      </c>
      <c r="E14" s="514">
        <v>140.99920240119221</v>
      </c>
      <c r="F14" s="124">
        <v>140.48883695262009</v>
      </c>
      <c r="G14" s="233">
        <v>142.23904249551691</v>
      </c>
      <c r="H14" s="233">
        <v>158.60070055953781</v>
      </c>
      <c r="I14" s="233">
        <v>164.18779496189757</v>
      </c>
      <c r="J14" s="514">
        <v>150.88810588691038</v>
      </c>
      <c r="K14" s="295">
        <v>143.59838099402708</v>
      </c>
      <c r="L14" s="295">
        <v>167.9951503895166</v>
      </c>
      <c r="M14" s="514">
        <v>192.22426846736241</v>
      </c>
      <c r="N14" s="28">
        <v>173.34199144806971</v>
      </c>
      <c r="O14" s="514">
        <v>175.78513707750659</v>
      </c>
      <c r="P14" s="124">
        <v>146.92561587566303</v>
      </c>
      <c r="Q14" s="514">
        <v>145.26922506410119</v>
      </c>
      <c r="R14" s="514">
        <v>141.50203307518785</v>
      </c>
      <c r="S14" s="514">
        <v>141.04080425783562</v>
      </c>
      <c r="T14" s="124">
        <v>142.13999999999999</v>
      </c>
      <c r="U14" s="28">
        <v>145.27713501476333</v>
      </c>
      <c r="V14" s="233">
        <v>140.99986378985417</v>
      </c>
      <c r="W14" s="233">
        <v>140.80071354353444</v>
      </c>
      <c r="X14" s="233">
        <v>141.75948521492549</v>
      </c>
      <c r="Y14" s="514">
        <v>141.14825138715605</v>
      </c>
      <c r="Z14" s="202">
        <v>148.10005829667708</v>
      </c>
      <c r="AA14" s="513">
        <v>161.14843840644676</v>
      </c>
      <c r="AB14" s="513">
        <v>170.32203258938912</v>
      </c>
      <c r="AC14" s="28">
        <v>154.88690466648501</v>
      </c>
      <c r="AD14" s="514">
        <v>144.61536327652499</v>
      </c>
      <c r="AE14" s="295">
        <v>179.21898928024501</v>
      </c>
      <c r="AF14" s="514">
        <v>197.40409452853146</v>
      </c>
      <c r="AG14" s="514">
        <v>172.00058068177319</v>
      </c>
      <c r="AH14" s="28">
        <v>180.8414397922476</v>
      </c>
      <c r="AI14" s="740">
        <v>148.16417366571494</v>
      </c>
      <c r="AJ14" s="295">
        <v>147.50073336467713</v>
      </c>
      <c r="AK14" s="514">
        <v>145.11045570205874</v>
      </c>
      <c r="AL14" s="514">
        <v>144.13</v>
      </c>
      <c r="AM14" s="28">
        <v>145.22999999999999</v>
      </c>
      <c r="AN14" s="740">
        <v>144.61536327652499</v>
      </c>
      <c r="AO14" s="222">
        <v>138.43477710207966</v>
      </c>
      <c r="AP14" s="222">
        <v>139.33565495550508</v>
      </c>
      <c r="AQ14" s="222">
        <v>140.88</v>
      </c>
      <c r="AR14" s="533">
        <v>139.4</v>
      </c>
      <c r="AS14" s="222">
        <v>142.90001134446553</v>
      </c>
      <c r="AT14" s="222">
        <v>164.34946995620857</v>
      </c>
      <c r="AU14" s="233">
        <v>169.08</v>
      </c>
      <c r="AV14" s="514">
        <v>153.28</v>
      </c>
      <c r="AW14" s="514">
        <v>143.284955464071</v>
      </c>
      <c r="AX14" s="233">
        <v>168.23728723826667</v>
      </c>
      <c r="AY14" s="233">
        <v>185.37386807952419</v>
      </c>
      <c r="AZ14" s="233">
        <v>173.03</v>
      </c>
      <c r="BA14" s="38">
        <v>175.9</v>
      </c>
      <c r="BB14" s="740">
        <v>146.8151831484856</v>
      </c>
      <c r="BC14" s="233">
        <v>145.84077263554755</v>
      </c>
      <c r="BD14" s="233">
        <v>141.22376764350352</v>
      </c>
      <c r="BE14" s="233">
        <v>141.12749045204882</v>
      </c>
      <c r="BF14" s="514">
        <v>142.27657887869699</v>
      </c>
      <c r="BG14" s="514">
        <v>145.26807140246106</v>
      </c>
      <c r="BH14" s="740">
        <v>0.65270812593607275</v>
      </c>
      <c r="BI14" s="546">
        <v>4.5134079197934884E-3</v>
      </c>
      <c r="BJ14" s="740">
        <v>141.79957981626285</v>
      </c>
      <c r="BK14" s="740">
        <v>146.69679447319587</v>
      </c>
      <c r="BL14" s="740">
        <v>144.10110446019473</v>
      </c>
      <c r="BM14" s="740">
        <v>144.05998247011823</v>
      </c>
      <c r="BN14" s="740">
        <v>145.33140938098549</v>
      </c>
      <c r="BO14" s="514">
        <v>166.68332321127929</v>
      </c>
      <c r="BP14" s="514">
        <v>185.79847926224909</v>
      </c>
      <c r="BQ14" s="514">
        <v>16.718479262249076</v>
      </c>
      <c r="BR14" s="529">
        <v>9.8879106116921425E-2</v>
      </c>
      <c r="BS14" s="514">
        <v>160.5504392659679</v>
      </c>
      <c r="BT14" s="514">
        <v>7.2704392659678945</v>
      </c>
      <c r="BU14" s="529">
        <v>4.743240648465484E-2</v>
      </c>
      <c r="BV14" s="514">
        <v>148.63433610416035</v>
      </c>
      <c r="BW14" s="740">
        <v>2.3338532550707214</v>
      </c>
      <c r="BX14" s="546">
        <v>1.4200552369852959E-2</v>
      </c>
      <c r="BY14" s="514">
        <v>185.3953549633402</v>
      </c>
      <c r="BZ14" s="740">
        <v>17.158067725073522</v>
      </c>
      <c r="CA14" s="546">
        <v>0.10198730618363661</v>
      </c>
      <c r="CB14" s="514">
        <v>196.64659877342035</v>
      </c>
      <c r="CC14" s="740">
        <v>11.272730693896165</v>
      </c>
      <c r="CD14" s="546">
        <v>6.081078638905154E-2</v>
      </c>
      <c r="CE14" s="514">
        <v>196.00852777448773</v>
      </c>
      <c r="CF14" s="740">
        <f t="shared" si="0"/>
        <v>22.978527774487731</v>
      </c>
      <c r="CG14" s="546">
        <f t="shared" si="1"/>
        <v>0.13280083092231248</v>
      </c>
      <c r="CH14" s="514">
        <v>191.93207985772773</v>
      </c>
      <c r="CI14" s="740">
        <f t="shared" si="2"/>
        <v>16.032079857727723</v>
      </c>
      <c r="CJ14" s="546">
        <f t="shared" si="3"/>
        <v>9.1143148707946126E-2</v>
      </c>
      <c r="CK14" s="514">
        <v>153.77035958932512</v>
      </c>
      <c r="CL14" s="740">
        <f t="shared" si="4"/>
        <v>6.9551764408395229</v>
      </c>
      <c r="CM14" s="546">
        <f t="shared" si="5"/>
        <v>4.7373686370061688E-2</v>
      </c>
      <c r="CN14" s="514">
        <v>142.02386310810712</v>
      </c>
      <c r="CO14" s="740">
        <f t="shared" si="6"/>
        <v>-3.8169095274404299</v>
      </c>
      <c r="CP14" s="546">
        <f t="shared" si="7"/>
        <v>-2.6171758819317225E-2</v>
      </c>
      <c r="CQ14" s="514">
        <v>143.25944237788167</v>
      </c>
      <c r="CR14" s="740">
        <f t="shared" si="8"/>
        <v>2.0356747343781478</v>
      </c>
      <c r="CS14" s="546">
        <f t="shared" si="9"/>
        <v>1.4414533533171826E-2</v>
      </c>
      <c r="CT14" s="514">
        <v>143.22613319827803</v>
      </c>
      <c r="CU14" s="740">
        <f t="shared" si="10"/>
        <v>2.098642746229217</v>
      </c>
      <c r="CV14" s="546">
        <f t="shared" si="11"/>
        <v>1.4870545345254879E-2</v>
      </c>
      <c r="CW14" s="514">
        <v>142.94226139050409</v>
      </c>
      <c r="CX14" s="740">
        <f t="shared" si="12"/>
        <v>0.66568251180709126</v>
      </c>
      <c r="CY14" s="546">
        <f t="shared" si="13"/>
        <v>4.6787919491277814E-3</v>
      </c>
      <c r="CZ14" s="514">
        <v>149.82099175801471</v>
      </c>
      <c r="DA14" s="740">
        <f t="shared" si="14"/>
        <v>4.5529203555536526</v>
      </c>
      <c r="DB14" s="546">
        <f t="shared" si="15"/>
        <v>3.1341507542561889E-2</v>
      </c>
      <c r="DC14" s="514">
        <v>142.99957214356075</v>
      </c>
      <c r="DD14" s="740">
        <f t="shared" si="34"/>
        <v>1.1999923272979061</v>
      </c>
      <c r="DE14" s="546">
        <f t="shared" si="35"/>
        <v>8.4625943804121206E-3</v>
      </c>
      <c r="DF14" s="514">
        <v>146.99877606014789</v>
      </c>
      <c r="DG14" s="740">
        <f t="shared" si="18"/>
        <v>0.30198158695202437</v>
      </c>
      <c r="DH14" s="546">
        <f t="shared" si="19"/>
        <v>2.05854250623862E-3</v>
      </c>
      <c r="DI14" s="514">
        <v>147.80081018831322</v>
      </c>
      <c r="DJ14" s="740">
        <f t="shared" si="20"/>
        <v>3.699705728118488</v>
      </c>
      <c r="DK14" s="546">
        <f t="shared" si="21"/>
        <v>2.5674374544023451E-2</v>
      </c>
      <c r="DL14" s="514">
        <v>145.57562670386517</v>
      </c>
      <c r="DM14" s="740">
        <f t="shared" si="22"/>
        <v>1.51564423374694</v>
      </c>
      <c r="DN14" s="546">
        <f t="shared" si="23"/>
        <v>1.0520924740923969E-2</v>
      </c>
      <c r="DO14" s="514">
        <v>146.49848313114649</v>
      </c>
      <c r="DP14" s="740">
        <f t="shared" si="24"/>
        <v>1.1670737501609949</v>
      </c>
      <c r="DQ14" s="567">
        <f t="shared" si="25"/>
        <v>8.0304302774737261E-3</v>
      </c>
      <c r="DR14" s="514">
        <v>173.17659962143324</v>
      </c>
      <c r="DS14" s="740">
        <f t="shared" si="26"/>
        <v>6.4932764101539533</v>
      </c>
      <c r="DT14" s="567">
        <f t="shared" si="27"/>
        <v>3.8955765250272861E-2</v>
      </c>
      <c r="DU14" s="514">
        <v>177.50079374020629</v>
      </c>
      <c r="DV14" s="740">
        <f t="shared" si="28"/>
        <v>-8.2976855220427979</v>
      </c>
      <c r="DW14" s="567">
        <f t="shared" si="29"/>
        <v>-4.4659598695266277E-2</v>
      </c>
      <c r="DX14" s="514">
        <v>159.14054524459024</v>
      </c>
      <c r="DY14" s="740">
        <f t="shared" si="30"/>
        <v>-1.409894021377653</v>
      </c>
      <c r="DZ14" s="567">
        <f t="shared" si="31"/>
        <v>-8.7816266827026382E-3</v>
      </c>
      <c r="EA14" s="514">
        <v>149.38447386877471</v>
      </c>
      <c r="EB14" s="740">
        <f t="shared" si="32"/>
        <v>0.750137764614351</v>
      </c>
      <c r="EC14" s="567">
        <f t="shared" si="33"/>
        <v>5.0468672601239831E-3</v>
      </c>
    </row>
    <row r="15" spans="1:133" x14ac:dyDescent="0.25">
      <c r="A15" s="69" t="s">
        <v>14</v>
      </c>
      <c r="B15" s="280">
        <v>137.86000000000001</v>
      </c>
      <c r="C15" s="295">
        <v>129.91342024306297</v>
      </c>
      <c r="D15" s="514">
        <v>130.34877089925462</v>
      </c>
      <c r="E15" s="514">
        <v>133.37111915741281</v>
      </c>
      <c r="F15" s="124">
        <v>131.02562226956999</v>
      </c>
      <c r="G15" s="233">
        <v>134.23510466988728</v>
      </c>
      <c r="H15" s="233">
        <v>154.98987254442369</v>
      </c>
      <c r="I15" s="233">
        <v>168.38207169929416</v>
      </c>
      <c r="J15" s="514">
        <v>143.81359340661783</v>
      </c>
      <c r="K15" s="295">
        <v>134.34243127554274</v>
      </c>
      <c r="L15" s="295">
        <v>169.36026936026934</v>
      </c>
      <c r="M15" s="514">
        <v>161.64824286421384</v>
      </c>
      <c r="N15" s="28">
        <v>166.56226346148827</v>
      </c>
      <c r="O15" s="514">
        <v>165.79837183233181</v>
      </c>
      <c r="P15" s="124">
        <v>137.84874553770095</v>
      </c>
      <c r="Q15" s="514">
        <v>143.95665239498055</v>
      </c>
      <c r="R15" s="514">
        <v>136.16028346320596</v>
      </c>
      <c r="S15" s="514">
        <v>127.09047470655449</v>
      </c>
      <c r="T15" s="124">
        <v>133.66999999999999</v>
      </c>
      <c r="U15" s="28">
        <v>136.35679862315433</v>
      </c>
      <c r="V15" s="233">
        <v>126.97093584244784</v>
      </c>
      <c r="W15" s="233">
        <v>130.82089990468833</v>
      </c>
      <c r="X15" s="233">
        <v>135.00063421124361</v>
      </c>
      <c r="Y15" s="514">
        <v>130.43452518398789</v>
      </c>
      <c r="Z15" s="202">
        <v>139.60973951151325</v>
      </c>
      <c r="AA15" s="513">
        <v>172.86502163810133</v>
      </c>
      <c r="AB15" s="513">
        <v>167.4859323459026</v>
      </c>
      <c r="AC15" s="28">
        <v>150.80557138579528</v>
      </c>
      <c r="AD15" s="514">
        <v>135.21332448116232</v>
      </c>
      <c r="AE15" s="295">
        <v>169.03535389175076</v>
      </c>
      <c r="AF15" s="514">
        <v>171.30251070932499</v>
      </c>
      <c r="AG15" s="514">
        <v>166.42998027613413</v>
      </c>
      <c r="AH15" s="28">
        <v>169.01856581447944</v>
      </c>
      <c r="AI15" s="740">
        <v>139.14869335842673</v>
      </c>
      <c r="AJ15" s="295">
        <v>140.83908379994884</v>
      </c>
      <c r="AK15" s="514">
        <v>135.51412958996599</v>
      </c>
      <c r="AL15" s="514">
        <v>130.66999999999999</v>
      </c>
      <c r="AM15" s="28">
        <v>134.41</v>
      </c>
      <c r="AN15" s="740">
        <v>135.21332448116232</v>
      </c>
      <c r="AO15" s="222">
        <v>128.04040358542406</v>
      </c>
      <c r="AP15" s="222">
        <v>127.55037621410301</v>
      </c>
      <c r="AQ15" s="222">
        <v>133.55000000000001</v>
      </c>
      <c r="AR15" s="533">
        <v>129.4</v>
      </c>
      <c r="AS15" s="222">
        <v>139.67941118715316</v>
      </c>
      <c r="AT15" s="222">
        <v>158.82706164931946</v>
      </c>
      <c r="AU15" s="233">
        <v>155.41999999999999</v>
      </c>
      <c r="AV15" s="514">
        <v>146.69</v>
      </c>
      <c r="AW15" s="514">
        <v>133.75565387424317</v>
      </c>
      <c r="AX15" s="233">
        <v>163.95475492249687</v>
      </c>
      <c r="AY15" s="233">
        <v>161.75621028307336</v>
      </c>
      <c r="AZ15" s="233">
        <v>147.83000000000001</v>
      </c>
      <c r="BA15" s="38">
        <v>156.78</v>
      </c>
      <c r="BB15" s="233">
        <v>136.1412195686523</v>
      </c>
      <c r="BC15" s="233">
        <v>143.04481035191017</v>
      </c>
      <c r="BD15" s="233">
        <v>136.51297471878829</v>
      </c>
      <c r="BE15" s="233">
        <v>129.50040942829722</v>
      </c>
      <c r="BF15" s="514">
        <v>134.87211638872188</v>
      </c>
      <c r="BG15" s="514">
        <v>135.71321851117162</v>
      </c>
      <c r="BH15" s="740">
        <v>0.4998940300093011</v>
      </c>
      <c r="BI15" s="546">
        <v>3.6970766892057139E-3</v>
      </c>
      <c r="BJ15" s="740">
        <v>126.29037550093027</v>
      </c>
      <c r="BK15" s="740">
        <v>126.38038211902368</v>
      </c>
      <c r="BL15" s="740">
        <v>137.32090796683039</v>
      </c>
      <c r="BM15" s="740">
        <v>129.27258222569358</v>
      </c>
      <c r="BN15" s="740">
        <v>138.63866999085431</v>
      </c>
      <c r="BO15" s="514">
        <v>162.02871510159503</v>
      </c>
      <c r="BP15" s="514">
        <v>153.52646511215534</v>
      </c>
      <c r="BQ15" s="514">
        <v>-1.8935348878446518</v>
      </c>
      <c r="BR15" s="529">
        <v>-1.2183341190610295E-2</v>
      </c>
      <c r="BS15" s="514">
        <v>146.77899455682288</v>
      </c>
      <c r="BT15" s="514">
        <v>8.8994556822882487E-2</v>
      </c>
      <c r="BU15" s="529">
        <v>6.0668455125013627E-4</v>
      </c>
      <c r="BV15" s="514">
        <v>133.48603019663082</v>
      </c>
      <c r="BW15" s="740">
        <v>3.2016534522755649</v>
      </c>
      <c r="BX15" s="546">
        <v>2.0158110456923506E-2</v>
      </c>
      <c r="BY15" s="514">
        <v>167.04787127322336</v>
      </c>
      <c r="BZ15" s="740">
        <v>3.0931163507264898</v>
      </c>
      <c r="CA15" s="546">
        <v>1.8865670301472123E-2</v>
      </c>
      <c r="CB15" s="514">
        <v>165.48318833764401</v>
      </c>
      <c r="CC15" s="740">
        <v>3.726978054570651</v>
      </c>
      <c r="CD15" s="546">
        <v>2.3040710758792132E-2</v>
      </c>
      <c r="CE15" s="514">
        <v>167.15040267754418</v>
      </c>
      <c r="CF15" s="740">
        <f t="shared" si="0"/>
        <v>19.320402677544166</v>
      </c>
      <c r="CG15" s="546">
        <f t="shared" si="1"/>
        <v>0.13069338211150758</v>
      </c>
      <c r="CH15" s="514">
        <v>166.51785147538624</v>
      </c>
      <c r="CI15" s="740">
        <f t="shared" si="2"/>
        <v>9.7378514753862362</v>
      </c>
      <c r="CJ15" s="546">
        <f t="shared" si="3"/>
        <v>6.2111567007183545E-2</v>
      </c>
      <c r="CK15" s="514">
        <v>137.44566510376958</v>
      </c>
      <c r="CL15" s="740">
        <f t="shared" si="4"/>
        <v>1.3044455351172815</v>
      </c>
      <c r="CM15" s="546">
        <f t="shared" si="5"/>
        <v>9.5815619931293849E-3</v>
      </c>
      <c r="CN15" s="514">
        <v>149.59562549790826</v>
      </c>
      <c r="CO15" s="740">
        <f t="shared" si="6"/>
        <v>6.5508151459980866</v>
      </c>
      <c r="CP15" s="546">
        <f t="shared" si="7"/>
        <v>4.5795545674688708E-2</v>
      </c>
      <c r="CQ15" s="514">
        <v>146.39281313922748</v>
      </c>
      <c r="CR15" s="740">
        <f t="shared" si="8"/>
        <v>9.8798384204391994</v>
      </c>
      <c r="CS15" s="546">
        <f t="shared" si="9"/>
        <v>7.2372889395980883E-2</v>
      </c>
      <c r="CT15" s="514">
        <v>142.98512628910584</v>
      </c>
      <c r="CU15" s="740">
        <f t="shared" si="10"/>
        <v>13.484716860808618</v>
      </c>
      <c r="CV15" s="546">
        <f t="shared" si="11"/>
        <v>0.1041287585138867</v>
      </c>
      <c r="CW15" s="514">
        <v>145.54256361731609</v>
      </c>
      <c r="CX15" s="740">
        <f t="shared" si="12"/>
        <v>10.670447228594213</v>
      </c>
      <c r="CY15" s="546">
        <f t="shared" si="13"/>
        <v>7.9115294653198498E-2</v>
      </c>
      <c r="CZ15" s="514">
        <v>140.28614098264023</v>
      </c>
      <c r="DA15" s="740">
        <f t="shared" si="14"/>
        <v>4.5729224714686154</v>
      </c>
      <c r="DB15" s="546">
        <f t="shared" si="15"/>
        <v>3.3695483178686696E-2</v>
      </c>
      <c r="DC15" s="514">
        <v>142.69761197673</v>
      </c>
      <c r="DD15" s="740">
        <f t="shared" si="34"/>
        <v>16.407236475799735</v>
      </c>
      <c r="DE15" s="546">
        <f t="shared" si="35"/>
        <v>0.12991676056643664</v>
      </c>
      <c r="DF15" s="514">
        <v>142.45397740743857</v>
      </c>
      <c r="DG15" s="740">
        <f t="shared" si="18"/>
        <v>16.073595288414893</v>
      </c>
      <c r="DH15" s="546">
        <f t="shared" si="19"/>
        <v>0.12718425928857341</v>
      </c>
      <c r="DI15" s="514">
        <v>137.46424472097218</v>
      </c>
      <c r="DJ15" s="740">
        <f t="shared" si="20"/>
        <v>0.14333675414178515</v>
      </c>
      <c r="DK15" s="546">
        <f t="shared" si="21"/>
        <v>1.0438086687892267E-3</v>
      </c>
      <c r="DL15" s="514">
        <v>141.19824100824681</v>
      </c>
      <c r="DM15" s="740">
        <f t="shared" si="22"/>
        <v>11.925658782553228</v>
      </c>
      <c r="DN15" s="546">
        <f t="shared" si="23"/>
        <v>9.2252035019556852E-2</v>
      </c>
      <c r="DO15" s="514">
        <v>131.52322118204461</v>
      </c>
      <c r="DP15" s="740">
        <f t="shared" si="24"/>
        <v>-7.1154488088097025</v>
      </c>
      <c r="DQ15" s="567">
        <f t="shared" si="25"/>
        <v>-5.132369496388773E-2</v>
      </c>
      <c r="DR15" s="514">
        <v>150.60629514963878</v>
      </c>
      <c r="DS15" s="740">
        <f t="shared" si="26"/>
        <v>-11.422419951956243</v>
      </c>
      <c r="DT15" s="567">
        <f t="shared" si="27"/>
        <v>-7.0496269409988058E-2</v>
      </c>
      <c r="DU15" s="514">
        <v>142.5248419150858</v>
      </c>
      <c r="DV15" s="740">
        <f t="shared" si="28"/>
        <v>-11.001623197069534</v>
      </c>
      <c r="DW15" s="567">
        <f t="shared" si="29"/>
        <v>-7.1659457468994311E-2</v>
      </c>
      <c r="DX15" s="514">
        <v>138.14859131948219</v>
      </c>
      <c r="DY15" s="740">
        <f t="shared" si="30"/>
        <v>-8.6304032373406869</v>
      </c>
      <c r="DZ15" s="567">
        <f t="shared" si="31"/>
        <v>-5.8798626216230006E-2</v>
      </c>
      <c r="EA15" s="514">
        <v>140.36028442563415</v>
      </c>
      <c r="EB15" s="740">
        <f t="shared" si="32"/>
        <v>6.8742542290033271</v>
      </c>
      <c r="EC15" s="567">
        <f t="shared" si="33"/>
        <v>5.1497929924781242E-2</v>
      </c>
    </row>
    <row r="16" spans="1:133" x14ac:dyDescent="0.25">
      <c r="A16" s="69" t="s">
        <v>15</v>
      </c>
      <c r="B16" s="280">
        <v>140.15</v>
      </c>
      <c r="C16" s="295">
        <v>135.44827765467318</v>
      </c>
      <c r="D16" s="514">
        <v>135.32429142757783</v>
      </c>
      <c r="E16" s="514">
        <v>135.94915595960336</v>
      </c>
      <c r="F16" s="124">
        <v>135.54831604322143</v>
      </c>
      <c r="G16" s="233">
        <v>142.5717705984739</v>
      </c>
      <c r="H16" s="233">
        <v>160.15862448258895</v>
      </c>
      <c r="I16" s="233">
        <v>167.62028994100385</v>
      </c>
      <c r="J16" s="514">
        <v>151.1916916330527</v>
      </c>
      <c r="K16" s="295">
        <v>139.22062460831827</v>
      </c>
      <c r="L16" s="295">
        <v>169.1835296486459</v>
      </c>
      <c r="M16" s="514">
        <v>157.12964568522051</v>
      </c>
      <c r="N16" s="28">
        <v>153.68942603783194</v>
      </c>
      <c r="O16" s="514">
        <v>158.06018902507705</v>
      </c>
      <c r="P16" s="124">
        <v>140.86967433147649</v>
      </c>
      <c r="Q16" s="514">
        <v>141.59661591047939</v>
      </c>
      <c r="R16" s="514">
        <v>135.22264047902326</v>
      </c>
      <c r="S16" s="514">
        <v>134.46827030917828</v>
      </c>
      <c r="T16" s="124">
        <v>136.16999999999999</v>
      </c>
      <c r="U16" s="28">
        <v>139.16832178728782</v>
      </c>
      <c r="V16" s="233">
        <v>136.22910618146969</v>
      </c>
      <c r="W16" s="233">
        <v>138.52607936825842</v>
      </c>
      <c r="X16" s="233">
        <v>136.2584059089406</v>
      </c>
      <c r="Y16" s="514">
        <v>137.02340788998353</v>
      </c>
      <c r="Z16" s="202">
        <v>146.4868126894433</v>
      </c>
      <c r="AA16" s="513">
        <v>158.67896799477467</v>
      </c>
      <c r="AB16" s="513">
        <v>170.59099268020049</v>
      </c>
      <c r="AC16" s="28">
        <v>152.17459682673774</v>
      </c>
      <c r="AD16" s="514">
        <v>140.26821870140267</v>
      </c>
      <c r="AE16" s="295">
        <v>166.24934490188087</v>
      </c>
      <c r="AF16" s="514">
        <v>158.95522388059703</v>
      </c>
      <c r="AG16" s="514">
        <v>150.13385251886106</v>
      </c>
      <c r="AH16" s="28">
        <v>156.47870707745633</v>
      </c>
      <c r="AI16" s="740">
        <v>141.63630516285073</v>
      </c>
      <c r="AJ16" s="295">
        <v>143.37922084126214</v>
      </c>
      <c r="AK16" s="514">
        <v>138.15116964812265</v>
      </c>
      <c r="AL16" s="514">
        <v>136.88999999999999</v>
      </c>
      <c r="AM16" s="28">
        <v>138.56</v>
      </c>
      <c r="AN16" s="740">
        <v>140.26821870140267</v>
      </c>
      <c r="AO16" s="222">
        <v>137.03442369855745</v>
      </c>
      <c r="AP16" s="222">
        <v>134.98540003893322</v>
      </c>
      <c r="AQ16" s="222">
        <v>135.35</v>
      </c>
      <c r="AR16" s="533">
        <v>135.9</v>
      </c>
      <c r="AS16" s="222">
        <v>142.84081742403873</v>
      </c>
      <c r="AT16" s="222">
        <v>153.49031588655754</v>
      </c>
      <c r="AU16" s="233">
        <v>167.32</v>
      </c>
      <c r="AV16" s="514">
        <v>147.93</v>
      </c>
      <c r="AW16" s="514">
        <v>138.6326363673781</v>
      </c>
      <c r="AX16" s="233">
        <v>165.52758793132188</v>
      </c>
      <c r="AY16" s="233">
        <v>169.22674874415634</v>
      </c>
      <c r="AZ16" s="233">
        <v>150.88999999999999</v>
      </c>
      <c r="BA16" s="38">
        <v>160.65</v>
      </c>
      <c r="BB16" s="740">
        <v>140.72412875349104</v>
      </c>
      <c r="BC16" s="233">
        <v>140.69379226326785</v>
      </c>
      <c r="BD16" s="233">
        <v>135.15021758610882</v>
      </c>
      <c r="BE16" s="233">
        <v>134.11752441185669</v>
      </c>
      <c r="BF16" s="514">
        <v>135.84873788144267</v>
      </c>
      <c r="BG16" s="514">
        <v>139.06239158056624</v>
      </c>
      <c r="BH16" s="740">
        <v>-1.2058271208364317</v>
      </c>
      <c r="BI16" s="546">
        <v>-8.596581121510849E-3</v>
      </c>
      <c r="BJ16" s="740">
        <v>136.40263687393883</v>
      </c>
      <c r="BK16" s="740">
        <v>138.75771460632129</v>
      </c>
      <c r="BL16" s="740">
        <v>138.72885055431095</v>
      </c>
      <c r="BM16" s="740">
        <v>137.77098922135229</v>
      </c>
      <c r="BN16" s="740">
        <v>144.48644787427864</v>
      </c>
      <c r="BO16" s="514">
        <v>161.46998402191281</v>
      </c>
      <c r="BP16" s="514">
        <v>166.67114418504687</v>
      </c>
      <c r="BQ16" s="514">
        <v>-0.64885581495312294</v>
      </c>
      <c r="BR16" s="529">
        <v>-3.877933390826697E-3</v>
      </c>
      <c r="BS16" s="514">
        <v>152.12084074971062</v>
      </c>
      <c r="BT16" s="514">
        <v>4.1908407497106168</v>
      </c>
      <c r="BU16" s="529">
        <v>2.8329890824786159E-2</v>
      </c>
      <c r="BV16" s="514">
        <v>140.71657530868879</v>
      </c>
      <c r="BW16" s="740">
        <v>7.9796681353552685</v>
      </c>
      <c r="BX16" s="546">
        <v>5.1988088559625556E-2</v>
      </c>
      <c r="BY16" s="514">
        <v>166.09212111143412</v>
      </c>
      <c r="BZ16" s="740">
        <v>0.56453318011224951</v>
      </c>
      <c r="CA16" s="546">
        <v>3.4105081042229458E-3</v>
      </c>
      <c r="CB16" s="514">
        <v>161.54023755162771</v>
      </c>
      <c r="CC16" s="740">
        <v>-7.6865111925286271</v>
      </c>
      <c r="CD16" s="546">
        <v>-4.5421372505060634E-2</v>
      </c>
      <c r="CE16" s="514">
        <v>150.40570445045486</v>
      </c>
      <c r="CF16" s="740">
        <f t="shared" si="0"/>
        <v>-0.48429554954512355</v>
      </c>
      <c r="CG16" s="546">
        <f t="shared" si="1"/>
        <v>-3.2095934094050209E-3</v>
      </c>
      <c r="CH16" s="514">
        <v>158.23114298935675</v>
      </c>
      <c r="CI16" s="740">
        <f t="shared" si="2"/>
        <v>-2.4188570106432508</v>
      </c>
      <c r="CJ16" s="546">
        <f t="shared" si="3"/>
        <v>-1.5056688519410213E-2</v>
      </c>
      <c r="CK16" s="514">
        <v>142.36000235195144</v>
      </c>
      <c r="CL16" s="740">
        <f t="shared" si="4"/>
        <v>1.6358735984603925</v>
      </c>
      <c r="CM16" s="546">
        <f t="shared" si="5"/>
        <v>1.1624684501163133E-2</v>
      </c>
      <c r="CN16" s="514">
        <v>144.29119460242117</v>
      </c>
      <c r="CO16" s="740">
        <f t="shared" si="6"/>
        <v>3.5974023391533194</v>
      </c>
      <c r="CP16" s="546">
        <f t="shared" si="7"/>
        <v>2.5569019651000797E-2</v>
      </c>
      <c r="CQ16" s="514">
        <v>140.39572771099333</v>
      </c>
      <c r="CR16" s="740">
        <f t="shared" si="8"/>
        <v>5.245510124884504</v>
      </c>
      <c r="CS16" s="546">
        <f t="shared" si="9"/>
        <v>3.8812443062049902E-2</v>
      </c>
      <c r="CT16" s="514">
        <v>137.54789521275558</v>
      </c>
      <c r="CU16" s="740">
        <f t="shared" si="10"/>
        <v>3.4303708008988849</v>
      </c>
      <c r="CV16" s="546">
        <f t="shared" si="11"/>
        <v>2.557734953684861E-2</v>
      </c>
      <c r="CW16" s="514">
        <v>139.85197805966087</v>
      </c>
      <c r="CX16" s="740">
        <f t="shared" si="12"/>
        <v>4.0032401782181921</v>
      </c>
      <c r="CY16" s="546">
        <f t="shared" si="13"/>
        <v>2.9468364893547136E-2</v>
      </c>
      <c r="CZ16" s="514">
        <v>141.43107256400879</v>
      </c>
      <c r="DA16" s="740">
        <f t="shared" si="14"/>
        <v>2.3686809834425446</v>
      </c>
      <c r="DB16" s="546">
        <f t="shared" si="15"/>
        <v>1.7033224846203236E-2</v>
      </c>
      <c r="DC16" s="514">
        <v>142.03237109961623</v>
      </c>
      <c r="DD16" s="740">
        <f t="shared" si="34"/>
        <v>5.6297342256773959</v>
      </c>
      <c r="DE16" s="546">
        <f t="shared" si="35"/>
        <v>4.127291344726941E-2</v>
      </c>
      <c r="DF16" s="514">
        <v>140.45161370913678</v>
      </c>
      <c r="DG16" s="740">
        <f t="shared" si="18"/>
        <v>1.6938991028154931</v>
      </c>
      <c r="DH16" s="546">
        <f t="shared" si="19"/>
        <v>1.2207603070008516E-2</v>
      </c>
      <c r="DI16" s="514">
        <v>137.90731095777318</v>
      </c>
      <c r="DJ16" s="740">
        <f t="shared" si="20"/>
        <v>-0.8215395965377752</v>
      </c>
      <c r="DK16" s="546">
        <f t="shared" si="21"/>
        <v>-5.9219087684731497E-3</v>
      </c>
      <c r="DL16" s="514">
        <v>140.41685404402224</v>
      </c>
      <c r="DM16" s="740">
        <f t="shared" si="22"/>
        <v>2.6458648226699495</v>
      </c>
      <c r="DN16" s="546">
        <f t="shared" si="23"/>
        <v>1.920480383877423E-2</v>
      </c>
      <c r="DO16" s="514">
        <v>145.58976834652171</v>
      </c>
      <c r="DP16" s="740">
        <f t="shared" si="24"/>
        <v>1.1033204722430696</v>
      </c>
      <c r="DQ16" s="567">
        <f t="shared" si="25"/>
        <v>7.6361519607921775E-3</v>
      </c>
      <c r="DR16" s="514">
        <v>162.14860876293091</v>
      </c>
      <c r="DS16" s="740">
        <f t="shared" si="26"/>
        <v>0.67862474101809767</v>
      </c>
      <c r="DT16" s="567">
        <f t="shared" si="27"/>
        <v>4.202791900481037E-3</v>
      </c>
      <c r="DU16" s="514">
        <v>169.41781474192115</v>
      </c>
      <c r="DV16" s="740">
        <f t="shared" si="28"/>
        <v>2.7466705568742782</v>
      </c>
      <c r="DW16" s="567">
        <f t="shared" si="29"/>
        <v>1.6479580615495044E-2</v>
      </c>
      <c r="DX16" s="514">
        <v>153.39543453782372</v>
      </c>
      <c r="DY16" s="740">
        <f t="shared" si="30"/>
        <v>1.2745937881130942</v>
      </c>
      <c r="DZ16" s="567">
        <f t="shared" si="31"/>
        <v>8.3788242415135279E-3</v>
      </c>
      <c r="EA16" s="514">
        <v>143.65037102325707</v>
      </c>
      <c r="EB16" s="740">
        <f t="shared" si="32"/>
        <v>2.9337957145682765</v>
      </c>
      <c r="EC16" s="567">
        <f t="shared" si="33"/>
        <v>2.0848970408300749E-2</v>
      </c>
    </row>
    <row r="17" spans="1:133" x14ac:dyDescent="0.25">
      <c r="A17" s="69" t="s">
        <v>16</v>
      </c>
      <c r="B17" s="280">
        <v>135.25</v>
      </c>
      <c r="C17" s="295">
        <v>131.00882440921328</v>
      </c>
      <c r="D17" s="514">
        <v>128.10806538025767</v>
      </c>
      <c r="E17" s="514">
        <v>129.42233009708735</v>
      </c>
      <c r="F17" s="124">
        <v>129.60062981884153</v>
      </c>
      <c r="G17" s="233">
        <v>130.6100679247651</v>
      </c>
      <c r="H17" s="233">
        <v>155.69402312043945</v>
      </c>
      <c r="I17" s="233">
        <v>163.24833702882484</v>
      </c>
      <c r="J17" s="514">
        <v>141.91804560137876</v>
      </c>
      <c r="K17" s="295">
        <v>132.46401814527607</v>
      </c>
      <c r="L17" s="295">
        <v>167.73120228157214</v>
      </c>
      <c r="M17" s="514">
        <v>182.7956989247312</v>
      </c>
      <c r="N17" s="28">
        <v>166.02585450031788</v>
      </c>
      <c r="O17" s="514">
        <v>169.62345901252655</v>
      </c>
      <c r="P17" s="124">
        <v>135.47504438844547</v>
      </c>
      <c r="Q17" s="514">
        <v>137.94192773911709</v>
      </c>
      <c r="R17" s="514">
        <v>131.47573545501984</v>
      </c>
      <c r="S17" s="514">
        <v>131.01735742411034</v>
      </c>
      <c r="T17" s="124">
        <v>132.62</v>
      </c>
      <c r="U17" s="28">
        <v>134.48091475368992</v>
      </c>
      <c r="V17" s="233">
        <v>136.60637527474157</v>
      </c>
      <c r="W17" s="233">
        <v>143.68718034668575</v>
      </c>
      <c r="X17" s="233">
        <v>129.45348849820505</v>
      </c>
      <c r="Y17" s="514">
        <v>136.72805014333608</v>
      </c>
      <c r="Z17" s="202">
        <v>133.1164566156414</v>
      </c>
      <c r="AA17" s="513">
        <v>169.67359867786809</v>
      </c>
      <c r="AB17" s="513">
        <v>163.40734896302973</v>
      </c>
      <c r="AC17" s="28">
        <v>145.05531644185561</v>
      </c>
      <c r="AD17" s="514">
        <v>138.77474237634308</v>
      </c>
      <c r="AE17" s="295">
        <v>161.49030937763331</v>
      </c>
      <c r="AF17" s="514">
        <v>179.2112106327651</v>
      </c>
      <c r="AG17" s="514">
        <v>167.12263183092813</v>
      </c>
      <c r="AH17" s="28">
        <v>166.8632229997117</v>
      </c>
      <c r="AI17" s="740">
        <v>141.16989775965138</v>
      </c>
      <c r="AJ17" s="295">
        <v>132.29230634266165</v>
      </c>
      <c r="AK17" s="514">
        <v>131.74315504525069</v>
      </c>
      <c r="AL17" s="514">
        <v>136.6</v>
      </c>
      <c r="AM17" s="28">
        <v>134.15</v>
      </c>
      <c r="AN17" s="740">
        <v>138.77474237634308</v>
      </c>
      <c r="AO17" s="222">
        <v>134.92628212484985</v>
      </c>
      <c r="AP17" s="222">
        <v>129.50540602714517</v>
      </c>
      <c r="AQ17" s="222">
        <v>126.79</v>
      </c>
      <c r="AR17" s="533">
        <v>130.9</v>
      </c>
      <c r="AS17" s="222">
        <v>131.51937738006012</v>
      </c>
      <c r="AT17" s="222">
        <v>154.59765038424169</v>
      </c>
      <c r="AU17" s="233">
        <v>167.74</v>
      </c>
      <c r="AV17" s="514">
        <v>142.93</v>
      </c>
      <c r="AW17" s="514">
        <v>133.91058763667081</v>
      </c>
      <c r="AX17" s="233">
        <v>166.00445779629808</v>
      </c>
      <c r="AY17" s="233">
        <v>170.99322799097064</v>
      </c>
      <c r="AZ17" s="233">
        <v>167.19</v>
      </c>
      <c r="BA17" s="38">
        <v>167.75</v>
      </c>
      <c r="BB17" s="740">
        <v>136.21084536473171</v>
      </c>
      <c r="BC17" s="233">
        <v>137.45830360758151</v>
      </c>
      <c r="BD17" s="233">
        <v>125.57592278702943</v>
      </c>
      <c r="BE17" s="233">
        <v>130.07403680587782</v>
      </c>
      <c r="BF17" s="514">
        <v>130.06158492236662</v>
      </c>
      <c r="BG17" s="514">
        <v>134.06315593524945</v>
      </c>
      <c r="BH17" s="740">
        <v>-4.7115864410936297</v>
      </c>
      <c r="BI17" s="546">
        <v>-3.3951325438719149E-2</v>
      </c>
      <c r="BJ17" s="740">
        <v>134.3134691579011</v>
      </c>
      <c r="BK17" s="740">
        <v>129.79539332743354</v>
      </c>
      <c r="BL17" s="740">
        <v>135.34824747092722</v>
      </c>
      <c r="BM17" s="740">
        <v>133.14923610078932</v>
      </c>
      <c r="BN17" s="740">
        <v>133.94460117978969</v>
      </c>
      <c r="BO17" s="514">
        <v>162.31988472622479</v>
      </c>
      <c r="BP17" s="514">
        <v>170.78451349974529</v>
      </c>
      <c r="BQ17" s="514">
        <v>3.0445134997452783</v>
      </c>
      <c r="BR17" s="529">
        <v>1.815019375071705E-2</v>
      </c>
      <c r="BS17" s="514">
        <v>145.69760506514956</v>
      </c>
      <c r="BT17" s="514">
        <v>2.767605065149553</v>
      </c>
      <c r="BU17" s="529">
        <v>1.9363360142374258E-2</v>
      </c>
      <c r="BV17" s="514">
        <v>135.83881463707849</v>
      </c>
      <c r="BW17" s="740">
        <v>7.7222343419830963</v>
      </c>
      <c r="BX17" s="546">
        <v>4.9950528502794356E-2</v>
      </c>
      <c r="BY17" s="514">
        <v>170.10093770530969</v>
      </c>
      <c r="BZ17" s="740">
        <v>4.096479909011606</v>
      </c>
      <c r="CA17" s="546">
        <v>2.4676927134320351E-2</v>
      </c>
      <c r="CB17" s="514">
        <v>170.87856173677071</v>
      </c>
      <c r="CC17" s="740">
        <v>-0.11466625419993193</v>
      </c>
      <c r="CD17" s="546">
        <v>-6.7058944700422245E-4</v>
      </c>
      <c r="CE17" s="514">
        <v>168.45340730189668</v>
      </c>
      <c r="CF17" s="740">
        <f t="shared" si="0"/>
        <v>1.2634073018966774</v>
      </c>
      <c r="CG17" s="546">
        <f t="shared" si="1"/>
        <v>7.556715724006683E-3</v>
      </c>
      <c r="CH17" s="514">
        <v>169.4709579265753</v>
      </c>
      <c r="CI17" s="740">
        <f t="shared" si="2"/>
        <v>1.720957926575295</v>
      </c>
      <c r="CJ17" s="546">
        <f t="shared" si="3"/>
        <v>1.0259063645754367E-2</v>
      </c>
      <c r="CK17" s="514">
        <v>137.97632422277886</v>
      </c>
      <c r="CL17" s="740">
        <f t="shared" si="4"/>
        <v>1.7654788580471461</v>
      </c>
      <c r="CM17" s="546">
        <f t="shared" si="5"/>
        <v>1.2961367748065319E-2</v>
      </c>
      <c r="CN17" s="514">
        <v>131.26618924272438</v>
      </c>
      <c r="CO17" s="740">
        <f t="shared" si="6"/>
        <v>-6.1921143648571331</v>
      </c>
      <c r="CP17" s="546">
        <f t="shared" si="7"/>
        <v>-4.5047219428332938E-2</v>
      </c>
      <c r="CQ17" s="514">
        <v>130.0373460632311</v>
      </c>
      <c r="CR17" s="740">
        <f t="shared" si="8"/>
        <v>4.4614232762016712</v>
      </c>
      <c r="CS17" s="546">
        <f t="shared" si="9"/>
        <v>3.5527696529596878E-2</v>
      </c>
      <c r="CT17" s="514">
        <v>138.5938806870125</v>
      </c>
      <c r="CU17" s="740">
        <f t="shared" si="10"/>
        <v>8.5198438811346762</v>
      </c>
      <c r="CV17" s="546">
        <f t="shared" si="11"/>
        <v>6.5499957488439217E-2</v>
      </c>
      <c r="CW17" s="514">
        <v>133.77685377685378</v>
      </c>
      <c r="CX17" s="740">
        <f t="shared" si="12"/>
        <v>3.7152688544871637</v>
      </c>
      <c r="CY17" s="546">
        <f t="shared" si="13"/>
        <v>2.8565458868618252E-2</v>
      </c>
      <c r="CZ17" s="514">
        <v>136.43245745698383</v>
      </c>
      <c r="DA17" s="740">
        <f t="shared" si="14"/>
        <v>2.3693015217343714</v>
      </c>
      <c r="DB17" s="546">
        <f t="shared" si="15"/>
        <v>1.7673025114213405E-2</v>
      </c>
      <c r="DC17" s="514">
        <v>140.72616879174257</v>
      </c>
      <c r="DD17" s="740">
        <f t="shared" si="34"/>
        <v>6.4126996338414699</v>
      </c>
      <c r="DE17" s="546">
        <f t="shared" si="35"/>
        <v>4.7744278172895643E-2</v>
      </c>
      <c r="DF17" s="514">
        <v>132.14833076079782</v>
      </c>
      <c r="DG17" s="740">
        <f t="shared" si="18"/>
        <v>2.352937433364275</v>
      </c>
      <c r="DH17" s="546">
        <f t="shared" si="19"/>
        <v>1.8128050411069237E-2</v>
      </c>
      <c r="DI17" s="514">
        <v>139.34160750375705</v>
      </c>
      <c r="DJ17" s="740">
        <f t="shared" si="20"/>
        <v>3.9933600328298269</v>
      </c>
      <c r="DK17" s="546">
        <f t="shared" si="21"/>
        <v>2.9504334983632498E-2</v>
      </c>
      <c r="DL17" s="514">
        <v>137.43979926342629</v>
      </c>
      <c r="DM17" s="740">
        <f t="shared" si="22"/>
        <v>4.2905631626369711</v>
      </c>
      <c r="DN17" s="546">
        <f t="shared" si="23"/>
        <v>3.2223715946737876E-2</v>
      </c>
      <c r="DO17" s="514">
        <v>136.38069983466588</v>
      </c>
      <c r="DP17" s="740">
        <f t="shared" si="24"/>
        <v>2.43609865487619</v>
      </c>
      <c r="DQ17" s="567">
        <f t="shared" si="25"/>
        <v>1.8187359799640528E-2</v>
      </c>
      <c r="DR17" s="514">
        <v>150.85171950919781</v>
      </c>
      <c r="DS17" s="740">
        <f t="shared" si="26"/>
        <v>-11.468165217026979</v>
      </c>
      <c r="DT17" s="567">
        <f t="shared" si="27"/>
        <v>-7.0651634803521726E-2</v>
      </c>
      <c r="DU17" s="514">
        <v>168.01869037575443</v>
      </c>
      <c r="DV17" s="740">
        <f t="shared" si="28"/>
        <v>-2.7658231239908559</v>
      </c>
      <c r="DW17" s="567">
        <f t="shared" si="29"/>
        <v>-1.6194812206991947E-2</v>
      </c>
      <c r="DX17" s="514">
        <v>144.71164892394884</v>
      </c>
      <c r="DY17" s="740">
        <f t="shared" si="30"/>
        <v>-0.98595614120071673</v>
      </c>
      <c r="DZ17" s="567">
        <f t="shared" si="31"/>
        <v>-6.7671403435893163E-3</v>
      </c>
      <c r="EA17" s="514">
        <v>139.45861184568977</v>
      </c>
      <c r="EB17" s="740">
        <f t="shared" si="32"/>
        <v>3.6197972086112884</v>
      </c>
      <c r="EC17" s="567">
        <f t="shared" si="33"/>
        <v>2.6647738485368309E-2</v>
      </c>
    </row>
    <row r="18" spans="1:133" x14ac:dyDescent="0.25">
      <c r="A18" s="69" t="s">
        <v>56</v>
      </c>
      <c r="B18" s="280">
        <v>160.22</v>
      </c>
      <c r="C18" s="295">
        <v>160.00101765633744</v>
      </c>
      <c r="D18" s="514">
        <v>159.60009636232235</v>
      </c>
      <c r="E18" s="514">
        <v>159.66250202823301</v>
      </c>
      <c r="F18" s="124">
        <v>159.816039091693</v>
      </c>
      <c r="G18" s="233">
        <v>160.31007751937983</v>
      </c>
      <c r="H18" s="233">
        <v>166.0003198464737</v>
      </c>
      <c r="I18" s="233"/>
      <c r="J18" s="514">
        <v>164.06414855454739</v>
      </c>
      <c r="K18" s="295">
        <v>160.28413318452382</v>
      </c>
      <c r="L18" s="295">
        <v>0</v>
      </c>
      <c r="M18" s="514">
        <v>171.2</v>
      </c>
      <c r="N18" s="28">
        <v>220.14925373134329</v>
      </c>
      <c r="O18" s="514">
        <v>178.36656651188201</v>
      </c>
      <c r="P18" s="124">
        <v>161.02233571595841</v>
      </c>
      <c r="Q18" s="514">
        <v>160.01044113808405</v>
      </c>
      <c r="R18" s="514">
        <v>159.60311128839248</v>
      </c>
      <c r="S18" s="514">
        <v>159.4</v>
      </c>
      <c r="T18" s="124">
        <v>159.51</v>
      </c>
      <c r="U18" s="28">
        <v>160.31946450207408</v>
      </c>
      <c r="V18" s="233">
        <v>159.65016953098851</v>
      </c>
      <c r="W18" s="233">
        <v>159.60125454625771</v>
      </c>
      <c r="X18" s="233">
        <v>159.39901896411882</v>
      </c>
      <c r="Y18" s="514">
        <v>148.22253165762163</v>
      </c>
      <c r="Z18" s="202">
        <v>159.32203389830508</v>
      </c>
      <c r="AA18" s="513">
        <v>165.62889165628891</v>
      </c>
      <c r="AB18" s="514"/>
      <c r="AC18" s="28">
        <v>163.16088686753838</v>
      </c>
      <c r="AD18" s="514">
        <v>148.69231533129704</v>
      </c>
      <c r="AE18" s="295">
        <v>173.80536130536132</v>
      </c>
      <c r="AF18" s="514">
        <v>176.27245508982037</v>
      </c>
      <c r="AG18" s="514">
        <v>241.73553719008265</v>
      </c>
      <c r="AH18" s="28">
        <v>177.74451097804391</v>
      </c>
      <c r="AI18" s="740">
        <v>150.32938090536294</v>
      </c>
      <c r="AJ18" s="295">
        <v>159.60378342146421</v>
      </c>
      <c r="AK18" s="514">
        <v>159.49084234467898</v>
      </c>
      <c r="AL18" s="514">
        <v>159</v>
      </c>
      <c r="AM18" s="28">
        <v>159.22999999999999</v>
      </c>
      <c r="AN18" s="740">
        <v>148.69231533129704</v>
      </c>
      <c r="AO18" s="222">
        <v>159.20055134390077</v>
      </c>
      <c r="AP18" s="222">
        <v>159.73197565543072</v>
      </c>
      <c r="AQ18" s="222">
        <v>159.06</v>
      </c>
      <c r="AR18" s="533">
        <v>159.30000000000001</v>
      </c>
      <c r="AS18" s="222">
        <v>159.33528836754644</v>
      </c>
      <c r="AT18" s="222">
        <v>159.22798552472861</v>
      </c>
      <c r="AU18" s="233">
        <v>166</v>
      </c>
      <c r="AV18" s="514">
        <v>164.45</v>
      </c>
      <c r="AW18" s="514">
        <v>159.95833260036943</v>
      </c>
      <c r="AX18" s="233">
        <v>172.99794661190967</v>
      </c>
      <c r="AY18" s="233">
        <v>162.70888302550571</v>
      </c>
      <c r="AZ18" s="233">
        <v>0</v>
      </c>
      <c r="BA18" s="38">
        <v>167.46</v>
      </c>
      <c r="BB18" s="740">
        <v>160.20331105696721</v>
      </c>
      <c r="BC18" s="233">
        <v>160.56786195080161</v>
      </c>
      <c r="BD18" s="233">
        <v>159.2095451155854</v>
      </c>
      <c r="BE18" s="233">
        <v>159.09710237078752</v>
      </c>
      <c r="BF18" s="514">
        <v>159.31156954840424</v>
      </c>
      <c r="BG18" s="514">
        <v>159.94154206544334</v>
      </c>
      <c r="BH18" s="740">
        <v>11.249226734146305</v>
      </c>
      <c r="BI18" s="546">
        <v>7.5654392152561645E-2</v>
      </c>
      <c r="BJ18" s="740">
        <v>159.80047726368818</v>
      </c>
      <c r="BK18" s="740">
        <v>159.63889200403725</v>
      </c>
      <c r="BL18" s="740">
        <v>159.34615812298455</v>
      </c>
      <c r="BM18" s="740">
        <v>159.67823996912225</v>
      </c>
      <c r="BN18" s="740">
        <v>159.49820788530468</v>
      </c>
      <c r="BO18" s="514">
        <v>159.45330296127563</v>
      </c>
      <c r="BP18" s="514">
        <v>159.49188426252647</v>
      </c>
      <c r="BQ18" s="514">
        <v>-6.5081157374735312</v>
      </c>
      <c r="BR18" s="529">
        <v>-3.9205516490804407E-2</v>
      </c>
      <c r="BS18" s="514">
        <v>159.49008498583569</v>
      </c>
      <c r="BT18" s="514">
        <v>-4.9599150141642951</v>
      </c>
      <c r="BU18" s="529">
        <v>-3.0160626416322868E-2</v>
      </c>
      <c r="BV18" s="514">
        <v>159.67258865972363</v>
      </c>
      <c r="BW18" s="740">
        <v>0.22531743654701586</v>
      </c>
      <c r="BX18" s="546">
        <v>1.4150617795263276E-3</v>
      </c>
      <c r="BY18" s="514">
        <v>167.32665579625748</v>
      </c>
      <c r="BZ18" s="740">
        <v>-5.6712908156521848</v>
      </c>
      <c r="CA18" s="546">
        <v>-3.2782416940327762E-2</v>
      </c>
      <c r="CB18" s="514">
        <v>162.16216216216216</v>
      </c>
      <c r="CC18" s="740">
        <v>-0.54672086334355185</v>
      </c>
      <c r="CD18" s="546">
        <v>-3.3601168736303701E-3</v>
      </c>
      <c r="CE18" s="514">
        <v>198.58156028368796</v>
      </c>
      <c r="CF18" s="740">
        <f t="shared" si="0"/>
        <v>198.58156028368796</v>
      </c>
      <c r="CG18" s="546" t="e">
        <f t="shared" si="1"/>
        <v>#DIV/0!</v>
      </c>
      <c r="CH18" s="514">
        <v>167.10344827586206</v>
      </c>
      <c r="CI18" s="740">
        <f t="shared" si="2"/>
        <v>-0.35655172413794389</v>
      </c>
      <c r="CJ18" s="546">
        <f t="shared" si="3"/>
        <v>-2.1291754695924032E-3</v>
      </c>
      <c r="CK18" s="514">
        <v>160.48868421849909</v>
      </c>
      <c r="CL18" s="740">
        <f t="shared" si="4"/>
        <v>0.2853731615318793</v>
      </c>
      <c r="CM18" s="546">
        <f t="shared" si="5"/>
        <v>1.7813187483397429E-3</v>
      </c>
      <c r="CN18" s="514">
        <v>168.38394793926247</v>
      </c>
      <c r="CO18" s="740">
        <f t="shared" si="6"/>
        <v>7.8160859884608556</v>
      </c>
      <c r="CP18" s="546">
        <f t="shared" si="7"/>
        <v>4.8677773332098821E-2</v>
      </c>
      <c r="CQ18" s="514">
        <v>159.49820788530465</v>
      </c>
      <c r="CR18" s="740">
        <f t="shared" si="8"/>
        <v>0.28866276971925231</v>
      </c>
      <c r="CS18" s="546">
        <f t="shared" si="9"/>
        <v>1.8130996449345074E-3</v>
      </c>
      <c r="CT18" s="514">
        <v>159.30004333307843</v>
      </c>
      <c r="CU18" s="740">
        <f t="shared" si="10"/>
        <v>0.20294096229090997</v>
      </c>
      <c r="CV18" s="546">
        <f t="shared" si="11"/>
        <v>1.2755792485644464E-3</v>
      </c>
      <c r="CW18" s="514">
        <v>160.01659062629614</v>
      </c>
      <c r="CX18" s="740">
        <f t="shared" si="12"/>
        <v>0.70502107789189949</v>
      </c>
      <c r="CY18" s="546">
        <f t="shared" si="13"/>
        <v>4.4254229613731244E-3</v>
      </c>
      <c r="CZ18" s="514">
        <v>160.28940595619517</v>
      </c>
      <c r="DA18" s="740">
        <f t="shared" si="14"/>
        <v>0.34786389075182456</v>
      </c>
      <c r="DB18" s="546">
        <f t="shared" si="15"/>
        <v>2.1749439592716252E-3</v>
      </c>
      <c r="DC18" s="514">
        <v>159.85047456261032</v>
      </c>
      <c r="DD18" s="740">
        <f t="shared" si="34"/>
        <v>4.9997298922136224E-2</v>
      </c>
      <c r="DE18" s="546">
        <f t="shared" si="35"/>
        <v>3.128732765900019E-4</v>
      </c>
      <c r="DF18" s="514">
        <v>159.04854885950118</v>
      </c>
      <c r="DG18" s="740">
        <f t="shared" si="18"/>
        <v>-0.59034314453606385</v>
      </c>
      <c r="DH18" s="546">
        <f t="shared" si="19"/>
        <v>-3.6979907410102431E-3</v>
      </c>
      <c r="DI18" s="514">
        <v>160.27909798766308</v>
      </c>
      <c r="DJ18" s="740">
        <f t="shared" si="20"/>
        <v>0.93293986467853074</v>
      </c>
      <c r="DK18" s="546">
        <f t="shared" si="21"/>
        <v>5.854799862563871E-3</v>
      </c>
      <c r="DL18" s="514">
        <v>159.70208698422815</v>
      </c>
      <c r="DM18" s="740">
        <f t="shared" si="22"/>
        <v>2.3847015105900482E-2</v>
      </c>
      <c r="DN18" s="546">
        <f t="shared" si="23"/>
        <v>1.4934417557778626E-4</v>
      </c>
      <c r="DO18" s="514">
        <v>159.10276473656754</v>
      </c>
      <c r="DP18" s="740">
        <f t="shared" si="24"/>
        <v>-0.3954431487371437</v>
      </c>
      <c r="DQ18" s="567">
        <f t="shared" si="25"/>
        <v>-2.4792952471384961E-3</v>
      </c>
      <c r="DR18" s="514">
        <v>161.68327796234772</v>
      </c>
      <c r="DS18" s="740">
        <f t="shared" si="26"/>
        <v>2.2299750010720913</v>
      </c>
      <c r="DT18" s="567">
        <f t="shared" si="27"/>
        <v>1.3985128935294973E-2</v>
      </c>
      <c r="DU18" s="514">
        <v>0</v>
      </c>
      <c r="DV18" s="740">
        <f t="shared" si="28"/>
        <v>-159.49188426252647</v>
      </c>
      <c r="DW18" s="567">
        <f t="shared" si="29"/>
        <v>-1</v>
      </c>
      <c r="DX18" s="514">
        <v>159.59468017732743</v>
      </c>
      <c r="DY18" s="740">
        <f t="shared" si="30"/>
        <v>0.10459519149173957</v>
      </c>
      <c r="DZ18" s="567">
        <f t="shared" si="31"/>
        <v>6.5580999283453055E-4</v>
      </c>
      <c r="EA18" s="514">
        <v>159.69818156696886</v>
      </c>
      <c r="EB18" s="740">
        <f t="shared" si="32"/>
        <v>2.5592907245226115E-2</v>
      </c>
      <c r="EC18" s="567">
        <f t="shared" si="33"/>
        <v>1.6028366208658933E-4</v>
      </c>
    </row>
    <row r="19" spans="1:133" x14ac:dyDescent="0.25">
      <c r="A19" s="69" t="s">
        <v>17</v>
      </c>
      <c r="B19" s="280">
        <v>154.34</v>
      </c>
      <c r="C19" s="295">
        <v>150.15298510607812</v>
      </c>
      <c r="D19" s="514">
        <v>149.27987348993625</v>
      </c>
      <c r="E19" s="514">
        <v>149.24277408736219</v>
      </c>
      <c r="F19" s="124">
        <v>149.61139255127804</v>
      </c>
      <c r="G19" s="233">
        <v>161.53255557012042</v>
      </c>
      <c r="H19" s="233">
        <v>163.81076085327473</v>
      </c>
      <c r="I19" s="233">
        <v>196.99499165275458</v>
      </c>
      <c r="J19" s="514">
        <v>165.0230604822078</v>
      </c>
      <c r="K19" s="295">
        <v>152.83072070848957</v>
      </c>
      <c r="L19" s="295">
        <v>192.5</v>
      </c>
      <c r="M19" s="514">
        <v>189.50028074115664</v>
      </c>
      <c r="N19" s="28">
        <v>193.02626711061782</v>
      </c>
      <c r="O19" s="514">
        <v>191.84491978609626</v>
      </c>
      <c r="P19" s="124">
        <v>155.12547057609328</v>
      </c>
      <c r="Q19" s="514">
        <v>171.50300002135248</v>
      </c>
      <c r="R19" s="514">
        <v>153.01443259159146</v>
      </c>
      <c r="S19" s="514">
        <v>146.7763050237277</v>
      </c>
      <c r="T19" s="124">
        <v>153.43</v>
      </c>
      <c r="U19" s="28">
        <v>154.4772011279936</v>
      </c>
      <c r="V19" s="233">
        <v>147.99759226397543</v>
      </c>
      <c r="W19" s="233">
        <v>149.41737379300849</v>
      </c>
      <c r="X19" s="233">
        <v>147.02588690650921</v>
      </c>
      <c r="Y19" s="514">
        <v>148.22253165762163</v>
      </c>
      <c r="Z19" s="202">
        <v>161.80287061066682</v>
      </c>
      <c r="AA19" s="513">
        <v>164.91732566498919</v>
      </c>
      <c r="AB19" s="513">
        <v>189.89161689891617</v>
      </c>
      <c r="AC19" s="28">
        <v>165.53803630881336</v>
      </c>
      <c r="AD19" s="514">
        <v>151.53804147792471</v>
      </c>
      <c r="AE19" s="295">
        <v>188.45500848896435</v>
      </c>
      <c r="AF19" s="514">
        <v>188.75097841887509</v>
      </c>
      <c r="AG19" s="514">
        <v>188.91010065949322</v>
      </c>
      <c r="AH19" s="28">
        <v>188.72431915910175</v>
      </c>
      <c r="AI19" s="740">
        <v>153.98669192549096</v>
      </c>
      <c r="AJ19" s="295">
        <v>171.24379258574893</v>
      </c>
      <c r="AK19" s="514">
        <v>155.79968611784847</v>
      </c>
      <c r="AL19" s="514">
        <v>145.83000000000001</v>
      </c>
      <c r="AM19" s="28">
        <v>153.61000000000001</v>
      </c>
      <c r="AN19" s="740">
        <v>151.53804147792471</v>
      </c>
      <c r="AO19" s="222">
        <v>138.84633445984957</v>
      </c>
      <c r="AP19" s="222">
        <v>148.2858323007022</v>
      </c>
      <c r="AQ19" s="222">
        <v>149.78</v>
      </c>
      <c r="AR19" s="533">
        <v>144.9</v>
      </c>
      <c r="AS19" s="222">
        <v>159.68335787923417</v>
      </c>
      <c r="AT19" s="222">
        <v>162.74916943521595</v>
      </c>
      <c r="AU19" s="233">
        <v>181.32</v>
      </c>
      <c r="AV19" s="514">
        <v>162.97</v>
      </c>
      <c r="AW19" s="514">
        <v>148.77748593835685</v>
      </c>
      <c r="AX19" s="233">
        <v>181.96783588704571</v>
      </c>
      <c r="AY19" s="233">
        <v>184.51845184518453</v>
      </c>
      <c r="AZ19" s="233">
        <v>183.88</v>
      </c>
      <c r="BA19" s="38">
        <v>183.47</v>
      </c>
      <c r="BB19" s="740">
        <v>150.75193540266918</v>
      </c>
      <c r="BC19" s="233">
        <v>170.16463784338418</v>
      </c>
      <c r="BD19" s="233">
        <v>155.73257705300915</v>
      </c>
      <c r="BE19" s="233">
        <v>146.30033899508368</v>
      </c>
      <c r="BF19" s="514">
        <v>153.78089574020106</v>
      </c>
      <c r="BG19" s="514">
        <v>151.79470355148285</v>
      </c>
      <c r="BH19" s="740">
        <v>0.25666207355814663</v>
      </c>
      <c r="BI19" s="546">
        <v>1.6937138097798954E-3</v>
      </c>
      <c r="BJ19" s="740">
        <v>149.220562763489</v>
      </c>
      <c r="BK19" s="740">
        <v>144.61292424332169</v>
      </c>
      <c r="BL19" s="740">
        <v>150.3630134444843</v>
      </c>
      <c r="BM19" s="740">
        <v>147.99126565860544</v>
      </c>
      <c r="BN19" s="740">
        <v>154.72785822055081</v>
      </c>
      <c r="BO19" s="514">
        <v>165.76839038601602</v>
      </c>
      <c r="BP19" s="514">
        <v>187.87504412283798</v>
      </c>
      <c r="BQ19" s="514">
        <v>6.5550441228379839</v>
      </c>
      <c r="BR19" s="529">
        <v>3.6151798603783279E-2</v>
      </c>
      <c r="BS19" s="514">
        <v>162.31700470713557</v>
      </c>
      <c r="BT19" s="514">
        <v>-0.65299529286443203</v>
      </c>
      <c r="BU19" s="529">
        <v>-4.0068435470603913E-3</v>
      </c>
      <c r="BV19" s="514">
        <v>150.65211462672519</v>
      </c>
      <c r="BW19" s="740">
        <v>3.0192209508000758</v>
      </c>
      <c r="BX19" s="546">
        <v>1.8551375477230403E-2</v>
      </c>
      <c r="BY19" s="514">
        <v>188.51007305733893</v>
      </c>
      <c r="BZ19" s="740">
        <v>6.5422371702932196</v>
      </c>
      <c r="CA19" s="546">
        <v>3.59527118537269E-2</v>
      </c>
      <c r="CB19" s="514">
        <v>187.99293702177752</v>
      </c>
      <c r="CC19" s="740">
        <v>3.4744851765929923</v>
      </c>
      <c r="CD19" s="546">
        <v>1.8830014786316168E-2</v>
      </c>
      <c r="CE19" s="514">
        <v>193.7701209431828</v>
      </c>
      <c r="CF19" s="740">
        <f t="shared" si="0"/>
        <v>9.8901209431828079</v>
      </c>
      <c r="CG19" s="546">
        <f t="shared" si="1"/>
        <v>5.378573495313687E-2</v>
      </c>
      <c r="CH19" s="514">
        <v>190.44173385707396</v>
      </c>
      <c r="CI19" s="740">
        <f t="shared" si="2"/>
        <v>6.9717338570739571</v>
      </c>
      <c r="CJ19" s="546">
        <f t="shared" si="3"/>
        <v>3.7999312460205797E-2</v>
      </c>
      <c r="CK19" s="514">
        <v>153.51730366518126</v>
      </c>
      <c r="CL19" s="740">
        <f t="shared" si="4"/>
        <v>2.7653682625120837</v>
      </c>
      <c r="CM19" s="546">
        <f t="shared" si="5"/>
        <v>1.8343832569217688E-2</v>
      </c>
      <c r="CN19" s="514">
        <v>154.48348190875723</v>
      </c>
      <c r="CO19" s="740">
        <f t="shared" si="6"/>
        <v>-15.681155934626958</v>
      </c>
      <c r="CP19" s="546">
        <f t="shared" si="7"/>
        <v>-9.2152847579645494E-2</v>
      </c>
      <c r="CQ19" s="514">
        <v>165.35889996215468</v>
      </c>
      <c r="CR19" s="740">
        <f t="shared" si="8"/>
        <v>9.6263229091455287</v>
      </c>
      <c r="CS19" s="546">
        <f t="shared" si="9"/>
        <v>6.1813161326347697E-2</v>
      </c>
      <c r="CT19" s="514">
        <v>150.55750791791399</v>
      </c>
      <c r="CU19" s="740">
        <f t="shared" si="10"/>
        <v>4.2571689228303171</v>
      </c>
      <c r="CV19" s="546">
        <f t="shared" si="11"/>
        <v>2.9098831568485813E-2</v>
      </c>
      <c r="CW19" s="514">
        <v>156.17490400099095</v>
      </c>
      <c r="CX19" s="740">
        <f t="shared" si="12"/>
        <v>2.3940082607898887</v>
      </c>
      <c r="CY19" s="546">
        <f t="shared" si="13"/>
        <v>1.5567657147961666E-2</v>
      </c>
      <c r="CZ19" s="514">
        <v>154.51485216032833</v>
      </c>
      <c r="DA19" s="740">
        <f t="shared" si="14"/>
        <v>2.7201486088454772</v>
      </c>
      <c r="DB19" s="546">
        <f t="shared" si="15"/>
        <v>1.7919917791617206E-2</v>
      </c>
      <c r="DC19" s="514">
        <v>159.00725628352086</v>
      </c>
      <c r="DD19" s="740">
        <f t="shared" si="34"/>
        <v>9.7866935200318608</v>
      </c>
      <c r="DE19" s="546">
        <f t="shared" si="35"/>
        <v>6.5585421598654159E-2</v>
      </c>
      <c r="DF19" s="514">
        <v>150.76239301194747</v>
      </c>
      <c r="DG19" s="740">
        <f t="shared" si="18"/>
        <v>6.1494687686257805</v>
      </c>
      <c r="DH19" s="546">
        <f t="shared" si="19"/>
        <v>4.2523645800003708E-2</v>
      </c>
      <c r="DI19" s="514">
        <v>153.31814139617606</v>
      </c>
      <c r="DJ19" s="740">
        <f t="shared" si="20"/>
        <v>2.9551279516917646</v>
      </c>
      <c r="DK19" s="546">
        <f t="shared" si="21"/>
        <v>1.965329028726091E-2</v>
      </c>
      <c r="DL19" s="514">
        <v>154.82319640110626</v>
      </c>
      <c r="DM19" s="740">
        <f t="shared" si="22"/>
        <v>6.8319307425008162</v>
      </c>
      <c r="DN19" s="546">
        <f t="shared" si="23"/>
        <v>4.6164418637118065E-2</v>
      </c>
      <c r="DO19" s="514">
        <v>155.32393607815234</v>
      </c>
      <c r="DP19" s="740">
        <f t="shared" si="24"/>
        <v>0.59607785760152865</v>
      </c>
      <c r="DQ19" s="567">
        <f t="shared" si="25"/>
        <v>3.8524275101893585E-3</v>
      </c>
      <c r="DR19" s="514">
        <v>172.59890828709342</v>
      </c>
      <c r="DS19" s="740">
        <f t="shared" si="26"/>
        <v>6.8305179010773998</v>
      </c>
      <c r="DT19" s="567">
        <f t="shared" si="27"/>
        <v>4.1205189271437917E-2</v>
      </c>
      <c r="DU19" s="514">
        <v>188.78946979220586</v>
      </c>
      <c r="DV19" s="740">
        <f t="shared" si="28"/>
        <v>0.91442566936788694</v>
      </c>
      <c r="DW19" s="567">
        <f t="shared" si="29"/>
        <v>4.8672013552263482E-3</v>
      </c>
      <c r="DX19" s="514">
        <v>164.85158112006934</v>
      </c>
      <c r="DY19" s="740">
        <f t="shared" si="30"/>
        <v>2.5345764129337738</v>
      </c>
      <c r="DZ19" s="567">
        <f t="shared" si="31"/>
        <v>1.5614977725265725E-2</v>
      </c>
      <c r="EA19" s="514">
        <v>157.2347222793523</v>
      </c>
      <c r="EB19" s="740">
        <f t="shared" si="32"/>
        <v>6.5826076526271038</v>
      </c>
      <c r="EC19" s="567">
        <f t="shared" si="33"/>
        <v>4.3694093965670568E-2</v>
      </c>
    </row>
    <row r="20" spans="1:133" x14ac:dyDescent="0.25">
      <c r="A20" s="69" t="s">
        <v>18</v>
      </c>
      <c r="B20" s="280">
        <v>270.95</v>
      </c>
      <c r="C20" s="295">
        <v>262.11180124223603</v>
      </c>
      <c r="D20" s="514">
        <v>264.15510024234413</v>
      </c>
      <c r="E20" s="514">
        <v>268.15642458100558</v>
      </c>
      <c r="F20" s="124">
        <v>264.54733932273672</v>
      </c>
      <c r="G20" s="233">
        <v>281.4337720526463</v>
      </c>
      <c r="H20" s="233">
        <v>285.8366647629926</v>
      </c>
      <c r="I20" s="233">
        <v>304.95269894268222</v>
      </c>
      <c r="J20" s="514">
        <v>287.93686583990979</v>
      </c>
      <c r="K20" s="295">
        <v>273.43616109682949</v>
      </c>
      <c r="L20" s="295">
        <v>0</v>
      </c>
      <c r="M20" s="514">
        <v>0</v>
      </c>
      <c r="N20" s="28">
        <v>0</v>
      </c>
      <c r="O20" s="514">
        <v>0</v>
      </c>
      <c r="P20" s="124">
        <v>273.43616109682949</v>
      </c>
      <c r="Q20" s="514">
        <v>297.38111647139903</v>
      </c>
      <c r="R20" s="514">
        <v>288.80345987506007</v>
      </c>
      <c r="S20" s="514">
        <v>266.4879356568365</v>
      </c>
      <c r="T20" s="124">
        <v>280.91000000000003</v>
      </c>
      <c r="U20" s="28">
        <v>276.0643265090697</v>
      </c>
      <c r="V20" s="233">
        <v>262.82894736842104</v>
      </c>
      <c r="W20" s="233">
        <v>261.75438596491227</v>
      </c>
      <c r="X20" s="233">
        <v>268.80165289256195</v>
      </c>
      <c r="Y20" s="514">
        <v>264.19975932611311</v>
      </c>
      <c r="Z20" s="202">
        <v>272.61113949923356</v>
      </c>
      <c r="AA20" s="513">
        <v>302.21606648199446</v>
      </c>
      <c r="AB20" s="513">
        <v>304.32172869147661</v>
      </c>
      <c r="AC20" s="28">
        <v>289.98911860718175</v>
      </c>
      <c r="AD20" s="514">
        <v>273.38240991863614</v>
      </c>
      <c r="AE20" s="295">
        <v>0</v>
      </c>
      <c r="AF20" s="514">
        <v>0</v>
      </c>
      <c r="AG20" s="514"/>
      <c r="AH20" s="28">
        <v>0</v>
      </c>
      <c r="AI20" s="740">
        <v>273.38240991863614</v>
      </c>
      <c r="AJ20" s="295">
        <v>306.53061224489795</v>
      </c>
      <c r="AK20" s="514">
        <v>278.89954568399799</v>
      </c>
      <c r="AL20" s="514">
        <v>262.75</v>
      </c>
      <c r="AM20" s="28">
        <v>277.17</v>
      </c>
      <c r="AN20" s="740">
        <v>273.38240991863614</v>
      </c>
      <c r="AO20" s="222">
        <v>249.35467217346414</v>
      </c>
      <c r="AP20" s="222">
        <v>270.67014795474324</v>
      </c>
      <c r="AQ20" s="222">
        <v>274.36</v>
      </c>
      <c r="AR20" s="533">
        <v>263.3</v>
      </c>
      <c r="AS20" s="222">
        <v>284.09090909090907</v>
      </c>
      <c r="AT20" s="222">
        <v>292.28930065750149</v>
      </c>
      <c r="AU20" s="233">
        <v>271.32</v>
      </c>
      <c r="AV20" s="514">
        <v>287.20999999999998</v>
      </c>
      <c r="AW20" s="514">
        <v>271.18336168470847</v>
      </c>
      <c r="AX20" s="233">
        <v>0</v>
      </c>
      <c r="AY20" s="233">
        <v>0</v>
      </c>
      <c r="AZ20" s="233">
        <v>0</v>
      </c>
      <c r="BA20" s="38">
        <v>0</v>
      </c>
      <c r="BB20" s="740">
        <v>271.18336168470847</v>
      </c>
      <c r="BC20" s="233">
        <v>287.30158730158729</v>
      </c>
      <c r="BD20" s="233">
        <v>267.70601336302894</v>
      </c>
      <c r="BE20" s="233">
        <v>256.07142857142861</v>
      </c>
      <c r="BF20" s="514">
        <v>267.44712990936557</v>
      </c>
      <c r="BG20" s="514">
        <v>269.80071538068472</v>
      </c>
      <c r="BH20" s="740">
        <v>-3.5816945379514209</v>
      </c>
      <c r="BI20" s="546">
        <v>-1.3101408166741213E-2</v>
      </c>
      <c r="BJ20" s="740">
        <v>269.54094292803967</v>
      </c>
      <c r="BK20" s="740">
        <v>266.85552407932011</v>
      </c>
      <c r="BL20" s="740">
        <v>280.93716719914801</v>
      </c>
      <c r="BM20" s="740">
        <v>271.93089183598971</v>
      </c>
      <c r="BN20" s="740">
        <v>274.12587412587413</v>
      </c>
      <c r="BO20" s="514">
        <v>288.04841149773068</v>
      </c>
      <c r="BP20" s="514">
        <v>251.71624713958809</v>
      </c>
      <c r="BQ20" s="514">
        <v>-19.603752860411902</v>
      </c>
      <c r="BR20" s="529">
        <v>-7.2253253945200879E-2</v>
      </c>
      <c r="BS20" s="514">
        <v>277.53417590920816</v>
      </c>
      <c r="BT20" s="514">
        <v>-9.6758240907918207</v>
      </c>
      <c r="BU20" s="529">
        <v>-3.3689022286103619E-2</v>
      </c>
      <c r="BV20" s="514">
        <v>273.72685185185179</v>
      </c>
      <c r="BW20" s="740">
        <v>-4.2408891597708021</v>
      </c>
      <c r="BX20" s="546">
        <v>-1.4509217922896833E-2</v>
      </c>
      <c r="BY20" s="514">
        <v>0</v>
      </c>
      <c r="BZ20" s="740">
        <v>0</v>
      </c>
      <c r="CA20" s="546" t="e">
        <v>#DIV/0!</v>
      </c>
      <c r="CB20" s="514">
        <v>0</v>
      </c>
      <c r="CC20" s="740">
        <v>0</v>
      </c>
      <c r="CD20" s="546" t="e">
        <v>#DIV/0!</v>
      </c>
      <c r="CE20" s="514">
        <v>0</v>
      </c>
      <c r="CF20" s="740">
        <f t="shared" si="0"/>
        <v>0</v>
      </c>
      <c r="CG20" s="546" t="e">
        <f t="shared" si="1"/>
        <v>#DIV/0!</v>
      </c>
      <c r="CH20" s="514">
        <v>0</v>
      </c>
      <c r="CI20" s="740">
        <f t="shared" si="2"/>
        <v>0</v>
      </c>
      <c r="CJ20" s="546" t="e">
        <f t="shared" si="3"/>
        <v>#DIV/0!</v>
      </c>
      <c r="CK20" s="514">
        <v>273.72685185185179</v>
      </c>
      <c r="CL20" s="740">
        <f t="shared" si="4"/>
        <v>2.5434901671433181</v>
      </c>
      <c r="CM20" s="546">
        <f t="shared" si="5"/>
        <v>9.3792264810866558E-3</v>
      </c>
      <c r="CN20" s="514">
        <v>309.21820303383896</v>
      </c>
      <c r="CO20" s="740">
        <f t="shared" si="6"/>
        <v>21.916615732251671</v>
      </c>
      <c r="CP20" s="546">
        <f t="shared" si="7"/>
        <v>7.6284353101207472E-2</v>
      </c>
      <c r="CQ20" s="514">
        <v>254.17142857142858</v>
      </c>
      <c r="CR20" s="740">
        <f t="shared" si="8"/>
        <v>-13.534584791600366</v>
      </c>
      <c r="CS20" s="546">
        <f t="shared" si="9"/>
        <v>-5.0557642025196046E-2</v>
      </c>
      <c r="CT20" s="514">
        <v>247.68120920645825</v>
      </c>
      <c r="CU20" s="740">
        <f t="shared" si="10"/>
        <v>-8.3902193649703634</v>
      </c>
      <c r="CV20" s="546">
        <f t="shared" si="11"/>
        <v>-3.2765152331822894E-2</v>
      </c>
      <c r="CW20" s="514">
        <v>265.24770642201833</v>
      </c>
      <c r="CX20" s="740">
        <f t="shared" si="12"/>
        <v>-2.1994234873472465</v>
      </c>
      <c r="CY20" s="546">
        <f t="shared" si="13"/>
        <v>-8.2237692664438138E-3</v>
      </c>
      <c r="CZ20" s="514">
        <v>270.67192003596261</v>
      </c>
      <c r="DA20" s="740">
        <f t="shared" si="14"/>
        <v>0.87120465527789293</v>
      </c>
      <c r="DB20" s="546">
        <f t="shared" si="15"/>
        <v>3.229067254505372E-3</v>
      </c>
      <c r="DC20" s="514">
        <v>260.80351114112085</v>
      </c>
      <c r="DD20" s="740">
        <f t="shared" si="34"/>
        <v>-8.7374317869188189</v>
      </c>
      <c r="DE20" s="546">
        <f t="shared" si="35"/>
        <v>-3.2415972475289156E-2</v>
      </c>
      <c r="DF20" s="514">
        <v>266.92897080140818</v>
      </c>
      <c r="DG20" s="740">
        <f t="shared" si="18"/>
        <v>7.3446722088078786E-2</v>
      </c>
      <c r="DH20" s="546">
        <f t="shared" si="19"/>
        <v>2.7523028553176024E-4</v>
      </c>
      <c r="DI20" s="514">
        <v>273.73417721518985</v>
      </c>
      <c r="DJ20" s="740">
        <f t="shared" si="20"/>
        <v>-7.2029899839581617</v>
      </c>
      <c r="DK20" s="546">
        <f t="shared" si="21"/>
        <v>-2.5639149336378751E-2</v>
      </c>
      <c r="DL20" s="514">
        <v>266.52171048296765</v>
      </c>
      <c r="DM20" s="740">
        <f t="shared" si="22"/>
        <v>-5.4091813530220634</v>
      </c>
      <c r="DN20" s="546">
        <f t="shared" si="23"/>
        <v>-1.9891750129972414E-2</v>
      </c>
      <c r="DO20" s="514">
        <v>287.55930416447023</v>
      </c>
      <c r="DP20" s="740">
        <f t="shared" si="24"/>
        <v>13.4334300385961</v>
      </c>
      <c r="DQ20" s="567">
        <f t="shared" si="25"/>
        <v>4.9004604477531688E-2</v>
      </c>
      <c r="DR20" s="514">
        <v>300</v>
      </c>
      <c r="DS20" s="740">
        <f t="shared" si="26"/>
        <v>11.951588502269317</v>
      </c>
      <c r="DT20" s="567">
        <f t="shared" si="27"/>
        <v>4.1491596638655565E-2</v>
      </c>
      <c r="DU20" s="514">
        <v>298.32402234636874</v>
      </c>
      <c r="DV20" s="740">
        <f t="shared" si="28"/>
        <v>46.607775206780644</v>
      </c>
      <c r="DW20" s="567">
        <f t="shared" si="29"/>
        <v>0.18515997968511946</v>
      </c>
      <c r="DX20" s="514">
        <v>294.0890884816119</v>
      </c>
      <c r="DY20" s="740">
        <f t="shared" si="30"/>
        <v>16.554912572403737</v>
      </c>
      <c r="DZ20" s="567">
        <f t="shared" si="31"/>
        <v>5.9649996322685209E-2</v>
      </c>
      <c r="EA20" s="514">
        <v>276.22138708575335</v>
      </c>
      <c r="EB20" s="740">
        <f t="shared" si="32"/>
        <v>2.4945352339015585</v>
      </c>
      <c r="EC20" s="567">
        <f t="shared" si="33"/>
        <v>9.1132280849511495E-3</v>
      </c>
    </row>
    <row r="21" spans="1:133" x14ac:dyDescent="0.25">
      <c r="A21" s="69" t="s">
        <v>19</v>
      </c>
      <c r="B21" s="280">
        <v>152.6</v>
      </c>
      <c r="C21" s="295">
        <v>150.18511768881046</v>
      </c>
      <c r="D21" s="514">
        <v>151.30415314004253</v>
      </c>
      <c r="E21" s="514">
        <v>152.0005729564553</v>
      </c>
      <c r="F21" s="124">
        <v>151.09386942789979</v>
      </c>
      <c r="G21" s="233">
        <v>152.01059178520845</v>
      </c>
      <c r="H21" s="233">
        <v>151.99249254281597</v>
      </c>
      <c r="I21" s="233">
        <v>166.33728590250328</v>
      </c>
      <c r="J21" s="514">
        <v>153.82999873990173</v>
      </c>
      <c r="K21" s="295">
        <v>152.02398800599701</v>
      </c>
      <c r="L21" s="295">
        <v>179.51907131011606</v>
      </c>
      <c r="M21" s="514">
        <v>192.77305428384565</v>
      </c>
      <c r="N21" s="28">
        <v>166.95083830633703</v>
      </c>
      <c r="O21" s="514">
        <v>176.02450051042732</v>
      </c>
      <c r="P21" s="124">
        <v>154.79533370100157</v>
      </c>
      <c r="Q21" s="514">
        <v>156.66700621371092</v>
      </c>
      <c r="R21" s="514">
        <v>157.94520547945206</v>
      </c>
      <c r="S21" s="514">
        <v>157.81859976616531</v>
      </c>
      <c r="T21" s="124">
        <v>157.57</v>
      </c>
      <c r="U21" s="28">
        <v>155.70792796661647</v>
      </c>
      <c r="V21" s="233">
        <v>151.69997158821857</v>
      </c>
      <c r="W21" s="233">
        <v>151.58763841197577</v>
      </c>
      <c r="X21" s="233">
        <v>152.40349192882181</v>
      </c>
      <c r="Y21" s="514">
        <v>151.8718796428906</v>
      </c>
      <c r="Z21" s="202">
        <v>155.77638198806287</v>
      </c>
      <c r="AA21" s="513">
        <v>164.14755311277878</v>
      </c>
      <c r="AB21" s="513">
        <v>166.5290393614093</v>
      </c>
      <c r="AC21" s="28">
        <v>159.84120710099847</v>
      </c>
      <c r="AD21" s="514">
        <v>154.10551464036106</v>
      </c>
      <c r="AE21" s="295">
        <v>180.26504869870669</v>
      </c>
      <c r="AF21" s="514">
        <v>192.36091890395792</v>
      </c>
      <c r="AG21" s="514">
        <v>167.95920535429727</v>
      </c>
      <c r="AH21" s="28">
        <v>179.02366605536633</v>
      </c>
      <c r="AI21" s="740">
        <v>156.58119064868356</v>
      </c>
      <c r="AJ21" s="295">
        <v>156.69621709413278</v>
      </c>
      <c r="AK21" s="514">
        <v>156.99222494408349</v>
      </c>
      <c r="AL21" s="514">
        <v>153.53</v>
      </c>
      <c r="AM21" s="28">
        <v>155.32</v>
      </c>
      <c r="AN21" s="740">
        <v>154.10551464036106</v>
      </c>
      <c r="AO21" s="222">
        <v>153.90304460370845</v>
      </c>
      <c r="AP21" s="222">
        <v>151.37314504042388</v>
      </c>
      <c r="AQ21" s="222">
        <v>152.19999999999999</v>
      </c>
      <c r="AR21" s="533">
        <v>152.6</v>
      </c>
      <c r="AS21" s="222">
        <v>155.00538213132401</v>
      </c>
      <c r="AT21" s="222">
        <v>168.43520604695109</v>
      </c>
      <c r="AU21" s="233">
        <v>171.32</v>
      </c>
      <c r="AV21" s="514">
        <v>162.69</v>
      </c>
      <c r="AW21" s="514">
        <v>155.73136001995954</v>
      </c>
      <c r="AX21" s="233">
        <v>180.04635482511588</v>
      </c>
      <c r="AY21" s="233">
        <v>190.30960293860417</v>
      </c>
      <c r="AZ21" s="233">
        <v>162.41</v>
      </c>
      <c r="BA21" s="38">
        <v>175.78</v>
      </c>
      <c r="BB21" s="740">
        <v>157.76636077197384</v>
      </c>
      <c r="BC21" s="233">
        <v>157.14910044431497</v>
      </c>
      <c r="BD21" s="233">
        <v>156.80709778745214</v>
      </c>
      <c r="BE21" s="233">
        <v>156.34444494564482</v>
      </c>
      <c r="BF21" s="514">
        <v>156.70419746690229</v>
      </c>
      <c r="BG21" s="514">
        <v>157.42539644332882</v>
      </c>
      <c r="BH21" s="740">
        <v>3.3198818029677568</v>
      </c>
      <c r="BI21" s="546">
        <v>2.1542913702442323E-2</v>
      </c>
      <c r="BJ21" s="740">
        <v>150.0618312812517</v>
      </c>
      <c r="BK21" s="740">
        <v>151.39477795135014</v>
      </c>
      <c r="BL21" s="740">
        <v>152.79378987010989</v>
      </c>
      <c r="BM21" s="740">
        <v>151.25322257232887</v>
      </c>
      <c r="BN21" s="740">
        <v>154.96268064157536</v>
      </c>
      <c r="BO21" s="514">
        <v>156.10974515084104</v>
      </c>
      <c r="BP21" s="514">
        <v>157.08045140152896</v>
      </c>
      <c r="BQ21" s="514">
        <v>-14.239548598471032</v>
      </c>
      <c r="BR21" s="529">
        <v>-8.3116674051313524E-2</v>
      </c>
      <c r="BS21" s="514">
        <v>155.61803137279958</v>
      </c>
      <c r="BT21" s="514">
        <v>-7.0719686272004196</v>
      </c>
      <c r="BU21" s="529">
        <v>-4.3468981665747246E-2</v>
      </c>
      <c r="BV21" s="514">
        <v>152.60430573273604</v>
      </c>
      <c r="BW21" s="740">
        <v>-12.325460896110059</v>
      </c>
      <c r="BX21" s="546">
        <v>-7.3176274636279737E-2</v>
      </c>
      <c r="BY21" s="514">
        <v>180.12029123140235</v>
      </c>
      <c r="BZ21" s="740">
        <v>7.3936406286463807E-2</v>
      </c>
      <c r="CA21" s="546">
        <v>4.1065205878941746E-4</v>
      </c>
      <c r="CB21" s="514">
        <v>189.93645886999826</v>
      </c>
      <c r="CC21" s="740">
        <v>-0.37314406860591021</v>
      </c>
      <c r="CD21" s="546">
        <v>-1.9607211766727835E-3</v>
      </c>
      <c r="CE21" s="514">
        <v>179.8780487804878</v>
      </c>
      <c r="CF21" s="740">
        <f t="shared" si="0"/>
        <v>17.468048780487806</v>
      </c>
      <c r="CG21" s="546">
        <f t="shared" si="1"/>
        <v>0.1075552538666819</v>
      </c>
      <c r="CH21" s="514">
        <v>183.09181327201753</v>
      </c>
      <c r="CI21" s="740">
        <f t="shared" si="2"/>
        <v>7.3118132720175311</v>
      </c>
      <c r="CJ21" s="546">
        <f t="shared" si="3"/>
        <v>4.159638907735539E-2</v>
      </c>
      <c r="CK21" s="514">
        <v>155.18482142453033</v>
      </c>
      <c r="CL21" s="740">
        <f t="shared" si="4"/>
        <v>-2.5815393474435098</v>
      </c>
      <c r="CM21" s="546">
        <f t="shared" si="5"/>
        <v>-1.6363053155385349E-2</v>
      </c>
      <c r="CN21" s="514">
        <v>160.88377647872272</v>
      </c>
      <c r="CO21" s="740">
        <f t="shared" si="6"/>
        <v>3.7346760344077552</v>
      </c>
      <c r="CP21" s="546">
        <f t="shared" si="7"/>
        <v>2.3765176026133983E-2</v>
      </c>
      <c r="CQ21" s="514">
        <v>156.99823236381167</v>
      </c>
      <c r="CR21" s="740">
        <f t="shared" si="8"/>
        <v>0.19113457635953068</v>
      </c>
      <c r="CS21" s="546">
        <f t="shared" si="9"/>
        <v>1.2189153364639688E-3</v>
      </c>
      <c r="CT21" s="514">
        <v>156.51579434178515</v>
      </c>
      <c r="CU21" s="740">
        <f t="shared" si="10"/>
        <v>0.17134939614032874</v>
      </c>
      <c r="CV21" s="546">
        <f t="shared" si="11"/>
        <v>1.0959736765825008E-3</v>
      </c>
      <c r="CW21" s="514">
        <v>157.83630108756907</v>
      </c>
      <c r="CX21" s="740">
        <f t="shared" si="12"/>
        <v>1.1321036206667827</v>
      </c>
      <c r="CY21" s="546">
        <f t="shared" si="13"/>
        <v>7.2244626434202304E-3</v>
      </c>
      <c r="CZ21" s="514">
        <v>156.11243202523599</v>
      </c>
      <c r="DA21" s="740">
        <f t="shared" si="14"/>
        <v>-1.3129644180928324</v>
      </c>
      <c r="DB21" s="546">
        <f t="shared" si="15"/>
        <v>-8.3402325657504894E-3</v>
      </c>
      <c r="DC21" s="514">
        <v>159.05204978329158</v>
      </c>
      <c r="DD21" s="740">
        <f t="shared" si="34"/>
        <v>8.9902185020398804</v>
      </c>
      <c r="DE21" s="546">
        <f t="shared" si="35"/>
        <v>5.9910094560888465E-2</v>
      </c>
      <c r="DF21" s="514">
        <v>158.84476534296027</v>
      </c>
      <c r="DG21" s="740">
        <f t="shared" si="18"/>
        <v>7.4499873916101365</v>
      </c>
      <c r="DH21" s="546">
        <f t="shared" si="19"/>
        <v>4.9209011647707877E-2</v>
      </c>
      <c r="DI21" s="514">
        <v>160.05711852093091</v>
      </c>
      <c r="DJ21" s="740">
        <f t="shared" si="20"/>
        <v>7.2633286508210233</v>
      </c>
      <c r="DK21" s="546">
        <f t="shared" si="21"/>
        <v>4.7536805370136992E-2</v>
      </c>
      <c r="DL21" s="514">
        <v>159.29210270138719</v>
      </c>
      <c r="DM21" s="740">
        <f t="shared" si="22"/>
        <v>8.0388801290583274</v>
      </c>
      <c r="DN21" s="546">
        <f t="shared" si="23"/>
        <v>5.3148488292301725E-2</v>
      </c>
      <c r="DO21" s="514">
        <v>164.5288126853165</v>
      </c>
      <c r="DP21" s="740">
        <f t="shared" si="24"/>
        <v>9.5661320437411348</v>
      </c>
      <c r="DQ21" s="567">
        <f t="shared" si="25"/>
        <v>6.1731844106823038E-2</v>
      </c>
      <c r="DR21" s="514">
        <v>170.41630430672666</v>
      </c>
      <c r="DS21" s="740">
        <f t="shared" si="26"/>
        <v>14.306559155885623</v>
      </c>
      <c r="DT21" s="567">
        <f t="shared" si="27"/>
        <v>9.1644241312814331E-2</v>
      </c>
      <c r="DU21" s="514">
        <v>154.3047518849728</v>
      </c>
      <c r="DV21" s="740">
        <f t="shared" si="28"/>
        <v>-2.7756995165561591</v>
      </c>
      <c r="DW21" s="567">
        <f t="shared" si="29"/>
        <v>-1.767055984236331E-2</v>
      </c>
      <c r="DX21" s="514">
        <v>166.07046756782424</v>
      </c>
      <c r="DY21" s="740">
        <f t="shared" si="30"/>
        <v>10.45243619502466</v>
      </c>
      <c r="DZ21" s="567">
        <f t="shared" si="31"/>
        <v>6.7167256280120491E-2</v>
      </c>
      <c r="EA21" s="514">
        <v>161.4919914109295</v>
      </c>
      <c r="EB21" s="740">
        <f t="shared" si="32"/>
        <v>8.8876856781934634</v>
      </c>
      <c r="EC21" s="567">
        <f t="shared" si="33"/>
        <v>5.8240071507280639E-2</v>
      </c>
    </row>
    <row r="22" spans="1:133" x14ac:dyDescent="0.25">
      <c r="A22" s="69" t="s">
        <v>57</v>
      </c>
      <c r="B22" s="280">
        <v>167.97</v>
      </c>
      <c r="C22" s="295">
        <v>174.82457758555901</v>
      </c>
      <c r="D22" s="514">
        <v>174.74945333280746</v>
      </c>
      <c r="E22" s="514">
        <v>173.93370856785492</v>
      </c>
      <c r="F22" s="124">
        <v>167.28735243525452</v>
      </c>
      <c r="G22" s="233">
        <v>173.54201145550266</v>
      </c>
      <c r="H22" s="233">
        <v>181.12548777983159</v>
      </c>
      <c r="I22" s="233">
        <v>192.81376518218624</v>
      </c>
      <c r="J22" s="514">
        <v>169.24912847786663</v>
      </c>
      <c r="K22" s="295">
        <v>167.73852171371931</v>
      </c>
      <c r="L22" s="295">
        <v>190.99973053085424</v>
      </c>
      <c r="M22" s="514">
        <v>194.47004608294932</v>
      </c>
      <c r="N22" s="28">
        <v>193.27587191049716</v>
      </c>
      <c r="O22" s="514">
        <v>0</v>
      </c>
      <c r="P22" s="124">
        <v>159.02932440789274</v>
      </c>
      <c r="Q22" s="514">
        <v>174.66348417685552</v>
      </c>
      <c r="R22" s="514">
        <v>173.87230421702003</v>
      </c>
      <c r="S22" s="514">
        <v>173.75281439839139</v>
      </c>
      <c r="T22" s="124">
        <v>168.36</v>
      </c>
      <c r="U22" s="28">
        <v>162.56750088825922</v>
      </c>
      <c r="V22" s="233">
        <v>174.28706413469993</v>
      </c>
      <c r="W22" s="233">
        <v>174.47887903290308</v>
      </c>
      <c r="X22" s="233">
        <v>173.7602351854818</v>
      </c>
      <c r="Y22" s="514">
        <v>174.20822895462234</v>
      </c>
      <c r="Z22" s="202">
        <v>173.68980414349008</v>
      </c>
      <c r="AA22" s="513">
        <v>195.18278343903657</v>
      </c>
      <c r="AB22" s="513">
        <v>192.77180406212665</v>
      </c>
      <c r="AC22" s="28">
        <v>178.55335568347144</v>
      </c>
      <c r="AD22" s="514">
        <v>175.05862351068427</v>
      </c>
      <c r="AE22" s="295">
        <v>191.48004161419263</v>
      </c>
      <c r="AF22" s="514">
        <v>194.17351947472432</v>
      </c>
      <c r="AG22" s="514">
        <v>192.54341164453524</v>
      </c>
      <c r="AH22" s="28">
        <v>192.65832243601719</v>
      </c>
      <c r="AI22" s="740">
        <v>175.97968814617184</v>
      </c>
      <c r="AJ22" s="295">
        <v>174.0027284232672</v>
      </c>
      <c r="AK22" s="514">
        <v>173.5529269338445</v>
      </c>
      <c r="AL22" s="514">
        <v>174.14</v>
      </c>
      <c r="AM22" s="28">
        <v>173.92</v>
      </c>
      <c r="AN22" s="740">
        <v>175.05862351068427</v>
      </c>
      <c r="AO22" s="222">
        <v>173.3</v>
      </c>
      <c r="AP22" s="222">
        <v>173.04209823587965</v>
      </c>
      <c r="AQ22" s="222">
        <v>173.77</v>
      </c>
      <c r="AR22" s="533">
        <v>173.3</v>
      </c>
      <c r="AS22" s="222">
        <v>172.99713783052806</v>
      </c>
      <c r="AT22" s="222">
        <v>184.73634016422042</v>
      </c>
      <c r="AU22" s="233">
        <v>192.77</v>
      </c>
      <c r="AV22" s="514">
        <v>177</v>
      </c>
      <c r="AW22" s="514">
        <v>174.09729572982806</v>
      </c>
      <c r="AX22" s="233">
        <v>197.75347324859592</v>
      </c>
      <c r="AY22" s="233">
        <v>194.16934884872495</v>
      </c>
      <c r="AZ22" s="233">
        <v>198.58</v>
      </c>
      <c r="BA22" s="38">
        <v>197</v>
      </c>
      <c r="BB22" s="740">
        <v>175.31707844108658</v>
      </c>
      <c r="BC22" s="233">
        <v>174.60063897763578</v>
      </c>
      <c r="BD22" s="233">
        <v>173.25128997544218</v>
      </c>
      <c r="BE22" s="233">
        <v>174.33557524221507</v>
      </c>
      <c r="BF22" s="514">
        <v>174.05228542728912</v>
      </c>
      <c r="BG22" s="514">
        <v>174.89075627814069</v>
      </c>
      <c r="BH22" s="740">
        <v>-0.16786723254358549</v>
      </c>
      <c r="BI22" s="546">
        <v>-9.5892009874820605E-4</v>
      </c>
      <c r="BJ22" s="740">
        <v>175.42026336392138</v>
      </c>
      <c r="BK22" s="740">
        <v>173.544121455393</v>
      </c>
      <c r="BL22" s="740">
        <v>172.26564469769554</v>
      </c>
      <c r="BM22" s="740">
        <v>173.95435343452789</v>
      </c>
      <c r="BN22" s="740">
        <v>174.33745949987537</v>
      </c>
      <c r="BO22" s="514">
        <v>196.33429624464588</v>
      </c>
      <c r="BP22" s="514">
        <v>192.75028768699656</v>
      </c>
      <c r="BQ22" s="514">
        <v>-1.9712313003452664E-2</v>
      </c>
      <c r="BR22" s="529">
        <v>-1.0225819890777954E-4</v>
      </c>
      <c r="BS22" s="514">
        <v>179.31138212401137</v>
      </c>
      <c r="BT22" s="514">
        <v>2.3113821240113737</v>
      </c>
      <c r="BU22" s="529">
        <v>1.3058656067860868E-2</v>
      </c>
      <c r="BV22" s="514">
        <v>174.90137078270772</v>
      </c>
      <c r="BW22" s="740">
        <v>11.597956080425462</v>
      </c>
      <c r="BX22" s="546">
        <v>6.2781129419991366E-2</v>
      </c>
      <c r="BY22" s="514">
        <v>197.46083198271202</v>
      </c>
      <c r="BZ22" s="740">
        <v>-0.29264126588390127</v>
      </c>
      <c r="CA22" s="546">
        <v>-1.4798287032664246E-3</v>
      </c>
      <c r="CB22" s="514">
        <v>194.1596978688967</v>
      </c>
      <c r="CC22" s="740">
        <v>-9.6509798282511383E-3</v>
      </c>
      <c r="CD22" s="546">
        <v>-4.9703930540396997E-5</v>
      </c>
      <c r="CE22" s="514">
        <v>193.68715083798884</v>
      </c>
      <c r="CF22" s="740">
        <f t="shared" si="0"/>
        <v>-4.8928491620111743</v>
      </c>
      <c r="CG22" s="546">
        <f t="shared" si="1"/>
        <v>-2.4639184016573543E-2</v>
      </c>
      <c r="CH22" s="514">
        <v>195.18716577540107</v>
      </c>
      <c r="CI22" s="740">
        <f t="shared" si="2"/>
        <v>-1.8128342245989302</v>
      </c>
      <c r="CJ22" s="546">
        <f t="shared" si="3"/>
        <v>-9.2022041857813715E-3</v>
      </c>
      <c r="CK22" s="514">
        <v>175.99105110702712</v>
      </c>
      <c r="CL22" s="740">
        <f t="shared" si="4"/>
        <v>0.67397266594053917</v>
      </c>
      <c r="CM22" s="546">
        <f t="shared" si="5"/>
        <v>3.8443069661751204E-3</v>
      </c>
      <c r="CN22" s="514">
        <v>173.25399549910364</v>
      </c>
      <c r="CO22" s="740">
        <f t="shared" si="6"/>
        <v>-1.3466434785321439</v>
      </c>
      <c r="CP22" s="546">
        <f t="shared" si="7"/>
        <v>-7.7127064735692781E-3</v>
      </c>
      <c r="CQ22" s="514">
        <v>172.43824942315692</v>
      </c>
      <c r="CR22" s="740">
        <f t="shared" si="8"/>
        <v>-0.8130405522852584</v>
      </c>
      <c r="CS22" s="546">
        <f t="shared" si="9"/>
        <v>-4.6928398189733786E-3</v>
      </c>
      <c r="CT22" s="514">
        <v>173.94205965545618</v>
      </c>
      <c r="CU22" s="740">
        <f t="shared" si="10"/>
        <v>-0.39351558675889464</v>
      </c>
      <c r="CV22" s="546">
        <f t="shared" si="11"/>
        <v>-2.2572305521243118E-3</v>
      </c>
      <c r="CW22" s="514">
        <v>173.29587273950375</v>
      </c>
      <c r="CX22" s="740">
        <f t="shared" si="12"/>
        <v>-0.75641268778537096</v>
      </c>
      <c r="CY22" s="546">
        <f t="shared" si="13"/>
        <v>-4.3458934533862513E-3</v>
      </c>
      <c r="CZ22" s="514">
        <v>174.9171941101236</v>
      </c>
      <c r="DA22" s="740">
        <f t="shared" si="14"/>
        <v>2.6437831982917714E-2</v>
      </c>
      <c r="DB22" s="546">
        <f t="shared" si="15"/>
        <v>1.5116769202411034E-4</v>
      </c>
      <c r="DC22" s="514">
        <v>174.20939335353171</v>
      </c>
      <c r="DD22" s="740">
        <f t="shared" si="34"/>
        <v>-1.2108700103896695</v>
      </c>
      <c r="DE22" s="546">
        <f t="shared" si="35"/>
        <v>-6.9026803812147772E-3</v>
      </c>
      <c r="DF22" s="514">
        <v>174.43887054831154</v>
      </c>
      <c r="DG22" s="740">
        <f t="shared" si="18"/>
        <v>0.89474909291854487</v>
      </c>
      <c r="DH22" s="546">
        <f t="shared" si="19"/>
        <v>5.1557441728069548E-3</v>
      </c>
      <c r="DI22" s="514">
        <v>173.17293295841657</v>
      </c>
      <c r="DJ22" s="740">
        <f t="shared" si="20"/>
        <v>0.90728826072103175</v>
      </c>
      <c r="DK22" s="546">
        <f t="shared" si="21"/>
        <v>5.2667974645391894E-3</v>
      </c>
      <c r="DL22" s="514">
        <v>173.9911168442809</v>
      </c>
      <c r="DM22" s="740">
        <f t="shared" si="22"/>
        <v>3.6763409753007181E-2</v>
      </c>
      <c r="DN22" s="546">
        <f t="shared" si="23"/>
        <v>2.1133940615544305E-4</v>
      </c>
      <c r="DO22" s="514">
        <v>173.36538396246274</v>
      </c>
      <c r="DP22" s="740">
        <f t="shared" si="24"/>
        <v>-0.97207553741262132</v>
      </c>
      <c r="DQ22" s="567">
        <f t="shared" si="25"/>
        <v>-5.5758271354947458E-3</v>
      </c>
      <c r="DR22" s="514">
        <v>192.45389714429331</v>
      </c>
      <c r="DS22" s="740">
        <f t="shared" si="26"/>
        <v>-3.8803991003525766</v>
      </c>
      <c r="DT22" s="567">
        <f t="shared" si="27"/>
        <v>-1.9764244834317359E-2</v>
      </c>
      <c r="DU22" s="514">
        <v>194.55657492354737</v>
      </c>
      <c r="DV22" s="740">
        <f t="shared" si="28"/>
        <v>1.8062872365508156</v>
      </c>
      <c r="DW22" s="567">
        <f t="shared" si="29"/>
        <v>9.3711260212696046E-3</v>
      </c>
      <c r="DX22" s="514">
        <v>178.24689943105074</v>
      </c>
      <c r="DY22" s="740">
        <f t="shared" si="30"/>
        <v>-1.0644826929606381</v>
      </c>
      <c r="DZ22" s="567">
        <f t="shared" si="31"/>
        <v>-5.9365037531440368E-3</v>
      </c>
      <c r="EA22" s="514">
        <v>174.93887001246526</v>
      </c>
      <c r="EB22" s="740">
        <f t="shared" si="32"/>
        <v>3.7499229757543162E-2</v>
      </c>
      <c r="EC22" s="567">
        <f t="shared" si="33"/>
        <v>2.1440214899248042E-4</v>
      </c>
    </row>
    <row r="23" spans="1:133" x14ac:dyDescent="0.25">
      <c r="A23" s="68" t="s">
        <v>29</v>
      </c>
      <c r="B23" s="279">
        <v>173.79900000000001</v>
      </c>
      <c r="C23" s="29">
        <v>164.19788490463344</v>
      </c>
      <c r="D23" s="515">
        <v>167.18840900905894</v>
      </c>
      <c r="E23" s="515">
        <v>171.25261418980801</v>
      </c>
      <c r="F23" s="123">
        <v>167.08915040925092</v>
      </c>
      <c r="G23" s="503">
        <v>176.314367418844</v>
      </c>
      <c r="H23" s="503">
        <v>186.93744744634955</v>
      </c>
      <c r="I23" s="503">
        <v>196.75798117080771</v>
      </c>
      <c r="J23" s="503">
        <v>182.32313382557322</v>
      </c>
      <c r="K23" s="29">
        <v>171.35008629533223</v>
      </c>
      <c r="L23" s="29">
        <v>195.90757021706992</v>
      </c>
      <c r="M23" s="515">
        <v>206.17931941206078</v>
      </c>
      <c r="N23" s="504">
        <v>201.89891364929747</v>
      </c>
      <c r="O23" s="503">
        <v>200.82200672336126</v>
      </c>
      <c r="P23" s="123">
        <v>173.91067105215797</v>
      </c>
      <c r="Q23" s="503">
        <v>192.94693832375648</v>
      </c>
      <c r="R23" s="503">
        <v>174.92725659755297</v>
      </c>
      <c r="S23" s="503">
        <v>167.83893579577966</v>
      </c>
      <c r="T23" s="123">
        <v>175.26840147756576</v>
      </c>
      <c r="U23" s="504">
        <v>174.33817879522496</v>
      </c>
      <c r="V23" s="503">
        <v>165.83948282444433</v>
      </c>
      <c r="W23" s="503">
        <v>168.87598618134928</v>
      </c>
      <c r="X23" s="503">
        <v>172.89851771571998</v>
      </c>
      <c r="Y23" s="503">
        <v>168.68937670669314</v>
      </c>
      <c r="Z23" s="29">
        <v>175.79812775595326</v>
      </c>
      <c r="AA23" s="515">
        <v>192.80561961438875</v>
      </c>
      <c r="AB23" s="515">
        <v>194.63102060634597</v>
      </c>
      <c r="AC23" s="504">
        <v>182.2333399141032</v>
      </c>
      <c r="AD23" s="503">
        <v>172.13606457260957</v>
      </c>
      <c r="AE23" s="29">
        <v>191.32324719265659</v>
      </c>
      <c r="AF23" s="515">
        <v>198.99448412501857</v>
      </c>
      <c r="AG23" s="515">
        <v>197.44400928473485</v>
      </c>
      <c r="AH23" s="504">
        <v>195.77116623995764</v>
      </c>
      <c r="AI23" s="503">
        <v>174.45993108862288</v>
      </c>
      <c r="AJ23" s="29">
        <v>184.72751568881722</v>
      </c>
      <c r="AK23" s="515">
        <v>172.60614491162519</v>
      </c>
      <c r="AL23" s="515">
        <v>166.20809719675708</v>
      </c>
      <c r="AM23" s="504">
        <v>171.11962536050569</v>
      </c>
      <c r="AN23" s="503">
        <v>172.16939942574666</v>
      </c>
      <c r="AO23" s="678">
        <v>163.64319758193204</v>
      </c>
      <c r="AP23" s="678">
        <v>163.37895385407205</v>
      </c>
      <c r="AQ23" s="678">
        <v>167.95155169630993</v>
      </c>
      <c r="AR23" s="678">
        <v>164.42630951432795</v>
      </c>
      <c r="AS23" s="678">
        <v>171.27566307135055</v>
      </c>
      <c r="AT23" s="678">
        <v>183.62187760805855</v>
      </c>
      <c r="AU23" s="503">
        <v>179.85088931746768</v>
      </c>
      <c r="AV23" s="503">
        <v>175.44563207009904</v>
      </c>
      <c r="AW23" s="503">
        <v>167.31268883273802</v>
      </c>
      <c r="AX23" s="503">
        <v>186.13488652910468</v>
      </c>
      <c r="AY23" s="503">
        <v>195.47047988750469</v>
      </c>
      <c r="AZ23" s="503">
        <v>189.76414026200874</v>
      </c>
      <c r="BA23" s="503">
        <v>189.95019064353417</v>
      </c>
      <c r="BB23" s="503">
        <v>169.46818761858256</v>
      </c>
      <c r="BC23" s="503">
        <v>182.71474872515236</v>
      </c>
      <c r="BD23" s="503">
        <v>170.39768461744896</v>
      </c>
      <c r="BE23" s="503">
        <v>161.46164134168401</v>
      </c>
      <c r="BF23" s="503">
        <v>167.93306362848304</v>
      </c>
      <c r="BG23" s="503">
        <v>168.9829156235385</v>
      </c>
      <c r="BH23" s="503">
        <v>-3.1864838022081585</v>
      </c>
      <c r="BI23" s="485">
        <v>-1.8507840608356307E-2</v>
      </c>
      <c r="BJ23" s="503">
        <v>163.39470822373534</v>
      </c>
      <c r="BK23" s="503">
        <v>164.58769681389961</v>
      </c>
      <c r="BL23" s="503">
        <v>168.97939396859189</v>
      </c>
      <c r="BM23" s="503">
        <v>165.33796013006832</v>
      </c>
      <c r="BN23" s="503">
        <v>171.25334301845677</v>
      </c>
      <c r="BO23" s="503">
        <v>194.67579789829847</v>
      </c>
      <c r="BP23" s="503">
        <v>183.6408435035558</v>
      </c>
      <c r="BQ23" s="503">
        <v>3.7899541860881243</v>
      </c>
      <c r="BR23" s="765">
        <v>2.1072757551941847E-2</v>
      </c>
      <c r="BS23" s="503">
        <v>177.26655974624464</v>
      </c>
      <c r="BT23" s="503">
        <v>1.820927676145601</v>
      </c>
      <c r="BU23" s="765">
        <v>1.0378871532225163E-2</v>
      </c>
      <c r="BV23" s="503">
        <v>168.1132690980568</v>
      </c>
      <c r="BW23" s="503">
        <v>11.053920290239915</v>
      </c>
      <c r="BX23" s="485">
        <v>6.0199364227363716E-2</v>
      </c>
      <c r="BY23" s="503">
        <v>179.25065748913289</v>
      </c>
      <c r="BZ23" s="503">
        <v>-6.8842290399717854</v>
      </c>
      <c r="CA23" s="485">
        <v>-3.6985162579371407E-2</v>
      </c>
      <c r="CB23" s="503">
        <v>190.11846918163457</v>
      </c>
      <c r="CC23" s="503">
        <v>-5.3520107058701285</v>
      </c>
      <c r="CD23" s="485">
        <v>-2.738014818887367E-2</v>
      </c>
      <c r="CE23" s="503">
        <v>190.95059842546118</v>
      </c>
      <c r="CF23" s="503">
        <f t="shared" si="0"/>
        <v>1.1864581634524427</v>
      </c>
      <c r="CG23" s="485">
        <f t="shared" si="1"/>
        <v>6.2522780216235337E-3</v>
      </c>
      <c r="CH23" s="503">
        <v>186.30153156077552</v>
      </c>
      <c r="CI23" s="503">
        <f t="shared" si="2"/>
        <v>-3.6486590827586554</v>
      </c>
      <c r="CJ23" s="485">
        <f t="shared" si="3"/>
        <v>-1.9208504452653225E-2</v>
      </c>
      <c r="CK23" s="503">
        <v>169.88859726338006</v>
      </c>
      <c r="CL23" s="503">
        <f t="shared" si="4"/>
        <v>0.42040964479750187</v>
      </c>
      <c r="CM23" s="485">
        <f t="shared" si="5"/>
        <v>2.4807584875086199E-3</v>
      </c>
      <c r="CN23" s="503">
        <v>184.17988647940618</v>
      </c>
      <c r="CO23" s="503">
        <f t="shared" si="6"/>
        <v>1.4651377542538171</v>
      </c>
      <c r="CP23" s="485">
        <f t="shared" si="7"/>
        <v>8.018716411655101E-3</v>
      </c>
      <c r="CQ23" s="503">
        <v>170.86893138052619</v>
      </c>
      <c r="CR23" s="503">
        <f t="shared" si="8"/>
        <v>0.47124676307723234</v>
      </c>
      <c r="CS23" s="485">
        <f t="shared" si="9"/>
        <v>2.7655702255297899E-3</v>
      </c>
      <c r="CT23" s="503">
        <v>164.66815135064496</v>
      </c>
      <c r="CU23" s="503">
        <f t="shared" si="10"/>
        <v>3.2065100089609473</v>
      </c>
      <c r="CV23" s="485">
        <f t="shared" si="11"/>
        <v>1.9859268011374619E-2</v>
      </c>
      <c r="CW23" s="503">
        <v>169.61503614741113</v>
      </c>
      <c r="CX23" s="503">
        <f t="shared" si="12"/>
        <v>1.6819725189280916</v>
      </c>
      <c r="CY23" s="485">
        <f t="shared" si="13"/>
        <v>1.0015731759941603E-2</v>
      </c>
      <c r="CZ23" s="503">
        <v>169.79624732709013</v>
      </c>
      <c r="DA23" s="503">
        <f t="shared" si="14"/>
        <v>0.81333170355162565</v>
      </c>
      <c r="DB23" s="485">
        <f t="shared" si="15"/>
        <v>4.8131001915221574E-3</v>
      </c>
      <c r="DC23" s="503">
        <v>166.30098382675939</v>
      </c>
      <c r="DD23" s="503">
        <f t="shared" si="34"/>
        <v>2.9062756030240564</v>
      </c>
      <c r="DE23" s="485">
        <f t="shared" si="35"/>
        <v>1.7786840434541561E-2</v>
      </c>
      <c r="DF23" s="503">
        <v>167.27996063704072</v>
      </c>
      <c r="DG23" s="503">
        <f t="shared" si="18"/>
        <v>2.6922638231411042</v>
      </c>
      <c r="DH23" s="485">
        <f t="shared" si="19"/>
        <v>1.6357624994201507E-2</v>
      </c>
      <c r="DI23" s="503">
        <v>169.2969740483407</v>
      </c>
      <c r="DJ23" s="503">
        <f t="shared" si="20"/>
        <v>0.31758007974880798</v>
      </c>
      <c r="DK23" s="485">
        <f t="shared" si="21"/>
        <v>1.879401223369498E-3</v>
      </c>
      <c r="DL23" s="503">
        <v>167.48780269320793</v>
      </c>
      <c r="DM23" s="503">
        <f t="shared" si="22"/>
        <v>2.1498425631396003</v>
      </c>
      <c r="DN23" s="485">
        <f t="shared" si="23"/>
        <v>1.3002716142429475E-2</v>
      </c>
      <c r="DO23" s="503">
        <v>172.54258044065907</v>
      </c>
      <c r="DP23" s="503">
        <f t="shared" si="24"/>
        <v>1.2892374222022909</v>
      </c>
      <c r="DQ23" s="868">
        <f t="shared" si="25"/>
        <v>7.528246745310798E-3</v>
      </c>
      <c r="DR23" s="503">
        <v>189.08332628850002</v>
      </c>
      <c r="DS23" s="503">
        <f t="shared" si="26"/>
        <v>-5.5924716097984515</v>
      </c>
      <c r="DT23" s="868">
        <f t="shared" si="27"/>
        <v>-2.8727102547796115E-2</v>
      </c>
      <c r="DU23" s="503">
        <v>184.48203044868569</v>
      </c>
      <c r="DV23" s="503">
        <f t="shared" si="28"/>
        <v>0.84118694512989123</v>
      </c>
      <c r="DW23" s="868">
        <f t="shared" si="29"/>
        <v>4.5806092429193377E-3</v>
      </c>
      <c r="DX23" s="503">
        <v>177.7099462103179</v>
      </c>
      <c r="DY23" s="503">
        <f t="shared" si="30"/>
        <v>0.44338646407325655</v>
      </c>
      <c r="DZ23" s="868">
        <f t="shared" si="31"/>
        <v>2.5012414338494524E-3</v>
      </c>
      <c r="EA23" s="503">
        <v>170.16225044563865</v>
      </c>
      <c r="EB23" s="503">
        <f t="shared" si="32"/>
        <v>2.0489813475818437</v>
      </c>
      <c r="EC23" s="868">
        <f t="shared" si="33"/>
        <v>1.2188100074282164E-2</v>
      </c>
    </row>
    <row r="24" spans="1:133" x14ac:dyDescent="0.25">
      <c r="A24" s="69" t="s">
        <v>20</v>
      </c>
      <c r="B24" s="280">
        <v>181.38</v>
      </c>
      <c r="C24" s="295">
        <v>178.09249279358318</v>
      </c>
      <c r="D24" s="514">
        <v>170.00393722931548</v>
      </c>
      <c r="E24" s="514">
        <v>178.78246953096146</v>
      </c>
      <c r="F24" s="124">
        <v>175.5492936649847</v>
      </c>
      <c r="G24" s="233">
        <v>187.4169454245521</v>
      </c>
      <c r="H24" s="233">
        <v>187.62968086157494</v>
      </c>
      <c r="I24" s="233">
        <v>191.07929515418502</v>
      </c>
      <c r="J24" s="514">
        <v>187.9172639770633</v>
      </c>
      <c r="K24" s="295">
        <v>178.45385317300926</v>
      </c>
      <c r="L24" s="295">
        <v>188.68483412322277</v>
      </c>
      <c r="M24" s="514">
        <v>189.64460784313724</v>
      </c>
      <c r="N24" s="28">
        <v>186.92618435549028</v>
      </c>
      <c r="O24" s="514">
        <v>188.502236282317</v>
      </c>
      <c r="P24" s="124">
        <v>179.03870283796508</v>
      </c>
      <c r="Q24" s="514">
        <v>186.46521306432643</v>
      </c>
      <c r="R24" s="514">
        <v>180.49098010042775</v>
      </c>
      <c r="S24" s="514">
        <v>183.99</v>
      </c>
      <c r="T24" s="124">
        <v>184.68</v>
      </c>
      <c r="U24" s="28">
        <v>181.09226926578873</v>
      </c>
      <c r="V24" s="233">
        <v>178.09628950470594</v>
      </c>
      <c r="W24" s="233">
        <v>170.09628493524198</v>
      </c>
      <c r="X24" s="233">
        <v>178.80698912288824</v>
      </c>
      <c r="Y24" s="514">
        <v>175.49553554888666</v>
      </c>
      <c r="Z24" s="202">
        <v>187.50545327632841</v>
      </c>
      <c r="AA24" s="513">
        <v>187.53560442064489</v>
      </c>
      <c r="AB24" s="513">
        <v>191.07725788900979</v>
      </c>
      <c r="AC24" s="28">
        <v>187.96495288477436</v>
      </c>
      <c r="AD24" s="514">
        <v>178.13826650082629</v>
      </c>
      <c r="AE24" s="295">
        <v>188.72499494847443</v>
      </c>
      <c r="AF24" s="514">
        <v>189.48630821507095</v>
      </c>
      <c r="AG24" s="514">
        <v>187</v>
      </c>
      <c r="AH24" s="28">
        <v>188.50344036697248</v>
      </c>
      <c r="AI24" s="740">
        <v>178.91912030712581</v>
      </c>
      <c r="AJ24" s="295">
        <v>186.51337344373621</v>
      </c>
      <c r="AK24" s="514">
        <v>180.48841343604778</v>
      </c>
      <c r="AL24" s="514">
        <v>184.01</v>
      </c>
      <c r="AM24" s="28">
        <v>183.28</v>
      </c>
      <c r="AN24" s="740">
        <v>178.13826650082629</v>
      </c>
      <c r="AO24" s="222">
        <v>172.69513190100625</v>
      </c>
      <c r="AP24" s="222">
        <v>172.51187241282983</v>
      </c>
      <c r="AQ24" s="222">
        <v>174.87</v>
      </c>
      <c r="AR24" s="533">
        <v>173.2</v>
      </c>
      <c r="AS24" s="222">
        <v>182.82490597576265</v>
      </c>
      <c r="AT24" s="222">
        <v>196.08297601112528</v>
      </c>
      <c r="AU24" s="233">
        <v>184.48</v>
      </c>
      <c r="AV24" s="514">
        <v>186.11</v>
      </c>
      <c r="AW24" s="514">
        <v>176.16108672019766</v>
      </c>
      <c r="AX24" s="233">
        <v>183.22248444539801</v>
      </c>
      <c r="AY24" s="233">
        <v>184.73684210526318</v>
      </c>
      <c r="AZ24" s="233">
        <v>190.69</v>
      </c>
      <c r="BA24" s="38">
        <v>186.42</v>
      </c>
      <c r="BB24" s="740">
        <v>176.94760555026434</v>
      </c>
      <c r="BC24" s="233">
        <v>185.31084722083622</v>
      </c>
      <c r="BD24" s="233">
        <v>177.08464344107659</v>
      </c>
      <c r="BE24" s="233">
        <v>172.30860483836798</v>
      </c>
      <c r="BF24" s="514">
        <v>176.47296369583651</v>
      </c>
      <c r="BG24" s="514">
        <v>176.78893565844857</v>
      </c>
      <c r="BH24" s="740">
        <v>-1.349330842377725</v>
      </c>
      <c r="BI24" s="546">
        <v>-7.5746265464611273E-3</v>
      </c>
      <c r="BJ24" s="740">
        <v>177.64677168015322</v>
      </c>
      <c r="BK24" s="740">
        <v>176.45035542306812</v>
      </c>
      <c r="BL24" s="740">
        <v>183.06358218230093</v>
      </c>
      <c r="BM24" s="740">
        <v>178.70210771417342</v>
      </c>
      <c r="BN24" s="740">
        <v>187.29259767266936</v>
      </c>
      <c r="BO24" s="514">
        <v>188.04190751445088</v>
      </c>
      <c r="BP24" s="514">
        <v>189.03855085926614</v>
      </c>
      <c r="BQ24" s="514">
        <v>4.5585508592661483</v>
      </c>
      <c r="BR24" s="529">
        <v>2.4710271353350761E-2</v>
      </c>
      <c r="BS24" s="514">
        <v>187.65218999476005</v>
      </c>
      <c r="BT24" s="514">
        <v>1.5421899947600366</v>
      </c>
      <c r="BU24" s="529">
        <v>8.2864434730000342E-3</v>
      </c>
      <c r="BV24" s="514">
        <v>180.46491297300253</v>
      </c>
      <c r="BW24" s="740">
        <v>-8.0410684966743986</v>
      </c>
      <c r="BX24" s="546">
        <v>-4.1008498852129649E-2</v>
      </c>
      <c r="BY24" s="514">
        <v>189.24259055982438</v>
      </c>
      <c r="BZ24" s="740">
        <v>6.020106114426369</v>
      </c>
      <c r="CA24" s="546">
        <v>3.2856808664334075E-2</v>
      </c>
      <c r="CB24" s="514">
        <v>190.03595274781713</v>
      </c>
      <c r="CC24" s="740">
        <v>5.2991106425539556</v>
      </c>
      <c r="CD24" s="546">
        <v>2.8684644503853319E-2</v>
      </c>
      <c r="CE24" s="514">
        <v>189.3238434163701</v>
      </c>
      <c r="CF24" s="740">
        <f t="shared" si="0"/>
        <v>-1.3661565836299019</v>
      </c>
      <c r="CG24" s="546">
        <f t="shared" si="1"/>
        <v>-7.164280159577859E-3</v>
      </c>
      <c r="CH24" s="514">
        <v>189.49463359158435</v>
      </c>
      <c r="CI24" s="740">
        <f t="shared" si="2"/>
        <v>3.0746335915843588</v>
      </c>
      <c r="CJ24" s="546">
        <f t="shared" si="3"/>
        <v>1.6493045765391904E-2</v>
      </c>
      <c r="CK24" s="514">
        <v>181.17547038951162</v>
      </c>
      <c r="CL24" s="740">
        <f t="shared" si="4"/>
        <v>4.2278648392472746</v>
      </c>
      <c r="CM24" s="546">
        <f t="shared" si="5"/>
        <v>2.3893314781511937E-2</v>
      </c>
      <c r="CN24" s="514">
        <v>183.98589719799591</v>
      </c>
      <c r="CO24" s="740">
        <f t="shared" si="6"/>
        <v>-1.3249500228403122</v>
      </c>
      <c r="CP24" s="546">
        <f t="shared" si="7"/>
        <v>-7.1498783946595422E-3</v>
      </c>
      <c r="CQ24" s="514">
        <v>180.09729932015216</v>
      </c>
      <c r="CR24" s="740">
        <f t="shared" si="8"/>
        <v>3.0126558790755666</v>
      </c>
      <c r="CS24" s="546">
        <f t="shared" si="9"/>
        <v>1.7012519101228574E-2</v>
      </c>
      <c r="CT24" s="514">
        <v>177.54950800774012</v>
      </c>
      <c r="CU24" s="740">
        <f t="shared" si="10"/>
        <v>5.2409031693721317</v>
      </c>
      <c r="CV24" s="546">
        <f t="shared" si="11"/>
        <v>3.041579481354572E-2</v>
      </c>
      <c r="CW24" s="514">
        <v>179.70645792563602</v>
      </c>
      <c r="CX24" s="740">
        <f t="shared" si="12"/>
        <v>3.2334942297995042</v>
      </c>
      <c r="CY24" s="546">
        <f t="shared" si="13"/>
        <v>1.8322887325520624E-2</v>
      </c>
      <c r="CZ24" s="514">
        <v>180.64116617079733</v>
      </c>
      <c r="DA24" s="740">
        <f t="shared" si="14"/>
        <v>3.8522305123487683</v>
      </c>
      <c r="DB24" s="546">
        <f t="shared" si="15"/>
        <v>2.1789997762027221E-2</v>
      </c>
      <c r="DC24" s="514">
        <v>178.39649955373665</v>
      </c>
      <c r="DD24" s="740">
        <f t="shared" si="34"/>
        <v>0.7497278735834243</v>
      </c>
      <c r="DE24" s="546">
        <f t="shared" si="35"/>
        <v>4.2203292888051075E-3</v>
      </c>
      <c r="DF24" s="514">
        <v>179.7912578562694</v>
      </c>
      <c r="DG24" s="740">
        <f t="shared" si="18"/>
        <v>3.3409024332012791</v>
      </c>
      <c r="DH24" s="546">
        <f t="shared" si="19"/>
        <v>1.893395128159945E-2</v>
      </c>
      <c r="DI24" s="514">
        <v>179.89503171587725</v>
      </c>
      <c r="DJ24" s="740">
        <f t="shared" si="20"/>
        <v>-3.1685504664236817</v>
      </c>
      <c r="DK24" s="546">
        <f t="shared" si="21"/>
        <v>-1.7308469705724056E-2</v>
      </c>
      <c r="DL24" s="514">
        <v>179.24873168861507</v>
      </c>
      <c r="DM24" s="740">
        <f t="shared" si="22"/>
        <v>0.54662397444164412</v>
      </c>
      <c r="DN24" s="546">
        <f t="shared" si="23"/>
        <v>3.0588557764296008E-3</v>
      </c>
      <c r="DO24" s="514">
        <v>180.40274029478928</v>
      </c>
      <c r="DP24" s="740">
        <f t="shared" si="24"/>
        <v>-6.8898573778800767</v>
      </c>
      <c r="DQ24" s="567">
        <f t="shared" si="25"/>
        <v>-3.6786597353524124E-2</v>
      </c>
      <c r="DR24" s="514">
        <v>188.04034582132564</v>
      </c>
      <c r="DS24" s="740">
        <f t="shared" si="26"/>
        <v>-1.5616931252395716E-3</v>
      </c>
      <c r="DT24" s="567">
        <f t="shared" si="27"/>
        <v>-8.3050270329743199E-6</v>
      </c>
      <c r="DU24" s="514">
        <v>184.25542286132099</v>
      </c>
      <c r="DV24" s="740">
        <f t="shared" si="28"/>
        <v>-4.7831279979451438</v>
      </c>
      <c r="DW24" s="567">
        <f t="shared" si="29"/>
        <v>-2.5302394544412517E-2</v>
      </c>
      <c r="DX24" s="514">
        <v>182.36164882714644</v>
      </c>
      <c r="DY24" s="740">
        <f t="shared" si="30"/>
        <v>-5.2905411676136112</v>
      </c>
      <c r="DZ24" s="567">
        <f t="shared" si="31"/>
        <v>-2.8193335594758274E-2</v>
      </c>
      <c r="EA24" s="514">
        <v>179.99117357504159</v>
      </c>
      <c r="EB24" s="740">
        <f t="shared" si="32"/>
        <v>-0.47373939796094078</v>
      </c>
      <c r="EC24" s="567">
        <f t="shared" si="33"/>
        <v>-2.6251052914192355E-3</v>
      </c>
    </row>
    <row r="25" spans="1:133" x14ac:dyDescent="0.25">
      <c r="A25" s="69" t="s">
        <v>23</v>
      </c>
      <c r="B25" s="280">
        <v>195.31</v>
      </c>
      <c r="C25" s="295">
        <v>180.55975467542004</v>
      </c>
      <c r="D25" s="514">
        <v>182.79672318536862</v>
      </c>
      <c r="E25" s="514">
        <v>191.12455874936964</v>
      </c>
      <c r="F25" s="124">
        <v>184.00560807866466</v>
      </c>
      <c r="G25" s="233">
        <v>198.78074197582328</v>
      </c>
      <c r="H25" s="233">
        <v>228.5935085007728</v>
      </c>
      <c r="I25" s="233">
        <v>253.92296718972895</v>
      </c>
      <c r="J25" s="514">
        <v>208.76441028672775</v>
      </c>
      <c r="K25" s="295">
        <v>189.05795243768191</v>
      </c>
      <c r="L25" s="295">
        <v>0</v>
      </c>
      <c r="M25" s="514">
        <v>0</v>
      </c>
      <c r="N25" s="28">
        <v>260.36866359447004</v>
      </c>
      <c r="O25" s="514">
        <v>260.36866359447004</v>
      </c>
      <c r="P25" s="124">
        <v>189.29054561851797</v>
      </c>
      <c r="Q25" s="514">
        <v>213.00482218203737</v>
      </c>
      <c r="R25" s="514">
        <v>197.18713094513831</v>
      </c>
      <c r="S25" s="514">
        <v>191.66</v>
      </c>
      <c r="T25" s="124">
        <v>196.79</v>
      </c>
      <c r="U25" s="28">
        <v>192.21912254021765</v>
      </c>
      <c r="V25" s="233">
        <v>190.57842368192891</v>
      </c>
      <c r="W25" s="233">
        <v>191.99939312716515</v>
      </c>
      <c r="X25" s="233">
        <v>194.90865316527402</v>
      </c>
      <c r="Y25" s="514">
        <v>192.11411561260573</v>
      </c>
      <c r="Z25" s="202">
        <v>202.40251692249024</v>
      </c>
      <c r="AA25" s="513">
        <v>235.75080477182354</v>
      </c>
      <c r="AB25" s="513">
        <v>245.34161490683229</v>
      </c>
      <c r="AC25" s="28">
        <v>211.97348577841689</v>
      </c>
      <c r="AD25" s="514">
        <v>196.02614234590249</v>
      </c>
      <c r="AE25" s="295">
        <v>0</v>
      </c>
      <c r="AF25" s="514">
        <v>0</v>
      </c>
      <c r="AG25" s="514">
        <v>236.36363636363635</v>
      </c>
      <c r="AH25" s="28">
        <v>236.36363636363635</v>
      </c>
      <c r="AI25" s="740">
        <v>196.25474854194863</v>
      </c>
      <c r="AJ25" s="295">
        <v>206.96311616683903</v>
      </c>
      <c r="AK25" s="514">
        <v>190.82008193875424</v>
      </c>
      <c r="AL25" s="514">
        <v>188.17</v>
      </c>
      <c r="AM25" s="28">
        <v>191.98</v>
      </c>
      <c r="AN25" s="740">
        <v>196.02614234590249</v>
      </c>
      <c r="AO25" s="222">
        <v>187.13487028079652</v>
      </c>
      <c r="AP25" s="222">
        <v>188.05725322115512</v>
      </c>
      <c r="AQ25" s="222">
        <v>192.6</v>
      </c>
      <c r="AR25" s="533">
        <v>188.9</v>
      </c>
      <c r="AS25" s="222">
        <v>202.36260914227014</v>
      </c>
      <c r="AT25" s="222">
        <v>222.73339317773787</v>
      </c>
      <c r="AU25" s="233">
        <v>223.35</v>
      </c>
      <c r="AV25" s="514">
        <v>209.22</v>
      </c>
      <c r="AW25" s="514">
        <v>193.31582893475706</v>
      </c>
      <c r="AX25" s="233">
        <v>0</v>
      </c>
      <c r="AY25" s="233">
        <v>0</v>
      </c>
      <c r="AZ25" s="233">
        <v>237.59</v>
      </c>
      <c r="BA25" s="38">
        <v>237.59</v>
      </c>
      <c r="BB25" s="740">
        <v>194.01524154332634</v>
      </c>
      <c r="BC25" s="233">
        <v>212.27037004482727</v>
      </c>
      <c r="BD25" s="233">
        <v>194.92180312787488</v>
      </c>
      <c r="BE25" s="233">
        <v>186.20429702223896</v>
      </c>
      <c r="BF25" s="514">
        <v>193.01313387877008</v>
      </c>
      <c r="BG25" s="514">
        <v>193.65254129911438</v>
      </c>
      <c r="BH25" s="740">
        <v>-2.3736010467881101</v>
      </c>
      <c r="BI25" s="546">
        <v>-1.2108594386353366E-2</v>
      </c>
      <c r="BJ25" s="740">
        <v>188.63535666814354</v>
      </c>
      <c r="BK25" s="740">
        <v>192.56865912762521</v>
      </c>
      <c r="BL25" s="740">
        <v>199.91196537304674</v>
      </c>
      <c r="BM25" s="740">
        <v>192.77537382921619</v>
      </c>
      <c r="BN25" s="740">
        <v>206.63188822929783</v>
      </c>
      <c r="BO25" s="514">
        <v>225.64302416212004</v>
      </c>
      <c r="BP25" s="514">
        <v>241.5654520917679</v>
      </c>
      <c r="BQ25" s="514">
        <v>18.215452091767901</v>
      </c>
      <c r="BR25" s="529">
        <v>8.1555639542278499E-2</v>
      </c>
      <c r="BS25" s="514">
        <v>212.10643015521066</v>
      </c>
      <c r="BT25" s="514">
        <v>2.886430155210661</v>
      </c>
      <c r="BU25" s="529">
        <v>1.3796148337685981E-2</v>
      </c>
      <c r="BV25" s="514">
        <v>196.07546255640011</v>
      </c>
      <c r="BW25" s="740">
        <v>2.9096309843821757</v>
      </c>
      <c r="BX25" s="546">
        <v>1.30632903439869E-2</v>
      </c>
      <c r="BY25" s="514">
        <v>0</v>
      </c>
      <c r="BZ25" s="740">
        <v>0</v>
      </c>
      <c r="CA25" s="546" t="e">
        <v>#DIV/0!</v>
      </c>
      <c r="CB25" s="514">
        <v>0</v>
      </c>
      <c r="CC25" s="740">
        <v>0</v>
      </c>
      <c r="CD25" s="546" t="e">
        <v>#DIV/0!</v>
      </c>
      <c r="CE25" s="514">
        <v>235.88785046728972</v>
      </c>
      <c r="CF25" s="740">
        <f t="shared" si="0"/>
        <v>-1.7021495327102798</v>
      </c>
      <c r="CG25" s="546">
        <f t="shared" si="1"/>
        <v>-7.1642305345775486E-3</v>
      </c>
      <c r="CH25" s="514">
        <v>235.88785046728972</v>
      </c>
      <c r="CI25" s="740">
        <f t="shared" si="2"/>
        <v>-1.7021495327102798</v>
      </c>
      <c r="CJ25" s="546">
        <f t="shared" si="3"/>
        <v>-7.1642305345775486E-3</v>
      </c>
      <c r="CK25" s="514">
        <v>196.86570154414656</v>
      </c>
      <c r="CL25" s="740">
        <f t="shared" si="4"/>
        <v>2.8504600008202203</v>
      </c>
      <c r="CM25" s="546">
        <f t="shared" si="5"/>
        <v>1.4691938520632527E-2</v>
      </c>
      <c r="CN25" s="514">
        <v>213.41341341341342</v>
      </c>
      <c r="CO25" s="740">
        <f t="shared" si="6"/>
        <v>1.1430433685861487</v>
      </c>
      <c r="CP25" s="546">
        <f t="shared" si="7"/>
        <v>5.384846544266921E-3</v>
      </c>
      <c r="CQ25" s="514">
        <v>200.62416406598305</v>
      </c>
      <c r="CR25" s="740">
        <f t="shared" si="8"/>
        <v>5.7023609381081712</v>
      </c>
      <c r="CS25" s="546">
        <f t="shared" si="9"/>
        <v>2.9254607984347661E-2</v>
      </c>
      <c r="CT25" s="514">
        <v>191.10222753405179</v>
      </c>
      <c r="CU25" s="740">
        <f t="shared" si="10"/>
        <v>4.8979305118128309</v>
      </c>
      <c r="CV25" s="546">
        <f t="shared" si="11"/>
        <v>2.6304068113035307E-2</v>
      </c>
      <c r="CW25" s="514">
        <v>197.63352869622912</v>
      </c>
      <c r="CX25" s="740">
        <f t="shared" si="12"/>
        <v>4.6203948174590437</v>
      </c>
      <c r="CY25" s="546">
        <f t="shared" si="13"/>
        <v>2.3938240494872618E-2</v>
      </c>
      <c r="CZ25" s="514">
        <v>197.17402984942072</v>
      </c>
      <c r="DA25" s="740">
        <f t="shared" si="14"/>
        <v>3.5214885503063442</v>
      </c>
      <c r="DB25" s="546">
        <f t="shared" si="15"/>
        <v>1.8184571845442903E-2</v>
      </c>
      <c r="DC25" s="514">
        <v>191.54218115879459</v>
      </c>
      <c r="DD25" s="740">
        <f t="shared" si="34"/>
        <v>2.9068244906510472</v>
      </c>
      <c r="DE25" s="546">
        <f t="shared" si="35"/>
        <v>1.540975425813133E-2</v>
      </c>
      <c r="DF25" s="514">
        <v>191.8177645168694</v>
      </c>
      <c r="DG25" s="740">
        <f t="shared" si="18"/>
        <v>-0.75089461075580743</v>
      </c>
      <c r="DH25" s="546">
        <f t="shared" si="19"/>
        <v>-3.8993604367268857E-3</v>
      </c>
      <c r="DI25" s="514">
        <v>199.59844918305177</v>
      </c>
      <c r="DJ25" s="740">
        <f t="shared" si="20"/>
        <v>-0.31351618999497077</v>
      </c>
      <c r="DK25" s="546">
        <f t="shared" si="21"/>
        <v>-1.5682712608519069E-3</v>
      </c>
      <c r="DL25" s="514">
        <v>193.7438674274085</v>
      </c>
      <c r="DM25" s="740">
        <f t="shared" si="22"/>
        <v>0.9684935981923104</v>
      </c>
      <c r="DN25" s="546">
        <f t="shared" si="23"/>
        <v>5.0239487490260012E-3</v>
      </c>
      <c r="DO25" s="514">
        <v>207.17546645494244</v>
      </c>
      <c r="DP25" s="740">
        <f t="shared" si="24"/>
        <v>0.54357822564460889</v>
      </c>
      <c r="DQ25" s="567">
        <f t="shared" si="25"/>
        <v>2.6306599155760716E-3</v>
      </c>
      <c r="DR25" s="514">
        <v>226.61321114929362</v>
      </c>
      <c r="DS25" s="740">
        <f t="shared" si="26"/>
        <v>0.97018698717357665</v>
      </c>
      <c r="DT25" s="567">
        <f t="shared" si="27"/>
        <v>4.299654247128493E-3</v>
      </c>
      <c r="DU25" s="514">
        <v>240.625</v>
      </c>
      <c r="DV25" s="740">
        <f t="shared" si="28"/>
        <v>-0.94045209176789513</v>
      </c>
      <c r="DW25" s="567">
        <f t="shared" si="29"/>
        <v>-3.8931564245810626E-3</v>
      </c>
      <c r="DX25" s="514">
        <v>211.5519253208868</v>
      </c>
      <c r="DY25" s="740">
        <f t="shared" si="30"/>
        <v>-0.55450483432386477</v>
      </c>
      <c r="DZ25" s="567">
        <f t="shared" si="31"/>
        <v>-2.614276398495327E-3</v>
      </c>
      <c r="EA25" s="514">
        <v>197.11588033407472</v>
      </c>
      <c r="EB25" s="740">
        <f t="shared" si="32"/>
        <v>1.0404177776746053</v>
      </c>
      <c r="EC25" s="567">
        <f t="shared" si="33"/>
        <v>5.3062110072816197E-3</v>
      </c>
    </row>
    <row r="26" spans="1:133" x14ac:dyDescent="0.25">
      <c r="A26" s="69" t="s">
        <v>21</v>
      </c>
      <c r="B26" s="280">
        <v>170.76</v>
      </c>
      <c r="C26" s="295">
        <v>157.70047527555869</v>
      </c>
      <c r="D26" s="514">
        <v>163.07917474419381</v>
      </c>
      <c r="E26" s="514">
        <v>168.62058024197444</v>
      </c>
      <c r="F26" s="124">
        <v>162.48090620305533</v>
      </c>
      <c r="G26" s="233">
        <v>172.14131871773111</v>
      </c>
      <c r="H26" s="233">
        <v>189.80098526584806</v>
      </c>
      <c r="I26" s="233">
        <v>195.50144386957044</v>
      </c>
      <c r="J26" s="514">
        <v>182.44718872393202</v>
      </c>
      <c r="K26" s="295">
        <v>168.95231892722924</v>
      </c>
      <c r="L26" s="295">
        <v>195.2040799646926</v>
      </c>
      <c r="M26" s="514">
        <v>204.79822914745168</v>
      </c>
      <c r="N26" s="28">
        <v>199.93154919625508</v>
      </c>
      <c r="O26" s="514">
        <v>199.50571800359896</v>
      </c>
      <c r="P26" s="124">
        <v>173.23144058697125</v>
      </c>
      <c r="Q26" s="514">
        <v>192.79821013925061</v>
      </c>
      <c r="R26" s="514">
        <v>173.10152114449889</v>
      </c>
      <c r="S26" s="514">
        <v>162.69999999999999</v>
      </c>
      <c r="T26" s="124">
        <v>171.08</v>
      </c>
      <c r="U26" s="28">
        <v>172.60857671044778</v>
      </c>
      <c r="V26" s="233">
        <v>160.18994510760652</v>
      </c>
      <c r="W26" s="233">
        <v>165.58036799660661</v>
      </c>
      <c r="X26" s="233">
        <v>172.58066002808238</v>
      </c>
      <c r="Y26" s="514">
        <v>165.31241337901199</v>
      </c>
      <c r="Z26" s="202">
        <v>175.04132950491604</v>
      </c>
      <c r="AA26" s="513">
        <v>197.83017046152764</v>
      </c>
      <c r="AB26" s="513">
        <v>194.40623187204773</v>
      </c>
      <c r="AC26" s="28">
        <v>184.70577632888478</v>
      </c>
      <c r="AD26" s="514">
        <v>171.11970371361173</v>
      </c>
      <c r="AE26" s="295">
        <v>190.04030218480264</v>
      </c>
      <c r="AF26" s="514">
        <v>198.55848102627544</v>
      </c>
      <c r="AG26" s="514">
        <v>199.34454584765243</v>
      </c>
      <c r="AH26" s="28">
        <v>195.53044866320292</v>
      </c>
      <c r="AI26" s="740">
        <v>174.9983222867429</v>
      </c>
      <c r="AJ26" s="295">
        <v>185.44168710776972</v>
      </c>
      <c r="AK26" s="514">
        <v>172.50012317698068</v>
      </c>
      <c r="AL26" s="514">
        <v>161.87</v>
      </c>
      <c r="AM26" s="28">
        <v>169.44</v>
      </c>
      <c r="AN26" s="740">
        <v>171.11970371361173</v>
      </c>
      <c r="AO26" s="222">
        <v>156.07994531238637</v>
      </c>
      <c r="AP26" s="222">
        <v>158.32937338658925</v>
      </c>
      <c r="AQ26" s="222">
        <v>165.78</v>
      </c>
      <c r="AR26" s="533">
        <v>159.6</v>
      </c>
      <c r="AS26" s="222">
        <v>169.1393183577521</v>
      </c>
      <c r="AT26" s="222">
        <v>186.90728145144354</v>
      </c>
      <c r="AU26" s="233">
        <v>183.94</v>
      </c>
      <c r="AV26" s="514">
        <v>176.28</v>
      </c>
      <c r="AW26" s="514">
        <v>164.42236363381934</v>
      </c>
      <c r="AX26" s="233">
        <v>189.62139797151332</v>
      </c>
      <c r="AY26" s="233">
        <v>199.13794153100608</v>
      </c>
      <c r="AZ26" s="233">
        <v>193.97</v>
      </c>
      <c r="BA26" s="38">
        <v>193.78</v>
      </c>
      <c r="BB26" s="740">
        <v>168.31055399953968</v>
      </c>
      <c r="BC26" s="233">
        <v>181.3384286429189</v>
      </c>
      <c r="BD26" s="233">
        <v>169.04154531616007</v>
      </c>
      <c r="BE26" s="233">
        <v>153.2999899467176</v>
      </c>
      <c r="BF26" s="514">
        <v>163.83455968628235</v>
      </c>
      <c r="BG26" s="514">
        <v>166.96302650621575</v>
      </c>
      <c r="BH26" s="740">
        <v>-4.1566772073959726</v>
      </c>
      <c r="BI26" s="546">
        <v>-2.4291049582183977E-2</v>
      </c>
      <c r="BJ26" s="740">
        <v>156.01024784028837</v>
      </c>
      <c r="BK26" s="740">
        <v>157.69650035500584</v>
      </c>
      <c r="BL26" s="740">
        <v>165.10155123551931</v>
      </c>
      <c r="BM26" s="740">
        <v>159.15049493087884</v>
      </c>
      <c r="BN26" s="740">
        <v>169.47896500759799</v>
      </c>
      <c r="BO26" s="514">
        <v>200.09673589634602</v>
      </c>
      <c r="BP26" s="514">
        <v>188.63311287424051</v>
      </c>
      <c r="BQ26" s="514">
        <v>4.6931128742405122</v>
      </c>
      <c r="BR26" s="529">
        <v>2.5514368132219811E-2</v>
      </c>
      <c r="BS26" s="514">
        <v>178.84737110509172</v>
      </c>
      <c r="BT26" s="514">
        <v>2.5673711050917234</v>
      </c>
      <c r="BU26" s="529">
        <v>1.4564165560992303E-2</v>
      </c>
      <c r="BV26" s="514">
        <v>164.18949616771201</v>
      </c>
      <c r="BW26" s="740">
        <v>13.189454444902481</v>
      </c>
      <c r="BX26" s="546">
        <v>7.0566830475938147E-2</v>
      </c>
      <c r="BY26" s="514">
        <v>180.99694683719611</v>
      </c>
      <c r="BZ26" s="740">
        <v>-8.6244511343172121</v>
      </c>
      <c r="CA26" s="546">
        <v>-4.5482478383651916E-2</v>
      </c>
      <c r="CB26" s="514">
        <v>192.59949802796703</v>
      </c>
      <c r="CC26" s="740">
        <v>-6.5384435030390478</v>
      </c>
      <c r="CD26" s="546">
        <v>-3.2833740535682908E-2</v>
      </c>
      <c r="CE26" s="514">
        <v>196.25652561436269</v>
      </c>
      <c r="CF26" s="740">
        <f t="shared" si="0"/>
        <v>2.286525614362688</v>
      </c>
      <c r="CG26" s="546">
        <f t="shared" si="1"/>
        <v>1.1788037399405517E-2</v>
      </c>
      <c r="CH26" s="514">
        <v>189.00470475438976</v>
      </c>
      <c r="CI26" s="740">
        <f t="shared" si="2"/>
        <v>-4.7752952456102378</v>
      </c>
      <c r="CJ26" s="546">
        <f t="shared" si="3"/>
        <v>-2.4642869468522229E-2</v>
      </c>
      <c r="CK26" s="514">
        <v>167.51105023826722</v>
      </c>
      <c r="CL26" s="740">
        <f t="shared" si="4"/>
        <v>-0.79950376127246159</v>
      </c>
      <c r="CM26" s="546">
        <f t="shared" si="5"/>
        <v>-4.7501701008877207E-3</v>
      </c>
      <c r="CN26" s="514">
        <v>185.44191320150856</v>
      </c>
      <c r="CO26" s="740">
        <f t="shared" si="6"/>
        <v>4.1034845585896562</v>
      </c>
      <c r="CP26" s="546">
        <f t="shared" si="7"/>
        <v>2.2628874581625495E-2</v>
      </c>
      <c r="CQ26" s="514">
        <v>169.56808298767078</v>
      </c>
      <c r="CR26" s="740">
        <f t="shared" si="8"/>
        <v>0.52653767151070952</v>
      </c>
      <c r="CS26" s="546">
        <f t="shared" si="9"/>
        <v>3.1148418013212131E-3</v>
      </c>
      <c r="CT26" s="514">
        <v>159.40020403842081</v>
      </c>
      <c r="CU26" s="740">
        <f t="shared" si="10"/>
        <v>6.1002140917032079</v>
      </c>
      <c r="CV26" s="546">
        <f t="shared" si="11"/>
        <v>3.9792658132746496E-2</v>
      </c>
      <c r="CW26" s="514">
        <v>166.81906245460175</v>
      </c>
      <c r="CX26" s="740">
        <f t="shared" si="12"/>
        <v>2.9845027683194019</v>
      </c>
      <c r="CY26" s="546">
        <f t="shared" si="13"/>
        <v>1.8216564161030856E-2</v>
      </c>
      <c r="CZ26" s="514">
        <v>167.2913629903569</v>
      </c>
      <c r="DA26" s="740">
        <f t="shared" si="14"/>
        <v>0.32833648414114691</v>
      </c>
      <c r="DB26" s="546">
        <f t="shared" si="15"/>
        <v>1.9665221157746772E-3</v>
      </c>
      <c r="DC26" s="514">
        <v>160.19913103746376</v>
      </c>
      <c r="DD26" s="740">
        <f t="shared" si="34"/>
        <v>4.1888831971753859</v>
      </c>
      <c r="DE26" s="546">
        <f t="shared" si="35"/>
        <v>2.6850051552149649E-2</v>
      </c>
      <c r="DF26" s="514">
        <v>161.42891697405815</v>
      </c>
      <c r="DG26" s="740">
        <f t="shared" si="18"/>
        <v>3.7324166190523158</v>
      </c>
      <c r="DH26" s="546">
        <f t="shared" si="19"/>
        <v>2.3668354152754891E-2</v>
      </c>
      <c r="DI26" s="514">
        <v>165.50095117311352</v>
      </c>
      <c r="DJ26" s="740">
        <f t="shared" si="20"/>
        <v>0.399399937594211</v>
      </c>
      <c r="DK26" s="546">
        <f t="shared" si="21"/>
        <v>2.419116807839451E-3</v>
      </c>
      <c r="DL26" s="514">
        <v>162.18154285970391</v>
      </c>
      <c r="DM26" s="740">
        <f t="shared" si="22"/>
        <v>3.0310479288250747</v>
      </c>
      <c r="DN26" s="546">
        <f t="shared" si="23"/>
        <v>1.9045168097915743E-2</v>
      </c>
      <c r="DO26" s="514">
        <v>169.78911802400091</v>
      </c>
      <c r="DP26" s="740">
        <f t="shared" si="24"/>
        <v>0.31015301640292137</v>
      </c>
      <c r="DQ26" s="567">
        <f t="shared" si="25"/>
        <v>1.8300384144369583E-3</v>
      </c>
      <c r="DR26" s="514">
        <v>190.72184170944846</v>
      </c>
      <c r="DS26" s="740">
        <f t="shared" si="26"/>
        <v>-9.3748941868975635</v>
      </c>
      <c r="DT26" s="567">
        <f t="shared" si="27"/>
        <v>-4.6851809675465872E-2</v>
      </c>
      <c r="DU26" s="514">
        <v>192.50264523605583</v>
      </c>
      <c r="DV26" s="740">
        <f t="shared" si="28"/>
        <v>3.8695323618153168</v>
      </c>
      <c r="DW26" s="567">
        <f t="shared" si="29"/>
        <v>2.0513537113683158E-2</v>
      </c>
      <c r="DX26" s="514">
        <v>178.79690373582937</v>
      </c>
      <c r="DY26" s="740">
        <f t="shared" si="30"/>
        <v>-5.0467369262349848E-2</v>
      </c>
      <c r="DZ26" s="567">
        <f t="shared" si="31"/>
        <v>-2.8218121938563433E-4</v>
      </c>
      <c r="EA26" s="514">
        <v>167.07013643941124</v>
      </c>
      <c r="EB26" s="740">
        <f t="shared" si="32"/>
        <v>2.8806402716992352</v>
      </c>
      <c r="EC26" s="567">
        <f t="shared" si="33"/>
        <v>1.7544607535410144E-2</v>
      </c>
    </row>
    <row r="27" spans="1:133" x14ac:dyDescent="0.25">
      <c r="A27" s="69" t="s">
        <v>22</v>
      </c>
      <c r="B27" s="280">
        <v>180.67</v>
      </c>
      <c r="C27" s="295">
        <v>171.67829843801925</v>
      </c>
      <c r="D27" s="514">
        <v>177.5224586288416</v>
      </c>
      <c r="E27" s="514">
        <v>179.07001044932082</v>
      </c>
      <c r="F27" s="124">
        <v>175.44472861608412</v>
      </c>
      <c r="G27" s="233">
        <v>203.57372826786866</v>
      </c>
      <c r="H27" s="233">
        <v>201.45660286505358</v>
      </c>
      <c r="I27" s="233">
        <v>229.75460122699388</v>
      </c>
      <c r="J27" s="514">
        <v>204.18567212235041</v>
      </c>
      <c r="K27" s="295">
        <v>180.87597431630766</v>
      </c>
      <c r="L27" s="295">
        <v>235.35714285714286</v>
      </c>
      <c r="M27" s="514">
        <v>299.8965873836608</v>
      </c>
      <c r="N27" s="28">
        <v>224.57825679475164</v>
      </c>
      <c r="O27" s="514">
        <v>237.82969103240393</v>
      </c>
      <c r="P27" s="124">
        <v>182.56612786360262</v>
      </c>
      <c r="Q27" s="514">
        <v>196.29527991218441</v>
      </c>
      <c r="R27" s="514">
        <v>184.8235294117647</v>
      </c>
      <c r="S27" s="514">
        <v>170.3</v>
      </c>
      <c r="T27" s="124">
        <v>178.63</v>
      </c>
      <c r="U27" s="28">
        <v>181.11178899160186</v>
      </c>
      <c r="V27" s="233">
        <v>168.98979460018086</v>
      </c>
      <c r="W27" s="233">
        <v>177.14713059907109</v>
      </c>
      <c r="X27" s="233">
        <v>179.04166666666666</v>
      </c>
      <c r="Y27" s="514">
        <v>174.28609236469498</v>
      </c>
      <c r="Z27" s="202">
        <v>183.515625</v>
      </c>
      <c r="AA27" s="513">
        <v>193.75</v>
      </c>
      <c r="AB27" s="513">
        <v>234.1296928327645</v>
      </c>
      <c r="AC27" s="28">
        <v>187.04559650218613</v>
      </c>
      <c r="AD27" s="514">
        <v>176.51670670452063</v>
      </c>
      <c r="AE27" s="295">
        <v>267.74483378256963</v>
      </c>
      <c r="AF27" s="514">
        <v>273.85892116182578</v>
      </c>
      <c r="AG27" s="514">
        <v>226.31578947368422</v>
      </c>
      <c r="AH27" s="28">
        <v>243.21673749591369</v>
      </c>
      <c r="AI27" s="740">
        <v>178.25267582146441</v>
      </c>
      <c r="AJ27" s="295">
        <v>194.06434073402809</v>
      </c>
      <c r="AK27" s="514">
        <v>178.32490657287318</v>
      </c>
      <c r="AL27" s="514">
        <v>171.28</v>
      </c>
      <c r="AM27" s="28">
        <v>177.08</v>
      </c>
      <c r="AN27" s="740">
        <v>176.51670670452063</v>
      </c>
      <c r="AO27" s="222">
        <v>171.08245673566338</v>
      </c>
      <c r="AP27" s="222">
        <v>170.20824646563185</v>
      </c>
      <c r="AQ27" s="222">
        <v>174.86</v>
      </c>
      <c r="AR27" s="533">
        <v>171.8</v>
      </c>
      <c r="AS27" s="222">
        <v>185.41374474053296</v>
      </c>
      <c r="AT27" s="222">
        <v>195.11335012594458</v>
      </c>
      <c r="AU27" s="233">
        <v>204.12</v>
      </c>
      <c r="AV27" s="514">
        <v>188.12</v>
      </c>
      <c r="AW27" s="514">
        <v>175.08583140442371</v>
      </c>
      <c r="AX27" s="233">
        <v>256.95364238410593</v>
      </c>
      <c r="AY27" s="233">
        <v>255.64632388274867</v>
      </c>
      <c r="AZ27" s="233">
        <v>239.7</v>
      </c>
      <c r="BA27" s="38">
        <v>246.61</v>
      </c>
      <c r="BB27" s="740">
        <v>176.91586112379136</v>
      </c>
      <c r="BC27" s="233">
        <v>202.15154349859682</v>
      </c>
      <c r="BD27" s="233">
        <v>176.00410771337289</v>
      </c>
      <c r="BE27" s="233">
        <v>168.66048862679023</v>
      </c>
      <c r="BF27" s="514">
        <v>175.21266450505436</v>
      </c>
      <c r="BG27" s="514">
        <v>176.31603703853031</v>
      </c>
      <c r="BH27" s="740">
        <v>-0.20066966599031844</v>
      </c>
      <c r="BI27" s="546">
        <v>-1.1368310101447232E-3</v>
      </c>
      <c r="BJ27" s="740">
        <v>170.48902780490982</v>
      </c>
      <c r="BK27" s="740">
        <v>173.92835272504595</v>
      </c>
      <c r="BL27" s="740">
        <v>177.94</v>
      </c>
      <c r="BM27" s="740">
        <v>173.59777205174254</v>
      </c>
      <c r="BN27" s="740">
        <v>183.22932917316695</v>
      </c>
      <c r="BO27" s="514">
        <v>200.39931545921277</v>
      </c>
      <c r="BP27" s="514">
        <v>250.19157088122606</v>
      </c>
      <c r="BQ27" s="514">
        <v>46.071570881226052</v>
      </c>
      <c r="BR27" s="529">
        <v>0.22570826416434475</v>
      </c>
      <c r="BS27" s="514">
        <v>188.87701804368473</v>
      </c>
      <c r="BT27" s="514">
        <v>0.75701804368472381</v>
      </c>
      <c r="BU27" s="529">
        <v>4.0241231324937479E-3</v>
      </c>
      <c r="BV27" s="514">
        <v>176.34539438574021</v>
      </c>
      <c r="BW27" s="740">
        <v>5.2859653332681944</v>
      </c>
      <c r="BX27" s="546">
        <v>2.7091766554447005E-2</v>
      </c>
      <c r="BY27" s="514">
        <v>248.50615114235498</v>
      </c>
      <c r="BZ27" s="740">
        <v>-8.4474912417509529</v>
      </c>
      <c r="CA27" s="546">
        <v>-3.2875545811968915E-2</v>
      </c>
      <c r="CB27" s="514">
        <v>263.09751434034416</v>
      </c>
      <c r="CC27" s="740">
        <v>7.4511904575954873</v>
      </c>
      <c r="CD27" s="546">
        <v>2.9146479966647008E-2</v>
      </c>
      <c r="CE27" s="514">
        <v>226.75483214649034</v>
      </c>
      <c r="CF27" s="740">
        <f t="shared" si="0"/>
        <v>-12.945167853509645</v>
      </c>
      <c r="CG27" s="546">
        <f t="shared" si="1"/>
        <v>-5.4005706522776996E-2</v>
      </c>
      <c r="CH27" s="514">
        <v>237.01765860039239</v>
      </c>
      <c r="CI27" s="740">
        <f t="shared" si="2"/>
        <v>-9.5923413996076192</v>
      </c>
      <c r="CJ27" s="546">
        <f t="shared" si="3"/>
        <v>-3.8896806291746557E-2</v>
      </c>
      <c r="CK27" s="514">
        <v>178.26311655021291</v>
      </c>
      <c r="CL27" s="740">
        <f t="shared" si="4"/>
        <v>1.3472554264215546</v>
      </c>
      <c r="CM27" s="546">
        <f t="shared" si="5"/>
        <v>7.6152325623243845E-3</v>
      </c>
      <c r="CN27" s="514">
        <v>191.99558985667034</v>
      </c>
      <c r="CO27" s="740">
        <f t="shared" si="6"/>
        <v>-10.155953641926487</v>
      </c>
      <c r="CP27" s="546">
        <f t="shared" si="7"/>
        <v>-5.0239307927901038E-2</v>
      </c>
      <c r="CQ27" s="514">
        <v>178.89835320840433</v>
      </c>
      <c r="CR27" s="740">
        <f t="shared" si="8"/>
        <v>2.8942454950314414</v>
      </c>
      <c r="CS27" s="546">
        <f t="shared" si="9"/>
        <v>1.6444192880684314E-2</v>
      </c>
      <c r="CT27" s="514">
        <v>169.89847715736042</v>
      </c>
      <c r="CU27" s="740">
        <f t="shared" si="10"/>
        <v>1.2379885305701919</v>
      </c>
      <c r="CV27" s="546">
        <f t="shared" si="11"/>
        <v>7.3401218071269614E-3</v>
      </c>
      <c r="CW27" s="514">
        <v>176.06529209621993</v>
      </c>
      <c r="CX27" s="740">
        <f t="shared" si="12"/>
        <v>0.85262759116557163</v>
      </c>
      <c r="CY27" s="546">
        <f t="shared" si="13"/>
        <v>4.8662440787262604E-3</v>
      </c>
      <c r="CZ27" s="514">
        <v>177.4375919663371</v>
      </c>
      <c r="DA27" s="740">
        <f t="shared" si="14"/>
        <v>1.121554927806784</v>
      </c>
      <c r="DB27" s="546">
        <f t="shared" si="15"/>
        <v>6.361048867958E-3</v>
      </c>
      <c r="DC27" s="514">
        <v>176.89771197846568</v>
      </c>
      <c r="DD27" s="740">
        <f t="shared" si="34"/>
        <v>6.4086841735558551</v>
      </c>
      <c r="DE27" s="546">
        <f t="shared" si="35"/>
        <v>3.7590009492512892E-2</v>
      </c>
      <c r="DF27" s="514">
        <v>179.39932683179424</v>
      </c>
      <c r="DG27" s="740">
        <f t="shared" si="18"/>
        <v>5.4709741067482867</v>
      </c>
      <c r="DH27" s="546">
        <f t="shared" si="19"/>
        <v>3.1455332158507002E-2</v>
      </c>
      <c r="DI27" s="514">
        <v>182.40189028148757</v>
      </c>
      <c r="DJ27" s="740">
        <f t="shared" si="20"/>
        <v>4.4618902814875696</v>
      </c>
      <c r="DK27" s="546">
        <f t="shared" si="21"/>
        <v>2.507525166622215E-2</v>
      </c>
      <c r="DL27" s="514">
        <v>179.17967994251123</v>
      </c>
      <c r="DM27" s="740">
        <f t="shared" si="22"/>
        <v>5.5819078907686901</v>
      </c>
      <c r="DN27" s="546">
        <f t="shared" si="23"/>
        <v>3.215425995850308E-2</v>
      </c>
      <c r="DO27" s="514">
        <v>190.29617502604555</v>
      </c>
      <c r="DP27" s="740">
        <f t="shared" si="24"/>
        <v>7.0668458528786005</v>
      </c>
      <c r="DQ27" s="567">
        <f t="shared" si="25"/>
        <v>3.8568311551257409E-2</v>
      </c>
      <c r="DR27" s="514">
        <v>200.32432432432432</v>
      </c>
      <c r="DS27" s="740">
        <f t="shared" si="26"/>
        <v>-7.4991134888449551E-2</v>
      </c>
      <c r="DT27" s="567">
        <f t="shared" si="27"/>
        <v>-3.7420853817094239E-4</v>
      </c>
      <c r="DU27" s="514">
        <v>221.15127175368141</v>
      </c>
      <c r="DV27" s="740">
        <f t="shared" si="28"/>
        <v>-29.040299127544642</v>
      </c>
      <c r="DW27" s="567">
        <f t="shared" si="29"/>
        <v>-0.11607225225557659</v>
      </c>
      <c r="DX27" s="514">
        <v>193.65949119373778</v>
      </c>
      <c r="DY27" s="740">
        <f t="shared" si="30"/>
        <v>4.7824731500530504</v>
      </c>
      <c r="DZ27" s="567">
        <f t="shared" si="31"/>
        <v>2.532056678778637E-2</v>
      </c>
      <c r="EA27" s="514">
        <v>182.04926479550565</v>
      </c>
      <c r="EB27" s="740">
        <f t="shared" si="32"/>
        <v>5.7038704097654431</v>
      </c>
      <c r="EC27" s="567">
        <f t="shared" si="33"/>
        <v>3.2344878808055075E-2</v>
      </c>
    </row>
    <row r="28" spans="1:133" x14ac:dyDescent="0.25">
      <c r="A28" s="69" t="s">
        <v>61</v>
      </c>
      <c r="B28" s="280">
        <v>175.88</v>
      </c>
      <c r="C28" s="295">
        <v>167.17478148559758</v>
      </c>
      <c r="D28" s="514">
        <v>166.75860659924405</v>
      </c>
      <c r="E28" s="514">
        <v>168.01848920823909</v>
      </c>
      <c r="F28" s="124">
        <v>167.28735243525452</v>
      </c>
      <c r="G28" s="233">
        <v>168.81086452467704</v>
      </c>
      <c r="H28" s="233">
        <v>170.31795269484294</v>
      </c>
      <c r="I28" s="233">
        <v>0</v>
      </c>
      <c r="J28" s="233">
        <v>169.25</v>
      </c>
      <c r="K28" s="202">
        <v>167.77447895956331</v>
      </c>
      <c r="L28" s="295"/>
      <c r="M28" s="514"/>
      <c r="N28" s="28"/>
      <c r="O28" s="514">
        <v>0</v>
      </c>
      <c r="P28" s="124">
        <v>167.77447895956331</v>
      </c>
      <c r="Q28" s="514">
        <v>172.41139680333563</v>
      </c>
      <c r="R28" s="514">
        <v>168.22245270904332</v>
      </c>
      <c r="S28" s="514">
        <v>168.2</v>
      </c>
      <c r="T28" s="124">
        <v>175.6</v>
      </c>
      <c r="U28" s="28">
        <v>170.30073966739837</v>
      </c>
      <c r="V28" s="233">
        <v>167.20322649725179</v>
      </c>
      <c r="W28" s="233">
        <v>165.2232918708871</v>
      </c>
      <c r="X28" s="233">
        <v>165.17568124301101</v>
      </c>
      <c r="Y28" s="514">
        <v>166.05795393123583</v>
      </c>
      <c r="Z28" s="202">
        <v>168.70361033639887</v>
      </c>
      <c r="AA28" s="513">
        <v>165.89910353313411</v>
      </c>
      <c r="AB28" s="513">
        <v>160.58394160583941</v>
      </c>
      <c r="AC28" s="28">
        <v>168.05166462064696</v>
      </c>
      <c r="AD28" s="514">
        <v>166.50740111738187</v>
      </c>
      <c r="AE28" s="295"/>
      <c r="AF28" s="514">
        <v>160.22</v>
      </c>
      <c r="AG28" s="514">
        <v>164.03617662706154</v>
      </c>
      <c r="AH28" s="28">
        <v>163.42007434944239</v>
      </c>
      <c r="AI28" s="740">
        <v>166.45906044018727</v>
      </c>
      <c r="AJ28" s="295">
        <v>165.66657970258282</v>
      </c>
      <c r="AK28" s="514">
        <v>164.93486776181945</v>
      </c>
      <c r="AL28" s="514">
        <v>163.56</v>
      </c>
      <c r="AM28" s="28">
        <v>164.25</v>
      </c>
      <c r="AN28" s="740">
        <v>166.50740111738187</v>
      </c>
      <c r="AO28" s="222">
        <v>164.09406595043475</v>
      </c>
      <c r="AP28" s="222">
        <v>162.47251518652405</v>
      </c>
      <c r="AQ28" s="222">
        <v>162.84</v>
      </c>
      <c r="AR28" s="533">
        <v>163.19999999999999</v>
      </c>
      <c r="AS28" s="222">
        <v>162.16964442463774</v>
      </c>
      <c r="AT28" s="222">
        <v>159.32928051306033</v>
      </c>
      <c r="AU28" s="233">
        <v>163.54</v>
      </c>
      <c r="AV28" s="514">
        <v>161.81</v>
      </c>
      <c r="AW28" s="514">
        <v>162.84567660371471</v>
      </c>
      <c r="AX28" s="233">
        <v>161.77703269069573</v>
      </c>
      <c r="AY28" s="233">
        <v>165.74159728646316</v>
      </c>
      <c r="AZ28" s="233">
        <v>163.43</v>
      </c>
      <c r="BA28" s="38">
        <v>163.29</v>
      </c>
      <c r="BB28" s="740">
        <v>162.87645778226931</v>
      </c>
      <c r="BC28" s="233">
        <v>168.43420817711123</v>
      </c>
      <c r="BD28" s="233">
        <v>164.04909167449242</v>
      </c>
      <c r="BE28" s="233">
        <v>164.73878742420271</v>
      </c>
      <c r="BF28" s="514">
        <v>164.97154464953709</v>
      </c>
      <c r="BG28" s="514">
        <v>163.5414341166219</v>
      </c>
      <c r="BH28" s="740">
        <v>-2.9659670007599743</v>
      </c>
      <c r="BI28" s="546">
        <v>-1.7812823819579493E-2</v>
      </c>
      <c r="BJ28" s="740">
        <v>164.28609033365865</v>
      </c>
      <c r="BK28" s="740">
        <v>163.81990451163998</v>
      </c>
      <c r="BL28" s="740">
        <v>163.47148817802503</v>
      </c>
      <c r="BM28" s="740">
        <v>163.90155421876045</v>
      </c>
      <c r="BN28" s="740">
        <v>162.07745055630801</v>
      </c>
      <c r="BO28" s="514">
        <v>172.34098706782794</v>
      </c>
      <c r="BP28" s="514">
        <v>163.31713434707635</v>
      </c>
      <c r="BQ28" s="514">
        <v>-0.22286565292364457</v>
      </c>
      <c r="BR28" s="529">
        <v>-1.3627592816659203E-3</v>
      </c>
      <c r="BS28" s="514">
        <v>163.64064842531727</v>
      </c>
      <c r="BT28" s="514">
        <v>1.8306484253172641</v>
      </c>
      <c r="BU28" s="529">
        <v>1.1313567921125173E-2</v>
      </c>
      <c r="BV28" s="514">
        <v>163.8397754633917</v>
      </c>
      <c r="BW28" s="740">
        <v>13.011706554767613</v>
      </c>
      <c r="BX28" s="546">
        <v>8.1665507512920898E-2</v>
      </c>
      <c r="BY28" s="514">
        <v>163.16658801321378</v>
      </c>
      <c r="BZ28" s="740">
        <v>1.3895553225180493</v>
      </c>
      <c r="CA28" s="546">
        <v>8.5893238329742619E-3</v>
      </c>
      <c r="CB28" s="514">
        <v>166.43866849065208</v>
      </c>
      <c r="CC28" s="740">
        <v>0.69707120418891577</v>
      </c>
      <c r="CD28" s="546">
        <v>4.2057710049947048E-3</v>
      </c>
      <c r="CE28" s="514">
        <v>163.3265211945415</v>
      </c>
      <c r="CF28" s="740">
        <f t="shared" si="0"/>
        <v>-0.10347880545850785</v>
      </c>
      <c r="CG28" s="546">
        <f t="shared" si="1"/>
        <v>-6.331689742306054E-4</v>
      </c>
      <c r="CH28" s="514">
        <v>163.9411111267348</v>
      </c>
      <c r="CI28" s="740">
        <f t="shared" si="2"/>
        <v>0.6511111267348042</v>
      </c>
      <c r="CJ28" s="546">
        <f t="shared" si="3"/>
        <v>3.9874525490526313E-3</v>
      </c>
      <c r="CK28" s="514">
        <v>163.84766555176623</v>
      </c>
      <c r="CL28" s="740">
        <f t="shared" si="4"/>
        <v>0.9712077694969139</v>
      </c>
      <c r="CM28" s="546">
        <f t="shared" si="5"/>
        <v>5.962849282952906E-3</v>
      </c>
      <c r="CN28" s="514">
        <v>166.94621695533272</v>
      </c>
      <c r="CO28" s="740">
        <f t="shared" si="6"/>
        <v>-1.4879912217785147</v>
      </c>
      <c r="CP28" s="546">
        <f t="shared" si="7"/>
        <v>-8.8342578261410443E-3</v>
      </c>
      <c r="CQ28" s="514">
        <v>162.06921827088703</v>
      </c>
      <c r="CR28" s="740">
        <f t="shared" si="8"/>
        <v>-1.9798734036053816</v>
      </c>
      <c r="CS28" s="546">
        <f t="shared" si="9"/>
        <v>-1.206878613832171E-2</v>
      </c>
      <c r="CT28" s="514">
        <v>162.47630570679573</v>
      </c>
      <c r="CU28" s="740">
        <f t="shared" si="10"/>
        <v>-2.2624817174069847</v>
      </c>
      <c r="CV28" s="546">
        <f t="shared" si="11"/>
        <v>-1.3733752401497832E-2</v>
      </c>
      <c r="CW28" s="514">
        <v>162.85899244181311</v>
      </c>
      <c r="CX28" s="740">
        <f t="shared" si="12"/>
        <v>-2.1125522077239793</v>
      </c>
      <c r="CY28" s="546">
        <f t="shared" si="13"/>
        <v>-1.280555511686486E-2</v>
      </c>
      <c r="CZ28" s="514">
        <v>163.51341656164692</v>
      </c>
      <c r="DA28" s="740">
        <f t="shared" si="14"/>
        <v>-2.801755497497993E-2</v>
      </c>
      <c r="DB28" s="546">
        <f t="shared" si="15"/>
        <v>-1.7131777721235173E-4</v>
      </c>
      <c r="DC28" s="514">
        <v>162.7584584492073</v>
      </c>
      <c r="DD28" s="740">
        <f t="shared" si="34"/>
        <v>-1.5276318844513526</v>
      </c>
      <c r="DE28" s="546">
        <f t="shared" si="35"/>
        <v>-9.2986075774814034E-3</v>
      </c>
      <c r="DF28" s="514">
        <v>163.39487221194315</v>
      </c>
      <c r="DG28" s="740">
        <f t="shared" si="18"/>
        <v>-0.42503229969682366</v>
      </c>
      <c r="DH28" s="546">
        <f t="shared" si="19"/>
        <v>-2.5945095070338269E-3</v>
      </c>
      <c r="DI28" s="514">
        <v>162.45520095571294</v>
      </c>
      <c r="DJ28" s="740">
        <f t="shared" si="20"/>
        <v>-1.0162872223120871</v>
      </c>
      <c r="DK28" s="546">
        <f t="shared" si="21"/>
        <v>-6.2169081204260027E-3</v>
      </c>
      <c r="DL28" s="514">
        <v>162.8682815829479</v>
      </c>
      <c r="DM28" s="740">
        <f t="shared" si="22"/>
        <v>-1.0332726358125512</v>
      </c>
      <c r="DN28" s="546">
        <f t="shared" si="23"/>
        <v>-6.3042271974641292E-3</v>
      </c>
      <c r="DO28" s="514">
        <v>162.67877183390408</v>
      </c>
      <c r="DP28" s="740">
        <f t="shared" si="24"/>
        <v>0.60132127759607101</v>
      </c>
      <c r="DQ28" s="567">
        <f t="shared" si="25"/>
        <v>3.710085983781954E-3</v>
      </c>
      <c r="DR28" s="514">
        <v>171.91707491159198</v>
      </c>
      <c r="DS28" s="740">
        <f t="shared" si="26"/>
        <v>-0.42391215623595713</v>
      </c>
      <c r="DT28" s="567">
        <f t="shared" si="27"/>
        <v>-2.4597291883277817E-3</v>
      </c>
      <c r="DU28" s="514">
        <v>161.74358483339716</v>
      </c>
      <c r="DV28" s="740">
        <f t="shared" si="28"/>
        <v>-1.5735495136791826</v>
      </c>
      <c r="DW28" s="567">
        <f t="shared" si="29"/>
        <v>-9.634932182529761E-3</v>
      </c>
      <c r="DX28" s="514">
        <v>163.83983213848575</v>
      </c>
      <c r="DY28" s="740">
        <f t="shared" si="30"/>
        <v>0.19918371316848038</v>
      </c>
      <c r="DZ28" s="567">
        <f t="shared" si="31"/>
        <v>1.217201930481132E-3</v>
      </c>
      <c r="EA28" s="514">
        <v>163.11481799049031</v>
      </c>
      <c r="EB28" s="740">
        <f t="shared" si="32"/>
        <v>-0.72495747290139434</v>
      </c>
      <c r="EC28" s="567">
        <f t="shared" si="33"/>
        <v>-4.4247953273311132E-3</v>
      </c>
    </row>
    <row r="29" spans="1:133" x14ac:dyDescent="0.25">
      <c r="A29" s="93" t="s">
        <v>30</v>
      </c>
      <c r="B29" s="278"/>
      <c r="C29" s="35">
        <v>159.27605739490096</v>
      </c>
      <c r="D29" s="517">
        <v>167.0019213094418</v>
      </c>
      <c r="E29" s="517">
        <v>165.70358459656211</v>
      </c>
      <c r="F29" s="126">
        <v>164.2023659672829</v>
      </c>
      <c r="G29" s="33">
        <v>165.84882430054085</v>
      </c>
      <c r="H29" s="33">
        <v>165.76454505496486</v>
      </c>
      <c r="I29" s="33">
        <v>173.57592716342197</v>
      </c>
      <c r="J29" s="33">
        <v>167.46810105775455</v>
      </c>
      <c r="K29" s="35">
        <v>165.2902690105231</v>
      </c>
      <c r="L29" s="35">
        <v>190.50224956770279</v>
      </c>
      <c r="M29" s="517">
        <v>187.97934633186273</v>
      </c>
      <c r="N29" s="34">
        <v>182.09243727355789</v>
      </c>
      <c r="O29" s="33">
        <v>185.06420527550824</v>
      </c>
      <c r="P29" s="126">
        <v>167.13089058224324</v>
      </c>
      <c r="Q29" s="33">
        <v>177.12059384207515</v>
      </c>
      <c r="R29" s="33">
        <v>176.63253983857896</v>
      </c>
      <c r="S29" s="33">
        <v>188.34493061529818</v>
      </c>
      <c r="T29" s="126">
        <v>180.00936415996827</v>
      </c>
      <c r="U29" s="34">
        <v>171.50239121825973</v>
      </c>
      <c r="V29" s="33">
        <v>170.7977327196765</v>
      </c>
      <c r="W29" s="33">
        <v>169.48462158178125</v>
      </c>
      <c r="X29" s="33">
        <v>172.074005244695</v>
      </c>
      <c r="Y29" s="33">
        <v>170.99315846943236</v>
      </c>
      <c r="Z29" s="35">
        <v>168.49657043554697</v>
      </c>
      <c r="AA29" s="517">
        <v>167.33870040768943</v>
      </c>
      <c r="AB29" s="517">
        <v>174.36814816952119</v>
      </c>
      <c r="AC29" s="34">
        <v>169.05067615034594</v>
      </c>
      <c r="AD29" s="33">
        <v>170.38745618267566</v>
      </c>
      <c r="AE29" s="35">
        <v>181.44762140334186</v>
      </c>
      <c r="AF29" s="517">
        <v>185.41823447262141</v>
      </c>
      <c r="AG29" s="517">
        <v>179.01091135567523</v>
      </c>
      <c r="AH29" s="34">
        <v>180.93720722329925</v>
      </c>
      <c r="AI29" s="33">
        <v>171.34435946625769</v>
      </c>
      <c r="AJ29" s="35">
        <v>171.73537048672853</v>
      </c>
      <c r="AK29" s="517">
        <v>168.88731074845407</v>
      </c>
      <c r="AL29" s="517">
        <v>171.38163066147115</v>
      </c>
      <c r="AM29" s="34">
        <v>170.78289117736975</v>
      </c>
      <c r="AN29" s="33">
        <v>171.08902480808925</v>
      </c>
      <c r="AO29" s="33">
        <v>169.92079845763783</v>
      </c>
      <c r="AP29" s="33">
        <v>168.49075496430345</v>
      </c>
      <c r="AQ29" s="33">
        <v>168.81655237177068</v>
      </c>
      <c r="AR29" s="33">
        <v>169.10410737372541</v>
      </c>
      <c r="AS29" s="33">
        <v>162.73415618273432</v>
      </c>
      <c r="AT29" s="33">
        <v>166.4959086119627</v>
      </c>
      <c r="AU29" s="33">
        <v>178.05889304927439</v>
      </c>
      <c r="AV29" s="33">
        <v>166.01333685367061</v>
      </c>
      <c r="AW29" s="33">
        <v>168.2168902094738</v>
      </c>
      <c r="AX29" s="33">
        <v>183.54421740355582</v>
      </c>
      <c r="AY29" s="33">
        <v>183.94386557452935</v>
      </c>
      <c r="AZ29" s="33">
        <v>186.72302795568856</v>
      </c>
      <c r="BA29" s="33">
        <v>184.69576251891627</v>
      </c>
      <c r="BB29" s="33">
        <v>171.1829615815906</v>
      </c>
      <c r="BC29" s="33">
        <v>172.42283630522951</v>
      </c>
      <c r="BD29" s="33">
        <v>168.42315536118352</v>
      </c>
      <c r="BE29" s="33">
        <v>166.69821603431785</v>
      </c>
      <c r="BF29" s="33">
        <v>168.79339494906259</v>
      </c>
      <c r="BG29" s="33">
        <v>169.18114105103041</v>
      </c>
      <c r="BH29" s="33">
        <v>-1.9078837570588405</v>
      </c>
      <c r="BI29" s="449">
        <v>-1.1151409385838251E-2</v>
      </c>
      <c r="BJ29" s="33">
        <v>165.68487054545184</v>
      </c>
      <c r="BK29" s="33">
        <v>160.45456839441593</v>
      </c>
      <c r="BL29" s="33">
        <v>166.11554825368742</v>
      </c>
      <c r="BM29" s="33">
        <v>166.42013389924659</v>
      </c>
      <c r="BN29" s="33">
        <v>166.66460532865219</v>
      </c>
      <c r="BO29" s="33">
        <v>167.78511328099049</v>
      </c>
      <c r="BP29" s="33">
        <v>173.01274435906308</v>
      </c>
      <c r="BQ29" s="33">
        <v>-5.0461486902113108</v>
      </c>
      <c r="BR29" s="516">
        <v>-2.8339773452454777E-2</v>
      </c>
      <c r="BS29" s="33">
        <v>167.5398618029154</v>
      </c>
      <c r="BT29" s="33">
        <v>1.5265249492447879</v>
      </c>
      <c r="BU29" s="516">
        <v>9.1951946643317895E-3</v>
      </c>
      <c r="BV29" s="33">
        <v>166.79577868221253</v>
      </c>
      <c r="BW29" s="33">
        <v>1.2892046690277823</v>
      </c>
      <c r="BX29" s="449">
        <v>7.7431612570877384E-3</v>
      </c>
      <c r="BY29" s="33">
        <v>174.29623759956365</v>
      </c>
      <c r="BZ29" s="33">
        <v>-9.2479798039921661</v>
      </c>
      <c r="CA29" s="449">
        <v>-5.0385568855371654E-2</v>
      </c>
      <c r="CB29" s="33">
        <v>175.23235449160845</v>
      </c>
      <c r="CC29" s="33">
        <v>-8.7115110829209073</v>
      </c>
      <c r="CD29" s="449">
        <v>-4.7359617325162855E-2</v>
      </c>
      <c r="CE29" s="33">
        <v>174.0828802329159</v>
      </c>
      <c r="CF29" s="33">
        <f t="shared" si="0"/>
        <v>-12.640147722772667</v>
      </c>
      <c r="CG29" s="449">
        <f t="shared" si="1"/>
        <v>-6.7694637673572394E-2</v>
      </c>
      <c r="CH29" s="33">
        <v>175.65000428674952</v>
      </c>
      <c r="CI29" s="33">
        <f t="shared" si="2"/>
        <v>-9.0457582321667473</v>
      </c>
      <c r="CJ29" s="449">
        <f t="shared" si="3"/>
        <v>-4.8976533672451167E-2</v>
      </c>
      <c r="CK29" s="33">
        <v>167.32436116526623</v>
      </c>
      <c r="CL29" s="33">
        <f t="shared" si="4"/>
        <v>-3.8586004163243786</v>
      </c>
      <c r="CM29" s="449">
        <f t="shared" si="5"/>
        <v>-2.2540797172067042E-2</v>
      </c>
      <c r="CN29" s="33">
        <v>170.86069066577366</v>
      </c>
      <c r="CO29" s="33">
        <f t="shared" si="6"/>
        <v>-1.5621456394558493</v>
      </c>
      <c r="CP29" s="449">
        <f t="shared" si="7"/>
        <v>-9.0599695082760334E-3</v>
      </c>
      <c r="CQ29" s="33">
        <v>163.44806580119675</v>
      </c>
      <c r="CR29" s="33">
        <f t="shared" si="8"/>
        <v>-4.9750895599867704</v>
      </c>
      <c r="CS29" s="449">
        <f t="shared" si="9"/>
        <v>-2.9539225466460886E-2</v>
      </c>
      <c r="CT29" s="33">
        <v>171.41265566952987</v>
      </c>
      <c r="CU29" s="33">
        <f t="shared" si="10"/>
        <v>4.7144396352120168</v>
      </c>
      <c r="CV29" s="449">
        <f t="shared" si="11"/>
        <v>2.8281284271461333E-2</v>
      </c>
      <c r="CW29" s="33">
        <v>170.82965034251501</v>
      </c>
      <c r="CX29" s="33">
        <f t="shared" si="12"/>
        <v>2.0362553934524215</v>
      </c>
      <c r="CY29" s="449">
        <f t="shared" si="13"/>
        <v>1.2063596410670631E-2</v>
      </c>
      <c r="CZ29" s="33">
        <v>168.48896933504383</v>
      </c>
      <c r="DA29" s="33">
        <f t="shared" si="14"/>
        <v>-0.69217171598657501</v>
      </c>
      <c r="DB29" s="449">
        <f t="shared" si="15"/>
        <v>-4.0913054001556473E-3</v>
      </c>
      <c r="DC29" s="33">
        <v>168.62502486174043</v>
      </c>
      <c r="DD29" s="33">
        <f t="shared" si="34"/>
        <v>2.9401543162885844</v>
      </c>
      <c r="DE29" s="449">
        <f t="shared" si="35"/>
        <v>1.7745460443124892E-2</v>
      </c>
      <c r="DF29" s="33">
        <v>168.12378896701713</v>
      </c>
      <c r="DG29" s="33">
        <f t="shared" si="18"/>
        <v>7.6692205726012048</v>
      </c>
      <c r="DH29" s="449">
        <f t="shared" si="19"/>
        <v>4.7796835262112147E-2</v>
      </c>
      <c r="DI29" s="33">
        <v>167.21923755395167</v>
      </c>
      <c r="DJ29" s="33">
        <f t="shared" si="20"/>
        <v>1.1036893002642501</v>
      </c>
      <c r="DK29" s="449">
        <f t="shared" si="21"/>
        <v>6.6441059363011824E-3</v>
      </c>
      <c r="DL29" s="33">
        <v>168.21461913990251</v>
      </c>
      <c r="DM29" s="33">
        <f t="shared" si="22"/>
        <v>1.7944852406559164</v>
      </c>
      <c r="DN29" s="449">
        <f t="shared" si="23"/>
        <v>1.0782861415928956E-2</v>
      </c>
      <c r="DO29" s="33">
        <v>164.02955578753807</v>
      </c>
      <c r="DP29" s="33">
        <f t="shared" si="24"/>
        <v>-2.6350495411141139</v>
      </c>
      <c r="DQ29" s="869">
        <f t="shared" si="25"/>
        <v>-1.5810492791303594E-2</v>
      </c>
      <c r="DR29" s="33">
        <v>165.59382292923465</v>
      </c>
      <c r="DS29" s="33">
        <f t="shared" si="26"/>
        <v>-2.1912903517558391</v>
      </c>
      <c r="DT29" s="869">
        <f t="shared" si="27"/>
        <v>-1.3060099963016833E-2</v>
      </c>
      <c r="DU29" s="33">
        <v>174.73316097842024</v>
      </c>
      <c r="DV29" s="33">
        <f t="shared" si="28"/>
        <v>1.7204166193571666</v>
      </c>
      <c r="DW29" s="869">
        <f t="shared" si="29"/>
        <v>9.9438722027707354E-3</v>
      </c>
      <c r="DX29" s="33">
        <v>166.22676057423794</v>
      </c>
      <c r="DY29" s="33">
        <f t="shared" si="30"/>
        <v>-1.3131012286774535</v>
      </c>
      <c r="DZ29" s="869">
        <f t="shared" si="31"/>
        <v>-7.8375451343162313E-3</v>
      </c>
      <c r="EA29" s="33">
        <v>168.2412938598026</v>
      </c>
      <c r="EB29" s="33">
        <f t="shared" si="32"/>
        <v>1.4455151775900674</v>
      </c>
      <c r="EC29" s="869">
        <f t="shared" si="33"/>
        <v>8.6663774647686587E-3</v>
      </c>
    </row>
    <row r="30" spans="1:133" x14ac:dyDescent="0.25">
      <c r="A30" s="70" t="s">
        <v>76</v>
      </c>
      <c r="B30" s="281"/>
      <c r="C30" s="29">
        <v>133.40893365945306</v>
      </c>
      <c r="D30" s="515">
        <v>175.29342525110749</v>
      </c>
      <c r="E30" s="515">
        <v>167.41573088622616</v>
      </c>
      <c r="F30" s="123">
        <v>162.96377099580104</v>
      </c>
      <c r="G30" s="503">
        <v>169.08000396449322</v>
      </c>
      <c r="H30" s="503">
        <v>170.22887060361217</v>
      </c>
      <c r="I30" s="503">
        <v>170.98713011002536</v>
      </c>
      <c r="J30" s="503">
        <v>169.84323241391078</v>
      </c>
      <c r="K30" s="29">
        <v>165.89601066821626</v>
      </c>
      <c r="L30" s="29">
        <v>202.91231448151947</v>
      </c>
      <c r="M30" s="515">
        <v>215.39960648849518</v>
      </c>
      <c r="N30" s="504">
        <v>196.24072396332033</v>
      </c>
      <c r="O30" s="503">
        <v>202.63803755431749</v>
      </c>
      <c r="P30" s="123">
        <v>168.87473714403922</v>
      </c>
      <c r="Q30" s="503">
        <v>183.63249906530598</v>
      </c>
      <c r="R30" s="503">
        <v>179.64384947961352</v>
      </c>
      <c r="S30" s="503">
        <v>180.71151449471688</v>
      </c>
      <c r="T30" s="123">
        <v>181.0452519724364</v>
      </c>
      <c r="U30" s="504">
        <v>173.84085455788727</v>
      </c>
      <c r="V30" s="503">
        <v>168.15432685639351</v>
      </c>
      <c r="W30" s="503">
        <v>168.08116623123749</v>
      </c>
      <c r="X30" s="503">
        <v>172.17096087594146</v>
      </c>
      <c r="Y30" s="503">
        <v>170.32523441370037</v>
      </c>
      <c r="Z30" s="29">
        <v>167.2044369681027</v>
      </c>
      <c r="AA30" s="515">
        <v>162.49841036497941</v>
      </c>
      <c r="AB30" s="515">
        <v>176.89856128265308</v>
      </c>
      <c r="AC30" s="504">
        <v>167.78178215672011</v>
      </c>
      <c r="AD30" s="503">
        <v>169.4700411467291</v>
      </c>
      <c r="AE30" s="29">
        <v>178.12513311335024</v>
      </c>
      <c r="AF30" s="515">
        <v>182.42967505419733</v>
      </c>
      <c r="AG30" s="515">
        <v>181.30438958284356</v>
      </c>
      <c r="AH30" s="504">
        <v>180.57761463464834</v>
      </c>
      <c r="AI30" s="503">
        <v>170.34868982454719</v>
      </c>
      <c r="AJ30" s="29">
        <v>171.32617545474906</v>
      </c>
      <c r="AK30" s="515">
        <v>168.1016822693241</v>
      </c>
      <c r="AL30" s="515">
        <v>166.24243596123915</v>
      </c>
      <c r="AM30" s="504">
        <v>168.02287894819688</v>
      </c>
      <c r="AN30" s="503">
        <v>169.54985696181848</v>
      </c>
      <c r="AO30" s="503">
        <v>168.43218814946289</v>
      </c>
      <c r="AP30" s="503">
        <v>165.86313900194301</v>
      </c>
      <c r="AQ30" s="503">
        <v>162.83457197386375</v>
      </c>
      <c r="AR30" s="503">
        <v>165.77867254491255</v>
      </c>
      <c r="AS30" s="503">
        <v>161.49579246883889</v>
      </c>
      <c r="AT30" s="503">
        <v>165.22119538621217</v>
      </c>
      <c r="AU30" s="503">
        <v>186.87006088264457</v>
      </c>
      <c r="AV30" s="503">
        <v>166.16435791222719</v>
      </c>
      <c r="AW30" s="503">
        <v>165.79581492405518</v>
      </c>
      <c r="AX30" s="503">
        <v>183.06457835453759</v>
      </c>
      <c r="AY30" s="503">
        <v>179.14945776456085</v>
      </c>
      <c r="AZ30" s="503">
        <v>191.18470459482859</v>
      </c>
      <c r="BA30" s="503">
        <v>182.86397767871327</v>
      </c>
      <c r="BB30" s="503">
        <v>167.15821226446741</v>
      </c>
      <c r="BC30" s="503">
        <v>171.78079547924511</v>
      </c>
      <c r="BD30" s="503">
        <v>169.01649741156282</v>
      </c>
      <c r="BE30" s="503">
        <v>166.39087744523869</v>
      </c>
      <c r="BF30" s="503">
        <v>168.83239660638444</v>
      </c>
      <c r="BG30" s="503">
        <v>167.86379848150142</v>
      </c>
      <c r="BH30" s="503">
        <v>-1.6860584803170582</v>
      </c>
      <c r="BI30" s="485">
        <v>-9.9443226348268077E-3</v>
      </c>
      <c r="BJ30" s="503">
        <v>164.96772132278676</v>
      </c>
      <c r="BK30" s="503">
        <v>166.61959471724595</v>
      </c>
      <c r="BL30" s="503">
        <v>165.06065857692585</v>
      </c>
      <c r="BM30" s="503">
        <v>165.65082702008792</v>
      </c>
      <c r="BN30" s="503">
        <v>167.9600605723534</v>
      </c>
      <c r="BO30" s="503">
        <v>169.38220958639383</v>
      </c>
      <c r="BP30" s="503">
        <v>170.91531112683532</v>
      </c>
      <c r="BQ30" s="503">
        <v>-15.954749755809246</v>
      </c>
      <c r="BR30" s="765">
        <v>-8.5378843889973993E-2</v>
      </c>
      <c r="BS30" s="503">
        <v>168.97709407778828</v>
      </c>
      <c r="BT30" s="503">
        <v>2.8127361655610912</v>
      </c>
      <c r="BU30" s="765">
        <v>1.6927433782441235E-2</v>
      </c>
      <c r="BV30" s="503">
        <v>166.81246385034572</v>
      </c>
      <c r="BW30" s="503">
        <v>4.1610142001816541</v>
      </c>
      <c r="BX30" s="485">
        <v>2.5184506082619018E-2</v>
      </c>
      <c r="BY30" s="503">
        <v>175.66467284566463</v>
      </c>
      <c r="BZ30" s="503">
        <v>-7.3999055088729619</v>
      </c>
      <c r="CA30" s="485">
        <v>-4.0422377586021636E-2</v>
      </c>
      <c r="CB30" s="503">
        <v>174.8334748953387</v>
      </c>
      <c r="CC30" s="503">
        <v>-4.3159828692221538</v>
      </c>
      <c r="CD30" s="485">
        <v>-2.4091520694939757E-2</v>
      </c>
      <c r="CE30" s="503">
        <v>175.84910381447389</v>
      </c>
      <c r="CF30" s="503">
        <f t="shared" si="0"/>
        <v>-15.335600780354696</v>
      </c>
      <c r="CG30" s="485">
        <f t="shared" si="1"/>
        <v>-8.0213533885228561E-2</v>
      </c>
      <c r="CH30" s="503">
        <v>175.96041208503604</v>
      </c>
      <c r="CI30" s="503">
        <f t="shared" si="2"/>
        <v>-6.9035655936772287</v>
      </c>
      <c r="CJ30" s="485">
        <f t="shared" si="3"/>
        <v>-3.7752463231476865E-2</v>
      </c>
      <c r="CK30" s="503">
        <v>167.57603681790692</v>
      </c>
      <c r="CL30" s="503">
        <f t="shared" si="4"/>
        <v>0.41782455343951597</v>
      </c>
      <c r="CM30" s="485">
        <f t="shared" si="5"/>
        <v>2.4995753889641972E-3</v>
      </c>
      <c r="CN30" s="503">
        <v>186.53654978571049</v>
      </c>
      <c r="CO30" s="503">
        <f t="shared" si="6"/>
        <v>14.755754306465377</v>
      </c>
      <c r="CP30" s="485">
        <f t="shared" si="7"/>
        <v>8.5898742436829587E-2</v>
      </c>
      <c r="CQ30" s="503">
        <v>183.08123622704716</v>
      </c>
      <c r="CR30" s="503">
        <f t="shared" si="8"/>
        <v>14.064738815484333</v>
      </c>
      <c r="CS30" s="485">
        <f t="shared" si="9"/>
        <v>8.3215183315721281E-2</v>
      </c>
      <c r="CT30" s="503">
        <v>189.09698544795663</v>
      </c>
      <c r="CU30" s="503">
        <f t="shared" si="10"/>
        <v>22.70610800271794</v>
      </c>
      <c r="CV30" s="485">
        <f t="shared" si="11"/>
        <v>0.13646245726536782</v>
      </c>
      <c r="CW30" s="503">
        <v>186.43754154977242</v>
      </c>
      <c r="CX30" s="503">
        <f t="shared" si="12"/>
        <v>17.605144943387984</v>
      </c>
      <c r="CY30" s="485">
        <f t="shared" si="13"/>
        <v>0.10427586942589336</v>
      </c>
      <c r="CZ30" s="503">
        <v>173.29013271352412</v>
      </c>
      <c r="DA30" s="503">
        <f t="shared" si="14"/>
        <v>5.4263342320226968</v>
      </c>
      <c r="DB30" s="485">
        <f t="shared" si="15"/>
        <v>3.2325815816807449E-2</v>
      </c>
      <c r="DC30" s="503">
        <v>173.37160414748607</v>
      </c>
      <c r="DD30" s="503">
        <f t="shared" si="34"/>
        <v>8.4038828246993091</v>
      </c>
      <c r="DE30" s="485">
        <f t="shared" si="35"/>
        <v>5.094258899445981E-2</v>
      </c>
      <c r="DF30" s="503">
        <v>172.57214957775099</v>
      </c>
      <c r="DG30" s="503">
        <f t="shared" si="18"/>
        <v>5.952554860505046</v>
      </c>
      <c r="DH30" s="485">
        <f t="shared" si="19"/>
        <v>3.5725419153770921E-2</v>
      </c>
      <c r="DI30" s="503">
        <v>172.14493200835977</v>
      </c>
      <c r="DJ30" s="503">
        <f t="shared" si="20"/>
        <v>7.0842734314339282</v>
      </c>
      <c r="DK30" s="485">
        <f t="shared" si="21"/>
        <v>4.2919212200600375E-2</v>
      </c>
      <c r="DL30" s="503">
        <v>173.32569711697644</v>
      </c>
      <c r="DM30" s="503">
        <f t="shared" si="22"/>
        <v>7.6748700968885259</v>
      </c>
      <c r="DN30" s="485">
        <f t="shared" si="23"/>
        <v>4.633161352075725E-2</v>
      </c>
      <c r="DO30" s="503">
        <v>170.19010947589669</v>
      </c>
      <c r="DP30" s="503">
        <f t="shared" si="24"/>
        <v>2.2300489035432918</v>
      </c>
      <c r="DQ30" s="868">
        <f t="shared" si="25"/>
        <v>1.3277257080903689E-2</v>
      </c>
      <c r="DR30" s="503">
        <v>172.2117350990325</v>
      </c>
      <c r="DS30" s="503">
        <f t="shared" si="26"/>
        <v>2.8295255126386678</v>
      </c>
      <c r="DT30" s="868">
        <f t="shared" si="27"/>
        <v>1.6704974622470378E-2</v>
      </c>
      <c r="DU30" s="503">
        <v>180.79580816440495</v>
      </c>
      <c r="DV30" s="503">
        <f t="shared" si="28"/>
        <v>9.8804970375696257</v>
      </c>
      <c r="DW30" s="868">
        <f t="shared" si="29"/>
        <v>5.7809314873126627E-2</v>
      </c>
      <c r="DX30" s="503">
        <v>171.94847225306975</v>
      </c>
      <c r="DY30" s="503">
        <f t="shared" si="30"/>
        <v>2.9713781752814725</v>
      </c>
      <c r="DZ30" s="868">
        <f t="shared" si="31"/>
        <v>1.7584502748719328E-2</v>
      </c>
      <c r="EA30" s="503">
        <v>172.83286092378398</v>
      </c>
      <c r="EB30" s="503">
        <f t="shared" si="32"/>
        <v>6.0203970734382608</v>
      </c>
      <c r="EC30" s="868">
        <f t="shared" si="33"/>
        <v>3.6090810809193519E-2</v>
      </c>
    </row>
    <row r="31" spans="1:133" x14ac:dyDescent="0.25">
      <c r="A31" s="71" t="s">
        <v>31</v>
      </c>
      <c r="B31" s="282">
        <v>133.6</v>
      </c>
      <c r="C31" s="295">
        <v>130.50212088071865</v>
      </c>
      <c r="D31" s="295">
        <v>173.92685102586981</v>
      </c>
      <c r="E31" s="295">
        <v>166.57931083330382</v>
      </c>
      <c r="F31" s="295">
        <v>161.51851600077137</v>
      </c>
      <c r="G31" s="295">
        <v>167.73983444909805</v>
      </c>
      <c r="H31" s="295">
        <v>169.26940866364947</v>
      </c>
      <c r="I31" s="295">
        <v>169.52188884478818</v>
      </c>
      <c r="J31" s="295">
        <v>168.6221187427241</v>
      </c>
      <c r="K31" s="295">
        <v>164.5508728742673</v>
      </c>
      <c r="L31" s="295">
        <v>199.64833266495972</v>
      </c>
      <c r="M31" s="295">
        <v>211.7117117117117</v>
      </c>
      <c r="N31" s="295">
        <v>195.86009425145653</v>
      </c>
      <c r="O31" s="295">
        <v>200.71100577692192</v>
      </c>
      <c r="P31" s="295">
        <v>167.41085157794538</v>
      </c>
      <c r="Q31" s="295">
        <v>179.5307869152148</v>
      </c>
      <c r="R31" s="295">
        <v>176.09197931565629</v>
      </c>
      <c r="S31" s="295">
        <v>177.33053869193421</v>
      </c>
      <c r="T31" s="295">
        <v>177.43875151974379</v>
      </c>
      <c r="U31" s="295">
        <v>170.98862157591105</v>
      </c>
      <c r="V31" s="295">
        <v>164.46960435160085</v>
      </c>
      <c r="W31" s="295">
        <v>163.98239858193523</v>
      </c>
      <c r="X31" s="295">
        <v>168.62924210600801</v>
      </c>
      <c r="Y31" s="295">
        <v>166.55604555587885</v>
      </c>
      <c r="Z31" s="295">
        <v>163.46586615685095</v>
      </c>
      <c r="AA31" s="295">
        <v>161.90577024880892</v>
      </c>
      <c r="AB31" s="295">
        <v>176.35198499531103</v>
      </c>
      <c r="AC31" s="295">
        <v>165.66534603525844</v>
      </c>
      <c r="AD31" s="295">
        <v>166.25555853642305</v>
      </c>
      <c r="AE31" s="295">
        <v>177.32216718582444</v>
      </c>
      <c r="AF31" s="295">
        <v>182.33043478260871</v>
      </c>
      <c r="AG31" s="295">
        <v>178.90693932630921</v>
      </c>
      <c r="AH31" s="295">
        <v>179.19613099262631</v>
      </c>
      <c r="AI31" s="295">
        <v>167.28315520857018</v>
      </c>
      <c r="AJ31" s="295">
        <v>168.66644751260134</v>
      </c>
      <c r="AK31" s="295">
        <v>165.81590714802394</v>
      </c>
      <c r="AL31" s="295">
        <v>166.24243596123915</v>
      </c>
      <c r="AM31" s="295">
        <v>166.69926683348959</v>
      </c>
      <c r="AN31" s="295">
        <v>167.09694488839366</v>
      </c>
      <c r="AO31" s="295">
        <v>165.8675750218629</v>
      </c>
      <c r="AP31" s="295">
        <v>163.48608366271409</v>
      </c>
      <c r="AQ31" s="295">
        <v>160.79833498801045</v>
      </c>
      <c r="AR31" s="295">
        <v>163.44698510863375</v>
      </c>
      <c r="AS31" s="295">
        <v>159.81858496270911</v>
      </c>
      <c r="AT31" s="295">
        <v>163.7580164621522</v>
      </c>
      <c r="AU31" s="295">
        <v>186.20514278021273</v>
      </c>
      <c r="AV31" s="295">
        <v>164.77849847250408</v>
      </c>
      <c r="AW31" s="295">
        <v>163.79071485745953</v>
      </c>
      <c r="AX31" s="295">
        <v>182.21612101118936</v>
      </c>
      <c r="AY31" s="295">
        <v>179.15587072139644</v>
      </c>
      <c r="AZ31" s="295">
        <v>178.72771817183408</v>
      </c>
      <c r="BA31" s="295">
        <v>179.76882706092485</v>
      </c>
      <c r="BB31" s="295">
        <v>165.09552470315793</v>
      </c>
      <c r="BC31" s="295">
        <v>169.13851260909141</v>
      </c>
      <c r="BD31" s="295">
        <v>166.72091943247264</v>
      </c>
      <c r="BE31" s="295">
        <v>164.75406339319994</v>
      </c>
      <c r="BF31" s="295">
        <v>166.70917490084597</v>
      </c>
      <c r="BG31" s="295">
        <v>165.7839733597846</v>
      </c>
      <c r="BH31" s="295">
        <v>-1.3129715286090686</v>
      </c>
      <c r="BI31" s="136">
        <v>-7.8575435923500248E-3</v>
      </c>
      <c r="BJ31" s="295">
        <v>163.01657356254435</v>
      </c>
      <c r="BK31" s="295">
        <v>164.82870931520904</v>
      </c>
      <c r="BL31" s="295">
        <v>162.45530221816114</v>
      </c>
      <c r="BM31" s="295">
        <v>163.43344603285436</v>
      </c>
      <c r="BN31" s="295">
        <v>165.93601255503398</v>
      </c>
      <c r="BO31" s="295">
        <v>168.11109140881283</v>
      </c>
      <c r="BP31" s="295">
        <v>169.65301288656346</v>
      </c>
      <c r="BQ31" s="295">
        <v>-16.552129893649266</v>
      </c>
      <c r="BR31" s="238">
        <v>-8.8891905167122989E-2</v>
      </c>
      <c r="BS31" s="295">
        <v>167.36820963385867</v>
      </c>
      <c r="BT31" s="295">
        <v>2.589711161354586</v>
      </c>
      <c r="BU31" s="238">
        <v>1.5716317270524957E-2</v>
      </c>
      <c r="BV31" s="295">
        <v>164.80898856261879</v>
      </c>
      <c r="BW31" s="295">
        <v>4.3530749466606267</v>
      </c>
      <c r="BX31" s="136">
        <v>2.6582362443714036E-2</v>
      </c>
      <c r="BY31" s="295">
        <v>175.06681488138881</v>
      </c>
      <c r="BZ31" s="295">
        <v>-7.14930612980055</v>
      </c>
      <c r="CA31" s="136">
        <v>-3.9235310740488936E-2</v>
      </c>
      <c r="CB31" s="295">
        <v>174.46004152334913</v>
      </c>
      <c r="CC31" s="295">
        <v>-4.6958291980473064</v>
      </c>
      <c r="CD31" s="136">
        <v>-2.6210858617911243E-2</v>
      </c>
      <c r="CE31" s="295">
        <v>174.14198752660866</v>
      </c>
      <c r="CF31" s="295">
        <f t="shared" si="0"/>
        <v>-4.585730645225425</v>
      </c>
      <c r="CG31" s="136">
        <f t="shared" si="1"/>
        <v>-2.5657635492311096E-2</v>
      </c>
      <c r="CH31" s="295">
        <v>174.56822511633715</v>
      </c>
      <c r="CI31" s="295">
        <f t="shared" si="2"/>
        <v>-5.200601944587703</v>
      </c>
      <c r="CJ31" s="136">
        <f t="shared" si="3"/>
        <v>-2.8929386866529336E-2</v>
      </c>
      <c r="CK31" s="295">
        <v>165.66110642985893</v>
      </c>
      <c r="CL31" s="295">
        <f t="shared" si="4"/>
        <v>0.56558172670099793</v>
      </c>
      <c r="CM31" s="136">
        <f t="shared" si="5"/>
        <v>3.4257847250427592E-3</v>
      </c>
      <c r="CN31" s="295">
        <v>185.93230978474094</v>
      </c>
      <c r="CO31" s="295">
        <f t="shared" si="6"/>
        <v>16.79379717564953</v>
      </c>
      <c r="CP31" s="136">
        <f t="shared" si="7"/>
        <v>9.929020254815013E-2</v>
      </c>
      <c r="CQ31" s="295">
        <v>182.2753426579969</v>
      </c>
      <c r="CR31" s="295">
        <f t="shared" si="8"/>
        <v>15.55442322552426</v>
      </c>
      <c r="CS31" s="136">
        <f t="shared" si="9"/>
        <v>9.3296169901607967E-2</v>
      </c>
      <c r="CT31" s="295">
        <v>187.51396573990965</v>
      </c>
      <c r="CU31" s="295">
        <f t="shared" si="10"/>
        <v>22.759902346709708</v>
      </c>
      <c r="CV31" s="136">
        <f t="shared" si="11"/>
        <v>0.13814471023024916</v>
      </c>
      <c r="CW31" s="295">
        <v>185.3550030836746</v>
      </c>
      <c r="CX31" s="295">
        <f t="shared" si="12"/>
        <v>18.645828182828637</v>
      </c>
      <c r="CY31" s="136">
        <f t="shared" si="13"/>
        <v>0.11184644272829412</v>
      </c>
      <c r="CZ31" s="295">
        <v>171.58303477570638</v>
      </c>
      <c r="DA31" s="295">
        <f t="shared" si="14"/>
        <v>5.7990614159217841</v>
      </c>
      <c r="DB31" s="136">
        <f t="shared" si="15"/>
        <v>3.4979626187005744E-2</v>
      </c>
      <c r="DC31" s="295">
        <v>173.18721835313397</v>
      </c>
      <c r="DD31" s="295">
        <f t="shared" si="34"/>
        <v>10.17064479058962</v>
      </c>
      <c r="DE31" s="136">
        <f t="shared" si="35"/>
        <v>6.2390250072870426E-2</v>
      </c>
      <c r="DF31" s="295">
        <v>169.73676184833093</v>
      </c>
      <c r="DG31" s="295">
        <f t="shared" si="18"/>
        <v>4.9080525331218894</v>
      </c>
      <c r="DH31" s="136">
        <f t="shared" si="19"/>
        <v>2.9776684859771661E-2</v>
      </c>
      <c r="DI31" s="295">
        <v>169.63178838095007</v>
      </c>
      <c r="DJ31" s="295">
        <f t="shared" si="20"/>
        <v>7.1764861627889331</v>
      </c>
      <c r="DK31" s="136">
        <f t="shared" si="21"/>
        <v>4.4175142730347047E-2</v>
      </c>
      <c r="DL31" s="295">
        <v>170.96181962627426</v>
      </c>
      <c r="DM31" s="295">
        <f t="shared" si="22"/>
        <v>7.5283735934199001</v>
      </c>
      <c r="DN31" s="136">
        <f t="shared" si="23"/>
        <v>4.6063849084516655E-2</v>
      </c>
      <c r="DO31" s="295">
        <v>167.85181950233076</v>
      </c>
      <c r="DP31" s="295">
        <f t="shared" si="24"/>
        <v>1.9158069472967725</v>
      </c>
      <c r="DQ31" s="866">
        <f t="shared" si="25"/>
        <v>1.1545456093573299E-2</v>
      </c>
      <c r="DR31" s="295">
        <v>170.39248787931584</v>
      </c>
      <c r="DS31" s="295">
        <f t="shared" si="26"/>
        <v>2.2813964705030116</v>
      </c>
      <c r="DT31" s="866">
        <f t="shared" si="27"/>
        <v>1.3570767112296642E-2</v>
      </c>
      <c r="DU31" s="295">
        <v>179.2755905511811</v>
      </c>
      <c r="DV31" s="295">
        <f t="shared" si="28"/>
        <v>9.6225776646176371</v>
      </c>
      <c r="DW31" s="866">
        <f t="shared" si="29"/>
        <v>5.6719167557912238E-2</v>
      </c>
      <c r="DX31" s="295">
        <v>170.12840857187254</v>
      </c>
      <c r="DY31" s="295">
        <f t="shared" si="30"/>
        <v>2.7601989380138718</v>
      </c>
      <c r="DZ31" s="866">
        <f t="shared" si="31"/>
        <v>1.6491775493399807E-2</v>
      </c>
      <c r="EA31" s="295">
        <v>170.66022086031745</v>
      </c>
      <c r="EB31" s="295">
        <f t="shared" si="32"/>
        <v>5.8512322976986582</v>
      </c>
      <c r="EC31" s="866">
        <f t="shared" si="33"/>
        <v>3.5503113930436481E-2</v>
      </c>
    </row>
    <row r="32" spans="1:133" x14ac:dyDescent="0.25">
      <c r="A32" s="72" t="s">
        <v>32</v>
      </c>
      <c r="B32" s="282">
        <v>129.72999999999999</v>
      </c>
      <c r="C32" s="295">
        <v>121.33991088478676</v>
      </c>
      <c r="D32" s="295">
        <v>122.26143703802357</v>
      </c>
      <c r="E32" s="295">
        <v>120.18811654049092</v>
      </c>
      <c r="F32" s="295">
        <v>121.27734625269052</v>
      </c>
      <c r="G32" s="295">
        <v>130.50009064304768</v>
      </c>
      <c r="H32" s="295">
        <v>137.97634691195796</v>
      </c>
      <c r="I32" s="295">
        <v>157.54329832371147</v>
      </c>
      <c r="J32" s="295">
        <v>137.88963179207082</v>
      </c>
      <c r="K32" s="295">
        <v>127.58135483438679</v>
      </c>
      <c r="L32" s="295">
        <v>187.54774637127579</v>
      </c>
      <c r="M32" s="295">
        <v>177.04566760412482</v>
      </c>
      <c r="N32" s="295">
        <v>168.28220245827922</v>
      </c>
      <c r="O32" s="295">
        <v>175.60546014971376</v>
      </c>
      <c r="P32" s="295">
        <v>132.0044611173071</v>
      </c>
      <c r="Q32" s="295">
        <v>137.81467233583047</v>
      </c>
      <c r="R32" s="295">
        <v>126.53100588292024</v>
      </c>
      <c r="S32" s="295">
        <v>123.58003442340792</v>
      </c>
      <c r="T32" s="295">
        <v>130.69999999999999</v>
      </c>
      <c r="U32" s="295">
        <v>130.66558551253462</v>
      </c>
      <c r="V32" s="295">
        <v>124.31568055686201</v>
      </c>
      <c r="W32" s="295">
        <v>126.29006523539273</v>
      </c>
      <c r="X32" s="295">
        <v>124.30917259751104</v>
      </c>
      <c r="Y32" s="295">
        <v>124.95260508596456</v>
      </c>
      <c r="Z32" s="295">
        <v>128.27418002591398</v>
      </c>
      <c r="AA32" s="295">
        <v>138.26044860416332</v>
      </c>
      <c r="AB32" s="295">
        <v>154.79651162790699</v>
      </c>
      <c r="AC32" s="295">
        <v>135.66634707574306</v>
      </c>
      <c r="AD32" s="295">
        <v>128.67226575169423</v>
      </c>
      <c r="AE32" s="295">
        <v>201.76366843033509</v>
      </c>
      <c r="AF32" s="295">
        <v>174.33316557624559</v>
      </c>
      <c r="AG32" s="295">
        <v>173.71615762597554</v>
      </c>
      <c r="AH32" s="295">
        <v>177.41587109594366</v>
      </c>
      <c r="AI32" s="295">
        <v>133.05472806857418</v>
      </c>
      <c r="AJ32" s="295">
        <v>127.59294181034483</v>
      </c>
      <c r="AK32" s="295">
        <v>123.28369243768483</v>
      </c>
      <c r="AL32" s="295">
        <v>122.0023100565768</v>
      </c>
      <c r="AM32" s="295">
        <v>123.81056730355924</v>
      </c>
      <c r="AN32" s="295">
        <v>130.13862523330195</v>
      </c>
      <c r="AO32" s="295">
        <v>120.63472487718649</v>
      </c>
      <c r="AP32" s="295">
        <v>119.96069110521985</v>
      </c>
      <c r="AQ32" s="295">
        <v>124.38239808254315</v>
      </c>
      <c r="AR32" s="295">
        <v>121.69750660855895</v>
      </c>
      <c r="AS32" s="295">
        <v>125.02256026814491</v>
      </c>
      <c r="AT32" s="295">
        <v>135.15427726796824</v>
      </c>
      <c r="AU32" s="295">
        <v>167.37723038054634</v>
      </c>
      <c r="AV32" s="295">
        <v>135.33512064343165</v>
      </c>
      <c r="AW32" s="295">
        <v>126.80944192590276</v>
      </c>
      <c r="AX32" s="295">
        <v>198.04305283757338</v>
      </c>
      <c r="AY32" s="295">
        <v>169.91556343166891</v>
      </c>
      <c r="AZ32" s="295">
        <v>171.4546283629731</v>
      </c>
      <c r="BA32" s="295">
        <v>176.17266635499456</v>
      </c>
      <c r="BB32" s="295">
        <v>131.88653766784338</v>
      </c>
      <c r="BC32" s="295">
        <v>138.79126396385089</v>
      </c>
      <c r="BD32" s="295">
        <v>122.92817679558011</v>
      </c>
      <c r="BE32" s="295">
        <v>124.06182987848463</v>
      </c>
      <c r="BF32" s="295">
        <v>127.76502504173624</v>
      </c>
      <c r="BG32" s="295">
        <v>130.58636040716348</v>
      </c>
      <c r="BH32" s="295">
        <v>0.44773517386153117</v>
      </c>
      <c r="BI32" s="136">
        <v>3.4404480073373378E-3</v>
      </c>
      <c r="BJ32" s="295">
        <v>118.98225511259648</v>
      </c>
      <c r="BK32" s="295">
        <v>117.24986025712688</v>
      </c>
      <c r="BL32" s="295">
        <v>123.88483820516775</v>
      </c>
      <c r="BM32" s="295">
        <v>120.01567063181139</v>
      </c>
      <c r="BN32" s="295">
        <v>133.5427208747746</v>
      </c>
      <c r="BO32" s="295">
        <v>142.4844471202087</v>
      </c>
      <c r="BP32" s="295">
        <v>163.23067786544496</v>
      </c>
      <c r="BQ32" s="295">
        <v>-4.1465525151013765</v>
      </c>
      <c r="BR32" s="238">
        <v>-2.4773695356733037E-2</v>
      </c>
      <c r="BS32" s="295">
        <v>141.65713609654136</v>
      </c>
      <c r="BT32" s="295">
        <v>6.3220154531097137</v>
      </c>
      <c r="BU32" s="238">
        <v>4.6713782963746495E-2</v>
      </c>
      <c r="BV32" s="295">
        <v>127.6211419147098</v>
      </c>
      <c r="BW32" s="295">
        <v>7.3301698522404592</v>
      </c>
      <c r="BX32" s="136">
        <v>5.4235574340773862E-2</v>
      </c>
      <c r="BY32" s="295">
        <v>181.22899663946231</v>
      </c>
      <c r="BZ32" s="295">
        <v>-16.814056198111075</v>
      </c>
      <c r="CA32" s="136">
        <v>-8.4901014992438337E-2</v>
      </c>
      <c r="CB32" s="295">
        <v>156.5625</v>
      </c>
      <c r="CC32" s="295">
        <v>-13.353063431668915</v>
      </c>
      <c r="CD32" s="136">
        <v>-7.8586464723926316E-2</v>
      </c>
      <c r="CE32" s="295">
        <v>162.13151927437642</v>
      </c>
      <c r="CF32" s="295">
        <f t="shared" si="0"/>
        <v>-9.3231090885966807</v>
      </c>
      <c r="CG32" s="136">
        <f t="shared" si="1"/>
        <v>-5.4376537849182234E-2</v>
      </c>
      <c r="CH32" s="295">
        <v>165.9549829919664</v>
      </c>
      <c r="CI32" s="295">
        <f t="shared" si="2"/>
        <v>-10.217683363028158</v>
      </c>
      <c r="CJ32" s="136">
        <f t="shared" si="3"/>
        <v>-5.7998119540514537E-2</v>
      </c>
      <c r="CK32" s="295">
        <v>131.96091685614206</v>
      </c>
      <c r="CL32" s="295">
        <f t="shared" si="4"/>
        <v>7.43791882986784E-2</v>
      </c>
      <c r="CM32" s="136">
        <f t="shared" si="5"/>
        <v>5.6396346142623436E-4</v>
      </c>
      <c r="CN32" s="295">
        <v>141.08077116032396</v>
      </c>
      <c r="CO32" s="295">
        <f t="shared" si="6"/>
        <v>2.2895071964730676</v>
      </c>
      <c r="CP32" s="136">
        <f t="shared" si="7"/>
        <v>1.6496046877052615E-2</v>
      </c>
      <c r="CQ32" s="295">
        <v>126.68568464730289</v>
      </c>
      <c r="CR32" s="295">
        <f t="shared" si="8"/>
        <v>3.757507851722778</v>
      </c>
      <c r="CS32" s="136">
        <f t="shared" si="9"/>
        <v>3.0566693085924621E-2</v>
      </c>
      <c r="CT32" s="295">
        <v>142.31400673982546</v>
      </c>
      <c r="CU32" s="295">
        <f t="shared" si="10"/>
        <v>18.252176861340828</v>
      </c>
      <c r="CV32" s="136">
        <f t="shared" si="11"/>
        <v>0.14712161572353372</v>
      </c>
      <c r="CW32" s="295">
        <v>136.6643608435765</v>
      </c>
      <c r="CX32" s="295">
        <f t="shared" si="12"/>
        <v>8.899335801840266</v>
      </c>
      <c r="CY32" s="136">
        <f t="shared" si="13"/>
        <v>6.9653927582553773E-2</v>
      </c>
      <c r="CZ32" s="295">
        <v>133.44710567096251</v>
      </c>
      <c r="DA32" s="295">
        <f t="shared" si="14"/>
        <v>2.860745263799032</v>
      </c>
      <c r="DB32" s="136">
        <f t="shared" si="15"/>
        <v>2.1906922398934568E-2</v>
      </c>
      <c r="DC32" s="295">
        <v>131.45865378366082</v>
      </c>
      <c r="DD32" s="295">
        <f t="shared" si="34"/>
        <v>12.476398671064345</v>
      </c>
      <c r="DE32" s="136">
        <f t="shared" si="35"/>
        <v>0.10485932258770482</v>
      </c>
      <c r="DF32" s="295">
        <v>119.83933787731256</v>
      </c>
      <c r="DG32" s="295">
        <f t="shared" si="18"/>
        <v>2.5894776201856757</v>
      </c>
      <c r="DH32" s="136">
        <f t="shared" si="19"/>
        <v>2.208512329572928E-2</v>
      </c>
      <c r="DI32" s="295">
        <v>120.9675570331308</v>
      </c>
      <c r="DJ32" s="295">
        <f t="shared" si="20"/>
        <v>-2.9172811720369509</v>
      </c>
      <c r="DK32" s="136">
        <f t="shared" si="21"/>
        <v>-2.3548330968520884E-2</v>
      </c>
      <c r="DL32" s="295">
        <v>124.31412108151068</v>
      </c>
      <c r="DM32" s="295">
        <f t="shared" si="22"/>
        <v>4.2984504496992884</v>
      </c>
      <c r="DN32" s="136">
        <f t="shared" si="23"/>
        <v>3.5815743286443297E-2</v>
      </c>
      <c r="DO32" s="295">
        <v>128.06247994008774</v>
      </c>
      <c r="DP32" s="295">
        <f t="shared" si="24"/>
        <v>-5.4802409346868615</v>
      </c>
      <c r="DQ32" s="866">
        <f t="shared" si="25"/>
        <v>-4.1037361668149488E-2</v>
      </c>
      <c r="DR32" s="295">
        <v>134.64245023791972</v>
      </c>
      <c r="DS32" s="295">
        <f t="shared" si="26"/>
        <v>-7.8419968822889814</v>
      </c>
      <c r="DT32" s="866">
        <f t="shared" si="27"/>
        <v>-5.5037564034430983E-2</v>
      </c>
      <c r="DU32" s="295">
        <v>170.75915694700225</v>
      </c>
      <c r="DV32" s="295">
        <f t="shared" si="28"/>
        <v>7.5284790815572933</v>
      </c>
      <c r="DW32" s="866">
        <f t="shared" si="29"/>
        <v>4.6121716701827353E-2</v>
      </c>
      <c r="DX32" s="295">
        <v>136.03189444704174</v>
      </c>
      <c r="DY32" s="295">
        <f t="shared" si="30"/>
        <v>-5.6252416494996282</v>
      </c>
      <c r="DZ32" s="866">
        <f t="shared" si="31"/>
        <v>-3.9710259606448244E-2</v>
      </c>
      <c r="EA32" s="295">
        <v>128.65513956643477</v>
      </c>
      <c r="EB32" s="295">
        <f t="shared" si="32"/>
        <v>1.0339976517249738</v>
      </c>
      <c r="EC32" s="866">
        <f t="shared" si="33"/>
        <v>8.1020874457932886E-3</v>
      </c>
    </row>
    <row r="33" spans="1:133" x14ac:dyDescent="0.25">
      <c r="A33" s="72" t="s">
        <v>33</v>
      </c>
      <c r="B33" s="282">
        <v>135.35</v>
      </c>
      <c r="C33" s="295">
        <v>134.77024009192249</v>
      </c>
      <c r="D33" s="295">
        <v>133.78982615844245</v>
      </c>
      <c r="E33" s="295">
        <v>132.18919617472216</v>
      </c>
      <c r="F33" s="295">
        <v>133.62878957120515</v>
      </c>
      <c r="G33" s="295">
        <v>132.95929645826325</v>
      </c>
      <c r="H33" s="295">
        <v>128.90962502160014</v>
      </c>
      <c r="I33" s="295">
        <v>147.09281023646457</v>
      </c>
      <c r="J33" s="295">
        <v>134.12981436110564</v>
      </c>
      <c r="K33" s="295">
        <v>133.82018844825589</v>
      </c>
      <c r="L33" s="295">
        <v>171.59610799664927</v>
      </c>
      <c r="M33" s="295">
        <v>178.28186207524823</v>
      </c>
      <c r="N33" s="295">
        <v>156.26836846082793</v>
      </c>
      <c r="O33" s="295">
        <v>165.79878363874866</v>
      </c>
      <c r="P33" s="295">
        <v>136.7840504878763</v>
      </c>
      <c r="Q33" s="295">
        <v>134.95981031063124</v>
      </c>
      <c r="R33" s="295">
        <v>132.65899441585941</v>
      </c>
      <c r="S33" s="295">
        <v>133.84133593876663</v>
      </c>
      <c r="T33" s="295">
        <v>133.72234467082305</v>
      </c>
      <c r="U33" s="295">
        <v>135.75358503755521</v>
      </c>
      <c r="V33" s="295">
        <v>130.50937801912249</v>
      </c>
      <c r="W33" s="295">
        <v>128.94885745375407</v>
      </c>
      <c r="X33" s="295">
        <v>132.54034882514409</v>
      </c>
      <c r="Y33" s="295">
        <v>130.61509402972817</v>
      </c>
      <c r="Z33" s="295">
        <v>131.37489529735552</v>
      </c>
      <c r="AA33" s="295">
        <v>133.29973168092266</v>
      </c>
      <c r="AB33" s="295">
        <v>157.80107547680763</v>
      </c>
      <c r="AC33" s="295">
        <v>135.97096270833805</v>
      </c>
      <c r="AD33" s="295">
        <v>132.44449937431446</v>
      </c>
      <c r="AE33" s="295">
        <v>166.25712600747002</v>
      </c>
      <c r="AF33" s="295">
        <v>180.74003795066415</v>
      </c>
      <c r="AG33" s="295">
        <v>157.49631459420695</v>
      </c>
      <c r="AH33" s="295">
        <v>165.05617375462162</v>
      </c>
      <c r="AI33" s="295">
        <v>135.62639090026647</v>
      </c>
      <c r="AJ33" s="295">
        <v>133.04536960450937</v>
      </c>
      <c r="AK33" s="295">
        <v>131.94076598880727</v>
      </c>
      <c r="AL33" s="295">
        <v>134.43700938243444</v>
      </c>
      <c r="AM33" s="295">
        <v>133.27331394051271</v>
      </c>
      <c r="AN33" s="295">
        <v>134.8842369997781</v>
      </c>
      <c r="AO33" s="295">
        <v>131.69980597041493</v>
      </c>
      <c r="AP33" s="295">
        <v>130.39351897148896</v>
      </c>
      <c r="AQ33" s="295">
        <v>131.56357194014097</v>
      </c>
      <c r="AR33" s="295">
        <v>131.23838391398172</v>
      </c>
      <c r="AS33" s="295">
        <v>129.75143585710541</v>
      </c>
      <c r="AT33" s="295">
        <v>129.97936383690316</v>
      </c>
      <c r="AU33" s="295">
        <v>151.90379426363305</v>
      </c>
      <c r="AV33" s="295">
        <v>133.44842187550893</v>
      </c>
      <c r="AW33" s="295">
        <v>132.02641043109048</v>
      </c>
      <c r="AX33" s="295">
        <v>159.79332121328102</v>
      </c>
      <c r="AY33" s="295">
        <v>167.56264236902049</v>
      </c>
      <c r="AZ33" s="295">
        <v>154.89722365242187</v>
      </c>
      <c r="BA33" s="295">
        <v>159.12194097258691</v>
      </c>
      <c r="BB33" s="295">
        <v>134.7970135656432</v>
      </c>
      <c r="BC33" s="295">
        <v>128.60013395847287</v>
      </c>
      <c r="BD33" s="295">
        <v>132.90647583625619</v>
      </c>
      <c r="BE33" s="295">
        <v>128.43171566340021</v>
      </c>
      <c r="BF33" s="295">
        <v>129.95112346267592</v>
      </c>
      <c r="BG33" s="295">
        <v>133.27235809537746</v>
      </c>
      <c r="BH33" s="295">
        <v>-1.6118789044006405</v>
      </c>
      <c r="BI33" s="136">
        <v>-1.1950090983598671E-2</v>
      </c>
      <c r="BJ33" s="295">
        <v>130.37931842440966</v>
      </c>
      <c r="BK33" s="295">
        <v>129.41589723002809</v>
      </c>
      <c r="BL33" s="295">
        <v>128.27697985725305</v>
      </c>
      <c r="BM33" s="295">
        <v>129.39815690278988</v>
      </c>
      <c r="BN33" s="295">
        <v>132.37797395194173</v>
      </c>
      <c r="BO33" s="295">
        <v>139.21649610695547</v>
      </c>
      <c r="BP33" s="295">
        <v>148.69981537691271</v>
      </c>
      <c r="BQ33" s="295">
        <v>-3.2039788867203356</v>
      </c>
      <c r="BR33" s="238">
        <v>-2.1092158377293366E-2</v>
      </c>
      <c r="BS33" s="295">
        <v>137.97346242049991</v>
      </c>
      <c r="BT33" s="295">
        <v>4.5250405449909863</v>
      </c>
      <c r="BU33" s="238">
        <v>3.3908535458083547E-2</v>
      </c>
      <c r="BV33" s="295">
        <v>132.42524036255747</v>
      </c>
      <c r="BW33" s="295">
        <v>9.2371322700523137</v>
      </c>
      <c r="BX33" s="136">
        <v>7.1066144635412831E-2</v>
      </c>
      <c r="BY33" s="295">
        <v>158.71305418719211</v>
      </c>
      <c r="BZ33" s="295">
        <v>-1.0802670260889045</v>
      </c>
      <c r="CA33" s="136">
        <v>-6.7604016105719403E-3</v>
      </c>
      <c r="CB33" s="295">
        <v>174.14448669201519</v>
      </c>
      <c r="CC33" s="295">
        <v>6.5818443229946979</v>
      </c>
      <c r="CD33" s="136">
        <v>3.9279902906398483E-2</v>
      </c>
      <c r="CE33" s="295">
        <v>157.52401280683031</v>
      </c>
      <c r="CF33" s="295">
        <f t="shared" si="0"/>
        <v>2.6267891544084421</v>
      </c>
      <c r="CG33" s="136">
        <f t="shared" si="1"/>
        <v>1.69582713780769E-2</v>
      </c>
      <c r="CH33" s="295">
        <v>161.83579187699553</v>
      </c>
      <c r="CI33" s="295">
        <f t="shared" si="2"/>
        <v>2.7138509044086163</v>
      </c>
      <c r="CJ33" s="136">
        <f t="shared" si="3"/>
        <v>1.7055164660643191E-2</v>
      </c>
      <c r="CK33" s="295">
        <v>135.44251447477254</v>
      </c>
      <c r="CL33" s="295">
        <f t="shared" si="4"/>
        <v>0.64550090912933911</v>
      </c>
      <c r="CM33" s="136">
        <f t="shared" si="5"/>
        <v>4.7886885032137174E-3</v>
      </c>
      <c r="CN33" s="295">
        <v>133.61591445498772</v>
      </c>
      <c r="CO33" s="295">
        <f t="shared" si="6"/>
        <v>5.01578049651485</v>
      </c>
      <c r="CP33" s="136">
        <f t="shared" si="7"/>
        <v>3.9002918131753495E-2</v>
      </c>
      <c r="CQ33" s="295">
        <v>130.30478724008958</v>
      </c>
      <c r="CR33" s="295">
        <f t="shared" si="8"/>
        <v>-2.6016885961666105</v>
      </c>
      <c r="CS33" s="136">
        <f t="shared" si="9"/>
        <v>-1.957533355539387E-2</v>
      </c>
      <c r="CT33" s="295">
        <v>131.72491077398271</v>
      </c>
      <c r="CU33" s="295">
        <f t="shared" si="10"/>
        <v>3.2931951105825021</v>
      </c>
      <c r="CV33" s="136">
        <f t="shared" si="11"/>
        <v>2.5641603349856826E-2</v>
      </c>
      <c r="CW33" s="295">
        <v>131.69706399622518</v>
      </c>
      <c r="CX33" s="295">
        <f t="shared" si="12"/>
        <v>1.745940533549259</v>
      </c>
      <c r="CY33" s="136">
        <f t="shared" si="13"/>
        <v>1.3435363135207689E-2</v>
      </c>
      <c r="CZ33" s="295">
        <v>134.24626823845909</v>
      </c>
      <c r="DA33" s="295">
        <f t="shared" si="14"/>
        <v>0.97391014308163903</v>
      </c>
      <c r="DB33" s="136">
        <f t="shared" si="15"/>
        <v>7.307667974064451E-3</v>
      </c>
      <c r="DC33" s="295">
        <v>128.27784431137724</v>
      </c>
      <c r="DD33" s="295">
        <f t="shared" si="34"/>
        <v>-2.1014741130324239</v>
      </c>
      <c r="DE33" s="136">
        <f t="shared" si="35"/>
        <v>-1.6118155382525649E-2</v>
      </c>
      <c r="DF33" s="295">
        <v>131.5381205673759</v>
      </c>
      <c r="DG33" s="295">
        <f t="shared" si="18"/>
        <v>2.1222233373478048</v>
      </c>
      <c r="DH33" s="136">
        <f t="shared" si="19"/>
        <v>1.6398474861057409E-2</v>
      </c>
      <c r="DI33" s="295">
        <v>131.16558175268113</v>
      </c>
      <c r="DJ33" s="295">
        <f t="shared" si="20"/>
        <v>2.8886018954280814</v>
      </c>
      <c r="DK33" s="136">
        <f t="shared" si="21"/>
        <v>2.2518474465508347E-2</v>
      </c>
      <c r="DL33" s="295">
        <v>130.24513982456622</v>
      </c>
      <c r="DM33" s="295">
        <f t="shared" si="22"/>
        <v>0.84698292177634471</v>
      </c>
      <c r="DN33" s="136">
        <f t="shared" si="23"/>
        <v>6.5455563050456668E-3</v>
      </c>
      <c r="DO33" s="295">
        <v>129.01777589031121</v>
      </c>
      <c r="DP33" s="295">
        <f t="shared" si="24"/>
        <v>-3.3601980616305127</v>
      </c>
      <c r="DQ33" s="866">
        <f t="shared" si="25"/>
        <v>-2.5383362211378106E-2</v>
      </c>
      <c r="DR33" s="295">
        <v>130.05705195857996</v>
      </c>
      <c r="DS33" s="295">
        <f t="shared" si="26"/>
        <v>-9.1594441483755134</v>
      </c>
      <c r="DT33" s="866">
        <f t="shared" si="27"/>
        <v>-6.5792807637814796E-2</v>
      </c>
      <c r="DU33" s="295">
        <v>154.65885947046843</v>
      </c>
      <c r="DV33" s="295">
        <f t="shared" si="28"/>
        <v>5.9590440935557183</v>
      </c>
      <c r="DW33" s="866">
        <f t="shared" si="29"/>
        <v>4.0074320727643123E-2</v>
      </c>
      <c r="DX33" s="295">
        <v>132.94079200756292</v>
      </c>
      <c r="DY33" s="295">
        <f t="shared" si="30"/>
        <v>-5.0326704129369944</v>
      </c>
      <c r="DZ33" s="866">
        <f t="shared" si="31"/>
        <v>-3.6475640493814604E-2</v>
      </c>
      <c r="EA33" s="295">
        <v>131.24434888318788</v>
      </c>
      <c r="EB33" s="295">
        <f t="shared" si="32"/>
        <v>-1.1808914793695919</v>
      </c>
      <c r="EC33" s="866">
        <f t="shared" si="33"/>
        <v>-8.9174199430298532E-3</v>
      </c>
    </row>
    <row r="34" spans="1:133" x14ac:dyDescent="0.25">
      <c r="A34" s="72" t="s">
        <v>62</v>
      </c>
      <c r="B34" s="282">
        <v>0</v>
      </c>
      <c r="C34" s="514">
        <v>0</v>
      </c>
      <c r="D34" s="514">
        <v>220.66694720678021</v>
      </c>
      <c r="E34" s="514">
        <v>204.23075569321745</v>
      </c>
      <c r="F34" s="514">
        <v>212.25334044423946</v>
      </c>
      <c r="G34" s="514">
        <v>203.62777984842836</v>
      </c>
      <c r="H34" s="514">
        <v>207.42695456734629</v>
      </c>
      <c r="I34" s="514">
        <v>191.83899556868539</v>
      </c>
      <c r="J34" s="514">
        <v>203.12671815930869</v>
      </c>
      <c r="K34" s="514">
        <v>207.80622095762467</v>
      </c>
      <c r="L34" s="514">
        <v>242.41125021437145</v>
      </c>
      <c r="M34" s="514">
        <v>302.88461538461542</v>
      </c>
      <c r="N34" s="514">
        <v>269.8894692092797</v>
      </c>
      <c r="O34" s="514">
        <v>267.20393232738911</v>
      </c>
      <c r="P34" s="514">
        <v>211.41321041881065</v>
      </c>
      <c r="Q34" s="514">
        <v>229.93414773811796</v>
      </c>
      <c r="R34" s="514">
        <v>225.44619045665283</v>
      </c>
      <c r="S34" s="514">
        <v>228.9974581974765</v>
      </c>
      <c r="T34" s="514">
        <v>228.0099238981964</v>
      </c>
      <c r="U34" s="514">
        <v>217.78113859781786</v>
      </c>
      <c r="V34" s="514">
        <v>208.76491534953456</v>
      </c>
      <c r="W34" s="514">
        <v>201.46077352284365</v>
      </c>
      <c r="X34" s="514">
        <v>207.80018889162022</v>
      </c>
      <c r="Y34" s="514">
        <v>206.01568775392988</v>
      </c>
      <c r="Z34" s="514">
        <v>203.32605525014455</v>
      </c>
      <c r="AA34" s="514">
        <v>191.33741625947954</v>
      </c>
      <c r="AB34" s="514">
        <v>202.71817409609631</v>
      </c>
      <c r="AC34" s="514">
        <v>198.60930216616399</v>
      </c>
      <c r="AD34" s="514">
        <v>203.56445527131856</v>
      </c>
      <c r="AE34" s="514">
        <v>187.07376587624353</v>
      </c>
      <c r="AF34" s="514">
        <v>193.95770392749245</v>
      </c>
      <c r="AG34" s="514">
        <v>205.39354029476326</v>
      </c>
      <c r="AH34" s="514">
        <v>197.07606105493656</v>
      </c>
      <c r="AI34" s="514">
        <v>203.16245068646569</v>
      </c>
      <c r="AJ34" s="514">
        <v>209.16630491900662</v>
      </c>
      <c r="AK34" s="514">
        <v>204.20243174421154</v>
      </c>
      <c r="AL34" s="514">
        <v>204.55307207497322</v>
      </c>
      <c r="AM34" s="514">
        <v>205.56409905748581</v>
      </c>
      <c r="AN34" s="514">
        <v>203.93759587936066</v>
      </c>
      <c r="AO34" s="514">
        <v>202.24292761077618</v>
      </c>
      <c r="AP34" s="514">
        <v>199.82267309992164</v>
      </c>
      <c r="AQ34" s="514">
        <v>193.13454000615374</v>
      </c>
      <c r="AR34" s="514">
        <v>198.52547236724806</v>
      </c>
      <c r="AS34" s="514">
        <v>190.71667344805851</v>
      </c>
      <c r="AT34" s="514">
        <v>198.41328142217</v>
      </c>
      <c r="AU34" s="514">
        <v>238.68244641231482</v>
      </c>
      <c r="AV34" s="514">
        <v>198.44771241830065</v>
      </c>
      <c r="AW34" s="514">
        <v>198.51476595641395</v>
      </c>
      <c r="AX34" s="514">
        <v>213.00412829469673</v>
      </c>
      <c r="AY34" s="514">
        <v>203.78822455499773</v>
      </c>
      <c r="AZ34" s="514">
        <v>208.87511999301859</v>
      </c>
      <c r="BA34" s="514">
        <v>209.04286553141515</v>
      </c>
      <c r="BB34" s="533">
        <v>199.12092541464085</v>
      </c>
      <c r="BC34" s="514">
        <v>214.12470052283109</v>
      </c>
      <c r="BD34" s="514">
        <v>209.24824178800586</v>
      </c>
      <c r="BE34" s="514">
        <v>206.33697441268893</v>
      </c>
      <c r="BF34" s="514">
        <v>209.32219013089164</v>
      </c>
      <c r="BG34" s="514">
        <v>202.20776576447585</v>
      </c>
      <c r="BH34" s="514">
        <v>-1.7298301148848054</v>
      </c>
      <c r="BI34" s="502">
        <v>-8.482154099276995E-3</v>
      </c>
      <c r="BJ34" s="514">
        <v>200.70784624216918</v>
      </c>
      <c r="BK34" s="514">
        <v>210.22850400905347</v>
      </c>
      <c r="BL34" s="514">
        <v>202.80112475223186</v>
      </c>
      <c r="BM34" s="514">
        <v>204.33340596024885</v>
      </c>
      <c r="BN34" s="514">
        <v>201.56058214974576</v>
      </c>
      <c r="BO34" s="514">
        <v>199.27693589848931</v>
      </c>
      <c r="BP34" s="514">
        <v>193.70663224140714</v>
      </c>
      <c r="BQ34" s="514">
        <v>-44.975814170907682</v>
      </c>
      <c r="BR34" s="529">
        <v>-0.18843369023130288</v>
      </c>
      <c r="BS34" s="514">
        <v>199.12634286026957</v>
      </c>
      <c r="BT34" s="514">
        <v>0.67863044196892019</v>
      </c>
      <c r="BU34" s="529">
        <v>3.4196939521200427E-3</v>
      </c>
      <c r="BV34" s="514">
        <v>202.68016243025025</v>
      </c>
      <c r="BW34" s="514">
        <v>0.86365447631931147</v>
      </c>
      <c r="BX34" s="502">
        <v>4.3528057705053413E-3</v>
      </c>
      <c r="BY34" s="120">
        <v>193.95745270598016</v>
      </c>
      <c r="BZ34" s="514">
        <v>-19.046675588716568</v>
      </c>
      <c r="CA34" s="502">
        <v>-8.9419279059065923E-2</v>
      </c>
      <c r="CB34" s="514">
        <v>192.94191786577039</v>
      </c>
      <c r="CC34" s="514">
        <v>-10.846306689227333</v>
      </c>
      <c r="CD34" s="502">
        <v>-5.3223422074125615E-2</v>
      </c>
      <c r="CE34" s="514">
        <v>199.40125638005495</v>
      </c>
      <c r="CF34" s="514">
        <f t="shared" si="0"/>
        <v>-9.4738636129636404</v>
      </c>
      <c r="CG34" s="502">
        <f t="shared" si="1"/>
        <v>-4.5356592078943117E-2</v>
      </c>
      <c r="CH34" s="514">
        <v>195.88371726451845</v>
      </c>
      <c r="CI34" s="514">
        <f t="shared" si="2"/>
        <v>-13.159148266896693</v>
      </c>
      <c r="CJ34" s="502">
        <f t="shared" si="3"/>
        <v>-6.2949521063272659E-2</v>
      </c>
      <c r="CK34" s="514">
        <v>201.89654892455579</v>
      </c>
      <c r="CL34" s="514">
        <f t="shared" si="4"/>
        <v>2.7756235099149364</v>
      </c>
      <c r="CM34" s="502">
        <f t="shared" si="5"/>
        <v>1.3939386350957829E-2</v>
      </c>
      <c r="CN34" s="514">
        <v>257.81362064294029</v>
      </c>
      <c r="CO34" s="514">
        <f t="shared" si="6"/>
        <v>43.688920120109202</v>
      </c>
      <c r="CP34" s="502">
        <f t="shared" si="7"/>
        <v>0.2040349385822065</v>
      </c>
      <c r="CQ34" s="514">
        <v>259.24100542138984</v>
      </c>
      <c r="CR34" s="514">
        <f t="shared" si="8"/>
        <v>49.992763633383987</v>
      </c>
      <c r="CS34" s="502">
        <f t="shared" si="9"/>
        <v>0.23891605112760178</v>
      </c>
      <c r="CT34" s="514">
        <v>259.37645666750331</v>
      </c>
      <c r="CU34" s="514">
        <f t="shared" si="10"/>
        <v>53.039482254814374</v>
      </c>
      <c r="CV34" s="502">
        <f t="shared" si="11"/>
        <v>0.25705272845928018</v>
      </c>
      <c r="CW34" s="514">
        <v>258.53822398833449</v>
      </c>
      <c r="CX34" s="514">
        <f t="shared" si="12"/>
        <v>49.216033857442852</v>
      </c>
      <c r="CY34" s="502">
        <f t="shared" si="13"/>
        <v>0.23512095791978616</v>
      </c>
      <c r="CZ34" s="514">
        <v>217.6731868639508</v>
      </c>
      <c r="DA34" s="514">
        <f t="shared" si="14"/>
        <v>15.465421099474952</v>
      </c>
      <c r="DB34" s="502">
        <f t="shared" si="15"/>
        <v>7.648282468779416E-2</v>
      </c>
      <c r="DC34" s="514">
        <v>227.01818359406795</v>
      </c>
      <c r="DD34" s="514">
        <f t="shared" si="34"/>
        <v>26.310337351898767</v>
      </c>
      <c r="DE34" s="502">
        <f t="shared" si="35"/>
        <v>0.13108773694952291</v>
      </c>
      <c r="DF34" s="514">
        <v>225.70922346903447</v>
      </c>
      <c r="DG34" s="514">
        <f t="shared" si="18"/>
        <v>15.480719459981003</v>
      </c>
      <c r="DH34" s="502">
        <f t="shared" si="19"/>
        <v>7.3637585602161382E-2</v>
      </c>
      <c r="DI34" s="514">
        <v>224.56193268043469</v>
      </c>
      <c r="DJ34" s="514">
        <f t="shared" si="20"/>
        <v>21.760807928202837</v>
      </c>
      <c r="DK34" s="502">
        <f t="shared" si="21"/>
        <v>0.10730121913667225</v>
      </c>
      <c r="DL34" s="514">
        <v>225.8287356146169</v>
      </c>
      <c r="DM34" s="514">
        <f t="shared" si="22"/>
        <v>21.495329654368049</v>
      </c>
      <c r="DN34" s="502">
        <f t="shared" si="23"/>
        <v>0.10519733449042475</v>
      </c>
      <c r="DO34" s="514">
        <v>219.44991690421423</v>
      </c>
      <c r="DP34" s="514">
        <f t="shared" si="24"/>
        <v>17.889334754468479</v>
      </c>
      <c r="DQ34" s="870">
        <f t="shared" si="25"/>
        <v>8.8754133192460838E-2</v>
      </c>
      <c r="DR34" s="514">
        <v>222.39225045626847</v>
      </c>
      <c r="DS34" s="514">
        <f t="shared" si="26"/>
        <v>23.115314557779158</v>
      </c>
      <c r="DT34" s="870">
        <f t="shared" si="27"/>
        <v>0.11599593527247923</v>
      </c>
      <c r="DU34" s="514">
        <v>225.72288734859623</v>
      </c>
      <c r="DV34" s="514">
        <f t="shared" si="28"/>
        <v>32.016255107189096</v>
      </c>
      <c r="DW34" s="870">
        <f t="shared" si="29"/>
        <v>0.16528218335492403</v>
      </c>
      <c r="DX34" s="514">
        <v>220.61210753454486</v>
      </c>
      <c r="DY34" s="514">
        <f t="shared" si="30"/>
        <v>21.485764674275288</v>
      </c>
      <c r="DZ34" s="870">
        <f t="shared" si="31"/>
        <v>0.10790016210638802</v>
      </c>
      <c r="EA34" s="514">
        <v>224.18857380041189</v>
      </c>
      <c r="EB34" s="514">
        <f t="shared" si="32"/>
        <v>21.508411370161639</v>
      </c>
      <c r="EC34" s="870">
        <f t="shared" si="33"/>
        <v>0.10611996315901651</v>
      </c>
    </row>
    <row r="35" spans="1:133" x14ac:dyDescent="0.25">
      <c r="A35" s="72" t="s">
        <v>63</v>
      </c>
      <c r="B35" s="282">
        <v>0</v>
      </c>
      <c r="C35" s="202">
        <v>0</v>
      </c>
      <c r="D35" s="202">
        <v>0</v>
      </c>
      <c r="E35" s="202">
        <v>0</v>
      </c>
      <c r="F35" s="202">
        <v>0</v>
      </c>
      <c r="G35" s="202">
        <v>0</v>
      </c>
      <c r="H35" s="202">
        <v>0</v>
      </c>
      <c r="I35" s="202">
        <v>199.99999999999997</v>
      </c>
      <c r="J35" s="202">
        <v>199.99999999999997</v>
      </c>
      <c r="K35" s="202">
        <v>199.99999999999997</v>
      </c>
      <c r="L35" s="202">
        <v>0</v>
      </c>
      <c r="M35" s="202">
        <v>0</v>
      </c>
      <c r="N35" s="202">
        <v>0</v>
      </c>
      <c r="O35" s="202">
        <v>0</v>
      </c>
      <c r="P35" s="202">
        <v>199.99999999999997</v>
      </c>
      <c r="Q35" s="202">
        <v>0</v>
      </c>
      <c r="R35" s="202">
        <v>0</v>
      </c>
      <c r="S35" s="202">
        <v>0</v>
      </c>
      <c r="T35" s="202">
        <v>0</v>
      </c>
      <c r="U35" s="202">
        <v>199.99999999999997</v>
      </c>
      <c r="V35" s="202">
        <v>0</v>
      </c>
      <c r="W35" s="202">
        <v>0</v>
      </c>
      <c r="X35" s="202">
        <v>0</v>
      </c>
      <c r="Y35" s="202">
        <v>0</v>
      </c>
      <c r="Z35" s="202">
        <v>0</v>
      </c>
      <c r="AA35" s="202">
        <v>0</v>
      </c>
      <c r="AB35" s="202">
        <v>239.13043478260869</v>
      </c>
      <c r="AC35" s="202">
        <v>239.13043478260869</v>
      </c>
      <c r="AD35" s="202">
        <v>239.13043478260869</v>
      </c>
      <c r="AE35" s="202">
        <v>0</v>
      </c>
      <c r="AF35" s="202">
        <v>0</v>
      </c>
      <c r="AG35" s="202">
        <v>0</v>
      </c>
      <c r="AH35" s="202">
        <v>0</v>
      </c>
      <c r="AI35" s="202">
        <v>239.13043478260869</v>
      </c>
      <c r="AJ35" s="202">
        <v>0</v>
      </c>
      <c r="AK35" s="202">
        <v>0</v>
      </c>
      <c r="AL35" s="202">
        <v>0</v>
      </c>
      <c r="AM35" s="202">
        <v>0</v>
      </c>
      <c r="AN35" s="202">
        <v>239.13043478260869</v>
      </c>
      <c r="AO35" s="202">
        <v>0</v>
      </c>
      <c r="AP35" s="202">
        <v>0</v>
      </c>
      <c r="AQ35" s="202">
        <v>0</v>
      </c>
      <c r="AR35" s="202">
        <v>0</v>
      </c>
      <c r="AS35" s="202">
        <v>0</v>
      </c>
      <c r="AT35" s="202">
        <v>0</v>
      </c>
      <c r="AU35" s="202">
        <v>0</v>
      </c>
      <c r="AV35" s="202">
        <v>0</v>
      </c>
      <c r="AW35" s="202">
        <v>0</v>
      </c>
      <c r="AX35" s="202">
        <v>0</v>
      </c>
      <c r="AY35" s="202">
        <v>0</v>
      </c>
      <c r="AZ35" s="202">
        <v>0</v>
      </c>
      <c r="BA35" s="202">
        <v>0</v>
      </c>
      <c r="BB35" s="202">
        <v>0</v>
      </c>
      <c r="BC35" s="202">
        <v>0</v>
      </c>
      <c r="BD35" s="202">
        <v>0</v>
      </c>
      <c r="BE35" s="202">
        <v>0</v>
      </c>
      <c r="BF35" s="202">
        <v>0</v>
      </c>
      <c r="BG35" s="202">
        <v>0</v>
      </c>
      <c r="BH35" s="202">
        <v>-239.13043478260869</v>
      </c>
      <c r="BI35" s="136"/>
      <c r="BJ35" s="202">
        <v>0</v>
      </c>
      <c r="BK35" s="202">
        <v>0</v>
      </c>
      <c r="BL35" s="202">
        <v>0</v>
      </c>
      <c r="BM35" s="202">
        <v>0</v>
      </c>
      <c r="BN35" s="202">
        <v>0</v>
      </c>
      <c r="BO35" s="202">
        <v>0</v>
      </c>
      <c r="BP35" s="202">
        <v>0</v>
      </c>
      <c r="BQ35" s="202">
        <v>0</v>
      </c>
      <c r="BR35" s="506" t="e">
        <v>#DIV/0!</v>
      </c>
      <c r="BS35" s="202">
        <v>0</v>
      </c>
      <c r="BT35" s="202">
        <v>0</v>
      </c>
      <c r="BU35" s="506" t="e">
        <v>#DIV/0!</v>
      </c>
      <c r="BV35" s="202">
        <v>0</v>
      </c>
      <c r="BW35" s="202">
        <v>0</v>
      </c>
      <c r="BX35" s="136" t="e">
        <v>#DIV/0!</v>
      </c>
      <c r="BY35" s="202">
        <v>0</v>
      </c>
      <c r="BZ35" s="202">
        <v>0</v>
      </c>
      <c r="CA35" s="136" t="e">
        <v>#DIV/0!</v>
      </c>
      <c r="CB35" s="202">
        <v>0</v>
      </c>
      <c r="CC35" s="202">
        <v>0</v>
      </c>
      <c r="CD35" s="136" t="e">
        <v>#DIV/0!</v>
      </c>
      <c r="CE35" s="202">
        <v>0</v>
      </c>
      <c r="CF35" s="202">
        <f t="shared" si="0"/>
        <v>0</v>
      </c>
      <c r="CG35" s="136" t="e">
        <f t="shared" si="1"/>
        <v>#DIV/0!</v>
      </c>
      <c r="CH35" s="202">
        <v>0</v>
      </c>
      <c r="CI35" s="202">
        <f t="shared" si="2"/>
        <v>0</v>
      </c>
      <c r="CJ35" s="136" t="e">
        <f t="shared" si="3"/>
        <v>#DIV/0!</v>
      </c>
      <c r="CK35" s="202">
        <v>0</v>
      </c>
      <c r="CL35" s="202">
        <f t="shared" si="4"/>
        <v>0</v>
      </c>
      <c r="CM35" s="136" t="e">
        <f t="shared" si="5"/>
        <v>#DIV/0!</v>
      </c>
      <c r="CN35" s="202">
        <v>0</v>
      </c>
      <c r="CO35" s="202">
        <f t="shared" si="6"/>
        <v>0</v>
      </c>
      <c r="CP35" s="136" t="e">
        <f t="shared" si="7"/>
        <v>#DIV/0!</v>
      </c>
      <c r="CQ35" s="202">
        <v>0</v>
      </c>
      <c r="CR35" s="202">
        <f t="shared" si="8"/>
        <v>0</v>
      </c>
      <c r="CS35" s="136" t="e">
        <f t="shared" si="9"/>
        <v>#DIV/0!</v>
      </c>
      <c r="CT35" s="202">
        <v>0</v>
      </c>
      <c r="CU35" s="202">
        <f t="shared" si="10"/>
        <v>0</v>
      </c>
      <c r="CV35" s="136" t="e">
        <f t="shared" si="11"/>
        <v>#DIV/0!</v>
      </c>
      <c r="CW35" s="202">
        <v>0</v>
      </c>
      <c r="CX35" s="202">
        <f t="shared" si="12"/>
        <v>0</v>
      </c>
      <c r="CY35" s="136" t="e">
        <f t="shared" si="13"/>
        <v>#DIV/0!</v>
      </c>
      <c r="CZ35" s="202">
        <v>0</v>
      </c>
      <c r="DA35" s="202">
        <f t="shared" si="14"/>
        <v>0</v>
      </c>
      <c r="DB35" s="136" t="e">
        <f t="shared" si="15"/>
        <v>#DIV/0!</v>
      </c>
      <c r="DC35" s="202">
        <v>0</v>
      </c>
      <c r="DD35" s="202">
        <f t="shared" si="34"/>
        <v>0</v>
      </c>
      <c r="DE35" s="136" t="e">
        <f t="shared" si="35"/>
        <v>#DIV/0!</v>
      </c>
      <c r="DF35" s="202">
        <v>0</v>
      </c>
      <c r="DG35" s="202">
        <f t="shared" si="18"/>
        <v>0</v>
      </c>
      <c r="DH35" s="136" t="e">
        <f t="shared" si="19"/>
        <v>#DIV/0!</v>
      </c>
      <c r="DI35" s="202">
        <v>0</v>
      </c>
      <c r="DJ35" s="202">
        <f t="shared" si="20"/>
        <v>0</v>
      </c>
      <c r="DK35" s="136" t="e">
        <f t="shared" si="21"/>
        <v>#DIV/0!</v>
      </c>
      <c r="DL35" s="202">
        <v>0</v>
      </c>
      <c r="DM35" s="202">
        <f t="shared" si="22"/>
        <v>0</v>
      </c>
      <c r="DN35" s="136" t="e">
        <f t="shared" si="23"/>
        <v>#DIV/0!</v>
      </c>
      <c r="DO35" s="202">
        <v>0</v>
      </c>
      <c r="DP35" s="202">
        <f t="shared" si="24"/>
        <v>0</v>
      </c>
      <c r="DQ35" s="866" t="e">
        <f t="shared" si="25"/>
        <v>#DIV/0!</v>
      </c>
      <c r="DR35" s="202">
        <v>0</v>
      </c>
      <c r="DS35" s="202">
        <f t="shared" si="26"/>
        <v>0</v>
      </c>
      <c r="DT35" s="866" t="e">
        <f t="shared" si="27"/>
        <v>#DIV/0!</v>
      </c>
      <c r="DU35" s="202">
        <v>0</v>
      </c>
      <c r="DV35" s="202">
        <f t="shared" si="28"/>
        <v>0</v>
      </c>
      <c r="DW35" s="866" t="e">
        <f t="shared" si="29"/>
        <v>#DIV/0!</v>
      </c>
      <c r="DX35" s="202">
        <v>0</v>
      </c>
      <c r="DY35" s="202">
        <f t="shared" si="30"/>
        <v>0</v>
      </c>
      <c r="DZ35" s="866" t="e">
        <f t="shared" si="31"/>
        <v>#DIV/0!</v>
      </c>
      <c r="EA35" s="202">
        <v>0</v>
      </c>
      <c r="EB35" s="202">
        <f t="shared" si="32"/>
        <v>0</v>
      </c>
      <c r="EC35" s="866" t="e">
        <f t="shared" si="33"/>
        <v>#DIV/0!</v>
      </c>
    </row>
    <row r="36" spans="1:133" x14ac:dyDescent="0.25">
      <c r="A36" s="71" t="s">
        <v>35</v>
      </c>
      <c r="B36" s="282">
        <v>136.69999999999999</v>
      </c>
      <c r="C36" s="94">
        <v>321.3</v>
      </c>
      <c r="D36" s="95">
        <v>358.6</v>
      </c>
      <c r="E36" s="95">
        <v>278.5</v>
      </c>
      <c r="F36" s="127">
        <v>319.3</v>
      </c>
      <c r="G36" s="95">
        <v>374.4</v>
      </c>
      <c r="H36" s="95">
        <v>381.3</v>
      </c>
      <c r="I36" s="95">
        <v>303.60000000000002</v>
      </c>
      <c r="J36" s="95">
        <v>355.9</v>
      </c>
      <c r="K36" s="94">
        <v>331.96939695487782</v>
      </c>
      <c r="L36" s="295">
        <v>402.1</v>
      </c>
      <c r="M36" s="514">
        <v>379.42990703477852</v>
      </c>
      <c r="N36" s="28">
        <v>203.22975198162777</v>
      </c>
      <c r="O36" s="514">
        <v>256.85520841690254</v>
      </c>
      <c r="P36" s="124">
        <v>311.41439717576367</v>
      </c>
      <c r="Q36" s="514">
        <v>362.63677284858142</v>
      </c>
      <c r="R36" s="514">
        <v>300.99690998222547</v>
      </c>
      <c r="S36" s="514">
        <v>293.5</v>
      </c>
      <c r="T36" s="124">
        <v>309.60000000000002</v>
      </c>
      <c r="U36" s="28">
        <v>389.06700000000001</v>
      </c>
      <c r="V36" s="295">
        <v>289.10000000000002</v>
      </c>
      <c r="W36" s="295">
        <v>307</v>
      </c>
      <c r="X36" s="295">
        <v>297.3</v>
      </c>
      <c r="Y36" s="295">
        <v>297.60000000000002</v>
      </c>
      <c r="Z36" s="295">
        <v>314.89999999999998</v>
      </c>
      <c r="AA36" s="295">
        <v>188.6</v>
      </c>
      <c r="AB36" s="295">
        <v>198.3</v>
      </c>
      <c r="AC36" s="295">
        <v>254.1</v>
      </c>
      <c r="AD36" s="295">
        <v>284.70415494940471</v>
      </c>
      <c r="AE36" s="295">
        <v>249.1</v>
      </c>
      <c r="AF36" s="514">
        <v>261.68405861456483</v>
      </c>
      <c r="AG36" s="514">
        <v>236.99950725413549</v>
      </c>
      <c r="AH36" s="28">
        <v>239.11071124750592</v>
      </c>
      <c r="AI36" s="740">
        <v>281.6030554728552</v>
      </c>
      <c r="AJ36" s="295">
        <v>258.57760980444107</v>
      </c>
      <c r="AK36" s="514">
        <v>248.35978032892103</v>
      </c>
      <c r="AL36" s="514">
        <v>232.1</v>
      </c>
      <c r="AM36" s="28">
        <v>243.7</v>
      </c>
      <c r="AN36" s="740">
        <v>268.779</v>
      </c>
      <c r="AO36" s="40">
        <v>248.8859615864165</v>
      </c>
      <c r="AP36" s="40">
        <v>232.57575839735921</v>
      </c>
      <c r="AQ36" s="40">
        <v>226.96600000000001</v>
      </c>
      <c r="AR36" s="95">
        <v>236.387</v>
      </c>
      <c r="AS36" s="40">
        <v>223.86880927500039</v>
      </c>
      <c r="AT36" s="40">
        <v>227.66093398104877</v>
      </c>
      <c r="AU36" s="40">
        <v>218</v>
      </c>
      <c r="AV36" s="95">
        <v>221.1</v>
      </c>
      <c r="AW36" s="514">
        <v>231.87663375243102</v>
      </c>
      <c r="AX36" s="40">
        <v>250.40273241801953</v>
      </c>
      <c r="AY36" s="40">
        <v>171.46985962014864</v>
      </c>
      <c r="AZ36" s="40">
        <v>553.29999999999995</v>
      </c>
      <c r="BA36" s="95">
        <v>266.7</v>
      </c>
      <c r="BB36" s="740">
        <v>233.816311423955</v>
      </c>
      <c r="BC36" s="40">
        <v>238.09845005058875</v>
      </c>
      <c r="BD36" s="40">
        <v>230.87543256401338</v>
      </c>
      <c r="BE36" s="40">
        <v>212.2</v>
      </c>
      <c r="BF36" s="95">
        <v>225.73173373634788</v>
      </c>
      <c r="BG36" s="740">
        <v>230.98667254671781</v>
      </c>
      <c r="BH36" s="740">
        <v>-37.792327453282184</v>
      </c>
      <c r="BI36" s="546">
        <v>-0.14060744125576097</v>
      </c>
      <c r="BJ36" s="740">
        <v>218.89259610811354</v>
      </c>
      <c r="BK36" s="740">
        <v>218.89259610811354</v>
      </c>
      <c r="BL36" s="740">
        <v>236.24771853170995</v>
      </c>
      <c r="BM36" s="740">
        <v>228.91079708071095</v>
      </c>
      <c r="BN36" s="740">
        <v>226.5741708043989</v>
      </c>
      <c r="BO36" s="95">
        <v>209.6</v>
      </c>
      <c r="BP36" s="95">
        <v>216.8</v>
      </c>
      <c r="BQ36" s="95">
        <v>-1.1999999999999886</v>
      </c>
      <c r="BR36" s="766">
        <v>-5.504587155963251E-3</v>
      </c>
      <c r="BS36" s="95">
        <v>218.80860123279933</v>
      </c>
      <c r="BT36" s="95">
        <v>-2.2913987672006613</v>
      </c>
      <c r="BU36" s="766">
        <v>-1.0363630787881779E-2</v>
      </c>
      <c r="BV36" s="95">
        <v>225.6</v>
      </c>
      <c r="BW36" s="740">
        <v>-18.060933981048777</v>
      </c>
      <c r="BX36" s="546">
        <v>-7.9332600746302107E-2</v>
      </c>
      <c r="BY36" s="95">
        <v>218.89259610811354</v>
      </c>
      <c r="BZ36" s="740">
        <v>-31.510136309905988</v>
      </c>
      <c r="CA36" s="546">
        <v>-0.12583782934645985</v>
      </c>
      <c r="CB36" s="95">
        <v>195.5</v>
      </c>
      <c r="CC36" s="740">
        <v>24.03014037985136</v>
      </c>
      <c r="CD36" s="546">
        <v>0.14014206597640258</v>
      </c>
      <c r="CE36" s="95">
        <v>208.30898580050774</v>
      </c>
      <c r="CF36" s="740">
        <f t="shared" si="0"/>
        <v>-344.99101419949221</v>
      </c>
      <c r="CG36" s="546">
        <f t="shared" si="1"/>
        <v>-0.6235152976676166</v>
      </c>
      <c r="CH36" s="95">
        <v>224.2</v>
      </c>
      <c r="CI36" s="740">
        <f t="shared" si="2"/>
        <v>-42.5</v>
      </c>
      <c r="CJ36" s="546">
        <f t="shared" si="3"/>
        <v>-0.15935508061492315</v>
      </c>
      <c r="CK36" s="95">
        <v>224.2</v>
      </c>
      <c r="CL36" s="740">
        <f t="shared" si="4"/>
        <v>-9.6163114239550112</v>
      </c>
      <c r="CM36" s="546">
        <f t="shared" si="5"/>
        <v>-4.1127632907178774E-2</v>
      </c>
      <c r="CN36" s="95">
        <v>199.5</v>
      </c>
      <c r="CO36" s="740">
        <f t="shared" si="6"/>
        <v>-38.598450050588752</v>
      </c>
      <c r="CP36" s="546">
        <f t="shared" si="7"/>
        <v>-0.16211130329654705</v>
      </c>
      <c r="CQ36" s="95">
        <v>201.1</v>
      </c>
      <c r="CR36" s="740">
        <f t="shared" si="8"/>
        <v>-29.775432564013386</v>
      </c>
      <c r="CS36" s="546">
        <f t="shared" si="9"/>
        <v>-0.12896752258713251</v>
      </c>
      <c r="CT36" s="95">
        <v>224.81867278041605</v>
      </c>
      <c r="CU36" s="740">
        <f t="shared" si="10"/>
        <v>12.618672780416063</v>
      </c>
      <c r="CV36" s="546">
        <f t="shared" si="11"/>
        <v>5.9465941472271737E-2</v>
      </c>
      <c r="CW36" s="95">
        <v>210.48996321945469</v>
      </c>
      <c r="CX36" s="740">
        <f t="shared" si="12"/>
        <v>-15.241770516893183</v>
      </c>
      <c r="CY36" s="546">
        <f t="shared" si="13"/>
        <v>-6.7521611891287733E-2</v>
      </c>
      <c r="CZ36" s="95">
        <v>219.19857708510608</v>
      </c>
      <c r="DA36" s="740">
        <f t="shared" si="14"/>
        <v>-11.788095461611732</v>
      </c>
      <c r="DB36" s="546">
        <f t="shared" si="15"/>
        <v>-5.1033660650821967E-2</v>
      </c>
      <c r="DC36" s="95">
        <v>218.89259610811354</v>
      </c>
      <c r="DD36" s="740">
        <f t="shared" si="34"/>
        <v>0</v>
      </c>
      <c r="DE36" s="546">
        <f t="shared" si="35"/>
        <v>0</v>
      </c>
      <c r="DF36" s="95">
        <v>236.8</v>
      </c>
      <c r="DG36" s="740">
        <f t="shared" si="18"/>
        <v>17.907403891886474</v>
      </c>
      <c r="DH36" s="546">
        <f t="shared" si="19"/>
        <v>8.1809089070522076E-2</v>
      </c>
      <c r="DI36" s="95">
        <v>234.4</v>
      </c>
      <c r="DJ36" s="740">
        <f t="shared" si="20"/>
        <v>-1.847718531709944</v>
      </c>
      <c r="DK36" s="546">
        <f t="shared" si="21"/>
        <v>-7.8211063505442373E-3</v>
      </c>
      <c r="DL36" s="95">
        <v>228.9</v>
      </c>
      <c r="DM36" s="740">
        <f t="shared" si="22"/>
        <v>-1.0797080710943874E-2</v>
      </c>
      <c r="DN36" s="546">
        <f t="shared" si="23"/>
        <v>-4.7167197216726149E-5</v>
      </c>
      <c r="DO36" s="95">
        <v>231.4</v>
      </c>
      <c r="DP36" s="740">
        <f t="shared" si="24"/>
        <v>4.8258291956011021</v>
      </c>
      <c r="DQ36" s="567">
        <f t="shared" si="25"/>
        <v>2.1299114450990232E-2</v>
      </c>
      <c r="DR36" s="95">
        <v>221.72669366120957</v>
      </c>
      <c r="DS36" s="740">
        <f t="shared" si="26"/>
        <v>12.126693661209572</v>
      </c>
      <c r="DT36" s="567">
        <f t="shared" si="27"/>
        <v>5.7856362887450247E-2</v>
      </c>
      <c r="DU36" s="95">
        <v>221.72669366120957</v>
      </c>
      <c r="DV36" s="740">
        <f t="shared" si="28"/>
        <v>4.9266936612095549</v>
      </c>
      <c r="DW36" s="567">
        <f t="shared" si="29"/>
        <v>2.2724601758346653E-2</v>
      </c>
      <c r="DX36" s="95">
        <v>218.8</v>
      </c>
      <c r="DY36" s="740">
        <f t="shared" si="30"/>
        <v>-8.6012327993216786E-3</v>
      </c>
      <c r="DZ36" s="567">
        <f t="shared" si="31"/>
        <v>-3.9309390722581689E-5</v>
      </c>
      <c r="EA36" s="95">
        <v>225.6</v>
      </c>
      <c r="EB36" s="740">
        <f t="shared" si="32"/>
        <v>0</v>
      </c>
      <c r="EC36" s="567">
        <f t="shared" si="33"/>
        <v>0</v>
      </c>
    </row>
    <row r="37" spans="1:133" x14ac:dyDescent="0.25">
      <c r="A37" s="70" t="s">
        <v>77</v>
      </c>
      <c r="B37" s="281"/>
      <c r="C37" s="29">
        <v>174.7</v>
      </c>
      <c r="D37" s="515">
        <v>176.29614036825618</v>
      </c>
      <c r="E37" s="515">
        <v>186.48291018269893</v>
      </c>
      <c r="F37" s="123">
        <v>178.7</v>
      </c>
      <c r="G37" s="503">
        <v>181</v>
      </c>
      <c r="H37" s="503">
        <v>167.6</v>
      </c>
      <c r="I37" s="503">
        <v>163</v>
      </c>
      <c r="J37" s="503">
        <v>174.9</v>
      </c>
      <c r="K37" s="29">
        <v>177.30309697307632</v>
      </c>
      <c r="L37" s="29">
        <v>200.12845215157355</v>
      </c>
      <c r="M37" s="515">
        <v>183.3</v>
      </c>
      <c r="N37" s="504">
        <v>175.8</v>
      </c>
      <c r="O37" s="503">
        <v>182.5</v>
      </c>
      <c r="P37" s="123">
        <v>177.97947453823429</v>
      </c>
      <c r="Q37" s="503">
        <v>178.14734289417569</v>
      </c>
      <c r="R37" s="503">
        <v>177.19628447113149</v>
      </c>
      <c r="S37" s="503">
        <v>173.54600014461667</v>
      </c>
      <c r="T37" s="123">
        <v>175.9</v>
      </c>
      <c r="U37" s="504">
        <v>176.79499999999999</v>
      </c>
      <c r="V37" s="503">
        <v>170.5</v>
      </c>
      <c r="W37" s="503">
        <v>168.34700761629398</v>
      </c>
      <c r="X37" s="503">
        <v>173.42360765905502</v>
      </c>
      <c r="Y37" s="503">
        <v>170.7</v>
      </c>
      <c r="Z37" s="29">
        <v>171.3</v>
      </c>
      <c r="AA37" s="515">
        <v>160.03028572847106</v>
      </c>
      <c r="AB37" s="515">
        <v>173.7</v>
      </c>
      <c r="AC37" s="504">
        <v>167.5</v>
      </c>
      <c r="AD37" s="503">
        <v>169.57868562171421</v>
      </c>
      <c r="AE37" s="29">
        <v>204.54109982755318</v>
      </c>
      <c r="AF37" s="515">
        <v>227.6</v>
      </c>
      <c r="AG37" s="515">
        <v>168.9</v>
      </c>
      <c r="AH37" s="504">
        <v>185.1</v>
      </c>
      <c r="AI37" s="503">
        <v>171.54991226164412</v>
      </c>
      <c r="AJ37" s="29">
        <v>170.85694908685753</v>
      </c>
      <c r="AK37" s="515">
        <v>179.18344288314785</v>
      </c>
      <c r="AL37" s="515">
        <v>171.5</v>
      </c>
      <c r="AM37" s="504">
        <v>173.8</v>
      </c>
      <c r="AN37" s="503">
        <v>171.95400000000001</v>
      </c>
      <c r="AO37" s="503">
        <v>175.5</v>
      </c>
      <c r="AP37" s="503">
        <v>170.5</v>
      </c>
      <c r="AQ37" s="503">
        <v>167.9</v>
      </c>
      <c r="AR37" s="503">
        <v>171.4</v>
      </c>
      <c r="AS37" s="503">
        <v>146.80000000000001</v>
      </c>
      <c r="AT37" s="503">
        <v>159.40194914480293</v>
      </c>
      <c r="AU37" s="503">
        <v>162.5</v>
      </c>
      <c r="AV37" s="503">
        <v>153.9</v>
      </c>
      <c r="AW37" s="503">
        <v>164.96985523163187</v>
      </c>
      <c r="AX37" s="503">
        <v>244.64626079156855</v>
      </c>
      <c r="AY37" s="503">
        <v>212.65377855887522</v>
      </c>
      <c r="AZ37" s="503">
        <v>183.2</v>
      </c>
      <c r="BA37" s="503">
        <v>198.6</v>
      </c>
      <c r="BB37" s="503">
        <v>168.28014242469555</v>
      </c>
      <c r="BC37" s="503">
        <v>176.88722403418694</v>
      </c>
      <c r="BD37" s="503">
        <v>189.22852983988355</v>
      </c>
      <c r="BE37" s="503">
        <v>169.91400500255892</v>
      </c>
      <c r="BF37" s="503">
        <v>178.24751736410082</v>
      </c>
      <c r="BG37" s="503">
        <v>171.4641623094011</v>
      </c>
      <c r="BH37" s="503">
        <v>-0.48983769059890392</v>
      </c>
      <c r="BI37" s="485">
        <v>-2.8486553996935893E-3</v>
      </c>
      <c r="BJ37" s="503">
        <v>169.03201782571875</v>
      </c>
      <c r="BK37" s="503">
        <v>171.97946806597682</v>
      </c>
      <c r="BL37" s="503">
        <v>173.74183858491372</v>
      </c>
      <c r="BM37" s="503">
        <v>171.346214669772</v>
      </c>
      <c r="BN37" s="503">
        <v>169.45085180549665</v>
      </c>
      <c r="BO37" s="503">
        <v>157.8174073624759</v>
      </c>
      <c r="BP37" s="503">
        <v>172.40130387540745</v>
      </c>
      <c r="BQ37" s="503">
        <v>9.9013038754074501</v>
      </c>
      <c r="BR37" s="765">
        <v>6.0931100771738154E-2</v>
      </c>
      <c r="BS37" s="503">
        <v>165.78882456216718</v>
      </c>
      <c r="BT37" s="503">
        <v>11.888824562167173</v>
      </c>
      <c r="BU37" s="765">
        <v>7.7250322041372138E-2</v>
      </c>
      <c r="BV37" s="503">
        <v>169.50513134809046</v>
      </c>
      <c r="BW37" s="503">
        <v>-1.5845417823270225</v>
      </c>
      <c r="BX37" s="485">
        <v>-9.9405420751009776E-3</v>
      </c>
      <c r="BY37" s="503">
        <v>184.88061747096589</v>
      </c>
      <c r="BZ37" s="503">
        <v>-59.765643320602663</v>
      </c>
      <c r="CA37" s="485">
        <v>-0.24429412134576314</v>
      </c>
      <c r="CB37" s="503">
        <v>197.68589111131044</v>
      </c>
      <c r="CC37" s="503">
        <v>-14.967887447564777</v>
      </c>
      <c r="CD37" s="485">
        <v>-7.0386181468300488E-2</v>
      </c>
      <c r="CE37" s="503">
        <v>164.15286713778434</v>
      </c>
      <c r="CF37" s="503">
        <f t="shared" si="0"/>
        <v>-19.047132862215648</v>
      </c>
      <c r="CG37" s="485">
        <f t="shared" si="1"/>
        <v>-0.10396906584178847</v>
      </c>
      <c r="CH37" s="503">
        <v>176.52230848377141</v>
      </c>
      <c r="CI37" s="503">
        <f t="shared" si="2"/>
        <v>-22.077691516228583</v>
      </c>
      <c r="CJ37" s="485">
        <f t="shared" si="3"/>
        <v>-0.1111666239487844</v>
      </c>
      <c r="CK37" s="503">
        <v>170.05874018537102</v>
      </c>
      <c r="CL37" s="503">
        <f t="shared" si="4"/>
        <v>1.778597760675467</v>
      </c>
      <c r="CM37" s="485">
        <f t="shared" si="5"/>
        <v>1.0569267027280891E-2</v>
      </c>
      <c r="CN37" s="503">
        <v>159.25146148831342</v>
      </c>
      <c r="CO37" s="503">
        <f t="shared" si="6"/>
        <v>-17.635762545873519</v>
      </c>
      <c r="CP37" s="485">
        <f t="shared" si="7"/>
        <v>-9.9700601002506883E-2</v>
      </c>
      <c r="CQ37" s="503">
        <v>174.00279943385752</v>
      </c>
      <c r="CR37" s="503">
        <f t="shared" si="8"/>
        <v>-15.225730406026031</v>
      </c>
      <c r="CS37" s="485">
        <f t="shared" si="9"/>
        <v>-8.0462129145691411E-2</v>
      </c>
      <c r="CT37" s="503">
        <v>174.34569672770377</v>
      </c>
      <c r="CU37" s="503">
        <f t="shared" si="10"/>
        <v>4.4316917251448444</v>
      </c>
      <c r="CV37" s="485">
        <f t="shared" si="11"/>
        <v>2.6081968493874903E-2</v>
      </c>
      <c r="CW37" s="503">
        <v>170.53102004783401</v>
      </c>
      <c r="CX37" s="503">
        <f t="shared" si="12"/>
        <v>-7.7164973162668105</v>
      </c>
      <c r="CY37" s="485">
        <f t="shared" si="13"/>
        <v>-4.3290910473129086E-2</v>
      </c>
      <c r="CZ37" s="503">
        <v>170.22893485018838</v>
      </c>
      <c r="DA37" s="503">
        <f t="shared" si="14"/>
        <v>-1.235227459212723</v>
      </c>
      <c r="DB37" s="485">
        <f t="shared" si="15"/>
        <v>-7.203997865068726E-3</v>
      </c>
      <c r="DC37" s="503">
        <v>174.49001824767819</v>
      </c>
      <c r="DD37" s="503">
        <f t="shared" si="34"/>
        <v>5.45800042195944</v>
      </c>
      <c r="DE37" s="485">
        <f t="shared" si="35"/>
        <v>3.2289743044935641E-2</v>
      </c>
      <c r="DF37" s="503">
        <v>174.78651235494777</v>
      </c>
      <c r="DG37" s="503">
        <f t="shared" si="18"/>
        <v>2.8070442889709568</v>
      </c>
      <c r="DH37" s="485">
        <f t="shared" si="19"/>
        <v>1.6321973317733982E-2</v>
      </c>
      <c r="DI37" s="503">
        <v>176.45860465793092</v>
      </c>
      <c r="DJ37" s="503">
        <f t="shared" si="20"/>
        <v>2.7167660730171974</v>
      </c>
      <c r="DK37" s="485">
        <f t="shared" si="21"/>
        <v>1.5636798223989203E-2</v>
      </c>
      <c r="DL37" s="503">
        <v>175.23625108045334</v>
      </c>
      <c r="DM37" s="503">
        <f t="shared" si="22"/>
        <v>3.890036410681347</v>
      </c>
      <c r="DN37" s="485">
        <f t="shared" si="23"/>
        <v>2.2702785808127963E-2</v>
      </c>
      <c r="DO37" s="503">
        <v>165.43990098360041</v>
      </c>
      <c r="DP37" s="503">
        <f t="shared" si="24"/>
        <v>-4.0109508218962446</v>
      </c>
      <c r="DQ37" s="868">
        <f t="shared" si="25"/>
        <v>-2.3670290111614166E-2</v>
      </c>
      <c r="DR37" s="503">
        <v>167.5189281325564</v>
      </c>
      <c r="DS37" s="503">
        <f t="shared" si="26"/>
        <v>9.7015207700804922</v>
      </c>
      <c r="DT37" s="868">
        <f t="shared" si="27"/>
        <v>6.1473071521178806E-2</v>
      </c>
      <c r="DU37" s="503">
        <v>182.44521760361351</v>
      </c>
      <c r="DV37" s="503">
        <f t="shared" si="28"/>
        <v>10.043913728206064</v>
      </c>
      <c r="DW37" s="868">
        <f t="shared" si="29"/>
        <v>5.8258919755413752E-2</v>
      </c>
      <c r="DX37" s="503">
        <v>168.7618551716443</v>
      </c>
      <c r="DY37" s="503">
        <f t="shared" si="30"/>
        <v>2.9730306094771208</v>
      </c>
      <c r="DZ37" s="868">
        <f t="shared" si="31"/>
        <v>1.7932635793326948E-2</v>
      </c>
      <c r="EA37" s="503">
        <v>173.02319816169111</v>
      </c>
      <c r="EB37" s="503">
        <f t="shared" si="32"/>
        <v>3.5180668136006545</v>
      </c>
      <c r="EC37" s="868">
        <f t="shared" si="33"/>
        <v>2.075492809935094E-2</v>
      </c>
    </row>
    <row r="38" spans="1:133" s="233" customFormat="1" x14ac:dyDescent="0.25">
      <c r="A38" s="71" t="s">
        <v>36</v>
      </c>
      <c r="B38" s="282">
        <v>181.8539724166659</v>
      </c>
      <c r="C38" s="202">
        <v>174.7</v>
      </c>
      <c r="D38" s="513">
        <v>176.29614036825618</v>
      </c>
      <c r="E38" s="513">
        <v>186.5</v>
      </c>
      <c r="F38" s="125">
        <v>178.7</v>
      </c>
      <c r="G38" s="513">
        <v>181</v>
      </c>
      <c r="H38" s="513">
        <v>167.6</v>
      </c>
      <c r="I38" s="513">
        <v>163</v>
      </c>
      <c r="J38" s="513">
        <v>174.9</v>
      </c>
      <c r="K38" s="202">
        <v>177.30309697307632</v>
      </c>
      <c r="L38" s="202">
        <v>200.12845215157355</v>
      </c>
      <c r="M38" s="513">
        <v>183.3</v>
      </c>
      <c r="N38" s="232">
        <v>175.8</v>
      </c>
      <c r="O38" s="513">
        <v>182.5</v>
      </c>
      <c r="P38" s="125">
        <v>177.97947453823429</v>
      </c>
      <c r="Q38" s="513">
        <v>178.14734289417569</v>
      </c>
      <c r="R38" s="513">
        <v>177.19628447113149</v>
      </c>
      <c r="S38" s="513">
        <v>173.54600014461667</v>
      </c>
      <c r="T38" s="125">
        <v>175.9</v>
      </c>
      <c r="U38" s="232">
        <v>176.79499999999999</v>
      </c>
      <c r="V38" s="233">
        <v>170.5</v>
      </c>
      <c r="W38" s="233">
        <v>168.34700761629398</v>
      </c>
      <c r="X38" s="219">
        <v>173.42360765905502</v>
      </c>
      <c r="Y38" s="513">
        <v>170.7</v>
      </c>
      <c r="Z38" s="202">
        <v>171.3</v>
      </c>
      <c r="AA38" s="513">
        <v>160.03028572847106</v>
      </c>
      <c r="AB38" s="513">
        <v>173.7</v>
      </c>
      <c r="AC38" s="232">
        <v>167.5</v>
      </c>
      <c r="AD38" s="513">
        <v>169.57868562171421</v>
      </c>
      <c r="AE38" s="116">
        <v>204.54109982755318</v>
      </c>
      <c r="AF38" s="513">
        <v>227.6</v>
      </c>
      <c r="AG38" s="219">
        <v>168.9</v>
      </c>
      <c r="AH38" s="117">
        <v>185.1</v>
      </c>
      <c r="AI38" s="219">
        <v>171.54991226164412</v>
      </c>
      <c r="AJ38" s="202">
        <v>170.85694908685753</v>
      </c>
      <c r="AK38" s="513">
        <v>179.18344288314785</v>
      </c>
      <c r="AL38" s="513">
        <v>171.5</v>
      </c>
      <c r="AM38" s="232">
        <v>173.8</v>
      </c>
      <c r="AN38" s="233">
        <v>171.95400000000001</v>
      </c>
      <c r="AO38" s="233">
        <v>175.5</v>
      </c>
      <c r="AP38" s="233">
        <v>170.5</v>
      </c>
      <c r="AQ38" s="219">
        <v>167.9</v>
      </c>
      <c r="AR38" s="513">
        <v>171.4</v>
      </c>
      <c r="AS38" s="233">
        <v>146.80000000000001</v>
      </c>
      <c r="AT38" s="233">
        <v>159.40194914480293</v>
      </c>
      <c r="AU38" s="219">
        <v>162.5</v>
      </c>
      <c r="AV38" s="513">
        <v>153.9</v>
      </c>
      <c r="AW38" s="513">
        <v>164.96985523163187</v>
      </c>
      <c r="AX38" s="233">
        <v>244.64626079156855</v>
      </c>
      <c r="AY38" s="233">
        <v>212.65377855887522</v>
      </c>
      <c r="AZ38" s="219">
        <v>183.2</v>
      </c>
      <c r="BA38" s="513">
        <v>198.6</v>
      </c>
      <c r="BB38" s="233">
        <v>168.28014242469555</v>
      </c>
      <c r="BC38" s="233">
        <v>176.88722403418694</v>
      </c>
      <c r="BD38" s="233">
        <v>189.22852983988355</v>
      </c>
      <c r="BE38" s="233">
        <v>169.91400500255892</v>
      </c>
      <c r="BF38" s="233">
        <v>178.24751736410082</v>
      </c>
      <c r="BG38" s="233">
        <v>171.4641623094011</v>
      </c>
      <c r="BH38" s="219">
        <v>-0.48983769059890392</v>
      </c>
      <c r="BI38" s="589">
        <v>-2.8486553996935893E-3</v>
      </c>
      <c r="BJ38" s="219">
        <v>169.03201782571875</v>
      </c>
      <c r="BK38" s="219">
        <v>171.97946806597682</v>
      </c>
      <c r="BL38" s="219">
        <v>173.74183858491372</v>
      </c>
      <c r="BM38" s="219">
        <v>171.346214669772</v>
      </c>
      <c r="BN38" s="219">
        <v>169.45085180549665</v>
      </c>
      <c r="BO38" s="233">
        <v>157.8174073624759</v>
      </c>
      <c r="BP38" s="233">
        <v>172.40130387540745</v>
      </c>
      <c r="BQ38" s="233">
        <v>9.9013038754074501</v>
      </c>
      <c r="BR38" s="508">
        <v>6.0931100771738154E-2</v>
      </c>
      <c r="BS38" s="233">
        <v>165.78882456216718</v>
      </c>
      <c r="BT38" s="233">
        <v>11.888824562167173</v>
      </c>
      <c r="BU38" s="508">
        <v>7.7250322041372138E-2</v>
      </c>
      <c r="BV38" s="233">
        <v>169.50513134809046</v>
      </c>
      <c r="BW38" s="219">
        <v>-1.5845417823270225</v>
      </c>
      <c r="BX38" s="589">
        <v>-9.9405420751009776E-3</v>
      </c>
      <c r="BY38" s="233">
        <v>184.88061747096589</v>
      </c>
      <c r="BZ38" s="219">
        <v>-59.765643320602663</v>
      </c>
      <c r="CA38" s="589">
        <v>-0.24429412134576314</v>
      </c>
      <c r="CB38" s="233">
        <v>197.68589111131044</v>
      </c>
      <c r="CC38" s="219">
        <v>-14.967887447564777</v>
      </c>
      <c r="CD38" s="589">
        <v>-7.0386181468300488E-2</v>
      </c>
      <c r="CE38" s="233">
        <v>164.15286713778434</v>
      </c>
      <c r="CF38" s="219">
        <f t="shared" si="0"/>
        <v>-19.047132862215648</v>
      </c>
      <c r="CG38" s="589">
        <f t="shared" si="1"/>
        <v>-0.10396906584178847</v>
      </c>
      <c r="CH38" s="233">
        <v>176.52230848377141</v>
      </c>
      <c r="CI38" s="219">
        <f t="shared" si="2"/>
        <v>-22.077691516228583</v>
      </c>
      <c r="CJ38" s="589">
        <f t="shared" si="3"/>
        <v>-0.1111666239487844</v>
      </c>
      <c r="CK38" s="233">
        <v>170.05874018537102</v>
      </c>
      <c r="CL38" s="219">
        <f t="shared" si="4"/>
        <v>1.778597760675467</v>
      </c>
      <c r="CM38" s="589">
        <f t="shared" si="5"/>
        <v>1.0569267027280891E-2</v>
      </c>
      <c r="CN38" s="233">
        <v>159.25146148831342</v>
      </c>
      <c r="CO38" s="219">
        <f t="shared" si="6"/>
        <v>-17.635762545873519</v>
      </c>
      <c r="CP38" s="589">
        <f t="shared" si="7"/>
        <v>-9.9700601002506883E-2</v>
      </c>
      <c r="CQ38" s="233">
        <v>174.00279943385752</v>
      </c>
      <c r="CR38" s="219">
        <f t="shared" si="8"/>
        <v>-15.225730406026031</v>
      </c>
      <c r="CS38" s="589">
        <f t="shared" si="9"/>
        <v>-8.0462129145691411E-2</v>
      </c>
      <c r="CT38" s="233">
        <v>174.34569672770377</v>
      </c>
      <c r="CU38" s="219">
        <f t="shared" si="10"/>
        <v>4.4316917251448444</v>
      </c>
      <c r="CV38" s="589">
        <f t="shared" si="11"/>
        <v>2.6081968493874903E-2</v>
      </c>
      <c r="CW38" s="233">
        <v>170.53102004783401</v>
      </c>
      <c r="CX38" s="219">
        <f t="shared" si="12"/>
        <v>-7.7164973162668105</v>
      </c>
      <c r="CY38" s="589">
        <f t="shared" si="13"/>
        <v>-4.3290910473129086E-2</v>
      </c>
      <c r="CZ38" s="233">
        <v>170.22893485018838</v>
      </c>
      <c r="DA38" s="219">
        <f t="shared" si="14"/>
        <v>-1.235227459212723</v>
      </c>
      <c r="DB38" s="589">
        <f t="shared" si="15"/>
        <v>-7.203997865068726E-3</v>
      </c>
      <c r="DC38" s="233">
        <v>174.49001824767819</v>
      </c>
      <c r="DD38" s="219">
        <f t="shared" si="34"/>
        <v>5.45800042195944</v>
      </c>
      <c r="DE38" s="589">
        <f t="shared" si="35"/>
        <v>3.2289743044935641E-2</v>
      </c>
      <c r="DF38" s="233">
        <v>174.78651235494777</v>
      </c>
      <c r="DG38" s="219">
        <f t="shared" si="18"/>
        <v>2.8070442889709568</v>
      </c>
      <c r="DH38" s="589">
        <f t="shared" si="19"/>
        <v>1.6321973317733982E-2</v>
      </c>
      <c r="DI38" s="233">
        <v>176.45860465793092</v>
      </c>
      <c r="DJ38" s="219">
        <f t="shared" si="20"/>
        <v>2.7167660730171974</v>
      </c>
      <c r="DK38" s="589">
        <f t="shared" si="21"/>
        <v>1.5636798223989203E-2</v>
      </c>
      <c r="DL38" s="233">
        <v>175.23625108045334</v>
      </c>
      <c r="DM38" s="219">
        <f t="shared" si="22"/>
        <v>3.890036410681347</v>
      </c>
      <c r="DN38" s="589">
        <f t="shared" si="23"/>
        <v>2.2702785808127963E-2</v>
      </c>
      <c r="DO38" s="233">
        <v>165.43990098360041</v>
      </c>
      <c r="DP38" s="219">
        <f t="shared" si="24"/>
        <v>-4.0109508218962446</v>
      </c>
      <c r="DQ38" s="871">
        <f t="shared" si="25"/>
        <v>-2.3670290111614166E-2</v>
      </c>
      <c r="DR38" s="233">
        <v>167.5189281325564</v>
      </c>
      <c r="DS38" s="219">
        <f t="shared" si="26"/>
        <v>9.7015207700804922</v>
      </c>
      <c r="DT38" s="871">
        <f t="shared" si="27"/>
        <v>6.1473071521178806E-2</v>
      </c>
      <c r="DU38" s="233">
        <v>182.44521760361351</v>
      </c>
      <c r="DV38" s="219">
        <f t="shared" si="28"/>
        <v>10.043913728206064</v>
      </c>
      <c r="DW38" s="871">
        <f t="shared" si="29"/>
        <v>5.8258919755413752E-2</v>
      </c>
      <c r="DX38" s="233">
        <v>168.7618551716443</v>
      </c>
      <c r="DY38" s="219">
        <f t="shared" si="30"/>
        <v>2.9730306094771208</v>
      </c>
      <c r="DZ38" s="871">
        <f t="shared" si="31"/>
        <v>1.7932635793326948E-2</v>
      </c>
      <c r="EA38" s="233">
        <v>173.02319816169111</v>
      </c>
      <c r="EB38" s="219">
        <f t="shared" si="32"/>
        <v>3.5180668136006545</v>
      </c>
      <c r="EC38" s="871">
        <f t="shared" si="33"/>
        <v>2.075492809935094E-2</v>
      </c>
    </row>
    <row r="39" spans="1:133" s="233" customFormat="1" x14ac:dyDescent="0.25">
      <c r="A39" s="72" t="s">
        <v>37</v>
      </c>
      <c r="B39" s="282">
        <v>264.86</v>
      </c>
      <c r="C39" s="202">
        <v>271.3</v>
      </c>
      <c r="D39" s="513">
        <v>284.82504951428837</v>
      </c>
      <c r="E39" s="513">
        <v>287.05835251726552</v>
      </c>
      <c r="F39" s="125">
        <v>280.5</v>
      </c>
      <c r="G39" s="120">
        <v>287.3</v>
      </c>
      <c r="H39" s="513"/>
      <c r="I39" s="513"/>
      <c r="J39" s="513">
        <v>246.5</v>
      </c>
      <c r="K39" s="202">
        <v>275.62168867652082</v>
      </c>
      <c r="L39" s="202"/>
      <c r="M39" s="513">
        <v>264.2</v>
      </c>
      <c r="N39" s="232">
        <v>0</v>
      </c>
      <c r="O39" s="513">
        <v>264.2</v>
      </c>
      <c r="P39" s="125">
        <v>275.52712005623982</v>
      </c>
      <c r="Q39" s="513">
        <v>283.82066276803118</v>
      </c>
      <c r="R39" s="513">
        <v>284.22661698672022</v>
      </c>
      <c r="S39" s="513">
        <v>274.10000000000002</v>
      </c>
      <c r="T39" s="125">
        <v>279.3</v>
      </c>
      <c r="U39" s="232">
        <v>280.53199999999998</v>
      </c>
      <c r="V39" s="233">
        <v>289.5</v>
      </c>
      <c r="W39" s="233">
        <v>284.54528547517202</v>
      </c>
      <c r="X39" s="219">
        <v>287.49622774368777</v>
      </c>
      <c r="Y39" s="513">
        <v>287.2</v>
      </c>
      <c r="Z39" s="202">
        <v>264.2</v>
      </c>
      <c r="AA39" s="513"/>
      <c r="AB39" s="513"/>
      <c r="AC39" s="232">
        <v>264.2</v>
      </c>
      <c r="AD39" s="513">
        <v>283.61637958033197</v>
      </c>
      <c r="AE39" s="116"/>
      <c r="AF39" s="513"/>
      <c r="AG39" s="513">
        <v>264.51612903225805</v>
      </c>
      <c r="AH39" s="232">
        <v>264.5</v>
      </c>
      <c r="AI39" s="233">
        <v>283.46295759333094</v>
      </c>
      <c r="AJ39" s="202">
        <v>266.1195779601407</v>
      </c>
      <c r="AK39" s="513">
        <v>253.97981479554676</v>
      </c>
      <c r="AL39" s="513">
        <v>245.4</v>
      </c>
      <c r="AM39" s="232">
        <v>251.1</v>
      </c>
      <c r="AN39" s="233">
        <v>271.149</v>
      </c>
      <c r="AO39" s="233">
        <v>289.39999999999998</v>
      </c>
      <c r="AP39" s="233">
        <v>279.39999999999998</v>
      </c>
      <c r="AQ39" s="219">
        <v>262.5</v>
      </c>
      <c r="AR39" s="513">
        <v>277.89999999999998</v>
      </c>
      <c r="AS39" s="233">
        <v>266.89999999999998</v>
      </c>
      <c r="AT39" s="233" t="e">
        <v>#DIV/0!</v>
      </c>
      <c r="AU39" s="219">
        <v>0</v>
      </c>
      <c r="AV39" s="513">
        <v>266.89999999999998</v>
      </c>
      <c r="AW39" s="513">
        <v>276.66806727277691</v>
      </c>
      <c r="AX39" s="233" t="e">
        <v>#DIV/0!</v>
      </c>
      <c r="AY39" s="233">
        <v>0</v>
      </c>
      <c r="AZ39" s="219">
        <v>0</v>
      </c>
      <c r="BA39" s="513">
        <v>0</v>
      </c>
      <c r="BB39" s="513">
        <v>276.66806727277691</v>
      </c>
      <c r="BC39" s="233">
        <v>265.74847595393993</v>
      </c>
      <c r="BD39" s="233">
        <v>288.22746291365536</v>
      </c>
      <c r="BE39" s="233">
        <v>289.23050349771137</v>
      </c>
      <c r="BF39" s="233">
        <v>284.91177801236614</v>
      </c>
      <c r="BG39" s="233">
        <v>280.12588399233584</v>
      </c>
      <c r="BH39" s="233">
        <v>8.9768839923358428</v>
      </c>
      <c r="BI39" s="546">
        <v>3.3106830533528919E-2</v>
      </c>
      <c r="BJ39" s="233">
        <v>272.94848128880687</v>
      </c>
      <c r="BK39" s="233">
        <v>276.16140417819327</v>
      </c>
      <c r="BL39" s="233">
        <v>287.18362407986285</v>
      </c>
      <c r="BM39" s="233">
        <v>278.35880933226071</v>
      </c>
      <c r="BN39" s="233">
        <v>284.93543758967002</v>
      </c>
      <c r="BO39" s="233">
        <v>0</v>
      </c>
      <c r="BP39" s="233">
        <v>0</v>
      </c>
      <c r="BQ39" s="233">
        <v>0</v>
      </c>
      <c r="BR39" s="508" t="e">
        <v>#DIV/0!</v>
      </c>
      <c r="BS39" s="233">
        <v>284.93543758967002</v>
      </c>
      <c r="BT39" s="233">
        <v>18.035437589670039</v>
      </c>
      <c r="BU39" s="508">
        <v>6.7573763917834553E-2</v>
      </c>
      <c r="BV39" s="233">
        <v>278.99896656704749</v>
      </c>
      <c r="BW39" s="233" t="e">
        <v>#DIV/0!</v>
      </c>
      <c r="BX39" s="546" t="e">
        <v>#DIV/0!</v>
      </c>
      <c r="BY39" s="233" t="e">
        <v>#DIV/0!</v>
      </c>
      <c r="BZ39" s="233" t="e">
        <v>#DIV/0!</v>
      </c>
      <c r="CA39" s="546" t="e">
        <v>#DIV/0!</v>
      </c>
      <c r="CB39" s="233" t="e">
        <v>#DIV/0!</v>
      </c>
      <c r="CC39" s="233" t="e">
        <v>#DIV/0!</v>
      </c>
      <c r="CD39" s="546" t="e">
        <v>#DIV/0!</v>
      </c>
      <c r="CE39" s="233" t="e">
        <v>#DIV/0!</v>
      </c>
      <c r="CF39" s="233" t="e">
        <f t="shared" si="0"/>
        <v>#DIV/0!</v>
      </c>
      <c r="CG39" s="546" t="e">
        <f t="shared" si="1"/>
        <v>#DIV/0!</v>
      </c>
      <c r="CH39" s="233" t="e">
        <v>#DIV/0!</v>
      </c>
      <c r="CI39" s="233" t="e">
        <f t="shared" si="2"/>
        <v>#DIV/0!</v>
      </c>
      <c r="CJ39" s="546" t="e">
        <f t="shared" si="3"/>
        <v>#DIV/0!</v>
      </c>
      <c r="CK39" s="233">
        <v>278.99896656704749</v>
      </c>
      <c r="CL39" s="233">
        <f t="shared" si="4"/>
        <v>2.33089929427058</v>
      </c>
      <c r="CM39" s="546">
        <f t="shared" si="5"/>
        <v>8.4248945577534377E-3</v>
      </c>
      <c r="CN39" s="233">
        <v>298.32402234636874</v>
      </c>
      <c r="CO39" s="233">
        <f t="shared" si="6"/>
        <v>32.575546392428805</v>
      </c>
      <c r="CP39" s="546">
        <f t="shared" si="7"/>
        <v>0.12258036955995513</v>
      </c>
      <c r="CQ39" s="233">
        <v>266.12981468904627</v>
      </c>
      <c r="CR39" s="233">
        <f t="shared" si="8"/>
        <v>-22.097648224609088</v>
      </c>
      <c r="CS39" s="546">
        <f t="shared" si="9"/>
        <v>-7.6667393180464921E-2</v>
      </c>
      <c r="CT39" s="233">
        <v>268.30279412983998</v>
      </c>
      <c r="CU39" s="233">
        <f t="shared" si="10"/>
        <v>-20.927709367871387</v>
      </c>
      <c r="CV39" s="546">
        <f t="shared" si="11"/>
        <v>-7.2356508441499795E-2</v>
      </c>
      <c r="CW39" s="233">
        <v>268.49503503417446</v>
      </c>
      <c r="CX39" s="233">
        <f t="shared" si="12"/>
        <v>-16.416742978191678</v>
      </c>
      <c r="CY39" s="546">
        <f t="shared" si="13"/>
        <v>-5.7620443397321169E-2</v>
      </c>
      <c r="CZ39" s="233">
        <v>274.86201875867675</v>
      </c>
      <c r="DA39" s="233">
        <f t="shared" si="14"/>
        <v>-5.2638652336590894</v>
      </c>
      <c r="DB39" s="546">
        <f t="shared" si="15"/>
        <v>-1.8791070495303128E-2</v>
      </c>
      <c r="DC39" s="233">
        <v>289.21070460704607</v>
      </c>
      <c r="DD39" s="233">
        <f t="shared" si="34"/>
        <v>16.262223318239194</v>
      </c>
      <c r="DE39" s="546">
        <f t="shared" si="35"/>
        <v>5.9579827084775494E-2</v>
      </c>
      <c r="DF39" s="233">
        <v>271.87886867917342</v>
      </c>
      <c r="DG39" s="233">
        <f t="shared" si="18"/>
        <v>-4.2825354990198434</v>
      </c>
      <c r="DH39" s="546">
        <f t="shared" si="19"/>
        <v>-1.5507364295759937E-2</v>
      </c>
      <c r="DI39" s="233">
        <v>294.28404213811939</v>
      </c>
      <c r="DJ39" s="233">
        <f t="shared" si="20"/>
        <v>7.1004180582565368</v>
      </c>
      <c r="DK39" s="546">
        <f t="shared" si="21"/>
        <v>2.4724313863669269E-2</v>
      </c>
      <c r="DL39" s="233">
        <v>285.2185129449341</v>
      </c>
      <c r="DM39" s="233">
        <f t="shared" si="22"/>
        <v>6.8597036126733997</v>
      </c>
      <c r="DN39" s="546">
        <f t="shared" si="23"/>
        <v>2.4643386099864262E-2</v>
      </c>
      <c r="DO39" s="233">
        <v>277.61013880506943</v>
      </c>
      <c r="DP39" s="233">
        <f t="shared" si="24"/>
        <v>-7.3252987846005908</v>
      </c>
      <c r="DQ39" s="567">
        <f t="shared" si="25"/>
        <v>-2.5708626650889285E-2</v>
      </c>
      <c r="DR39" s="233" t="e">
        <v>#DIV/0!</v>
      </c>
      <c r="DS39" s="233" t="e">
        <f t="shared" si="26"/>
        <v>#DIV/0!</v>
      </c>
      <c r="DT39" s="567" t="e">
        <f t="shared" si="27"/>
        <v>#DIV/0!</v>
      </c>
      <c r="DU39" s="233">
        <v>0</v>
      </c>
      <c r="DV39" s="233">
        <f t="shared" si="28"/>
        <v>0</v>
      </c>
      <c r="DW39" s="567" t="e">
        <f t="shared" si="29"/>
        <v>#DIV/0!</v>
      </c>
      <c r="DX39" s="233">
        <v>277.61013880506943</v>
      </c>
      <c r="DY39" s="233">
        <f t="shared" si="30"/>
        <v>-7.3252987846005908</v>
      </c>
      <c r="DZ39" s="567">
        <f t="shared" si="31"/>
        <v>-2.5708626650889285E-2</v>
      </c>
      <c r="EA39" s="233">
        <v>284.85007890583898</v>
      </c>
      <c r="EB39" s="233">
        <f t="shared" si="32"/>
        <v>5.8511123387914949</v>
      </c>
      <c r="EC39" s="567">
        <f t="shared" si="33"/>
        <v>2.0971806493718277E-2</v>
      </c>
    </row>
    <row r="40" spans="1:133" x14ac:dyDescent="0.25">
      <c r="A40" s="72" t="s">
        <v>65</v>
      </c>
      <c r="B40" s="282"/>
      <c r="C40" s="29"/>
      <c r="D40" s="515"/>
      <c r="E40" s="515"/>
      <c r="F40" s="124">
        <v>0</v>
      </c>
      <c r="G40" s="513"/>
      <c r="H40" s="513"/>
      <c r="I40" s="513"/>
      <c r="J40" s="514">
        <v>0</v>
      </c>
      <c r="K40" s="295">
        <v>0</v>
      </c>
      <c r="L40" s="295"/>
      <c r="M40" s="514"/>
      <c r="N40" s="28"/>
      <c r="O40" s="514"/>
      <c r="P40" s="124">
        <v>0</v>
      </c>
      <c r="Q40" s="514"/>
      <c r="R40" s="514"/>
      <c r="S40" s="514">
        <v>0</v>
      </c>
      <c r="T40" s="124">
        <v>0</v>
      </c>
      <c r="U40" s="28">
        <v>0</v>
      </c>
      <c r="V40" s="233"/>
      <c r="W40" s="233"/>
      <c r="X40" s="233"/>
      <c r="Y40" s="514">
        <v>0</v>
      </c>
      <c r="Z40" s="202"/>
      <c r="AA40" s="513"/>
      <c r="AB40" s="513"/>
      <c r="AC40" s="28">
        <v>0</v>
      </c>
      <c r="AD40" s="514">
        <v>0</v>
      </c>
      <c r="AE40" s="118"/>
      <c r="AF40" s="514"/>
      <c r="AG40" s="514"/>
      <c r="AH40" s="28"/>
      <c r="AI40" s="740">
        <v>0</v>
      </c>
      <c r="AJ40" s="295"/>
      <c r="AK40" s="514"/>
      <c r="AL40" s="514">
        <v>0</v>
      </c>
      <c r="AM40" s="28">
        <v>0</v>
      </c>
      <c r="AN40" s="740">
        <v>0</v>
      </c>
      <c r="AO40" s="233"/>
      <c r="AP40" s="233"/>
      <c r="AQ40" s="233"/>
      <c r="AR40" s="514"/>
      <c r="AS40" s="233"/>
      <c r="AT40" s="233"/>
      <c r="AU40" s="233"/>
      <c r="AV40" s="514"/>
      <c r="AW40" s="514">
        <v>0</v>
      </c>
      <c r="AX40" s="233"/>
      <c r="AY40" s="233"/>
      <c r="AZ40" s="233">
        <v>0</v>
      </c>
      <c r="BA40" s="514">
        <v>0</v>
      </c>
      <c r="BB40" s="740">
        <v>0</v>
      </c>
      <c r="BC40" s="233"/>
      <c r="BD40" s="233"/>
      <c r="BE40" s="233"/>
      <c r="BF40" s="233"/>
      <c r="BG40" s="233"/>
      <c r="BH40" s="740">
        <v>0</v>
      </c>
      <c r="BI40" s="546"/>
      <c r="BO40" s="233"/>
      <c r="BP40" s="233"/>
      <c r="BQ40" s="233">
        <v>0</v>
      </c>
      <c r="BR40" s="508" t="e">
        <v>#DIV/0!</v>
      </c>
      <c r="BS40" s="233"/>
      <c r="BT40" s="233">
        <v>0</v>
      </c>
      <c r="BU40" s="508" t="e">
        <v>#DIV/0!</v>
      </c>
      <c r="BV40" s="233">
        <v>0</v>
      </c>
      <c r="BX40" s="546"/>
      <c r="BY40" s="233"/>
      <c r="BZ40" s="740">
        <v>0</v>
      </c>
      <c r="CA40" s="546" t="e">
        <v>#DIV/0!</v>
      </c>
      <c r="CB40" s="233"/>
      <c r="CC40" s="740">
        <v>0</v>
      </c>
      <c r="CD40" s="546" t="e">
        <v>#DIV/0!</v>
      </c>
      <c r="CE40" s="233"/>
      <c r="CF40" s="740">
        <f t="shared" si="0"/>
        <v>0</v>
      </c>
      <c r="CG40" s="546" t="e">
        <f t="shared" si="1"/>
        <v>#DIV/0!</v>
      </c>
      <c r="CH40" s="233"/>
      <c r="CI40" s="740">
        <f t="shared" si="2"/>
        <v>0</v>
      </c>
      <c r="CJ40" s="546" t="e">
        <f t="shared" si="3"/>
        <v>#DIV/0!</v>
      </c>
      <c r="CK40" s="233"/>
      <c r="CL40" s="740">
        <f t="shared" si="4"/>
        <v>0</v>
      </c>
      <c r="CM40" s="546" t="e">
        <f t="shared" si="5"/>
        <v>#DIV/0!</v>
      </c>
      <c r="CN40" s="233"/>
      <c r="CO40" s="740">
        <f t="shared" si="6"/>
        <v>0</v>
      </c>
      <c r="CP40" s="546" t="e">
        <f t="shared" si="7"/>
        <v>#DIV/0!</v>
      </c>
      <c r="CQ40" s="233"/>
      <c r="CR40" s="740">
        <f t="shared" si="8"/>
        <v>0</v>
      </c>
      <c r="CS40" s="546" t="e">
        <f t="shared" si="9"/>
        <v>#DIV/0!</v>
      </c>
      <c r="CT40" s="233"/>
      <c r="CU40" s="740">
        <f t="shared" si="10"/>
        <v>0</v>
      </c>
      <c r="CV40" s="546" t="e">
        <f t="shared" si="11"/>
        <v>#DIV/0!</v>
      </c>
      <c r="CW40" s="233"/>
      <c r="CX40" s="740">
        <f t="shared" si="12"/>
        <v>0</v>
      </c>
      <c r="CY40" s="546" t="e">
        <f t="shared" si="13"/>
        <v>#DIV/0!</v>
      </c>
      <c r="CZ40" s="233"/>
      <c r="DA40" s="740">
        <f t="shared" si="14"/>
        <v>0</v>
      </c>
      <c r="DB40" s="546" t="e">
        <f t="shared" si="15"/>
        <v>#DIV/0!</v>
      </c>
      <c r="DC40" s="233"/>
      <c r="DD40" s="740">
        <f t="shared" si="34"/>
        <v>0</v>
      </c>
      <c r="DE40" s="546" t="e">
        <f t="shared" si="35"/>
        <v>#DIV/0!</v>
      </c>
      <c r="DF40" s="233"/>
      <c r="DG40" s="740">
        <f t="shared" si="18"/>
        <v>0</v>
      </c>
      <c r="DH40" s="546" t="e">
        <f t="shared" si="19"/>
        <v>#DIV/0!</v>
      </c>
      <c r="DI40" s="233"/>
      <c r="DJ40" s="740">
        <f t="shared" si="20"/>
        <v>0</v>
      </c>
      <c r="DK40" s="546" t="e">
        <f t="shared" si="21"/>
        <v>#DIV/0!</v>
      </c>
      <c r="DL40" s="233"/>
      <c r="DM40" s="740">
        <f t="shared" si="22"/>
        <v>0</v>
      </c>
      <c r="DN40" s="546" t="e">
        <f t="shared" si="23"/>
        <v>#DIV/0!</v>
      </c>
      <c r="DO40" s="233"/>
      <c r="DP40" s="740">
        <f t="shared" si="24"/>
        <v>0</v>
      </c>
      <c r="DQ40" s="567" t="e">
        <f t="shared" si="25"/>
        <v>#DIV/0!</v>
      </c>
      <c r="DR40" s="233"/>
      <c r="DS40" s="740">
        <f t="shared" si="26"/>
        <v>0</v>
      </c>
      <c r="DT40" s="567" t="e">
        <f t="shared" si="27"/>
        <v>#DIV/0!</v>
      </c>
      <c r="DU40" s="233"/>
      <c r="DV40" s="740">
        <f t="shared" si="28"/>
        <v>0</v>
      </c>
      <c r="DW40" s="567" t="e">
        <f t="shared" si="29"/>
        <v>#DIV/0!</v>
      </c>
      <c r="DX40" s="233"/>
      <c r="DY40" s="740">
        <f t="shared" si="30"/>
        <v>0</v>
      </c>
      <c r="DZ40" s="567" t="e">
        <f t="shared" si="31"/>
        <v>#DIV/0!</v>
      </c>
      <c r="EA40" s="233">
        <v>0</v>
      </c>
      <c r="EB40" s="740">
        <f t="shared" si="32"/>
        <v>0</v>
      </c>
      <c r="EC40" s="567" t="e">
        <f t="shared" si="33"/>
        <v>#DIV/0!</v>
      </c>
    </row>
    <row r="41" spans="1:133" x14ac:dyDescent="0.25">
      <c r="A41" s="72" t="s">
        <v>38</v>
      </c>
      <c r="B41" s="282">
        <v>176.35</v>
      </c>
      <c r="C41" s="295">
        <v>166.8</v>
      </c>
      <c r="D41" s="514">
        <v>168.67110625186362</v>
      </c>
      <c r="E41" s="514">
        <v>178.05565339908418</v>
      </c>
      <c r="F41" s="124">
        <v>170.7</v>
      </c>
      <c r="G41" s="513">
        <v>174.9</v>
      </c>
      <c r="H41" s="513">
        <v>167.6</v>
      </c>
      <c r="I41" s="513">
        <v>162.9591640489775</v>
      </c>
      <c r="J41" s="514">
        <v>172.8</v>
      </c>
      <c r="K41" s="295">
        <v>171.415328418581</v>
      </c>
      <c r="L41" s="295">
        <v>200.12845215157355</v>
      </c>
      <c r="M41" s="514">
        <v>180.84807638303846</v>
      </c>
      <c r="N41" s="28">
        <v>175.83831835839746</v>
      </c>
      <c r="O41" s="514">
        <v>182.2</v>
      </c>
      <c r="P41" s="124">
        <v>172.4671906121626</v>
      </c>
      <c r="Q41" s="514">
        <v>175.23602891421331</v>
      </c>
      <c r="R41" s="514">
        <v>167.91977874567345</v>
      </c>
      <c r="S41" s="514">
        <v>165.5</v>
      </c>
      <c r="T41" s="124">
        <v>168.8</v>
      </c>
      <c r="U41" s="28">
        <v>170.59800000000001</v>
      </c>
      <c r="V41" s="233">
        <v>160.9</v>
      </c>
      <c r="W41" s="233">
        <v>159.96242493374041</v>
      </c>
      <c r="X41" s="219">
        <v>165.81197728584664</v>
      </c>
      <c r="Y41" s="514">
        <v>162.19999999999999</v>
      </c>
      <c r="Z41" s="202">
        <v>165.96325600622976</v>
      </c>
      <c r="AA41" s="513">
        <v>160.03028572847106</v>
      </c>
      <c r="AB41" s="513">
        <v>173.7</v>
      </c>
      <c r="AC41" s="28">
        <v>164.9</v>
      </c>
      <c r="AD41" s="514">
        <v>163.08442130690349</v>
      </c>
      <c r="AE41" s="118">
        <v>204.54109982755318</v>
      </c>
      <c r="AF41" s="514">
        <v>227.63466042154568</v>
      </c>
      <c r="AG41" s="38">
        <v>168.22737340731155</v>
      </c>
      <c r="AH41" s="119">
        <v>184.8</v>
      </c>
      <c r="AI41" s="38">
        <v>165.13834408800093</v>
      </c>
      <c r="AJ41" s="295">
        <v>167.81023083748892</v>
      </c>
      <c r="AK41" s="514">
        <v>172.12921712166113</v>
      </c>
      <c r="AL41" s="514">
        <v>165.5</v>
      </c>
      <c r="AM41" s="28">
        <v>168.1</v>
      </c>
      <c r="AN41" s="740">
        <v>166.08</v>
      </c>
      <c r="AO41" s="233">
        <v>166.18846114150065</v>
      </c>
      <c r="AP41" s="233">
        <v>162.25399999999999</v>
      </c>
      <c r="AQ41" s="219">
        <v>160.80000000000001</v>
      </c>
      <c r="AR41" s="514">
        <v>163.19999999999999</v>
      </c>
      <c r="AS41" s="233">
        <v>142.1</v>
      </c>
      <c r="AT41" s="233">
        <v>159.40194914480293</v>
      </c>
      <c r="AU41" s="219">
        <v>162.5</v>
      </c>
      <c r="AV41" s="514">
        <v>151.9</v>
      </c>
      <c r="AW41" s="514">
        <v>159.24354574389261</v>
      </c>
      <c r="AX41" s="233">
        <v>244.64626079156855</v>
      </c>
      <c r="AY41" s="233">
        <v>212.65377855887522</v>
      </c>
      <c r="AZ41" s="219">
        <v>183.2</v>
      </c>
      <c r="BA41" s="514">
        <v>198.6</v>
      </c>
      <c r="BB41" s="514">
        <v>162.69536433976702</v>
      </c>
      <c r="BC41" s="233">
        <v>172.43873767971789</v>
      </c>
      <c r="BD41" s="233">
        <v>179.43241056137907</v>
      </c>
      <c r="BE41" s="233">
        <v>159.0483680692096</v>
      </c>
      <c r="BF41" s="233">
        <v>169.45845863260186</v>
      </c>
      <c r="BG41" s="233">
        <v>164.78608696752292</v>
      </c>
      <c r="BH41" s="38">
        <v>-1.2939130324770929</v>
      </c>
      <c r="BI41" s="589">
        <v>-7.7909021705027115E-3</v>
      </c>
      <c r="BJ41" s="38">
        <v>161.02029330521466</v>
      </c>
      <c r="BK41" s="38">
        <v>162.21628241688495</v>
      </c>
      <c r="BL41" s="38">
        <v>164.25487418201442</v>
      </c>
      <c r="BM41" s="38">
        <v>162.36397163857362</v>
      </c>
      <c r="BN41" s="38">
        <v>165.13220018885744</v>
      </c>
      <c r="BO41" s="233">
        <v>157.8174073624759</v>
      </c>
      <c r="BP41" s="233">
        <v>172.40130387540745</v>
      </c>
      <c r="BQ41" s="233">
        <v>9.9013038754074501</v>
      </c>
      <c r="BR41" s="508">
        <v>6.0931100771738154E-2</v>
      </c>
      <c r="BS41" s="233">
        <v>163.74611358180172</v>
      </c>
      <c r="BT41" s="233">
        <v>11.846113581801717</v>
      </c>
      <c r="BU41" s="508">
        <v>7.7986264527990234E-2</v>
      </c>
      <c r="BV41" s="233">
        <v>162.84153377007047</v>
      </c>
      <c r="BW41" s="38">
        <v>-1.5845417823270225</v>
      </c>
      <c r="BX41" s="589">
        <v>-9.9405420751009776E-3</v>
      </c>
      <c r="BY41" s="233">
        <v>184.88061747096589</v>
      </c>
      <c r="BZ41" s="38">
        <v>-59.765643320602663</v>
      </c>
      <c r="CA41" s="589">
        <v>-0.24429412134576314</v>
      </c>
      <c r="CB41" s="233">
        <v>197.68589111131044</v>
      </c>
      <c r="CC41" s="38">
        <v>-14.967887447564777</v>
      </c>
      <c r="CD41" s="589">
        <v>-7.0386181468300488E-2</v>
      </c>
      <c r="CE41" s="233">
        <v>164.15286713778434</v>
      </c>
      <c r="CF41" s="38">
        <f t="shared" si="0"/>
        <v>-19.047132862215648</v>
      </c>
      <c r="CG41" s="589">
        <f t="shared" si="1"/>
        <v>-0.10396906584178847</v>
      </c>
      <c r="CH41" s="233">
        <v>176.52230848377141</v>
      </c>
      <c r="CI41" s="38">
        <f t="shared" si="2"/>
        <v>-22.077691516228583</v>
      </c>
      <c r="CJ41" s="589">
        <f t="shared" si="3"/>
        <v>-0.1111666239487844</v>
      </c>
      <c r="CK41" s="233">
        <v>163.98107071679777</v>
      </c>
      <c r="CL41" s="38">
        <f t="shared" si="4"/>
        <v>1.2857063770307491</v>
      </c>
      <c r="CM41" s="589">
        <f t="shared" si="5"/>
        <v>7.9025384788820839E-3</v>
      </c>
      <c r="CN41" s="233">
        <v>157.90836696376545</v>
      </c>
      <c r="CO41" s="38">
        <f t="shared" si="6"/>
        <v>-14.530370715952444</v>
      </c>
      <c r="CP41" s="589">
        <f t="shared" si="7"/>
        <v>-8.4263958965767202E-2</v>
      </c>
      <c r="CQ41" s="233">
        <v>165.9267197387222</v>
      </c>
      <c r="CR41" s="38">
        <f t="shared" si="8"/>
        <v>-13.505690822656874</v>
      </c>
      <c r="CS41" s="589">
        <f t="shared" si="9"/>
        <v>-7.5268959383661266E-2</v>
      </c>
      <c r="CT41" s="233">
        <v>166.70039939550952</v>
      </c>
      <c r="CU41" s="38">
        <f t="shared" si="10"/>
        <v>7.6520313262999196</v>
      </c>
      <c r="CV41" s="589">
        <f t="shared" si="11"/>
        <v>4.8111347630867565E-2</v>
      </c>
      <c r="CW41" s="233">
        <v>164.17369181586392</v>
      </c>
      <c r="CX41" s="38">
        <f t="shared" si="12"/>
        <v>-5.2847668167379425</v>
      </c>
      <c r="CY41" s="589">
        <f t="shared" si="13"/>
        <v>-3.1186208463017461E-2</v>
      </c>
      <c r="CZ41" s="233">
        <v>164.05010442587763</v>
      </c>
      <c r="DA41" s="38">
        <f t="shared" si="14"/>
        <v>-0.73598254164528498</v>
      </c>
      <c r="DB41" s="589">
        <f t="shared" si="15"/>
        <v>-4.4662905418121684E-3</v>
      </c>
      <c r="DC41" s="233">
        <v>164.46023989338073</v>
      </c>
      <c r="DD41" s="38">
        <f t="shared" si="34"/>
        <v>3.439946588166066</v>
      </c>
      <c r="DE41" s="589">
        <f t="shared" si="35"/>
        <v>2.1363435114638826E-2</v>
      </c>
      <c r="DF41" s="233">
        <v>166.24499438701139</v>
      </c>
      <c r="DG41" s="38">
        <f t="shared" si="18"/>
        <v>4.0287119701264373</v>
      </c>
      <c r="DH41" s="589">
        <f t="shared" si="19"/>
        <v>2.4835435198625241E-2</v>
      </c>
      <c r="DI41" s="233">
        <v>166.96149884818894</v>
      </c>
      <c r="DJ41" s="38">
        <f t="shared" si="20"/>
        <v>2.7066246661745197</v>
      </c>
      <c r="DK41" s="589">
        <f t="shared" si="21"/>
        <v>1.6478199990432246E-2</v>
      </c>
      <c r="DL41" s="233">
        <v>165.85215019247048</v>
      </c>
      <c r="DM41" s="38">
        <f t="shared" si="22"/>
        <v>3.4881785538968586</v>
      </c>
      <c r="DN41" s="589">
        <f t="shared" si="23"/>
        <v>2.1483698130159282E-2</v>
      </c>
      <c r="DO41" s="233">
        <v>163.66961292288934</v>
      </c>
      <c r="DP41" s="38">
        <f t="shared" si="24"/>
        <v>-1.4625872659680965</v>
      </c>
      <c r="DQ41" s="871">
        <f t="shared" si="25"/>
        <v>-8.8570688472349619E-3</v>
      </c>
      <c r="DR41" s="233">
        <v>167.5189281325564</v>
      </c>
      <c r="DS41" s="38">
        <f t="shared" si="26"/>
        <v>9.7015207700804922</v>
      </c>
      <c r="DT41" s="871">
        <f t="shared" si="27"/>
        <v>6.1473071521178806E-2</v>
      </c>
      <c r="DU41" s="233">
        <v>182.44521760361351</v>
      </c>
      <c r="DV41" s="38">
        <f t="shared" si="28"/>
        <v>10.043913728206064</v>
      </c>
      <c r="DW41" s="871">
        <f t="shared" si="29"/>
        <v>5.8258919755413752E-2</v>
      </c>
      <c r="DX41" s="233">
        <v>167.91682869578662</v>
      </c>
      <c r="DY41" s="38">
        <f t="shared" si="30"/>
        <v>4.1707151139848975</v>
      </c>
      <c r="DZ41" s="871">
        <f t="shared" si="31"/>
        <v>2.5470620479192973E-2</v>
      </c>
      <c r="EA41" s="233">
        <v>166.59272404614021</v>
      </c>
      <c r="EB41" s="38">
        <f t="shared" si="32"/>
        <v>3.7511902760697353</v>
      </c>
      <c r="EC41" s="871">
        <f t="shared" si="33"/>
        <v>2.3035832377790996E-2</v>
      </c>
    </row>
    <row r="42" spans="1:133" x14ac:dyDescent="0.25">
      <c r="A42" s="70" t="s">
        <v>79</v>
      </c>
      <c r="B42" s="281"/>
      <c r="C42" s="29">
        <v>182.9</v>
      </c>
      <c r="D42" s="515">
        <v>187.34</v>
      </c>
      <c r="E42" s="515">
        <v>189.29</v>
      </c>
      <c r="F42" s="123">
        <v>186.3</v>
      </c>
      <c r="G42" s="503">
        <v>187.22</v>
      </c>
      <c r="H42" s="503">
        <v>190.69</v>
      </c>
      <c r="I42" s="503">
        <v>194.12680925426434</v>
      </c>
      <c r="J42" s="503">
        <v>189.93</v>
      </c>
      <c r="K42" s="29">
        <v>187.75929925837247</v>
      </c>
      <c r="L42" s="29">
        <v>201.8</v>
      </c>
      <c r="M42" s="515">
        <v>200.6</v>
      </c>
      <c r="N42" s="504">
        <v>188.4822760123896</v>
      </c>
      <c r="O42" s="503">
        <v>194.70375316957978</v>
      </c>
      <c r="P42" s="123">
        <v>188.79213893782889</v>
      </c>
      <c r="Q42" s="503">
        <v>180.83446051399437</v>
      </c>
      <c r="R42" s="503">
        <v>184.51543900651626</v>
      </c>
      <c r="S42" s="503">
        <v>178.54489702372484</v>
      </c>
      <c r="T42" s="123">
        <v>181.1</v>
      </c>
      <c r="U42" s="504">
        <v>186.44860828642575</v>
      </c>
      <c r="V42" s="503">
        <v>187</v>
      </c>
      <c r="W42" s="503">
        <v>183.8</v>
      </c>
      <c r="X42" s="503">
        <v>182.84</v>
      </c>
      <c r="Y42" s="503">
        <v>184.61</v>
      </c>
      <c r="Z42" s="29">
        <v>182.86</v>
      </c>
      <c r="AA42" s="515">
        <v>188.7</v>
      </c>
      <c r="AB42" s="515">
        <v>177.14</v>
      </c>
      <c r="AC42" s="504">
        <v>183.57</v>
      </c>
      <c r="AD42" s="503">
        <v>184.2253066731102</v>
      </c>
      <c r="AE42" s="29">
        <v>198.13116456134281</v>
      </c>
      <c r="AF42" s="515">
        <v>205.38356476212155</v>
      </c>
      <c r="AG42" s="515">
        <v>190.40652105758176</v>
      </c>
      <c r="AH42" s="504">
        <v>196.50051005411763</v>
      </c>
      <c r="AI42" s="503">
        <v>186.09048358028582</v>
      </c>
      <c r="AJ42" s="29">
        <v>178.63603809119604</v>
      </c>
      <c r="AK42" s="515">
        <v>184.34940855323021</v>
      </c>
      <c r="AL42" s="515">
        <v>180.60296298943831</v>
      </c>
      <c r="AM42" s="504">
        <v>180.26</v>
      </c>
      <c r="AN42" s="503">
        <v>184.809</v>
      </c>
      <c r="AO42" s="503">
        <v>185.01793283338768</v>
      </c>
      <c r="AP42" s="503">
        <v>185.11686078324084</v>
      </c>
      <c r="AQ42" s="503">
        <v>179.9</v>
      </c>
      <c r="AR42" s="503">
        <v>183.4</v>
      </c>
      <c r="AS42" s="503">
        <v>183.17334604938529</v>
      </c>
      <c r="AT42" s="503">
        <v>190.75039555935984</v>
      </c>
      <c r="AU42" s="503">
        <v>199.88</v>
      </c>
      <c r="AV42" s="503">
        <v>189.77</v>
      </c>
      <c r="AW42" s="503">
        <v>185.84602293794819</v>
      </c>
      <c r="AX42" s="503">
        <v>196.71332927571515</v>
      </c>
      <c r="AY42" s="503">
        <v>209.71263350445503</v>
      </c>
      <c r="AZ42" s="503">
        <v>193.14883764459253</v>
      </c>
      <c r="BA42" s="503">
        <v>199.12452819277107</v>
      </c>
      <c r="BB42" s="503">
        <v>187.8266074457816</v>
      </c>
      <c r="BC42" s="503">
        <v>187.58481162566923</v>
      </c>
      <c r="BD42" s="503">
        <v>182.04271967436623</v>
      </c>
      <c r="BE42" s="503">
        <v>189.31282849912398</v>
      </c>
      <c r="BF42" s="503">
        <v>186.23956213599044</v>
      </c>
      <c r="BG42" s="503">
        <v>187.36753596742633</v>
      </c>
      <c r="BH42" s="503">
        <v>2.5585359674263373</v>
      </c>
      <c r="BI42" s="485">
        <v>1.3844217367262157E-2</v>
      </c>
      <c r="BJ42" s="503">
        <v>183.53544033864858</v>
      </c>
      <c r="BK42" s="503">
        <v>186.92175660401054</v>
      </c>
      <c r="BL42" s="503">
        <v>184.37417422707654</v>
      </c>
      <c r="BM42" s="503">
        <v>184.7864401919021</v>
      </c>
      <c r="BN42" s="503">
        <v>187.97074317558446</v>
      </c>
      <c r="BO42" s="503">
        <v>192.35300417693048</v>
      </c>
      <c r="BP42" s="503">
        <v>187.83464697861584</v>
      </c>
      <c r="BQ42" s="503">
        <v>-12.045353021384159</v>
      </c>
      <c r="BR42" s="765">
        <v>-6.0262922860637176E-2</v>
      </c>
      <c r="BS42" s="503">
        <v>189.37850116889419</v>
      </c>
      <c r="BT42" s="503">
        <v>-0.39149883110582095</v>
      </c>
      <c r="BU42" s="765">
        <v>-2.0630175006893657E-3</v>
      </c>
      <c r="BV42" s="503">
        <v>186.64063947109702</v>
      </c>
      <c r="BW42" s="503">
        <v>1.6026086175706382</v>
      </c>
      <c r="BX42" s="485">
        <v>8.401600494044148E-3</v>
      </c>
      <c r="BY42" s="503">
        <v>204.49790794979077</v>
      </c>
      <c r="BZ42" s="503">
        <v>7.7845786740756182</v>
      </c>
      <c r="CA42" s="485">
        <v>3.9573213989808911E-2</v>
      </c>
      <c r="CB42" s="503">
        <v>172.29755611736766</v>
      </c>
      <c r="CC42" s="503">
        <v>-37.415077387087365</v>
      </c>
      <c r="CD42" s="485">
        <v>-0.17841117514883784</v>
      </c>
      <c r="CE42" s="503">
        <v>194.02384020618555</v>
      </c>
      <c r="CF42" s="503">
        <f t="shared" si="0"/>
        <v>0.87500256159302126</v>
      </c>
      <c r="CG42" s="485">
        <f t="shared" si="1"/>
        <v>4.530198432791439E-3</v>
      </c>
      <c r="CH42" s="503">
        <v>198.59222981134562</v>
      </c>
      <c r="CI42" s="503">
        <f t="shared" si="2"/>
        <v>-0.5322983814254485</v>
      </c>
      <c r="CJ42" s="485">
        <f t="shared" si="3"/>
        <v>-2.6731934345633913E-3</v>
      </c>
      <c r="CK42" s="503">
        <v>188.30858351340169</v>
      </c>
      <c r="CL42" s="503">
        <f t="shared" si="4"/>
        <v>0.48197606762008149</v>
      </c>
      <c r="CM42" s="485">
        <f t="shared" si="5"/>
        <v>2.5660691750459775E-3</v>
      </c>
      <c r="CN42" s="503">
        <v>182.81454282455701</v>
      </c>
      <c r="CO42" s="503">
        <f t="shared" si="6"/>
        <v>-4.7702688011122234</v>
      </c>
      <c r="CP42" s="485">
        <f t="shared" si="7"/>
        <v>-2.5429930919095033E-2</v>
      </c>
      <c r="CQ42" s="503">
        <v>188.45997928021259</v>
      </c>
      <c r="CR42" s="503">
        <f t="shared" si="8"/>
        <v>6.4172596058463682</v>
      </c>
      <c r="CS42" s="485">
        <f t="shared" si="9"/>
        <v>3.525139383396058E-2</v>
      </c>
      <c r="CT42" s="503">
        <v>186.33888677845914</v>
      </c>
      <c r="CU42" s="503">
        <f t="shared" si="10"/>
        <v>-2.9739417206648397</v>
      </c>
      <c r="CV42" s="485">
        <f t="shared" si="11"/>
        <v>-1.5709139968180241E-2</v>
      </c>
      <c r="CW42" s="503">
        <v>186.09915064291613</v>
      </c>
      <c r="CX42" s="503">
        <f t="shared" si="12"/>
        <v>-0.14041149307431056</v>
      </c>
      <c r="CY42" s="485">
        <f t="shared" si="13"/>
        <v>-7.539294630202328E-4</v>
      </c>
      <c r="CZ42" s="503">
        <v>187.65980294308036</v>
      </c>
      <c r="DA42" s="503">
        <f t="shared" si="14"/>
        <v>0.29226697565403015</v>
      </c>
      <c r="DB42" s="485">
        <f t="shared" si="15"/>
        <v>1.5598592047708867E-3</v>
      </c>
      <c r="DC42" s="503">
        <v>190.63324538258576</v>
      </c>
      <c r="DD42" s="503">
        <f t="shared" si="34"/>
        <v>7.0978050439371714</v>
      </c>
      <c r="DE42" s="485">
        <f t="shared" si="35"/>
        <v>3.8672667419658718E-2</v>
      </c>
      <c r="DF42" s="503">
        <v>184.17590678443904</v>
      </c>
      <c r="DG42" s="503">
        <f t="shared" si="18"/>
        <v>-2.7458498195715038</v>
      </c>
      <c r="DH42" s="485">
        <f t="shared" si="19"/>
        <v>-1.4689835305734493E-2</v>
      </c>
      <c r="DI42" s="503">
        <v>180.32894845157148</v>
      </c>
      <c r="DJ42" s="503">
        <f t="shared" si="20"/>
        <v>-4.0452257755050596</v>
      </c>
      <c r="DK42" s="485">
        <f t="shared" si="21"/>
        <v>-2.1940305861508191E-2</v>
      </c>
      <c r="DL42" s="503">
        <v>185.00622218236037</v>
      </c>
      <c r="DM42" s="503">
        <f t="shared" si="22"/>
        <v>0.21978199045827296</v>
      </c>
      <c r="DN42" s="485">
        <f t="shared" si="23"/>
        <v>1.1893837568927011E-3</v>
      </c>
      <c r="DO42" s="503">
        <v>180.07778651028755</v>
      </c>
      <c r="DP42" s="503">
        <f t="shared" si="24"/>
        <v>-7.8929566652969072</v>
      </c>
      <c r="DQ42" s="868">
        <f t="shared" si="25"/>
        <v>-4.1990346646254707E-2</v>
      </c>
      <c r="DR42" s="503">
        <v>196.90444145356662</v>
      </c>
      <c r="DS42" s="503">
        <f t="shared" si="26"/>
        <v>4.5514372766361362</v>
      </c>
      <c r="DT42" s="868">
        <f t="shared" si="27"/>
        <v>2.3661898581264815E-2</v>
      </c>
      <c r="DU42" s="503">
        <v>194.11332462442849</v>
      </c>
      <c r="DV42" s="503">
        <f t="shared" si="28"/>
        <v>6.2786776458126496</v>
      </c>
      <c r="DW42" s="868">
        <f t="shared" si="29"/>
        <v>3.3426621482284098E-2</v>
      </c>
      <c r="DX42" s="503">
        <v>188.78573546989728</v>
      </c>
      <c r="DY42" s="503">
        <f t="shared" si="30"/>
        <v>-0.59276569899691367</v>
      </c>
      <c r="DZ42" s="868">
        <f t="shared" si="31"/>
        <v>-3.1300580337166417E-3</v>
      </c>
      <c r="EA42" s="503">
        <v>186.45805643109406</v>
      </c>
      <c r="EB42" s="503">
        <f t="shared" si="32"/>
        <v>-0.18258304000295311</v>
      </c>
      <c r="EC42" s="868">
        <f t="shared" si="33"/>
        <v>-9.782598287294646E-4</v>
      </c>
    </row>
    <row r="43" spans="1:133" x14ac:dyDescent="0.25">
      <c r="A43" s="71" t="s">
        <v>39</v>
      </c>
      <c r="B43" s="282">
        <v>184.2</v>
      </c>
      <c r="C43" s="295">
        <v>182.9</v>
      </c>
      <c r="D43" s="514">
        <v>187.34</v>
      </c>
      <c r="E43" s="514">
        <v>189.29</v>
      </c>
      <c r="F43" s="124">
        <v>186.3</v>
      </c>
      <c r="G43" s="513">
        <v>187.22</v>
      </c>
      <c r="H43" s="513">
        <v>190.69</v>
      </c>
      <c r="I43" s="513">
        <v>194.12680925426434</v>
      </c>
      <c r="J43" s="514">
        <v>189.93</v>
      </c>
      <c r="K43" s="295">
        <v>187.75929925837247</v>
      </c>
      <c r="L43" s="295">
        <v>201.8</v>
      </c>
      <c r="M43" s="514">
        <v>200.6</v>
      </c>
      <c r="N43" s="28">
        <v>188.4822760123896</v>
      </c>
      <c r="O43" s="514">
        <v>194.70375316957978</v>
      </c>
      <c r="P43" s="124">
        <v>188.79213893782889</v>
      </c>
      <c r="Q43" s="514">
        <v>180.83446051399437</v>
      </c>
      <c r="R43" s="514">
        <v>184.51543900651626</v>
      </c>
      <c r="S43" s="514">
        <v>178.54489702372484</v>
      </c>
      <c r="T43" s="124">
        <v>181.1</v>
      </c>
      <c r="U43" s="28">
        <v>186.44860828642575</v>
      </c>
      <c r="V43" s="219">
        <v>187</v>
      </c>
      <c r="W43" s="219">
        <v>183.8</v>
      </c>
      <c r="X43" s="233">
        <v>182.84</v>
      </c>
      <c r="Y43" s="514">
        <v>184.61</v>
      </c>
      <c r="Z43" s="202">
        <v>182.86</v>
      </c>
      <c r="AA43" s="513">
        <v>188.7</v>
      </c>
      <c r="AB43" s="513">
        <v>177.14</v>
      </c>
      <c r="AC43" s="28">
        <v>183.57</v>
      </c>
      <c r="AD43" s="514">
        <v>184.2253066731102</v>
      </c>
      <c r="AE43" s="118">
        <v>198.13116456134281</v>
      </c>
      <c r="AF43" s="514">
        <v>205.38356476212155</v>
      </c>
      <c r="AG43" s="514">
        <v>190.40652105758176</v>
      </c>
      <c r="AH43" s="28">
        <v>196.50051005411763</v>
      </c>
      <c r="AI43" s="740">
        <v>186.09048358028582</v>
      </c>
      <c r="AJ43" s="295">
        <v>178.63603809119604</v>
      </c>
      <c r="AK43" s="514">
        <v>184.34940855323021</v>
      </c>
      <c r="AL43" s="514">
        <v>180.60296298943831</v>
      </c>
      <c r="AM43" s="28">
        <v>180.26</v>
      </c>
      <c r="AN43" s="740">
        <v>184.809</v>
      </c>
      <c r="AO43" s="219">
        <v>185.01793283338768</v>
      </c>
      <c r="AP43" s="233">
        <v>185.11686078324084</v>
      </c>
      <c r="AQ43" s="233">
        <v>179.9</v>
      </c>
      <c r="AR43" s="514">
        <v>183.4</v>
      </c>
      <c r="AS43" s="219">
        <v>183.17334604938529</v>
      </c>
      <c r="AT43" s="219">
        <v>190.75039555935984</v>
      </c>
      <c r="AU43" s="233">
        <v>199.88</v>
      </c>
      <c r="AV43" s="514">
        <v>189.77</v>
      </c>
      <c r="AW43" s="514">
        <v>185.84602293794819</v>
      </c>
      <c r="AX43" s="219">
        <v>196.71332927571515</v>
      </c>
      <c r="AY43" s="219">
        <v>209.71263350445503</v>
      </c>
      <c r="AZ43" s="219">
        <v>193.14883764459253</v>
      </c>
      <c r="BA43" s="219">
        <v>199.12452819277107</v>
      </c>
      <c r="BB43" s="219">
        <v>187.8266074457816</v>
      </c>
      <c r="BC43" s="219">
        <v>187.58481162566923</v>
      </c>
      <c r="BD43" s="219">
        <v>182.04271967436623</v>
      </c>
      <c r="BE43" s="219">
        <v>189.31282849912398</v>
      </c>
      <c r="BF43" s="219">
        <v>186.23956213599044</v>
      </c>
      <c r="BG43" s="677">
        <v>187.36753596742633</v>
      </c>
      <c r="BH43" s="740">
        <v>2.5585359674263373</v>
      </c>
      <c r="BI43" s="546">
        <v>1.3844217367262157E-2</v>
      </c>
      <c r="BJ43" s="740">
        <v>183.53544033864858</v>
      </c>
      <c r="BK43" s="740">
        <v>186.92175660401054</v>
      </c>
      <c r="BL43" s="740">
        <v>184.37417422707654</v>
      </c>
      <c r="BM43" s="740">
        <v>184.7864401919021</v>
      </c>
      <c r="BN43" s="740">
        <v>187.97074317558446</v>
      </c>
      <c r="BO43" s="219">
        <v>192.35300417693048</v>
      </c>
      <c r="BP43" s="219">
        <v>187.83464697861584</v>
      </c>
      <c r="BQ43" s="219">
        <v>-12.045353021384159</v>
      </c>
      <c r="BR43" s="201">
        <v>-6.0262922860637176E-2</v>
      </c>
      <c r="BS43" s="219">
        <v>189.37850116889419</v>
      </c>
      <c r="BT43" s="219">
        <v>-0.39149883110582095</v>
      </c>
      <c r="BU43" s="201">
        <v>-2.0630175006893657E-3</v>
      </c>
      <c r="BV43" s="219">
        <v>186.64063947109702</v>
      </c>
      <c r="BW43" s="740">
        <v>1.6026086175706382</v>
      </c>
      <c r="BX43" s="546">
        <v>8.401600494044148E-3</v>
      </c>
      <c r="BY43" s="219">
        <v>204.49790794979077</v>
      </c>
      <c r="BZ43" s="740">
        <v>7.7845786740756182</v>
      </c>
      <c r="CA43" s="546">
        <v>3.9573213989808911E-2</v>
      </c>
      <c r="CB43" s="219">
        <v>172.29755611736766</v>
      </c>
      <c r="CC43" s="740">
        <v>-37.415077387087365</v>
      </c>
      <c r="CD43" s="546">
        <v>-0.17841117514883784</v>
      </c>
      <c r="CE43" s="219">
        <v>194.02384020618555</v>
      </c>
      <c r="CF43" s="740">
        <f t="shared" si="0"/>
        <v>0.87500256159302126</v>
      </c>
      <c r="CG43" s="546">
        <f t="shared" si="1"/>
        <v>4.530198432791439E-3</v>
      </c>
      <c r="CH43" s="219">
        <v>198.59222981134562</v>
      </c>
      <c r="CI43" s="740">
        <f t="shared" si="2"/>
        <v>-0.5322983814254485</v>
      </c>
      <c r="CJ43" s="546">
        <f t="shared" si="3"/>
        <v>-2.6731934345633913E-3</v>
      </c>
      <c r="CK43" s="219">
        <v>188.30858351340169</v>
      </c>
      <c r="CL43" s="740">
        <f t="shared" si="4"/>
        <v>0.48197606762008149</v>
      </c>
      <c r="CM43" s="546">
        <f t="shared" si="5"/>
        <v>2.5660691750459775E-3</v>
      </c>
      <c r="CN43" s="219">
        <v>182.81454282455701</v>
      </c>
      <c r="CO43" s="740">
        <f t="shared" si="6"/>
        <v>-4.7702688011122234</v>
      </c>
      <c r="CP43" s="546">
        <f t="shared" si="7"/>
        <v>-2.5429930919095033E-2</v>
      </c>
      <c r="CQ43" s="219">
        <v>188.45997928021259</v>
      </c>
      <c r="CR43" s="740">
        <f t="shared" si="8"/>
        <v>6.4172596058463682</v>
      </c>
      <c r="CS43" s="546">
        <f t="shared" si="9"/>
        <v>3.525139383396058E-2</v>
      </c>
      <c r="CT43" s="219">
        <v>186.33888677845914</v>
      </c>
      <c r="CU43" s="740">
        <f t="shared" si="10"/>
        <v>-2.9739417206648397</v>
      </c>
      <c r="CV43" s="546">
        <f t="shared" si="11"/>
        <v>-1.5709139968180241E-2</v>
      </c>
      <c r="CW43" s="219">
        <v>186.09915064291613</v>
      </c>
      <c r="CX43" s="740">
        <f t="shared" si="12"/>
        <v>-0.14041149307431056</v>
      </c>
      <c r="CY43" s="546">
        <f t="shared" si="13"/>
        <v>-7.539294630202328E-4</v>
      </c>
      <c r="CZ43" s="219">
        <v>187.65980294308036</v>
      </c>
      <c r="DA43" s="740">
        <f t="shared" si="14"/>
        <v>0.29226697565403015</v>
      </c>
      <c r="DB43" s="546">
        <f t="shared" si="15"/>
        <v>1.5598592047708867E-3</v>
      </c>
      <c r="DC43" s="219">
        <v>190.63324538258576</v>
      </c>
      <c r="DD43" s="740">
        <f t="shared" si="34"/>
        <v>7.0978050439371714</v>
      </c>
      <c r="DE43" s="546">
        <f t="shared" si="35"/>
        <v>3.8672667419658718E-2</v>
      </c>
      <c r="DF43" s="219">
        <v>184.17590678443904</v>
      </c>
      <c r="DG43" s="740">
        <f t="shared" si="18"/>
        <v>-2.7458498195715038</v>
      </c>
      <c r="DH43" s="546">
        <f t="shared" si="19"/>
        <v>-1.4689835305734493E-2</v>
      </c>
      <c r="DI43" s="219">
        <v>180.32894845157148</v>
      </c>
      <c r="DJ43" s="740">
        <f t="shared" si="20"/>
        <v>-4.0452257755050596</v>
      </c>
      <c r="DK43" s="546">
        <f t="shared" si="21"/>
        <v>-2.1940305861508191E-2</v>
      </c>
      <c r="DL43" s="219">
        <v>185.00622218236037</v>
      </c>
      <c r="DM43" s="740">
        <f t="shared" si="22"/>
        <v>0.21978199045827296</v>
      </c>
      <c r="DN43" s="546">
        <f t="shared" si="23"/>
        <v>1.1893837568927011E-3</v>
      </c>
      <c r="DO43" s="219">
        <v>180.07778651028755</v>
      </c>
      <c r="DP43" s="740">
        <f t="shared" si="24"/>
        <v>-7.8929566652969072</v>
      </c>
      <c r="DQ43" s="567">
        <f t="shared" si="25"/>
        <v>-4.1990346646254707E-2</v>
      </c>
      <c r="DR43" s="219">
        <v>196.90444145356662</v>
      </c>
      <c r="DS43" s="740">
        <f t="shared" si="26"/>
        <v>4.5514372766361362</v>
      </c>
      <c r="DT43" s="567">
        <f t="shared" si="27"/>
        <v>2.3661898581264815E-2</v>
      </c>
      <c r="DU43" s="219">
        <v>194.11332462442849</v>
      </c>
      <c r="DV43" s="740">
        <f t="shared" si="28"/>
        <v>6.2786776458126496</v>
      </c>
      <c r="DW43" s="567">
        <f t="shared" si="29"/>
        <v>3.3426621482284098E-2</v>
      </c>
      <c r="DX43" s="219">
        <v>188.78573546989728</v>
      </c>
      <c r="DY43" s="740">
        <f t="shared" si="30"/>
        <v>-0.59276569899691367</v>
      </c>
      <c r="DZ43" s="567">
        <f t="shared" si="31"/>
        <v>-3.1300580337166417E-3</v>
      </c>
      <c r="EA43" s="219">
        <v>186.45805643109406</v>
      </c>
      <c r="EB43" s="740">
        <f t="shared" si="32"/>
        <v>-0.18258304000295311</v>
      </c>
      <c r="EC43" s="567">
        <f t="shared" si="33"/>
        <v>-9.782598287294646E-4</v>
      </c>
    </row>
    <row r="44" spans="1:133" x14ac:dyDescent="0.25">
      <c r="A44" s="72" t="s">
        <v>40</v>
      </c>
      <c r="B44" s="282">
        <v>175.6</v>
      </c>
      <c r="C44" s="295">
        <v>185</v>
      </c>
      <c r="D44" s="514">
        <v>185.04</v>
      </c>
      <c r="E44" s="514">
        <v>194.96</v>
      </c>
      <c r="F44" s="124">
        <v>188.08</v>
      </c>
      <c r="G44" s="513">
        <v>200</v>
      </c>
      <c r="H44" s="513">
        <v>204.9</v>
      </c>
      <c r="I44" s="513">
        <v>202.94244915620942</v>
      </c>
      <c r="J44" s="514">
        <v>202.32</v>
      </c>
      <c r="K44" s="295">
        <v>193.42747620349431</v>
      </c>
      <c r="L44" s="295"/>
      <c r="M44" s="514"/>
      <c r="N44" s="28"/>
      <c r="O44" s="514"/>
      <c r="P44" s="124">
        <v>193.42747620349431</v>
      </c>
      <c r="Q44" s="514">
        <v>178.02930595770817</v>
      </c>
      <c r="R44" s="514">
        <v>173.06287576557847</v>
      </c>
      <c r="S44" s="514">
        <v>170.99135063206919</v>
      </c>
      <c r="T44" s="124">
        <v>173.25</v>
      </c>
      <c r="U44" s="28">
        <v>185.53141120767251</v>
      </c>
      <c r="V44" s="219">
        <v>179</v>
      </c>
      <c r="W44" s="233">
        <v>180.3</v>
      </c>
      <c r="X44" s="233">
        <v>173.65</v>
      </c>
      <c r="Y44" s="514">
        <v>177.66</v>
      </c>
      <c r="Z44" s="202">
        <v>186.5</v>
      </c>
      <c r="AA44" s="513">
        <v>188</v>
      </c>
      <c r="AB44" s="513"/>
      <c r="AC44" s="28">
        <v>187.24</v>
      </c>
      <c r="AD44" s="514">
        <v>180.47032877853209</v>
      </c>
      <c r="AE44" s="118"/>
      <c r="AF44" s="514"/>
      <c r="AG44" s="514"/>
      <c r="AH44" s="28"/>
      <c r="AI44" s="740">
        <v>180.47032877853209</v>
      </c>
      <c r="AJ44" s="295">
        <v>178.96865520728008</v>
      </c>
      <c r="AK44" s="514">
        <v>166.62441374065153</v>
      </c>
      <c r="AL44" s="514">
        <v>158.12725607456497</v>
      </c>
      <c r="AM44" s="28">
        <v>166.38</v>
      </c>
      <c r="AN44" s="740">
        <v>176.1</v>
      </c>
      <c r="AO44" s="219">
        <v>181.03907164910038</v>
      </c>
      <c r="AP44" s="233">
        <v>179.33693910256412</v>
      </c>
      <c r="AQ44" s="233">
        <v>173.01</v>
      </c>
      <c r="AR44" s="514">
        <v>177.8</v>
      </c>
      <c r="AS44" s="219">
        <v>184.68068930562595</v>
      </c>
      <c r="AT44" s="233">
        <v>185.99871547848426</v>
      </c>
      <c r="AU44" s="233">
        <v>191.9</v>
      </c>
      <c r="AV44" s="514">
        <v>187.15</v>
      </c>
      <c r="AW44" s="514">
        <v>181.81101153575287</v>
      </c>
      <c r="AX44" s="219" t="e">
        <v>#DIV/0!</v>
      </c>
      <c r="AY44" s="219" t="e">
        <v>#DIV/0!</v>
      </c>
      <c r="AZ44" s="233">
        <v>246.4</v>
      </c>
      <c r="BA44" s="38">
        <v>246.35</v>
      </c>
      <c r="BB44" s="740">
        <v>182.50508129482986</v>
      </c>
      <c r="BC44" s="219">
        <v>178.90370370370371</v>
      </c>
      <c r="BD44" s="219">
        <v>166.52445961319683</v>
      </c>
      <c r="BE44" s="219">
        <v>179.92146473009416</v>
      </c>
      <c r="BF44" s="219">
        <v>174.84942816539214</v>
      </c>
      <c r="BG44" s="219">
        <v>179.70149881071413</v>
      </c>
      <c r="BH44" s="740">
        <v>3.6014988107141335</v>
      </c>
      <c r="BI44" s="546">
        <v>2.0451441287417049E-2</v>
      </c>
      <c r="BJ44" s="740">
        <v>179.49362001406612</v>
      </c>
      <c r="BK44" s="740">
        <v>179.72290560662955</v>
      </c>
      <c r="BL44" s="740">
        <v>185.93212001967535</v>
      </c>
      <c r="BM44" s="740">
        <v>181.59097954122754</v>
      </c>
      <c r="BN44" s="740">
        <v>183.41137123745821</v>
      </c>
      <c r="BO44" s="219">
        <v>186.39361332870533</v>
      </c>
      <c r="BP44" s="219">
        <v>190.04893964110931</v>
      </c>
      <c r="BQ44" s="219">
        <v>-1.8510603588906918</v>
      </c>
      <c r="BR44" s="201">
        <v>-9.6459633084455005E-3</v>
      </c>
      <c r="BS44" s="219">
        <v>185.45091272364002</v>
      </c>
      <c r="BT44" s="219">
        <v>-1.6990872763599896</v>
      </c>
      <c r="BU44" s="201">
        <v>-9.0787457994121797E-3</v>
      </c>
      <c r="BV44" s="219">
        <v>183.09726045198408</v>
      </c>
      <c r="BW44" s="740">
        <v>0.39489785022107071</v>
      </c>
      <c r="BX44" s="546">
        <v>2.1231213839578711E-3</v>
      </c>
      <c r="BY44" s="219" t="e">
        <v>#DIV/0!</v>
      </c>
      <c r="BZ44" s="740" t="e">
        <v>#DIV/0!</v>
      </c>
      <c r="CA44" s="546" t="e">
        <v>#DIV/0!</v>
      </c>
      <c r="CB44" s="219" t="e">
        <v>#DIV/0!</v>
      </c>
      <c r="CC44" s="740" t="e">
        <v>#DIV/0!</v>
      </c>
      <c r="CD44" s="546" t="e">
        <v>#DIV/0!</v>
      </c>
      <c r="CE44" s="219" t="e">
        <v>#DIV/0!</v>
      </c>
      <c r="CF44" s="740" t="e">
        <f t="shared" si="0"/>
        <v>#DIV/0!</v>
      </c>
      <c r="CG44" s="546" t="e">
        <f t="shared" si="1"/>
        <v>#DIV/0!</v>
      </c>
      <c r="CH44" s="219" t="e">
        <v>#DIV/0!</v>
      </c>
      <c r="CI44" s="740" t="e">
        <f t="shared" si="2"/>
        <v>#DIV/0!</v>
      </c>
      <c r="CJ44" s="546" t="e">
        <f t="shared" si="3"/>
        <v>#DIV/0!</v>
      </c>
      <c r="CK44" s="219">
        <v>183.09726045198408</v>
      </c>
      <c r="CL44" s="740">
        <f t="shared" si="4"/>
        <v>0.59217915715422009</v>
      </c>
      <c r="CM44" s="546">
        <f t="shared" si="5"/>
        <v>3.244726957478941E-3</v>
      </c>
      <c r="CN44" s="219">
        <v>190.02344360510548</v>
      </c>
      <c r="CO44" s="740">
        <f t="shared" si="6"/>
        <v>11.119739901401772</v>
      </c>
      <c r="CP44" s="546">
        <f t="shared" si="7"/>
        <v>6.215488931306886E-2</v>
      </c>
      <c r="CQ44" s="219">
        <v>183.88116308470291</v>
      </c>
      <c r="CR44" s="740">
        <f t="shared" si="8"/>
        <v>17.35670347150608</v>
      </c>
      <c r="CS44" s="546">
        <f t="shared" si="9"/>
        <v>0.10422915355391182</v>
      </c>
      <c r="CT44" s="219">
        <v>180.76464854326869</v>
      </c>
      <c r="CU44" s="740">
        <f t="shared" si="10"/>
        <v>0.84318381317453373</v>
      </c>
      <c r="CV44" s="546">
        <f t="shared" si="11"/>
        <v>4.6863992266815979E-3</v>
      </c>
      <c r="CW44" s="219">
        <v>183.63359069678773</v>
      </c>
      <c r="CX44" s="740">
        <f t="shared" si="12"/>
        <v>8.7841625313955944</v>
      </c>
      <c r="CY44" s="546">
        <f t="shared" si="13"/>
        <v>5.0238440145692391E-2</v>
      </c>
      <c r="CZ44" s="219">
        <v>183.2750191528516</v>
      </c>
      <c r="DA44" s="740">
        <f t="shared" si="14"/>
        <v>3.5735203421374706</v>
      </c>
      <c r="DB44" s="546">
        <f t="shared" si="15"/>
        <v>1.9885868319337641E-2</v>
      </c>
      <c r="DC44" s="219">
        <v>187.57081350555177</v>
      </c>
      <c r="DD44" s="740">
        <f t="shared" si="34"/>
        <v>8.0771934914856445</v>
      </c>
      <c r="DE44" s="546">
        <f t="shared" si="35"/>
        <v>4.4999891867202137E-2</v>
      </c>
      <c r="DF44" s="219">
        <v>177.39109419370433</v>
      </c>
      <c r="DG44" s="740">
        <f t="shared" si="18"/>
        <v>-2.3318114129252194</v>
      </c>
      <c r="DH44" s="546">
        <f t="shared" si="19"/>
        <v>-1.2974480938055814E-2</v>
      </c>
      <c r="DI44" s="219">
        <v>176.77861134887468</v>
      </c>
      <c r="DJ44" s="740">
        <f t="shared" si="20"/>
        <v>-9.1535086708006759</v>
      </c>
      <c r="DK44" s="546">
        <f t="shared" si="21"/>
        <v>-4.9230378644808927E-2</v>
      </c>
      <c r="DL44" s="219">
        <v>180.48978987866229</v>
      </c>
      <c r="DM44" s="740">
        <f t="shared" si="22"/>
        <v>-1.1011896625652469</v>
      </c>
      <c r="DN44" s="546">
        <f t="shared" si="23"/>
        <v>-6.0641209455849542E-3</v>
      </c>
      <c r="DO44" s="219">
        <v>177.47526312472425</v>
      </c>
      <c r="DP44" s="740">
        <f t="shared" si="24"/>
        <v>-5.9361081127339617</v>
      </c>
      <c r="DQ44" s="567">
        <f t="shared" si="25"/>
        <v>-3.2364994998312441E-2</v>
      </c>
      <c r="DR44" s="219">
        <v>190.49654484576476</v>
      </c>
      <c r="DS44" s="740">
        <f t="shared" si="26"/>
        <v>4.1029315170594316</v>
      </c>
      <c r="DT44" s="567">
        <f t="shared" si="27"/>
        <v>2.2012189386681976E-2</v>
      </c>
      <c r="DU44" s="219">
        <v>188.38826731176292</v>
      </c>
      <c r="DV44" s="740">
        <f t="shared" si="28"/>
        <v>-1.6606723293463972</v>
      </c>
      <c r="DW44" s="567">
        <f t="shared" si="29"/>
        <v>-8.7381299389643046E-3</v>
      </c>
      <c r="DX44" s="219">
        <v>184.06552046008849</v>
      </c>
      <c r="DY44" s="740">
        <f t="shared" si="30"/>
        <v>-1.3853922635515232</v>
      </c>
      <c r="DZ44" s="567">
        <f t="shared" si="31"/>
        <v>-7.4703987335777771E-3</v>
      </c>
      <c r="EA44" s="219">
        <v>181.85047264394154</v>
      </c>
      <c r="EB44" s="740">
        <f t="shared" si="32"/>
        <v>-1.2467878080425407</v>
      </c>
      <c r="EC44" s="567">
        <f t="shared" si="33"/>
        <v>-6.8094290704557086E-3</v>
      </c>
    </row>
    <row r="45" spans="1:133" x14ac:dyDescent="0.25">
      <c r="A45" s="72" t="s">
        <v>41</v>
      </c>
      <c r="B45" s="282">
        <v>159.6</v>
      </c>
      <c r="C45" s="295">
        <v>146.19999999999999</v>
      </c>
      <c r="D45" s="514">
        <v>162.63999999999999</v>
      </c>
      <c r="E45" s="514">
        <v>155.88</v>
      </c>
      <c r="F45" s="124">
        <v>154.29</v>
      </c>
      <c r="G45" s="513">
        <v>145.80000000000001</v>
      </c>
      <c r="H45" s="513">
        <v>131.19999999999999</v>
      </c>
      <c r="I45" s="513">
        <v>166.18450658952105</v>
      </c>
      <c r="J45" s="514">
        <v>146.63</v>
      </c>
      <c r="K45" s="295">
        <v>151.33427994694043</v>
      </c>
      <c r="L45" s="295">
        <v>203.4</v>
      </c>
      <c r="M45" s="514">
        <v>196.5</v>
      </c>
      <c r="N45" s="28">
        <v>176.63963871497484</v>
      </c>
      <c r="O45" s="514">
        <v>184.79198460619733</v>
      </c>
      <c r="P45" s="124">
        <v>157.30678953415378</v>
      </c>
      <c r="Q45" s="514">
        <v>138.00726354018633</v>
      </c>
      <c r="R45" s="514">
        <v>177.77491298182289</v>
      </c>
      <c r="S45" s="514">
        <v>148.74620060790272</v>
      </c>
      <c r="T45" s="124">
        <v>155.13</v>
      </c>
      <c r="U45" s="28">
        <v>156.81535751295337</v>
      </c>
      <c r="V45" s="219">
        <v>172.9</v>
      </c>
      <c r="W45" s="233">
        <v>153.93</v>
      </c>
      <c r="X45" s="233">
        <v>162.74</v>
      </c>
      <c r="Y45" s="514">
        <v>162.78</v>
      </c>
      <c r="Z45" s="202">
        <v>140.88</v>
      </c>
      <c r="AA45" s="513">
        <v>138.5</v>
      </c>
      <c r="AB45" s="513">
        <v>136.81</v>
      </c>
      <c r="AC45" s="28">
        <v>138.88999999999999</v>
      </c>
      <c r="AD45" s="514">
        <v>153.03886904947228</v>
      </c>
      <c r="AE45" s="295">
        <v>185.49019607843138</v>
      </c>
      <c r="AF45" s="514">
        <v>234.52294246176257</v>
      </c>
      <c r="AG45" s="514">
        <v>174.65034965034965</v>
      </c>
      <c r="AH45" s="28">
        <v>186.12571701720842</v>
      </c>
      <c r="AI45" s="740">
        <v>159.877378788253</v>
      </c>
      <c r="AJ45" s="295">
        <v>114.1640042598509</v>
      </c>
      <c r="AK45" s="514">
        <v>172.52987712506314</v>
      </c>
      <c r="AL45" s="514">
        <v>173.2078853046595</v>
      </c>
      <c r="AM45" s="28">
        <v>156.63999999999999</v>
      </c>
      <c r="AN45" s="740">
        <v>159.1</v>
      </c>
      <c r="AO45" s="219">
        <v>158.93794837659937</v>
      </c>
      <c r="AP45" s="233">
        <v>163.79675370501059</v>
      </c>
      <c r="AQ45" s="233">
        <v>158.75</v>
      </c>
      <c r="AR45" s="514">
        <v>160.6</v>
      </c>
      <c r="AS45" s="219">
        <v>137.45199909645359</v>
      </c>
      <c r="AT45" s="233">
        <v>132.81606572341397</v>
      </c>
      <c r="AU45" s="233">
        <v>434.6</v>
      </c>
      <c r="AV45" s="514">
        <v>144.57</v>
      </c>
      <c r="AW45" s="514">
        <v>157.07309550115329</v>
      </c>
      <c r="AX45" s="219">
        <v>177.65916889058329</v>
      </c>
      <c r="AY45" s="219">
        <v>248.49170437405729</v>
      </c>
      <c r="AZ45" s="233">
        <v>173.5</v>
      </c>
      <c r="BA45" s="38">
        <v>242.69</v>
      </c>
      <c r="BB45" s="740">
        <v>175.68055296812656</v>
      </c>
      <c r="BC45" s="219">
        <v>157.18418514946961</v>
      </c>
      <c r="BD45" s="219">
        <v>160.8957470831765</v>
      </c>
      <c r="BE45" s="219">
        <v>184.34460398332561</v>
      </c>
      <c r="BF45" s="219">
        <v>170.31270970339551</v>
      </c>
      <c r="BG45" s="219">
        <v>165.01676400351403</v>
      </c>
      <c r="BH45" s="740">
        <v>5.9167640035140323</v>
      </c>
      <c r="BI45" s="546">
        <v>3.718896293849161E-2</v>
      </c>
      <c r="BJ45" s="740">
        <v>152.82392026578074</v>
      </c>
      <c r="BK45" s="740">
        <v>161.9047619047619</v>
      </c>
      <c r="BL45" s="740">
        <v>152.12495459498729</v>
      </c>
      <c r="BM45" s="740">
        <v>154.72257035433518</v>
      </c>
      <c r="BN45" s="740">
        <v>158.97501274859763</v>
      </c>
      <c r="BO45" s="219">
        <v>163.40361445783131</v>
      </c>
      <c r="BP45" s="219">
        <v>159.39535455327515</v>
      </c>
      <c r="BQ45" s="219">
        <v>-275.20464544672484</v>
      </c>
      <c r="BR45" s="201">
        <v>-0.63323664391791257</v>
      </c>
      <c r="BS45" s="219">
        <v>159.78966571873156</v>
      </c>
      <c r="BT45" s="219">
        <v>15.219665718731562</v>
      </c>
      <c r="BU45" s="201">
        <v>0.10527540789051368</v>
      </c>
      <c r="BV45" s="219">
        <v>156.47967252767697</v>
      </c>
      <c r="BW45" s="740">
        <v>30.587548734417339</v>
      </c>
      <c r="BX45" s="546">
        <v>0.23030006624435861</v>
      </c>
      <c r="BY45" s="219">
        <v>192.52498913515862</v>
      </c>
      <c r="BZ45" s="740">
        <v>14.865820244575332</v>
      </c>
      <c r="CA45" s="546">
        <v>8.3676065453907933E-2</v>
      </c>
      <c r="CB45" s="219">
        <v>180.19709056780857</v>
      </c>
      <c r="CC45" s="740">
        <v>-68.294613806248719</v>
      </c>
      <c r="CD45" s="546">
        <v>-0.27483659455868226</v>
      </c>
      <c r="CE45" s="219">
        <v>183.2576408493924</v>
      </c>
      <c r="CF45" s="740">
        <f t="shared" si="0"/>
        <v>9.7576408493924021</v>
      </c>
      <c r="CG45" s="546">
        <f t="shared" si="1"/>
        <v>5.6240004895633439E-2</v>
      </c>
      <c r="CH45" s="219">
        <v>184.43437475157006</v>
      </c>
      <c r="CI45" s="740">
        <f t="shared" si="2"/>
        <v>-58.255625248429936</v>
      </c>
      <c r="CJ45" s="546">
        <f t="shared" si="3"/>
        <v>-0.2400413088649303</v>
      </c>
      <c r="CK45" s="219">
        <v>161.78155720402867</v>
      </c>
      <c r="CL45" s="740">
        <f t="shared" si="4"/>
        <v>-13.89899576409789</v>
      </c>
      <c r="CM45" s="546">
        <f t="shared" si="5"/>
        <v>-7.9115164025124404E-2</v>
      </c>
      <c r="CN45" s="219">
        <v>137.10348105025543</v>
      </c>
      <c r="CO45" s="740">
        <f t="shared" si="6"/>
        <v>-20.080704099214188</v>
      </c>
      <c r="CP45" s="546">
        <f t="shared" si="7"/>
        <v>-0.12775270031217861</v>
      </c>
      <c r="CQ45" s="219">
        <v>154.13943355119827</v>
      </c>
      <c r="CR45" s="740">
        <f t="shared" si="8"/>
        <v>-6.7563135319782361</v>
      </c>
      <c r="CS45" s="546">
        <f t="shared" si="9"/>
        <v>-4.1991871472435494E-2</v>
      </c>
      <c r="CT45" s="219">
        <v>160.84992814617121</v>
      </c>
      <c r="CU45" s="740">
        <f t="shared" si="10"/>
        <v>-23.494675837154404</v>
      </c>
      <c r="CV45" s="546">
        <f t="shared" si="11"/>
        <v>-0.12744976163923707</v>
      </c>
      <c r="CW45" s="219">
        <v>150.84294587400177</v>
      </c>
      <c r="CX45" s="740">
        <f t="shared" si="12"/>
        <v>-19.469763829393742</v>
      </c>
      <c r="CY45" s="546">
        <f t="shared" si="13"/>
        <v>-0.11431773860741748</v>
      </c>
      <c r="CZ45" s="219">
        <v>158.90477936682555</v>
      </c>
      <c r="DA45" s="740">
        <f t="shared" si="14"/>
        <v>-6.1119846366884758</v>
      </c>
      <c r="DB45" s="546">
        <f t="shared" si="15"/>
        <v>-3.7038568012146458E-2</v>
      </c>
      <c r="DC45" s="219">
        <v>173.10625317742756</v>
      </c>
      <c r="DD45" s="740">
        <f t="shared" si="34"/>
        <v>20.282332911646819</v>
      </c>
      <c r="DE45" s="546">
        <f t="shared" si="35"/>
        <v>0.13271700448708026</v>
      </c>
      <c r="DF45" s="219">
        <v>159.97156061144685</v>
      </c>
      <c r="DG45" s="740">
        <f t="shared" si="18"/>
        <v>-1.9332012933150509</v>
      </c>
      <c r="DH45" s="546">
        <f t="shared" si="19"/>
        <v>-1.1940360929298843E-2</v>
      </c>
      <c r="DI45" s="219">
        <v>147.26229025610834</v>
      </c>
      <c r="DJ45" s="740">
        <f t="shared" si="20"/>
        <v>-4.8626643388789432</v>
      </c>
      <c r="DK45" s="546">
        <f t="shared" si="21"/>
        <v>-3.1964935350844631E-2</v>
      </c>
      <c r="DL45" s="219">
        <v>159.52350779368902</v>
      </c>
      <c r="DM45" s="740">
        <f t="shared" si="22"/>
        <v>4.8009374393538451</v>
      </c>
      <c r="DN45" s="546">
        <f t="shared" si="23"/>
        <v>3.1029328354351033E-2</v>
      </c>
      <c r="DO45" s="219">
        <v>146.27216616047809</v>
      </c>
      <c r="DP45" s="740">
        <f t="shared" si="24"/>
        <v>-12.702846588119542</v>
      </c>
      <c r="DQ45" s="567">
        <f t="shared" si="25"/>
        <v>-7.9904674127674172E-2</v>
      </c>
      <c r="DR45" s="219">
        <v>149.50166112956811</v>
      </c>
      <c r="DS45" s="740">
        <f t="shared" si="26"/>
        <v>-13.901953328263204</v>
      </c>
      <c r="DT45" s="567">
        <f t="shared" si="27"/>
        <v>-8.5077391796928734E-2</v>
      </c>
      <c r="DU45" s="219">
        <v>160.67073170731709</v>
      </c>
      <c r="DV45" s="740">
        <f t="shared" si="28"/>
        <v>1.2753771540419336</v>
      </c>
      <c r="DW45" s="567">
        <f t="shared" si="29"/>
        <v>8.001344566259996E-3</v>
      </c>
      <c r="DX45" s="219">
        <v>151.395545531435</v>
      </c>
      <c r="DY45" s="740">
        <f t="shared" si="30"/>
        <v>-8.3941201872965507</v>
      </c>
      <c r="DZ45" s="567">
        <f t="shared" si="31"/>
        <v>-5.2532309580472066E-2</v>
      </c>
      <c r="EA45" s="219">
        <v>156.6755025766831</v>
      </c>
      <c r="EB45" s="740">
        <f t="shared" si="32"/>
        <v>0.19583004900613332</v>
      </c>
      <c r="EC45" s="567">
        <f t="shared" si="33"/>
        <v>1.2514727685891363E-3</v>
      </c>
    </row>
    <row r="46" spans="1:133" x14ac:dyDescent="0.25">
      <c r="A46" s="72" t="s">
        <v>42</v>
      </c>
      <c r="B46" s="282">
        <v>199.4</v>
      </c>
      <c r="C46" s="295">
        <v>202.5</v>
      </c>
      <c r="D46" s="514">
        <v>200.48</v>
      </c>
      <c r="E46" s="514">
        <v>203.48</v>
      </c>
      <c r="F46" s="124">
        <v>202.12</v>
      </c>
      <c r="G46" s="513">
        <v>204</v>
      </c>
      <c r="H46" s="513">
        <v>204.18</v>
      </c>
      <c r="I46" s="513">
        <v>204.45093851860176</v>
      </c>
      <c r="J46" s="514">
        <v>204.18</v>
      </c>
      <c r="K46" s="295">
        <v>202.9651767187128</v>
      </c>
      <c r="L46" s="295">
        <v>204</v>
      </c>
      <c r="M46" s="514">
        <v>201.9</v>
      </c>
      <c r="N46" s="28">
        <v>192.03087514342337</v>
      </c>
      <c r="O46" s="514">
        <v>197.51418509098022</v>
      </c>
      <c r="P46" s="124">
        <v>201.93935564044736</v>
      </c>
      <c r="Q46" s="514">
        <v>191.98815497244388</v>
      </c>
      <c r="R46" s="514">
        <v>190.99674090168386</v>
      </c>
      <c r="S46" s="514">
        <v>190.97392345799989</v>
      </c>
      <c r="T46" s="124">
        <v>191.25</v>
      </c>
      <c r="U46" s="28">
        <v>198.79594642891956</v>
      </c>
      <c r="V46" s="219">
        <v>199</v>
      </c>
      <c r="W46" s="233">
        <v>199.19</v>
      </c>
      <c r="X46" s="233">
        <v>198.71</v>
      </c>
      <c r="Y46" s="514">
        <v>198.96</v>
      </c>
      <c r="Z46" s="202">
        <v>199.9</v>
      </c>
      <c r="AA46" s="513">
        <v>200</v>
      </c>
      <c r="AB46" s="513">
        <v>202</v>
      </c>
      <c r="AC46" s="28">
        <v>200.47</v>
      </c>
      <c r="AD46" s="514">
        <v>199.54690757523198</v>
      </c>
      <c r="AE46" s="295">
        <v>204.17482061317676</v>
      </c>
      <c r="AF46" s="514">
        <v>199.95610184372256</v>
      </c>
      <c r="AG46" s="514">
        <v>201.33250052050803</v>
      </c>
      <c r="AH46" s="28">
        <v>201.15681233933162</v>
      </c>
      <c r="AI46" s="740">
        <v>199.85445427599268</v>
      </c>
      <c r="AJ46" s="295">
        <v>200.22164758034725</v>
      </c>
      <c r="AK46" s="514">
        <v>199.90331157843849</v>
      </c>
      <c r="AL46" s="514">
        <v>199.23270273845748</v>
      </c>
      <c r="AM46" s="28">
        <v>199.73</v>
      </c>
      <c r="AN46" s="740">
        <v>199.82400000000001</v>
      </c>
      <c r="AO46" s="219">
        <v>199.67610364683301</v>
      </c>
      <c r="AP46" s="233">
        <v>198.98136358374813</v>
      </c>
      <c r="AQ46" s="233">
        <v>192.51</v>
      </c>
      <c r="AR46" s="514">
        <v>197</v>
      </c>
      <c r="AS46" s="219">
        <v>199.49625898214683</v>
      </c>
      <c r="AT46" s="233">
        <v>199.96663051639277</v>
      </c>
      <c r="AU46" s="233">
        <v>201.5</v>
      </c>
      <c r="AV46" s="514">
        <v>200.17</v>
      </c>
      <c r="AW46" s="514">
        <v>198.27374499340237</v>
      </c>
      <c r="AX46" s="219">
        <v>203.31043098063711</v>
      </c>
      <c r="AY46" s="219">
        <v>204.58164890358935</v>
      </c>
      <c r="AZ46" s="233">
        <v>200.4</v>
      </c>
      <c r="BA46" s="38">
        <v>202.4</v>
      </c>
      <c r="BB46" s="740">
        <v>199.1013918449647</v>
      </c>
      <c r="BC46" s="219">
        <v>198.43871975019516</v>
      </c>
      <c r="BD46" s="219">
        <v>199.98693749591797</v>
      </c>
      <c r="BE46" s="219">
        <v>198.10618870476836</v>
      </c>
      <c r="BF46" s="219">
        <v>198.87661399338086</v>
      </c>
      <c r="BG46" s="219">
        <v>199.05105692194894</v>
      </c>
      <c r="BH46" s="740">
        <v>-0.7729430780510711</v>
      </c>
      <c r="BI46" s="546">
        <v>-3.8681193352704257E-3</v>
      </c>
      <c r="BJ46" s="740">
        <v>199.18020343100045</v>
      </c>
      <c r="BK46" s="740">
        <v>200.50744474861455</v>
      </c>
      <c r="BL46" s="740">
        <v>199.8014669387305</v>
      </c>
      <c r="BM46" s="740">
        <v>199.76924968319119</v>
      </c>
      <c r="BN46" s="740">
        <v>201.00433376900321</v>
      </c>
      <c r="BO46" s="219">
        <v>199.92044550517105</v>
      </c>
      <c r="BP46" s="219">
        <v>199.85762591208402</v>
      </c>
      <c r="BQ46" s="219">
        <v>-1.6423740879159823</v>
      </c>
      <c r="BR46" s="201">
        <v>-8.1507398904018969E-3</v>
      </c>
      <c r="BS46" s="219">
        <v>200.31294823314644</v>
      </c>
      <c r="BT46" s="219">
        <v>0.14294823314645555</v>
      </c>
      <c r="BU46" s="201">
        <v>7.1413415170332997E-4</v>
      </c>
      <c r="BV46" s="219">
        <v>199.99780740221016</v>
      </c>
      <c r="BW46" s="740">
        <v>-4.6185011221723471E-2</v>
      </c>
      <c r="BX46" s="546">
        <v>-2.3096359178753634E-4</v>
      </c>
      <c r="BY46" s="219">
        <v>209.33197348291688</v>
      </c>
      <c r="BZ46" s="740">
        <v>6.0215425022797717</v>
      </c>
      <c r="CA46" s="546">
        <v>2.961747940445442E-2</v>
      </c>
      <c r="CB46" s="219">
        <v>212.14585875016945</v>
      </c>
      <c r="CC46" s="740">
        <v>7.5642098465800984</v>
      </c>
      <c r="CD46" s="546">
        <v>3.6974038908762483E-2</v>
      </c>
      <c r="CE46" s="219">
        <v>199.95600527936645</v>
      </c>
      <c r="CF46" s="740">
        <f t="shared" si="0"/>
        <v>-0.44399472063355461</v>
      </c>
      <c r="CG46" s="546">
        <f t="shared" si="1"/>
        <v>-2.21554251813151E-3</v>
      </c>
      <c r="CH46" s="219">
        <v>206.16938845569126</v>
      </c>
      <c r="CI46" s="740">
        <f t="shared" si="2"/>
        <v>3.7693884556912565</v>
      </c>
      <c r="CJ46" s="546">
        <f t="shared" si="3"/>
        <v>1.8623460749462729E-2</v>
      </c>
      <c r="CK46" s="219">
        <v>201.12537744048313</v>
      </c>
      <c r="CL46" s="740">
        <f t="shared" si="4"/>
        <v>2.0239855955184396</v>
      </c>
      <c r="CM46" s="546">
        <f t="shared" si="5"/>
        <v>1.016560244387677E-2</v>
      </c>
      <c r="CN46" s="219">
        <v>200.12380615493456</v>
      </c>
      <c r="CO46" s="740">
        <f t="shared" si="6"/>
        <v>1.6850864047393941</v>
      </c>
      <c r="CP46" s="546">
        <f t="shared" si="7"/>
        <v>8.4917218114522568E-3</v>
      </c>
      <c r="CQ46" s="219">
        <v>200.90789281007469</v>
      </c>
      <c r="CR46" s="740">
        <f t="shared" si="8"/>
        <v>0.92095531415671417</v>
      </c>
      <c r="CS46" s="546">
        <f t="shared" si="9"/>
        <v>4.6050773399913293E-3</v>
      </c>
      <c r="CT46" s="219">
        <v>200.20821133450451</v>
      </c>
      <c r="CU46" s="740">
        <f t="shared" si="10"/>
        <v>2.1020226297361546</v>
      </c>
      <c r="CV46" s="546">
        <f t="shared" si="11"/>
        <v>1.0610585380897592E-2</v>
      </c>
      <c r="CW46" s="219">
        <v>200.42147018718234</v>
      </c>
      <c r="CX46" s="740">
        <f t="shared" si="12"/>
        <v>1.5448561938014791</v>
      </c>
      <c r="CY46" s="546">
        <f t="shared" si="13"/>
        <v>7.7679127916613468E-3</v>
      </c>
      <c r="CZ46" s="219">
        <v>200.93851601268904</v>
      </c>
      <c r="DA46" s="740">
        <f t="shared" si="14"/>
        <v>1.8874590907400943</v>
      </c>
      <c r="DB46" s="546">
        <f t="shared" si="15"/>
        <v>9.4822862029825677E-3</v>
      </c>
      <c r="DC46" s="219">
        <v>201.67827377554514</v>
      </c>
      <c r="DD46" s="740">
        <f t="shared" si="34"/>
        <v>2.4980703445446863</v>
      </c>
      <c r="DE46" s="546">
        <f t="shared" si="35"/>
        <v>1.2541760182557812E-2</v>
      </c>
      <c r="DF46" s="219">
        <v>200.67701347640033</v>
      </c>
      <c r="DG46" s="740">
        <f t="shared" si="18"/>
        <v>0.16956872778578713</v>
      </c>
      <c r="DH46" s="546">
        <f t="shared" si="19"/>
        <v>8.4569791410180951E-4</v>
      </c>
      <c r="DI46" s="219">
        <v>200.09336523312132</v>
      </c>
      <c r="DJ46" s="740">
        <f t="shared" si="20"/>
        <v>0.29189829439081905</v>
      </c>
      <c r="DK46" s="546">
        <f t="shared" si="21"/>
        <v>1.460941698092388E-3</v>
      </c>
      <c r="DL46" s="219">
        <v>200.82684051518527</v>
      </c>
      <c r="DM46" s="740">
        <f t="shared" si="22"/>
        <v>1.0575908319940766</v>
      </c>
      <c r="DN46" s="546">
        <f t="shared" si="23"/>
        <v>5.2940621926111358E-3</v>
      </c>
      <c r="DO46" s="219">
        <v>195.20524078332986</v>
      </c>
      <c r="DP46" s="740">
        <f t="shared" si="24"/>
        <v>-5.7990929856733544</v>
      </c>
      <c r="DQ46" s="567">
        <f t="shared" si="25"/>
        <v>-2.8850586835295539E-2</v>
      </c>
      <c r="DR46" s="219">
        <v>215.18105849582173</v>
      </c>
      <c r="DS46" s="740">
        <f t="shared" si="26"/>
        <v>15.260612990650685</v>
      </c>
      <c r="DT46" s="567">
        <f t="shared" si="27"/>
        <v>7.633342828988425E-2</v>
      </c>
      <c r="DU46" s="219">
        <v>223.36065573770492</v>
      </c>
      <c r="DV46" s="740">
        <f t="shared" si="28"/>
        <v>23.503029825620899</v>
      </c>
      <c r="DW46" s="567">
        <f t="shared" si="29"/>
        <v>0.11759886428331597</v>
      </c>
      <c r="DX46" s="219">
        <v>209.17713406818763</v>
      </c>
      <c r="DY46" s="740">
        <f t="shared" si="30"/>
        <v>8.8641858350411837</v>
      </c>
      <c r="DZ46" s="567">
        <f t="shared" si="31"/>
        <v>4.4251686739311832E-2</v>
      </c>
      <c r="EA46" s="219">
        <v>204.25890588965245</v>
      </c>
      <c r="EB46" s="740">
        <f t="shared" si="32"/>
        <v>4.2610984874422968</v>
      </c>
      <c r="EC46" s="567">
        <f t="shared" si="33"/>
        <v>2.1305726011650306E-2</v>
      </c>
    </row>
    <row r="47" spans="1:133" x14ac:dyDescent="0.25">
      <c r="A47" s="72" t="s">
        <v>43</v>
      </c>
      <c r="B47" s="282">
        <v>200.5</v>
      </c>
      <c r="C47" s="295">
        <v>200.4</v>
      </c>
      <c r="D47" s="514">
        <v>200.38</v>
      </c>
      <c r="E47" s="514">
        <v>200.43</v>
      </c>
      <c r="F47" s="124">
        <v>200.41</v>
      </c>
      <c r="G47" s="513">
        <v>200.4</v>
      </c>
      <c r="H47" s="513">
        <v>200.37</v>
      </c>
      <c r="I47" s="513">
        <v>200.39501671224554</v>
      </c>
      <c r="J47" s="514">
        <v>200.39</v>
      </c>
      <c r="K47" s="295">
        <v>200.40108529819693</v>
      </c>
      <c r="L47" s="295">
        <v>200.2</v>
      </c>
      <c r="M47" s="514">
        <v>200.6</v>
      </c>
      <c r="N47" s="28">
        <v>200.4104969945756</v>
      </c>
      <c r="O47" s="514">
        <v>200.39633391132028</v>
      </c>
      <c r="P47" s="124">
        <v>200.40004605298802</v>
      </c>
      <c r="Q47" s="514">
        <v>200.42070819212341</v>
      </c>
      <c r="R47" s="514">
        <v>200.25472714803567</v>
      </c>
      <c r="S47" s="514">
        <v>200.16913319238898</v>
      </c>
      <c r="T47" s="124">
        <v>200.27</v>
      </c>
      <c r="U47" s="28">
        <v>200.36194901213406</v>
      </c>
      <c r="V47" s="219">
        <v>199.8</v>
      </c>
      <c r="W47" s="233">
        <v>199.81</v>
      </c>
      <c r="X47" s="233">
        <v>198.2</v>
      </c>
      <c r="Y47" s="514">
        <v>199.29</v>
      </c>
      <c r="Z47" s="202">
        <v>200.1</v>
      </c>
      <c r="AA47" s="513">
        <v>200.6</v>
      </c>
      <c r="AB47" s="513">
        <v>200.23</v>
      </c>
      <c r="AC47" s="28">
        <v>200.3</v>
      </c>
      <c r="AD47" s="514">
        <v>199.72349784318703</v>
      </c>
      <c r="AE47" s="295">
        <v>200.43756311006393</v>
      </c>
      <c r="AF47" s="514">
        <v>200.0350017500875</v>
      </c>
      <c r="AG47" s="514">
        <v>200.23495627202715</v>
      </c>
      <c r="AH47" s="28">
        <v>200.23813221514726</v>
      </c>
      <c r="AI47" s="740">
        <v>199.84418292401637</v>
      </c>
      <c r="AJ47" s="295">
        <v>200.71174377224199</v>
      </c>
      <c r="AK47" s="514">
        <v>200.30518819938962</v>
      </c>
      <c r="AL47" s="514">
        <v>200.21586616297895</v>
      </c>
      <c r="AM47" s="28">
        <v>200.39</v>
      </c>
      <c r="AN47" s="740">
        <v>199.989</v>
      </c>
      <c r="AO47" s="219">
        <v>199.82202087209771</v>
      </c>
      <c r="AP47" s="233">
        <v>199.29874890429517</v>
      </c>
      <c r="AQ47" s="233">
        <v>198</v>
      </c>
      <c r="AR47" s="514">
        <v>199.1</v>
      </c>
      <c r="AS47" s="219">
        <v>199.08874801901743</v>
      </c>
      <c r="AT47" s="233">
        <v>201.02214650766609</v>
      </c>
      <c r="AU47" s="233">
        <v>201.15</v>
      </c>
      <c r="AV47" s="514">
        <v>200.29</v>
      </c>
      <c r="AW47" s="514">
        <v>199.60430492380226</v>
      </c>
      <c r="AX47" s="219">
        <v>208.78661087866107</v>
      </c>
      <c r="AY47" s="219">
        <v>199.77168949771689</v>
      </c>
      <c r="AZ47" s="233">
        <v>200.3</v>
      </c>
      <c r="BA47" s="38">
        <v>201.46</v>
      </c>
      <c r="BB47" s="740">
        <v>199.97359821286102</v>
      </c>
      <c r="BC47" s="219">
        <v>200.77569489334195</v>
      </c>
      <c r="BD47" s="219">
        <v>200.6075607560756</v>
      </c>
      <c r="BE47" s="219">
        <v>200.53505740720098</v>
      </c>
      <c r="BF47" s="219">
        <v>200.63296085019925</v>
      </c>
      <c r="BG47" s="219">
        <v>200.14439026567987</v>
      </c>
      <c r="BH47" s="740">
        <v>0.1553902656798698</v>
      </c>
      <c r="BI47" s="546">
        <v>7.7699406307285557E-4</v>
      </c>
      <c r="BJ47" s="740">
        <v>200.0391083300743</v>
      </c>
      <c r="BK47" s="740">
        <v>200.08937548877219</v>
      </c>
      <c r="BL47" s="740">
        <v>200.51144949436244</v>
      </c>
      <c r="BM47" s="740">
        <v>200.20156936145705</v>
      </c>
      <c r="BN47" s="740">
        <v>200.30207970256768</v>
      </c>
      <c r="BO47" s="219">
        <v>201.11442270312298</v>
      </c>
      <c r="BP47" s="219">
        <v>200.39908779931585</v>
      </c>
      <c r="BQ47" s="219">
        <v>-0.7509122006841551</v>
      </c>
      <c r="BR47" s="201">
        <v>-3.7330957031277904E-3</v>
      </c>
      <c r="BS47" s="219">
        <v>200.59982862039419</v>
      </c>
      <c r="BT47" s="219">
        <v>0.30982862039419956</v>
      </c>
      <c r="BU47" s="201">
        <v>1.5469000968305936E-3</v>
      </c>
      <c r="BV47" s="219">
        <v>200.38339658072846</v>
      </c>
      <c r="BW47" s="740">
        <v>9.2276195456889809E-2</v>
      </c>
      <c r="BX47" s="546">
        <v>4.5903497231525314E-4</v>
      </c>
      <c r="BY47" s="219">
        <v>210.52631578947367</v>
      </c>
      <c r="BZ47" s="740">
        <v>1.7397049108126055</v>
      </c>
      <c r="CA47" s="546">
        <v>8.3324543824491535E-3</v>
      </c>
      <c r="CB47" s="219">
        <v>84.626234132581104</v>
      </c>
      <c r="CC47" s="740">
        <v>-115.14545536513579</v>
      </c>
      <c r="CD47" s="546">
        <v>-0.57638525085633685</v>
      </c>
      <c r="CE47" s="219">
        <v>198.4722770973265</v>
      </c>
      <c r="CF47" s="740">
        <f t="shared" si="0"/>
        <v>-1.8277229026735142</v>
      </c>
      <c r="CG47" s="546">
        <f t="shared" si="1"/>
        <v>-9.1249271226835453E-3</v>
      </c>
      <c r="CH47" s="219">
        <v>200.46963304943088</v>
      </c>
      <c r="CI47" s="740">
        <f t="shared" si="2"/>
        <v>-0.99036695056912549</v>
      </c>
      <c r="CJ47" s="546">
        <f t="shared" si="3"/>
        <v>-4.9159483300363618E-3</v>
      </c>
      <c r="CK47" s="219">
        <v>200.40040825940173</v>
      </c>
      <c r="CL47" s="740">
        <f t="shared" si="4"/>
        <v>0.42681004654070875</v>
      </c>
      <c r="CM47" s="546">
        <f t="shared" si="5"/>
        <v>2.134331983597118E-3</v>
      </c>
      <c r="CN47" s="219">
        <v>198.45541773929324</v>
      </c>
      <c r="CO47" s="740">
        <f t="shared" si="6"/>
        <v>-2.3202771540487106</v>
      </c>
      <c r="CP47" s="546">
        <f t="shared" si="7"/>
        <v>-1.1556563932109966E-2</v>
      </c>
      <c r="CQ47" s="219">
        <v>198.1733220050977</v>
      </c>
      <c r="CR47" s="740">
        <f t="shared" si="8"/>
        <v>-2.4342387509778973</v>
      </c>
      <c r="CS47" s="546">
        <f t="shared" si="9"/>
        <v>-1.2134332035160714E-2</v>
      </c>
      <c r="CT47" s="219">
        <v>198.1373889268626</v>
      </c>
      <c r="CU47" s="740">
        <f t="shared" si="10"/>
        <v>-2.3976684803383819</v>
      </c>
      <c r="CV47" s="546">
        <f t="shared" si="11"/>
        <v>-1.1956355718241036E-2</v>
      </c>
      <c r="CW47" s="219">
        <v>198.24040989685162</v>
      </c>
      <c r="CX47" s="740">
        <f t="shared" si="12"/>
        <v>-2.3925509533476372</v>
      </c>
      <c r="CY47" s="546">
        <f t="shared" si="13"/>
        <v>-1.1925014430375741E-2</v>
      </c>
      <c r="CZ47" s="219">
        <v>199.71398271041554</v>
      </c>
      <c r="DA47" s="740">
        <f t="shared" si="14"/>
        <v>-0.43040755526433827</v>
      </c>
      <c r="DB47" s="546">
        <f t="shared" si="15"/>
        <v>-2.1504852306527184E-3</v>
      </c>
      <c r="DC47" s="219">
        <v>196.18169848584597</v>
      </c>
      <c r="DD47" s="740">
        <f t="shared" si="34"/>
        <v>-3.8574098442283287</v>
      </c>
      <c r="DE47" s="546">
        <f t="shared" si="35"/>
        <v>-1.9283278537031937E-2</v>
      </c>
      <c r="DF47" s="219">
        <v>200.03263175069344</v>
      </c>
      <c r="DG47" s="740">
        <f t="shared" si="18"/>
        <v>-5.6743738078750994E-2</v>
      </c>
      <c r="DH47" s="546">
        <f t="shared" si="19"/>
        <v>-2.8359195954377454E-4</v>
      </c>
      <c r="DI47" s="219">
        <v>198.16802915394464</v>
      </c>
      <c r="DJ47" s="740">
        <f t="shared" si="20"/>
        <v>-2.3434203404177936</v>
      </c>
      <c r="DK47" s="546">
        <f t="shared" si="21"/>
        <v>-1.1687214602095233E-2</v>
      </c>
      <c r="DL47" s="219">
        <v>198.13094928102308</v>
      </c>
      <c r="DM47" s="740">
        <f t="shared" si="22"/>
        <v>-2.0706200804339687</v>
      </c>
      <c r="DN47" s="546">
        <f t="shared" si="23"/>
        <v>-1.0342676568611386E-2</v>
      </c>
      <c r="DO47" s="219">
        <v>198.47826086956522</v>
      </c>
      <c r="DP47" s="740">
        <f t="shared" si="24"/>
        <v>-1.8238188330024627</v>
      </c>
      <c r="DQ47" s="567">
        <f t="shared" si="25"/>
        <v>-9.1053414707959381E-3</v>
      </c>
      <c r="DR47" s="219">
        <v>210.12658227848101</v>
      </c>
      <c r="DS47" s="740">
        <f t="shared" si="26"/>
        <v>9.0121595753580266</v>
      </c>
      <c r="DT47" s="567">
        <f t="shared" si="27"/>
        <v>4.4811105311235756E-2</v>
      </c>
      <c r="DU47" s="219">
        <v>187.97834608922903</v>
      </c>
      <c r="DV47" s="740">
        <f t="shared" si="28"/>
        <v>-12.420741710086816</v>
      </c>
      <c r="DW47" s="567">
        <f t="shared" si="29"/>
        <v>-6.1980031179209888E-2</v>
      </c>
      <c r="DX47" s="219">
        <v>199.70461992892419</v>
      </c>
      <c r="DY47" s="740">
        <f t="shared" si="30"/>
        <v>-0.89520869147000326</v>
      </c>
      <c r="DZ47" s="567">
        <f t="shared" si="31"/>
        <v>-4.4626593034835273E-3</v>
      </c>
      <c r="EA47" s="219">
        <v>198.73732882802778</v>
      </c>
      <c r="EB47" s="740">
        <f t="shared" si="32"/>
        <v>-1.6460677527006737</v>
      </c>
      <c r="EC47" s="567">
        <f t="shared" si="33"/>
        <v>-8.2145915319761648E-3</v>
      </c>
    </row>
    <row r="48" spans="1:133" x14ac:dyDescent="0.25">
      <c r="A48" s="70" t="s">
        <v>80</v>
      </c>
      <c r="B48" s="281"/>
      <c r="C48" s="29">
        <v>147.00172382052185</v>
      </c>
      <c r="D48" s="515">
        <v>147.34453283313005</v>
      </c>
      <c r="E48" s="515">
        <v>145.12676163306767</v>
      </c>
      <c r="F48" s="123">
        <v>146.51</v>
      </c>
      <c r="G48" s="503">
        <v>149.17645208933516</v>
      </c>
      <c r="H48" s="503">
        <v>151.2493127252734</v>
      </c>
      <c r="I48" s="503">
        <v>176.28961325758291</v>
      </c>
      <c r="J48" s="503">
        <v>153.68</v>
      </c>
      <c r="K48" s="29">
        <v>149.20501060750334</v>
      </c>
      <c r="L48" s="29">
        <v>189.29289238077837</v>
      </c>
      <c r="M48" s="515">
        <v>186.3217886891714</v>
      </c>
      <c r="N48" s="504">
        <v>184.42408376963351</v>
      </c>
      <c r="O48" s="503">
        <v>186.69014325276078</v>
      </c>
      <c r="P48" s="123">
        <v>151.18283079792693</v>
      </c>
      <c r="Q48" s="503">
        <v>154.33606700401324</v>
      </c>
      <c r="R48" s="503">
        <v>148.78622655596027</v>
      </c>
      <c r="S48" s="503">
        <v>148.79</v>
      </c>
      <c r="T48" s="123">
        <v>150.1</v>
      </c>
      <c r="U48" s="504">
        <v>150.82655440326707</v>
      </c>
      <c r="V48" s="503">
        <v>147.82509524976135</v>
      </c>
      <c r="W48" s="503">
        <v>147.66609581521979</v>
      </c>
      <c r="X48" s="503">
        <v>147.52525806898063</v>
      </c>
      <c r="Y48" s="503">
        <v>147.68</v>
      </c>
      <c r="Z48" s="29">
        <v>150.11077111737112</v>
      </c>
      <c r="AA48" s="515">
        <v>153.30724259554523</v>
      </c>
      <c r="AB48" s="515">
        <v>177.4662387210077</v>
      </c>
      <c r="AC48" s="504">
        <v>154.01</v>
      </c>
      <c r="AD48" s="503">
        <v>149.8467342117512</v>
      </c>
      <c r="AE48" s="29">
        <v>189.23207707565885</v>
      </c>
      <c r="AF48" s="515">
        <v>189.18425139307573</v>
      </c>
      <c r="AG48" s="515">
        <v>184.95063329011668</v>
      </c>
      <c r="AH48" s="504">
        <v>187.45631706615137</v>
      </c>
      <c r="AI48" s="503">
        <v>151.55111513140429</v>
      </c>
      <c r="AJ48" s="29">
        <v>155.59644556143974</v>
      </c>
      <c r="AK48" s="515">
        <v>144.65718931962439</v>
      </c>
      <c r="AL48" s="515">
        <v>147.79232232828946</v>
      </c>
      <c r="AM48" s="504">
        <v>148.58000000000001</v>
      </c>
      <c r="AN48" s="503">
        <v>150.52000000000001</v>
      </c>
      <c r="AO48" s="503">
        <v>149.85054071396152</v>
      </c>
      <c r="AP48" s="503">
        <v>147.61495880300345</v>
      </c>
      <c r="AQ48" s="503">
        <v>152.61000000000001</v>
      </c>
      <c r="AR48" s="503">
        <v>150</v>
      </c>
      <c r="AS48" s="503">
        <v>146.34118203527879</v>
      </c>
      <c r="AT48" s="503">
        <v>149.48944125368661</v>
      </c>
      <c r="AU48" s="503">
        <v>176.42</v>
      </c>
      <c r="AV48" s="503">
        <v>150.83000000000001</v>
      </c>
      <c r="AW48" s="503">
        <v>150.28450635733512</v>
      </c>
      <c r="AX48" s="503">
        <v>189.4</v>
      </c>
      <c r="AY48" s="503">
        <v>189.82</v>
      </c>
      <c r="AZ48" s="503">
        <v>184.06</v>
      </c>
      <c r="BA48" s="503">
        <v>187.29</v>
      </c>
      <c r="BB48" s="503">
        <v>152.04856741550097</v>
      </c>
      <c r="BC48" s="503">
        <v>148.8167567895984</v>
      </c>
      <c r="BD48" s="503">
        <v>144.91987830178709</v>
      </c>
      <c r="BE48" s="503">
        <v>145.02605937004307</v>
      </c>
      <c r="BF48" s="503">
        <v>145.93574355028824</v>
      </c>
      <c r="BG48" s="503">
        <v>150.07107227157016</v>
      </c>
      <c r="BH48" s="503">
        <v>-0.44892772842985096</v>
      </c>
      <c r="BI48" s="485">
        <v>-2.9825121474212901E-3</v>
      </c>
      <c r="BJ48" s="503">
        <v>146.43665038794106</v>
      </c>
      <c r="BK48" s="503">
        <v>145.14505952321053</v>
      </c>
      <c r="BL48" s="503">
        <v>144.72496389022629</v>
      </c>
      <c r="BM48" s="503">
        <v>145.49439606203802</v>
      </c>
      <c r="BN48" s="503">
        <v>143.01619819567625</v>
      </c>
      <c r="BO48" s="503">
        <v>150.34024126198577</v>
      </c>
      <c r="BP48" s="503">
        <v>170.55568141363798</v>
      </c>
      <c r="BQ48" s="503">
        <v>-5.8643185863620033</v>
      </c>
      <c r="BR48" s="765">
        <v>-3.3240667647443621E-2</v>
      </c>
      <c r="BS48" s="503">
        <v>148.68130448617978</v>
      </c>
      <c r="BT48" s="503">
        <v>-2.1486955138202291</v>
      </c>
      <c r="BU48" s="765">
        <v>-1.424580994377928E-2</v>
      </c>
      <c r="BV48" s="503">
        <v>146.6901463978763</v>
      </c>
      <c r="BW48" s="503">
        <v>0.85080000829916003</v>
      </c>
      <c r="BX48" s="485">
        <v>5.6913719200766266E-3</v>
      </c>
      <c r="BY48" s="503">
        <v>169.59344401873136</v>
      </c>
      <c r="BZ48" s="503">
        <v>-19.806555981268644</v>
      </c>
      <c r="CA48" s="485">
        <v>-0.10457526917248491</v>
      </c>
      <c r="CB48" s="503">
        <v>187.72366578496968</v>
      </c>
      <c r="CC48" s="503">
        <v>-2.0963342150303106</v>
      </c>
      <c r="CD48" s="485">
        <v>-1.104380052170641E-2</v>
      </c>
      <c r="CE48" s="503">
        <v>177.29781047884649</v>
      </c>
      <c r="CF48" s="503">
        <f t="shared" si="0"/>
        <v>-6.7621895211535161</v>
      </c>
      <c r="CG48" s="485">
        <f t="shared" si="1"/>
        <v>-3.6739049881307814E-2</v>
      </c>
      <c r="CH48" s="503">
        <v>182.14209968186637</v>
      </c>
      <c r="CI48" s="503">
        <f t="shared" si="2"/>
        <v>-5.1479003181336225</v>
      </c>
      <c r="CJ48" s="485">
        <f t="shared" si="3"/>
        <v>-2.7486252966702027E-2</v>
      </c>
      <c r="CK48" s="503">
        <v>148.36451055517995</v>
      </c>
      <c r="CL48" s="503">
        <f t="shared" si="4"/>
        <v>-3.6840568603210215</v>
      </c>
      <c r="CM48" s="485">
        <f t="shared" si="5"/>
        <v>-2.422947432482972E-2</v>
      </c>
      <c r="CN48" s="503">
        <v>148.36761530594023</v>
      </c>
      <c r="CO48" s="503">
        <f t="shared" si="6"/>
        <v>-0.44914148365816686</v>
      </c>
      <c r="CP48" s="485">
        <f t="shared" si="7"/>
        <v>-3.018084074316823E-3</v>
      </c>
      <c r="CQ48" s="503">
        <v>146.88576010565541</v>
      </c>
      <c r="CR48" s="503">
        <f t="shared" si="8"/>
        <v>1.9658818038683137</v>
      </c>
      <c r="CS48" s="485">
        <f t="shared" si="9"/>
        <v>1.3565301233378632E-2</v>
      </c>
      <c r="CT48" s="503">
        <v>146.30733180245034</v>
      </c>
      <c r="CU48" s="503">
        <f t="shared" si="10"/>
        <v>1.2812724324072633</v>
      </c>
      <c r="CV48" s="485">
        <f t="shared" si="11"/>
        <v>8.8347738190832064E-3</v>
      </c>
      <c r="CW48" s="503">
        <v>147.00316954390598</v>
      </c>
      <c r="CX48" s="503">
        <f t="shared" si="12"/>
        <v>1.0674259936177464</v>
      </c>
      <c r="CY48" s="485">
        <f t="shared" si="13"/>
        <v>7.3143560833670625E-3</v>
      </c>
      <c r="CZ48" s="503">
        <v>147.52354635297613</v>
      </c>
      <c r="DA48" s="503">
        <f t="shared" si="14"/>
        <v>-2.5475259185940331</v>
      </c>
      <c r="DB48" s="485">
        <f t="shared" si="15"/>
        <v>-1.6975462892568689E-2</v>
      </c>
      <c r="DC48" s="503">
        <v>135.09068523861151</v>
      </c>
      <c r="DD48" s="503">
        <f t="shared" si="34"/>
        <v>-11.345965149329544</v>
      </c>
      <c r="DE48" s="485">
        <f t="shared" si="35"/>
        <v>-7.7480365190488371E-2</v>
      </c>
      <c r="DF48" s="503">
        <v>134.17671874668758</v>
      </c>
      <c r="DG48" s="503">
        <f t="shared" si="18"/>
        <v>-10.96834077652295</v>
      </c>
      <c r="DH48" s="485">
        <f t="shared" si="19"/>
        <v>-7.5568130341832088E-2</v>
      </c>
      <c r="DI48" s="503">
        <v>135.48474732118132</v>
      </c>
      <c r="DJ48" s="503">
        <f t="shared" si="20"/>
        <v>-9.2402165690449749</v>
      </c>
      <c r="DK48" s="485">
        <f t="shared" si="21"/>
        <v>-6.3846736047926525E-2</v>
      </c>
      <c r="DL48" s="503">
        <v>134.92837534231447</v>
      </c>
      <c r="DM48" s="503">
        <f t="shared" si="22"/>
        <v>-10.566020719723554</v>
      </c>
      <c r="DN48" s="485">
        <f t="shared" si="23"/>
        <v>-7.2621496124278623E-2</v>
      </c>
      <c r="DO48" s="503">
        <v>136.81604388240112</v>
      </c>
      <c r="DP48" s="503">
        <f t="shared" si="24"/>
        <v>-6.2001543132751351</v>
      </c>
      <c r="DQ48" s="868">
        <f t="shared" si="25"/>
        <v>-4.335281171991455E-2</v>
      </c>
      <c r="DR48" s="503">
        <v>140.03059349849724</v>
      </c>
      <c r="DS48" s="503">
        <f t="shared" si="26"/>
        <v>-10.309647763488528</v>
      </c>
      <c r="DT48" s="868">
        <f t="shared" si="27"/>
        <v>-6.8575437134777095E-2</v>
      </c>
      <c r="DU48" s="503">
        <v>160.9998962763199</v>
      </c>
      <c r="DV48" s="503">
        <f t="shared" si="28"/>
        <v>-9.5557851373180824</v>
      </c>
      <c r="DW48" s="868">
        <f t="shared" si="29"/>
        <v>-5.6027363369637845E-2</v>
      </c>
      <c r="DX48" s="503">
        <v>141.48225395927602</v>
      </c>
      <c r="DY48" s="503">
        <f t="shared" si="30"/>
        <v>-7.1990505269037612</v>
      </c>
      <c r="DZ48" s="868">
        <f t="shared" si="31"/>
        <v>-4.84193392826529E-2</v>
      </c>
      <c r="EA48" s="503">
        <v>138.25984466006898</v>
      </c>
      <c r="EB48" s="503">
        <f t="shared" si="32"/>
        <v>-8.4303017378073264</v>
      </c>
      <c r="EC48" s="868">
        <f t="shared" si="33"/>
        <v>-5.7470129690520066E-2</v>
      </c>
    </row>
    <row r="49" spans="1:133" x14ac:dyDescent="0.25">
      <c r="A49" s="71" t="s">
        <v>44</v>
      </c>
      <c r="B49" s="282">
        <v>149.91999999999999</v>
      </c>
      <c r="C49" s="295">
        <v>147.00172382052185</v>
      </c>
      <c r="D49" s="514">
        <v>147.34453283313005</v>
      </c>
      <c r="E49" s="514">
        <v>145.12676163306767</v>
      </c>
      <c r="F49" s="124">
        <v>146.51</v>
      </c>
      <c r="G49" s="513">
        <v>149.17645208933516</v>
      </c>
      <c r="H49" s="513">
        <v>151.2493127252734</v>
      </c>
      <c r="I49" s="513">
        <v>176.28961325758291</v>
      </c>
      <c r="J49" s="514">
        <v>153.68</v>
      </c>
      <c r="K49" s="295">
        <v>149.20501060750334</v>
      </c>
      <c r="L49" s="295">
        <v>189.29289238077837</v>
      </c>
      <c r="M49" s="514">
        <v>186.3217886891714</v>
      </c>
      <c r="N49" s="28">
        <v>184.42408376963351</v>
      </c>
      <c r="O49" s="514">
        <v>186.69014325276078</v>
      </c>
      <c r="P49" s="124">
        <v>151.18283079792693</v>
      </c>
      <c r="Q49" s="514">
        <v>154.33606700401324</v>
      </c>
      <c r="R49" s="514">
        <v>148.78622655596027</v>
      </c>
      <c r="S49" s="514">
        <v>148.79</v>
      </c>
      <c r="T49" s="124">
        <v>150.1</v>
      </c>
      <c r="U49" s="28">
        <v>150.82655440326707</v>
      </c>
      <c r="V49" s="219">
        <v>147.82509524976135</v>
      </c>
      <c r="W49" s="219">
        <v>147.66609581521979</v>
      </c>
      <c r="X49" s="219">
        <v>147.52525806898063</v>
      </c>
      <c r="Y49" s="514">
        <v>147.68</v>
      </c>
      <c r="Z49" s="202">
        <v>150.11077111737112</v>
      </c>
      <c r="AA49" s="513">
        <v>153.30724259554523</v>
      </c>
      <c r="AB49" s="513">
        <v>177.4662387210077</v>
      </c>
      <c r="AC49" s="28">
        <v>154.01</v>
      </c>
      <c r="AD49" s="514">
        <v>149.8467342117512</v>
      </c>
      <c r="AE49" s="295">
        <v>189.23207707565885</v>
      </c>
      <c r="AF49" s="514">
        <v>189.18425139307573</v>
      </c>
      <c r="AG49" s="514">
        <v>184.95063329011668</v>
      </c>
      <c r="AH49" s="28">
        <v>187.45631706615137</v>
      </c>
      <c r="AI49" s="740">
        <v>151.55111513140429</v>
      </c>
      <c r="AJ49" s="295">
        <v>155.59644556143974</v>
      </c>
      <c r="AK49" s="514">
        <v>144.65718931962439</v>
      </c>
      <c r="AL49" s="514">
        <v>147.79232232828946</v>
      </c>
      <c r="AM49" s="28">
        <v>148.58000000000001</v>
      </c>
      <c r="AN49" s="740">
        <v>150.52000000000001</v>
      </c>
      <c r="AO49" s="219">
        <v>149.85054071396152</v>
      </c>
      <c r="AP49" s="219">
        <v>147.61495880300345</v>
      </c>
      <c r="AQ49" s="219">
        <v>152.61000000000001</v>
      </c>
      <c r="AR49" s="514">
        <v>150</v>
      </c>
      <c r="AS49" s="219">
        <v>146.34118203527879</v>
      </c>
      <c r="AT49" s="219">
        <v>149.48944125368661</v>
      </c>
      <c r="AU49" s="219">
        <v>176.42</v>
      </c>
      <c r="AV49" s="514">
        <v>150.83000000000001</v>
      </c>
      <c r="AW49" s="514">
        <v>150.28450635733512</v>
      </c>
      <c r="AX49" s="219">
        <v>189.4</v>
      </c>
      <c r="AY49" s="219">
        <v>189.82</v>
      </c>
      <c r="AZ49" s="219">
        <v>184.06</v>
      </c>
      <c r="BA49" s="514">
        <v>187.29</v>
      </c>
      <c r="BB49" s="740">
        <v>152.04856741550097</v>
      </c>
      <c r="BC49" s="219">
        <v>148.8167567895984</v>
      </c>
      <c r="BD49" s="219">
        <v>144.91987830178709</v>
      </c>
      <c r="BE49" s="219">
        <v>145.02605937004307</v>
      </c>
      <c r="BF49" s="219">
        <v>145.93574355028824</v>
      </c>
      <c r="BG49" s="219">
        <v>150.07107227157016</v>
      </c>
      <c r="BH49" s="740">
        <v>-0.44892772842985096</v>
      </c>
      <c r="BI49" s="546">
        <v>-2.9825121474212901E-3</v>
      </c>
      <c r="BJ49" s="740">
        <v>146.43665038794106</v>
      </c>
      <c r="BK49" s="740">
        <v>145.14505952321053</v>
      </c>
      <c r="BL49" s="740">
        <v>144.72496389022629</v>
      </c>
      <c r="BM49" s="740">
        <v>145.49439606203802</v>
      </c>
      <c r="BN49" s="740">
        <v>143.01619819567625</v>
      </c>
      <c r="BO49" s="219">
        <v>150.34024126198577</v>
      </c>
      <c r="BP49" s="219">
        <v>170.55568141363798</v>
      </c>
      <c r="BQ49" s="219">
        <v>-5.8643185863620033</v>
      </c>
      <c r="BR49" s="201">
        <v>-3.3240667647443621E-2</v>
      </c>
      <c r="BS49" s="219">
        <v>148.68130448617978</v>
      </c>
      <c r="BT49" s="219">
        <v>-2.1486955138202291</v>
      </c>
      <c r="BU49" s="201">
        <v>-1.424580994377928E-2</v>
      </c>
      <c r="BV49" s="219">
        <v>146.6901463978763</v>
      </c>
      <c r="BW49" s="740">
        <v>0.85080000829916003</v>
      </c>
      <c r="BX49" s="546">
        <v>5.6913719200766266E-3</v>
      </c>
      <c r="BY49" s="219">
        <v>169.59344401873136</v>
      </c>
      <c r="BZ49" s="740">
        <v>-19.806555981268644</v>
      </c>
      <c r="CA49" s="546">
        <v>-0.10457526917248491</v>
      </c>
      <c r="CB49" s="219">
        <v>187.72366578496968</v>
      </c>
      <c r="CC49" s="740">
        <v>-2.0963342150303106</v>
      </c>
      <c r="CD49" s="546">
        <v>-1.104380052170641E-2</v>
      </c>
      <c r="CE49" s="219">
        <v>177.29781047884649</v>
      </c>
      <c r="CF49" s="740">
        <f t="shared" si="0"/>
        <v>-6.7621895211535161</v>
      </c>
      <c r="CG49" s="546">
        <f t="shared" si="1"/>
        <v>-3.6739049881307814E-2</v>
      </c>
      <c r="CH49" s="219">
        <v>182.14209968186637</v>
      </c>
      <c r="CI49" s="740">
        <f t="shared" si="2"/>
        <v>-5.1479003181336225</v>
      </c>
      <c r="CJ49" s="546">
        <f t="shared" si="3"/>
        <v>-2.7486252966702027E-2</v>
      </c>
      <c r="CK49" s="219">
        <v>148.36451055517995</v>
      </c>
      <c r="CL49" s="740">
        <f t="shared" si="4"/>
        <v>-3.6840568603210215</v>
      </c>
      <c r="CM49" s="546">
        <f t="shared" si="5"/>
        <v>-2.422947432482972E-2</v>
      </c>
      <c r="CN49" s="219">
        <v>148.36761530594023</v>
      </c>
      <c r="CO49" s="740">
        <f t="shared" si="6"/>
        <v>-0.44914148365816686</v>
      </c>
      <c r="CP49" s="546">
        <f t="shared" si="7"/>
        <v>-3.018084074316823E-3</v>
      </c>
      <c r="CQ49" s="219">
        <v>146.88576010565541</v>
      </c>
      <c r="CR49" s="740">
        <f t="shared" si="8"/>
        <v>1.9658818038683137</v>
      </c>
      <c r="CS49" s="546">
        <f t="shared" si="9"/>
        <v>1.3565301233378632E-2</v>
      </c>
      <c r="CT49" s="219">
        <v>146.30733180245034</v>
      </c>
      <c r="CU49" s="740">
        <f t="shared" si="10"/>
        <v>1.2812724324072633</v>
      </c>
      <c r="CV49" s="546">
        <f t="shared" si="11"/>
        <v>8.8347738190832064E-3</v>
      </c>
      <c r="CW49" s="219">
        <v>147.00316954390598</v>
      </c>
      <c r="CX49" s="740">
        <f t="shared" si="12"/>
        <v>1.0674259936177464</v>
      </c>
      <c r="CY49" s="546">
        <f t="shared" si="13"/>
        <v>7.3143560833670625E-3</v>
      </c>
      <c r="CZ49" s="219">
        <v>147.52354635297613</v>
      </c>
      <c r="DA49" s="740">
        <f t="shared" si="14"/>
        <v>-2.5475259185940331</v>
      </c>
      <c r="DB49" s="546">
        <f t="shared" si="15"/>
        <v>-1.6975462892568689E-2</v>
      </c>
      <c r="DC49" s="219">
        <v>135.09068523861151</v>
      </c>
      <c r="DD49" s="740">
        <f t="shared" si="34"/>
        <v>-11.345965149329544</v>
      </c>
      <c r="DE49" s="546">
        <f t="shared" si="35"/>
        <v>-7.7480365190488371E-2</v>
      </c>
      <c r="DF49" s="219">
        <v>134.17671874668758</v>
      </c>
      <c r="DG49" s="740">
        <f t="shared" si="18"/>
        <v>-10.96834077652295</v>
      </c>
      <c r="DH49" s="546">
        <f t="shared" si="19"/>
        <v>-7.5568130341832088E-2</v>
      </c>
      <c r="DI49" s="219">
        <v>135.48474732118132</v>
      </c>
      <c r="DJ49" s="740">
        <f t="shared" si="20"/>
        <v>-9.2402165690449749</v>
      </c>
      <c r="DK49" s="546">
        <f t="shared" si="21"/>
        <v>-6.3846736047926525E-2</v>
      </c>
      <c r="DL49" s="219">
        <v>134.92837534231447</v>
      </c>
      <c r="DM49" s="740">
        <f t="shared" si="22"/>
        <v>-10.566020719723554</v>
      </c>
      <c r="DN49" s="546">
        <f t="shared" si="23"/>
        <v>-7.2621496124278623E-2</v>
      </c>
      <c r="DO49" s="219">
        <v>136.81604388240112</v>
      </c>
      <c r="DP49" s="740">
        <f t="shared" si="24"/>
        <v>-6.2001543132751351</v>
      </c>
      <c r="DQ49" s="567">
        <f t="shared" si="25"/>
        <v>-4.335281171991455E-2</v>
      </c>
      <c r="DR49" s="219">
        <v>140.03059349849724</v>
      </c>
      <c r="DS49" s="740">
        <f t="shared" si="26"/>
        <v>-10.309647763488528</v>
      </c>
      <c r="DT49" s="567">
        <f t="shared" si="27"/>
        <v>-6.8575437134777095E-2</v>
      </c>
      <c r="DU49" s="219">
        <v>160.9998962763199</v>
      </c>
      <c r="DV49" s="740">
        <f t="shared" si="28"/>
        <v>-9.5557851373180824</v>
      </c>
      <c r="DW49" s="567">
        <f t="shared" si="29"/>
        <v>-5.6027363369637845E-2</v>
      </c>
      <c r="DX49" s="219">
        <v>141.48225395927602</v>
      </c>
      <c r="DY49" s="740">
        <f t="shared" si="30"/>
        <v>-7.1990505269037612</v>
      </c>
      <c r="DZ49" s="567">
        <f t="shared" si="31"/>
        <v>-4.84193392826529E-2</v>
      </c>
      <c r="EA49" s="219">
        <v>138.25984466006898</v>
      </c>
      <c r="EB49" s="740">
        <f t="shared" si="32"/>
        <v>-8.4303017378073264</v>
      </c>
      <c r="EC49" s="567">
        <f t="shared" si="33"/>
        <v>-5.7470129690520066E-2</v>
      </c>
    </row>
    <row r="50" spans="1:133" x14ac:dyDescent="0.25">
      <c r="A50" s="71" t="s">
        <v>45</v>
      </c>
      <c r="B50" s="282">
        <v>211.26</v>
      </c>
      <c r="C50" s="295">
        <v>207.97354400146978</v>
      </c>
      <c r="D50" s="514">
        <v>209.03473258043894</v>
      </c>
      <c r="E50" s="514">
        <v>209.41949616648412</v>
      </c>
      <c r="F50" s="124">
        <v>208.76</v>
      </c>
      <c r="G50" s="513">
        <v>211.22638999733974</v>
      </c>
      <c r="H50" s="513">
        <v>211.60220994475137</v>
      </c>
      <c r="I50" s="513">
        <v>218.13725490196077</v>
      </c>
      <c r="J50" s="514">
        <v>212.87</v>
      </c>
      <c r="K50" s="295">
        <v>210.3649788557214</v>
      </c>
      <c r="L50" s="295">
        <v>228.72755659640907</v>
      </c>
      <c r="M50" s="514">
        <v>229.50819672131149</v>
      </c>
      <c r="N50" s="28">
        <v>223.9101717305152</v>
      </c>
      <c r="O50" s="514">
        <v>226.51059791205313</v>
      </c>
      <c r="P50" s="124">
        <v>212.23574245812105</v>
      </c>
      <c r="Q50" s="514">
        <v>211.33093525179856</v>
      </c>
      <c r="R50" s="514">
        <v>209.3953023488256</v>
      </c>
      <c r="S50" s="514">
        <v>207.66</v>
      </c>
      <c r="T50" s="124">
        <v>209.11</v>
      </c>
      <c r="U50" s="28">
        <v>211.213074950058</v>
      </c>
      <c r="V50" s="233">
        <v>207.45842432387033</v>
      </c>
      <c r="W50" s="233">
        <v>208.02222608091682</v>
      </c>
      <c r="X50" s="219">
        <v>208.87174541947925</v>
      </c>
      <c r="Y50" s="514">
        <v>208.08</v>
      </c>
      <c r="Z50" s="202">
        <v>210.80508474576271</v>
      </c>
      <c r="AA50" s="513">
        <v>212.06690561529271</v>
      </c>
      <c r="AB50" s="513">
        <v>217.86360893180446</v>
      </c>
      <c r="AC50" s="28">
        <v>212.62</v>
      </c>
      <c r="AD50" s="514">
        <v>209.63252511877874</v>
      </c>
      <c r="AE50" s="295">
        <v>217.85714285714286</v>
      </c>
      <c r="AF50" s="514">
        <v>226.15803814713897</v>
      </c>
      <c r="AG50" s="514">
        <v>222.85714285714286</v>
      </c>
      <c r="AH50" s="28">
        <v>221.1250748055057</v>
      </c>
      <c r="AI50" s="740">
        <v>210.9560296347347</v>
      </c>
      <c r="AJ50" s="295">
        <v>212.15919774365403</v>
      </c>
      <c r="AK50" s="514">
        <v>211.11677715451299</v>
      </c>
      <c r="AL50" s="514">
        <v>208.36376917458</v>
      </c>
      <c r="AM50" s="28">
        <v>210.18</v>
      </c>
      <c r="AN50" s="740">
        <v>210.72</v>
      </c>
      <c r="AO50" s="233">
        <v>208.41137408479483</v>
      </c>
      <c r="AP50" s="233">
        <v>209.98415213946117</v>
      </c>
      <c r="AQ50" s="219">
        <v>210.32</v>
      </c>
      <c r="AR50" s="514">
        <v>209.50399999999999</v>
      </c>
      <c r="AS50" s="233">
        <v>210.72589382448535</v>
      </c>
      <c r="AT50" s="219">
        <v>211.79546775130737</v>
      </c>
      <c r="AU50" s="219">
        <v>217.44</v>
      </c>
      <c r="AV50" s="514">
        <v>212.39</v>
      </c>
      <c r="AW50" s="514">
        <v>210.53335488072946</v>
      </c>
      <c r="AX50" s="233">
        <v>224.1</v>
      </c>
      <c r="AY50" s="233">
        <v>228.05</v>
      </c>
      <c r="AZ50" s="219">
        <v>224.17</v>
      </c>
      <c r="BA50" s="514">
        <v>225.03</v>
      </c>
      <c r="BB50" s="740">
        <v>212.15026820976493</v>
      </c>
      <c r="BC50" s="219">
        <v>212.80160857908848</v>
      </c>
      <c r="BD50" s="219">
        <v>211.16639027086788</v>
      </c>
      <c r="BE50" s="219">
        <v>209.13844055467152</v>
      </c>
      <c r="BF50" s="219">
        <v>210.79901827106625</v>
      </c>
      <c r="BG50" s="219">
        <v>211.75701585987406</v>
      </c>
      <c r="BH50" s="740">
        <v>1.0370158598740602</v>
      </c>
      <c r="BI50" s="546">
        <v>4.9212977404804459E-3</v>
      </c>
      <c r="BJ50" s="740">
        <v>230.02853067047076</v>
      </c>
      <c r="BK50" s="740">
        <v>233.76334519572953</v>
      </c>
      <c r="BL50" s="740">
        <v>232.69660133961798</v>
      </c>
      <c r="BM50" s="740">
        <v>231.97736116024058</v>
      </c>
      <c r="BN50" s="740">
        <v>238.98199875853507</v>
      </c>
      <c r="BO50" s="219">
        <v>240.9879839786382</v>
      </c>
      <c r="BP50" s="219">
        <v>247.81849912739966</v>
      </c>
      <c r="BQ50" s="219">
        <v>30.378499127399664</v>
      </c>
      <c r="BR50" s="201">
        <v>0.13970980099061656</v>
      </c>
      <c r="BS50" s="219">
        <v>240.61257546753055</v>
      </c>
      <c r="BT50" s="219">
        <v>28.222575467530561</v>
      </c>
      <c r="BU50" s="201">
        <v>0.13288090525698273</v>
      </c>
      <c r="BV50" s="219">
        <v>234.77969989486763</v>
      </c>
      <c r="BW50" s="740">
        <v>29.192516227330827</v>
      </c>
      <c r="BX50" s="546">
        <v>0.13783352654934533</v>
      </c>
      <c r="BY50" s="219" t="e">
        <v>#DIV/0!</v>
      </c>
      <c r="BZ50" s="740" t="e">
        <v>#DIV/0!</v>
      </c>
      <c r="CA50" s="546" t="e">
        <v>#DIV/0!</v>
      </c>
      <c r="CB50" s="219" t="e">
        <v>#DIV/0!</v>
      </c>
      <c r="CC50" s="740" t="e">
        <v>#DIV/0!</v>
      </c>
      <c r="CD50" s="546" t="e">
        <v>#DIV/0!</v>
      </c>
      <c r="CE50" s="219" t="e">
        <v>#DIV/0!</v>
      </c>
      <c r="CF50" s="740" t="e">
        <f t="shared" si="0"/>
        <v>#DIV/0!</v>
      </c>
      <c r="CG50" s="546" t="e">
        <f t="shared" si="1"/>
        <v>#DIV/0!</v>
      </c>
      <c r="CH50" s="219" t="e">
        <v>#DIV/0!</v>
      </c>
      <c r="CI50" s="740" t="e">
        <f t="shared" si="2"/>
        <v>#DIV/0!</v>
      </c>
      <c r="CJ50" s="546" t="e">
        <f t="shared" si="3"/>
        <v>#DIV/0!</v>
      </c>
      <c r="CK50" s="219">
        <v>234.77969989486763</v>
      </c>
      <c r="CL50" s="740">
        <f t="shared" si="4"/>
        <v>22.629431685102702</v>
      </c>
      <c r="CM50" s="546">
        <f t="shared" si="5"/>
        <v>0.10666699540878123</v>
      </c>
      <c r="CN50" s="219">
        <v>242.26804123711341</v>
      </c>
      <c r="CO50" s="740">
        <f t="shared" si="6"/>
        <v>29.466432658024928</v>
      </c>
      <c r="CP50" s="546">
        <f t="shared" si="7"/>
        <v>0.13846903157723839</v>
      </c>
      <c r="CQ50" s="219">
        <v>235.46427538328032</v>
      </c>
      <c r="CR50" s="740">
        <f t="shared" si="8"/>
        <v>24.297885112412445</v>
      </c>
      <c r="CS50" s="546">
        <f t="shared" si="9"/>
        <v>0.11506511562396364</v>
      </c>
      <c r="CT50" s="219">
        <v>230.78556263269638</v>
      </c>
      <c r="CU50" s="740">
        <f t="shared" si="10"/>
        <v>21.647122078024864</v>
      </c>
      <c r="CV50" s="546">
        <f t="shared" si="11"/>
        <v>0.10350618480568628</v>
      </c>
      <c r="CW50" s="219">
        <v>234.73449179691295</v>
      </c>
      <c r="CX50" s="740">
        <f t="shared" si="12"/>
        <v>23.935473525846703</v>
      </c>
      <c r="CY50" s="546">
        <f t="shared" si="13"/>
        <v>0.11354641839492868</v>
      </c>
      <c r="CZ50" s="219">
        <v>234.76478688314603</v>
      </c>
      <c r="DA50" s="740">
        <f t="shared" si="14"/>
        <v>23.007771023271971</v>
      </c>
      <c r="DB50" s="546">
        <f t="shared" si="15"/>
        <v>0.10865175318912172</v>
      </c>
      <c r="DC50" s="219">
        <v>229.91689750692518</v>
      </c>
      <c r="DD50" s="740">
        <f t="shared" si="34"/>
        <v>-0.11163316354557651</v>
      </c>
      <c r="DE50" s="546">
        <f t="shared" si="35"/>
        <v>-4.8530138074697138E-4</v>
      </c>
      <c r="DF50" s="219">
        <v>233.64485981308411</v>
      </c>
      <c r="DG50" s="740">
        <f t="shared" si="18"/>
        <v>-0.1184853826454173</v>
      </c>
      <c r="DH50" s="546">
        <f t="shared" si="19"/>
        <v>-5.0686039997506775E-4</v>
      </c>
      <c r="DI50" s="219">
        <v>232.63157894736844</v>
      </c>
      <c r="DJ50" s="740">
        <f t="shared" si="20"/>
        <v>-6.5022392249545646E-2</v>
      </c>
      <c r="DK50" s="546">
        <f t="shared" si="21"/>
        <v>-2.7942991807880437E-4</v>
      </c>
      <c r="DL50" s="219">
        <v>231.90297075305133</v>
      </c>
      <c r="DM50" s="740">
        <f t="shared" si="22"/>
        <v>-7.4390407189241614E-2</v>
      </c>
      <c r="DN50" s="546">
        <f t="shared" si="23"/>
        <v>-3.2067959915215919E-4</v>
      </c>
      <c r="DO50" s="219">
        <v>237.76824034334763</v>
      </c>
      <c r="DP50" s="740">
        <f t="shared" si="24"/>
        <v>-1.2137584151874421</v>
      </c>
      <c r="DQ50" s="567">
        <f t="shared" si="25"/>
        <v>-5.0788696282258938E-3</v>
      </c>
      <c r="DR50" s="219">
        <v>240.17467248908295</v>
      </c>
      <c r="DS50" s="740">
        <f t="shared" si="26"/>
        <v>-0.81331148955524668</v>
      </c>
      <c r="DT50" s="567">
        <f t="shared" si="27"/>
        <v>-3.3749047405921316E-3</v>
      </c>
      <c r="DU50" s="219" t="e">
        <v>#DIV/0!</v>
      </c>
      <c r="DV50" s="740" t="e">
        <f t="shared" si="28"/>
        <v>#DIV/0!</v>
      </c>
      <c r="DW50" s="567" t="e">
        <f t="shared" si="29"/>
        <v>#DIV/0!</v>
      </c>
      <c r="DX50" s="219">
        <v>238.44731977818853</v>
      </c>
      <c r="DY50" s="740">
        <f t="shared" si="30"/>
        <v>-2.1652556893420183</v>
      </c>
      <c r="DZ50" s="567">
        <f t="shared" si="31"/>
        <v>-8.9989298569899921E-3</v>
      </c>
      <c r="EA50" s="219">
        <v>232.62798634812287</v>
      </c>
      <c r="EB50" s="740">
        <f t="shared" si="32"/>
        <v>-2.1517135467447588</v>
      </c>
      <c r="EC50" s="567">
        <f t="shared" si="33"/>
        <v>-9.1648193932792228E-3</v>
      </c>
    </row>
    <row r="51" spans="1:133" x14ac:dyDescent="0.25">
      <c r="A51" s="71" t="s">
        <v>46</v>
      </c>
      <c r="B51" s="282">
        <v>148.4</v>
      </c>
      <c r="C51" s="295">
        <v>145.58081186499459</v>
      </c>
      <c r="D51" s="514">
        <v>145.90481873787854</v>
      </c>
      <c r="E51" s="514">
        <v>143.70275489311328</v>
      </c>
      <c r="F51" s="124">
        <v>145.08000000000001</v>
      </c>
      <c r="G51" s="513">
        <v>147.83835880490156</v>
      </c>
      <c r="H51" s="513">
        <v>149.88442556381585</v>
      </c>
      <c r="I51" s="513">
        <v>174.61376886986906</v>
      </c>
      <c r="J51" s="514">
        <v>152.22999999999999</v>
      </c>
      <c r="K51" s="295">
        <v>147.76503376929676</v>
      </c>
      <c r="L51" s="295">
        <v>186.84197758478481</v>
      </c>
      <c r="M51" s="514">
        <v>185.13513513513513</v>
      </c>
      <c r="N51" s="28">
        <v>181.63131832196581</v>
      </c>
      <c r="O51" s="514">
        <v>184.41549053978352</v>
      </c>
      <c r="P51" s="124">
        <v>149.64046787686897</v>
      </c>
      <c r="Q51" s="514">
        <v>152.91934907010014</v>
      </c>
      <c r="R51" s="514">
        <v>147.3825534426685</v>
      </c>
      <c r="S51" s="514">
        <v>147.01</v>
      </c>
      <c r="T51" s="124">
        <v>148.63</v>
      </c>
      <c r="U51" s="28">
        <v>149.30795360143244</v>
      </c>
      <c r="V51" s="233">
        <v>146.28693244595806</v>
      </c>
      <c r="W51" s="233">
        <v>146.10016623793197</v>
      </c>
      <c r="X51" s="219">
        <v>145.96872063889759</v>
      </c>
      <c r="Y51" s="514">
        <v>146.12</v>
      </c>
      <c r="Z51" s="202">
        <v>148.75549221480401</v>
      </c>
      <c r="AA51" s="513">
        <v>151.91724781143353</v>
      </c>
      <c r="AB51" s="513">
        <v>175.33233447033697</v>
      </c>
      <c r="AC51" s="28">
        <v>152.5</v>
      </c>
      <c r="AD51" s="514">
        <v>148.3039031586828</v>
      </c>
      <c r="AE51" s="295">
        <v>186.76515851031087</v>
      </c>
      <c r="AF51" s="514">
        <v>187.90170132325142</v>
      </c>
      <c r="AG51" s="514">
        <v>181.71979003192814</v>
      </c>
      <c r="AH51" s="28">
        <v>184.97262934840191</v>
      </c>
      <c r="AI51" s="740">
        <v>149.8944847250587</v>
      </c>
      <c r="AJ51" s="295">
        <v>154.21337767526686</v>
      </c>
      <c r="AK51" s="514">
        <v>143.26113503438526</v>
      </c>
      <c r="AL51" s="514">
        <v>146.40706308834709</v>
      </c>
      <c r="AM51" s="28">
        <v>147.18</v>
      </c>
      <c r="AN51" s="740">
        <v>148.94999999999999</v>
      </c>
      <c r="AO51" s="233">
        <v>148.47325951584804</v>
      </c>
      <c r="AP51" s="233">
        <v>146.14305750350633</v>
      </c>
      <c r="AQ51" s="219">
        <v>151.27000000000001</v>
      </c>
      <c r="AR51" s="514">
        <v>148.61000000000001</v>
      </c>
      <c r="AS51" s="233">
        <v>144.94017799257384</v>
      </c>
      <c r="AT51" s="219">
        <v>148.00765568752632</v>
      </c>
      <c r="AU51" s="219">
        <v>174.59</v>
      </c>
      <c r="AV51" s="514">
        <v>149.30000000000001</v>
      </c>
      <c r="AW51" s="514">
        <v>148.84628758381635</v>
      </c>
      <c r="AX51" s="233">
        <v>186.8</v>
      </c>
      <c r="AY51" s="233">
        <v>187.89</v>
      </c>
      <c r="AZ51" s="219">
        <v>181.63</v>
      </c>
      <c r="BA51" s="514">
        <v>184.94</v>
      </c>
      <c r="BB51" s="740">
        <v>150.50756252192957</v>
      </c>
      <c r="BC51" s="219">
        <v>147.33308466989931</v>
      </c>
      <c r="BD51" s="219">
        <v>143.5593826452708</v>
      </c>
      <c r="BE51" s="219">
        <v>143.69471010866795</v>
      </c>
      <c r="BF51" s="219">
        <v>144.55473904435289</v>
      </c>
      <c r="BG51" s="219">
        <v>148.57265388144501</v>
      </c>
      <c r="BH51" s="740">
        <v>-0.37734611855498201</v>
      </c>
      <c r="BI51" s="546">
        <v>-2.5333744112452372E-3</v>
      </c>
      <c r="BJ51" s="740">
        <v>144.40638033408837</v>
      </c>
      <c r="BK51" s="740">
        <v>143.09395109395109</v>
      </c>
      <c r="BL51" s="740">
        <v>142.90979264029156</v>
      </c>
      <c r="BM51" s="740">
        <v>143.52433812295732</v>
      </c>
      <c r="BN51" s="740">
        <v>141.00782041622281</v>
      </c>
      <c r="BO51" s="219">
        <v>148.19036762610432</v>
      </c>
      <c r="BP51" s="219">
        <v>174.06062251790505</v>
      </c>
      <c r="BQ51" s="219">
        <v>-0.52937748209495794</v>
      </c>
      <c r="BR51" s="201">
        <v>-3.0321180027204188E-3</v>
      </c>
      <c r="BS51" s="219">
        <v>147.08094827614039</v>
      </c>
      <c r="BT51" s="219">
        <v>-2.2190517238596215</v>
      </c>
      <c r="BU51" s="201">
        <v>-1.4863039007767054E-2</v>
      </c>
      <c r="BV51" s="219">
        <v>144.70856727607338</v>
      </c>
      <c r="BW51" s="740">
        <v>0.18271193857799517</v>
      </c>
      <c r="BX51" s="546">
        <v>1.2344762690095212E-3</v>
      </c>
      <c r="BY51" s="219">
        <v>182.70939631944046</v>
      </c>
      <c r="BZ51" s="740">
        <v>-4.0906036805595534</v>
      </c>
      <c r="CA51" s="546">
        <v>-2.1898306641111098E-2</v>
      </c>
      <c r="CB51" s="219">
        <v>187.72366578496968</v>
      </c>
      <c r="CC51" s="740">
        <v>-0.16633421503030377</v>
      </c>
      <c r="CD51" s="546">
        <v>-8.8527444265423273E-4</v>
      </c>
      <c r="CE51" s="219">
        <v>177.29781047884649</v>
      </c>
      <c r="CF51" s="740">
        <f t="shared" si="0"/>
        <v>-4.3321895211535093</v>
      </c>
      <c r="CG51" s="546">
        <f t="shared" si="1"/>
        <v>-2.3851728905761767E-2</v>
      </c>
      <c r="CH51" s="219">
        <v>182.14209968186637</v>
      </c>
      <c r="CI51" s="740">
        <f t="shared" si="2"/>
        <v>-2.7979003181336282</v>
      </c>
      <c r="CJ51" s="546">
        <f t="shared" si="3"/>
        <v>-1.5128692106270294E-2</v>
      </c>
      <c r="CK51" s="219">
        <v>146.51437130588428</v>
      </c>
      <c r="CL51" s="740">
        <f t="shared" si="4"/>
        <v>-3.9931912160452896</v>
      </c>
      <c r="CM51" s="546">
        <f t="shared" si="5"/>
        <v>-2.6531498810655876E-2</v>
      </c>
      <c r="CN51" s="219">
        <v>147.72642207786808</v>
      </c>
      <c r="CO51" s="740">
        <f t="shared" si="6"/>
        <v>0.39333740796877237</v>
      </c>
      <c r="CP51" s="546">
        <f t="shared" si="7"/>
        <v>2.6697154196564017E-3</v>
      </c>
      <c r="CQ51" s="219">
        <v>145.04276230657658</v>
      </c>
      <c r="CR51" s="740">
        <f t="shared" si="8"/>
        <v>1.4833796613057757</v>
      </c>
      <c r="CS51" s="546">
        <f t="shared" si="9"/>
        <v>1.0332864588663943E-2</v>
      </c>
      <c r="CT51" s="219">
        <v>144.39658277267947</v>
      </c>
      <c r="CU51" s="740">
        <f t="shared" si="10"/>
        <v>0.7018726640115176</v>
      </c>
      <c r="CV51" s="546">
        <f t="shared" si="11"/>
        <v>4.8844711366252255E-3</v>
      </c>
      <c r="CW51" s="219">
        <v>145.42304278646796</v>
      </c>
      <c r="CX51" s="740">
        <f t="shared" si="12"/>
        <v>0.86830374211507433</v>
      </c>
      <c r="CY51" s="546">
        <f t="shared" si="13"/>
        <v>6.0067469794169654E-3</v>
      </c>
      <c r="CZ51" s="219">
        <v>146.14766938991235</v>
      </c>
      <c r="DA51" s="740">
        <f t="shared" si="14"/>
        <v>-2.4249844915326548</v>
      </c>
      <c r="DB51" s="546">
        <f t="shared" si="15"/>
        <v>-1.6321876389632877E-2</v>
      </c>
      <c r="DC51" s="219">
        <v>132.83667729585838</v>
      </c>
      <c r="DD51" s="740">
        <f t="shared" si="34"/>
        <v>-11.569703038229989</v>
      </c>
      <c r="DE51" s="546">
        <f t="shared" si="35"/>
        <v>-8.0119057145973352E-2</v>
      </c>
      <c r="DF51" s="219">
        <v>131.92709377760676</v>
      </c>
      <c r="DG51" s="740">
        <f t="shared" si="18"/>
        <v>-11.166857316344334</v>
      </c>
      <c r="DH51" s="546">
        <f t="shared" si="19"/>
        <v>-7.8038639865444195E-2</v>
      </c>
      <c r="DI51" s="219">
        <v>133.5170487556567</v>
      </c>
      <c r="DJ51" s="740">
        <f t="shared" si="20"/>
        <v>-9.3927438846348537</v>
      </c>
      <c r="DK51" s="546">
        <f t="shared" si="21"/>
        <v>-6.5724984349229909E-2</v>
      </c>
      <c r="DL51" s="219">
        <v>132.76795578220822</v>
      </c>
      <c r="DM51" s="740">
        <f t="shared" si="22"/>
        <v>-10.756382340749099</v>
      </c>
      <c r="DN51" s="546">
        <f t="shared" si="23"/>
        <v>-7.4944657341210696E-2</v>
      </c>
      <c r="DO51" s="219">
        <v>137.8882302274915</v>
      </c>
      <c r="DP51" s="740">
        <f t="shared" si="24"/>
        <v>-3.1195901887313084</v>
      </c>
      <c r="DQ51" s="567">
        <f t="shared" si="25"/>
        <v>-2.2123526053540805E-2</v>
      </c>
      <c r="DR51" s="219">
        <v>142.34615263670955</v>
      </c>
      <c r="DS51" s="740">
        <f t="shared" si="26"/>
        <v>-5.8442149893947715</v>
      </c>
      <c r="DT51" s="567">
        <f t="shared" si="27"/>
        <v>-3.9437212303435096E-2</v>
      </c>
      <c r="DU51" s="219">
        <v>167.83806578577452</v>
      </c>
      <c r="DV51" s="740">
        <f t="shared" si="28"/>
        <v>-6.2225567321305277</v>
      </c>
      <c r="DW51" s="567">
        <f t="shared" si="29"/>
        <v>-3.5749365032234297E-2</v>
      </c>
      <c r="DX51" s="219">
        <v>143.77936929024781</v>
      </c>
      <c r="DY51" s="740">
        <f t="shared" si="30"/>
        <v>-3.3015789858925757</v>
      </c>
      <c r="DZ51" s="567">
        <f t="shared" si="31"/>
        <v>-2.2447359937426789E-2</v>
      </c>
      <c r="EA51" s="219">
        <v>136.75070926979325</v>
      </c>
      <c r="EB51" s="740">
        <f t="shared" si="32"/>
        <v>-7.9578580062801336</v>
      </c>
      <c r="EC51" s="567">
        <f t="shared" si="33"/>
        <v>-5.4992307339331345E-2</v>
      </c>
    </row>
    <row r="52" spans="1:133" x14ac:dyDescent="0.25">
      <c r="A52" s="71" t="s">
        <v>112</v>
      </c>
      <c r="B52" s="282"/>
      <c r="C52" s="295"/>
      <c r="D52" s="514"/>
      <c r="E52" s="514"/>
      <c r="F52" s="124"/>
      <c r="G52" s="513"/>
      <c r="H52" s="513"/>
      <c r="I52" s="513"/>
      <c r="J52" s="514"/>
      <c r="K52" s="295"/>
      <c r="L52" s="295"/>
      <c r="M52" s="514"/>
      <c r="N52" s="28"/>
      <c r="O52" s="514"/>
      <c r="P52" s="124"/>
      <c r="Q52" s="514">
        <v>152.91934907010014</v>
      </c>
      <c r="R52" s="514">
        <v>147.3825534426685</v>
      </c>
      <c r="S52" s="514"/>
      <c r="T52" s="124"/>
      <c r="U52" s="28"/>
      <c r="V52" s="233"/>
      <c r="W52" s="233"/>
      <c r="X52" s="219"/>
      <c r="Y52" s="514"/>
      <c r="Z52" s="202"/>
      <c r="AA52" s="513"/>
      <c r="AB52" s="513"/>
      <c r="AC52" s="28"/>
      <c r="AD52" s="514"/>
      <c r="AE52" s="295"/>
      <c r="AF52" s="514"/>
      <c r="AG52" s="514"/>
      <c r="AH52" s="28"/>
      <c r="AJ52" s="295">
        <v>154.21337767526686</v>
      </c>
      <c r="AK52" s="514">
        <v>143.26113503438526</v>
      </c>
      <c r="AL52" s="514">
        <v>146.40706308834709</v>
      </c>
      <c r="AM52" s="28">
        <v>147.18</v>
      </c>
      <c r="AN52" s="740">
        <v>148.94999999999999</v>
      </c>
      <c r="AO52" s="233">
        <v>148.47325951584804</v>
      </c>
      <c r="AP52" s="233">
        <v>146.14305750350633</v>
      </c>
      <c r="AQ52" s="219">
        <v>151.27000000000001</v>
      </c>
      <c r="AR52" s="514">
        <v>148.61000000000001</v>
      </c>
      <c r="AS52" s="233">
        <v>144.94017799257384</v>
      </c>
      <c r="AT52" s="233">
        <v>148.01</v>
      </c>
      <c r="AU52" s="219">
        <v>174.59</v>
      </c>
      <c r="AV52" s="514">
        <v>149.30000000000001</v>
      </c>
      <c r="AW52" s="514">
        <v>148.84</v>
      </c>
      <c r="AX52" s="233">
        <v>186.8</v>
      </c>
      <c r="AY52" s="233">
        <v>187.89</v>
      </c>
      <c r="AZ52" s="219">
        <v>181.63</v>
      </c>
      <c r="BA52" s="514">
        <v>184.94</v>
      </c>
      <c r="BB52" s="740">
        <v>150.5</v>
      </c>
      <c r="BC52" s="219">
        <v>147.37106656613719</v>
      </c>
      <c r="BD52" s="219">
        <v>143.28479175926171</v>
      </c>
      <c r="BE52" s="219">
        <v>126.51176842681672</v>
      </c>
      <c r="BF52" s="219">
        <v>144.65491855774246</v>
      </c>
      <c r="BG52" s="219">
        <v>148.76566062764172</v>
      </c>
      <c r="BH52" s="740">
        <v>-6.0115148696548317</v>
      </c>
      <c r="BI52" s="546">
        <v>-4.0359280763040184E-2</v>
      </c>
      <c r="BJ52" s="740">
        <v>144.18284834149293</v>
      </c>
      <c r="BK52" s="740">
        <v>142.53692510907416</v>
      </c>
      <c r="BL52" s="740">
        <v>142.30951254141033</v>
      </c>
      <c r="BM52" s="740">
        <v>143.52433812295732</v>
      </c>
      <c r="BN52" s="740">
        <v>140.45720823467224</v>
      </c>
      <c r="BO52" s="219">
        <v>148.58305505373988</v>
      </c>
      <c r="BP52" s="219">
        <v>174.06062251790505</v>
      </c>
      <c r="BQ52" s="219">
        <v>-0.52937748209495794</v>
      </c>
      <c r="BR52" s="201">
        <v>-3.0321180027204188E-3</v>
      </c>
      <c r="BS52" s="219">
        <v>131.75524066881687</v>
      </c>
      <c r="BT52" s="219">
        <v>-17.544759331183144</v>
      </c>
      <c r="BU52" s="201">
        <v>-0.11751345834683953</v>
      </c>
      <c r="BV52" s="219">
        <v>148.84</v>
      </c>
      <c r="BW52" s="740">
        <v>0.57305505373989263</v>
      </c>
      <c r="BX52" s="546">
        <v>3.8717320028369695E-3</v>
      </c>
      <c r="BY52" s="219">
        <v>182.70939631944046</v>
      </c>
      <c r="BZ52" s="740">
        <v>-4.0906036805595534</v>
      </c>
      <c r="CA52" s="546">
        <v>-2.1898306641111098E-2</v>
      </c>
      <c r="CB52" s="219">
        <v>187.72366578496968</v>
      </c>
      <c r="CC52" s="740">
        <v>-0.16633421503030377</v>
      </c>
      <c r="CD52" s="546">
        <v>-8.8527444265423273E-4</v>
      </c>
      <c r="CE52" s="219">
        <v>177.29781047884649</v>
      </c>
      <c r="CF52" s="740">
        <f t="shared" si="0"/>
        <v>-4.3321895211535093</v>
      </c>
      <c r="CG52" s="546">
        <f t="shared" si="1"/>
        <v>-2.3851728905761767E-2</v>
      </c>
      <c r="CH52" s="219">
        <v>182.14209968186637</v>
      </c>
      <c r="CI52" s="740">
        <f t="shared" si="2"/>
        <v>-2.7979003181336282</v>
      </c>
      <c r="CJ52" s="546">
        <f t="shared" si="3"/>
        <v>-1.5128692106270294E-2</v>
      </c>
      <c r="CK52" s="219">
        <v>141.65760349662727</v>
      </c>
      <c r="CL52" s="740">
        <f t="shared" si="4"/>
        <v>-8.8423965033727256</v>
      </c>
      <c r="CM52" s="546">
        <f t="shared" si="5"/>
        <v>-5.8753465138689204E-2</v>
      </c>
      <c r="CN52" s="219">
        <v>148.86752555969744</v>
      </c>
      <c r="CO52" s="740">
        <f t="shared" si="6"/>
        <v>1.4964589935602532</v>
      </c>
      <c r="CP52" s="546">
        <f t="shared" si="7"/>
        <v>1.0154360882559483E-2</v>
      </c>
      <c r="CQ52" s="219">
        <v>145.04781595423697</v>
      </c>
      <c r="CR52" s="740">
        <f t="shared" si="8"/>
        <v>1.7630241949752588</v>
      </c>
      <c r="CS52" s="546">
        <f t="shared" si="9"/>
        <v>1.2304335814908978E-2</v>
      </c>
      <c r="CT52" s="219">
        <v>145.39897257121112</v>
      </c>
      <c r="CU52" s="740">
        <f t="shared" si="10"/>
        <v>18.887204144394403</v>
      </c>
      <c r="CV52" s="546">
        <f t="shared" si="11"/>
        <v>0.14929207281866499</v>
      </c>
      <c r="CW52" s="219">
        <v>146.08893746999149</v>
      </c>
      <c r="CX52" s="740">
        <f t="shared" si="12"/>
        <v>1.4340189122490301</v>
      </c>
      <c r="CY52" s="546">
        <f t="shared" si="13"/>
        <v>9.9133781730111527E-3</v>
      </c>
      <c r="CZ52" s="219">
        <v>142.92507788787799</v>
      </c>
      <c r="DA52" s="740">
        <f t="shared" si="14"/>
        <v>-5.8405827397637324</v>
      </c>
      <c r="DB52" s="546">
        <f t="shared" si="15"/>
        <v>-3.9260288396679298E-2</v>
      </c>
      <c r="DC52" s="219">
        <v>136.15986351343994</v>
      </c>
      <c r="DD52" s="740">
        <f t="shared" si="34"/>
        <v>-8.0229848280529836</v>
      </c>
      <c r="DE52" s="546">
        <f t="shared" si="35"/>
        <v>-5.5644516115056726E-2</v>
      </c>
      <c r="DF52" s="219">
        <v>137.57406081125075</v>
      </c>
      <c r="DG52" s="740">
        <f t="shared" si="18"/>
        <v>-4.9628642978234154</v>
      </c>
      <c r="DH52" s="546">
        <f t="shared" si="19"/>
        <v>-3.4818095690121426E-2</v>
      </c>
      <c r="DI52" s="219">
        <v>138.57012395845868</v>
      </c>
      <c r="DJ52" s="740">
        <f t="shared" si="20"/>
        <v>-3.7393885829516478</v>
      </c>
      <c r="DK52" s="546">
        <f t="shared" si="21"/>
        <v>-2.6276448539330997E-2</v>
      </c>
      <c r="DL52" s="219">
        <v>174.54735947515508</v>
      </c>
      <c r="DM52" s="740">
        <f t="shared" si="22"/>
        <v>31.023021352197759</v>
      </c>
      <c r="DN52" s="546">
        <f t="shared" si="23"/>
        <v>0.21615164199970274</v>
      </c>
      <c r="DO52" s="219">
        <v>140.59484941500233</v>
      </c>
      <c r="DP52" s="740">
        <f t="shared" si="24"/>
        <v>0.13764118033009254</v>
      </c>
      <c r="DQ52" s="567">
        <f t="shared" si="25"/>
        <v>9.7995099048334535E-4</v>
      </c>
      <c r="DR52" s="219">
        <v>142.23163708236007</v>
      </c>
      <c r="DS52" s="740">
        <f t="shared" si="26"/>
        <v>-6.3514179713798171</v>
      </c>
      <c r="DT52" s="567">
        <f t="shared" si="27"/>
        <v>-4.2746583512383834E-2</v>
      </c>
      <c r="DU52" s="219">
        <v>167.83806578577452</v>
      </c>
      <c r="DV52" s="740">
        <f t="shared" si="28"/>
        <v>-6.2225567321305277</v>
      </c>
      <c r="DW52" s="567">
        <f t="shared" si="29"/>
        <v>-3.5749365032234297E-2</v>
      </c>
      <c r="DX52" s="219">
        <v>145.80884627281162</v>
      </c>
      <c r="DY52" s="740">
        <f t="shared" si="30"/>
        <v>14.053605603994754</v>
      </c>
      <c r="DZ52" s="567">
        <f t="shared" si="31"/>
        <v>0.10666449040399262</v>
      </c>
      <c r="EA52" s="219">
        <v>148.80000000000001</v>
      </c>
      <c r="EB52" s="740">
        <f t="shared" si="32"/>
        <v>-3.9999999999992042E-2</v>
      </c>
      <c r="EC52" s="567">
        <f t="shared" si="33"/>
        <v>-2.6874496103192717E-4</v>
      </c>
    </row>
    <row r="53" spans="1:133" x14ac:dyDescent="0.25">
      <c r="A53" s="71" t="s">
        <v>111</v>
      </c>
      <c r="B53" s="282"/>
      <c r="C53" s="295"/>
      <c r="D53" s="514"/>
      <c r="E53" s="514"/>
      <c r="F53" s="124"/>
      <c r="G53" s="513"/>
      <c r="H53" s="513"/>
      <c r="I53" s="513"/>
      <c r="J53" s="514"/>
      <c r="K53" s="295"/>
      <c r="L53" s="295"/>
      <c r="M53" s="514"/>
      <c r="N53" s="28"/>
      <c r="O53" s="514"/>
      <c r="P53" s="124"/>
      <c r="Q53" s="514"/>
      <c r="R53" s="514"/>
      <c r="S53" s="514"/>
      <c r="T53" s="124"/>
      <c r="U53" s="28"/>
      <c r="V53" s="233"/>
      <c r="W53" s="233"/>
      <c r="X53" s="233"/>
      <c r="Y53" s="514"/>
      <c r="Z53" s="202"/>
      <c r="AA53" s="513"/>
      <c r="AB53" s="513"/>
      <c r="AC53" s="28"/>
      <c r="AD53" s="514"/>
      <c r="AE53" s="295"/>
      <c r="AF53" s="514"/>
      <c r="AG53" s="514"/>
      <c r="AH53" s="28"/>
      <c r="AJ53" s="295"/>
      <c r="AK53" s="514"/>
      <c r="AL53" s="514"/>
      <c r="AM53" s="28"/>
      <c r="AO53" s="233"/>
      <c r="AP53" s="233"/>
      <c r="AQ53" s="233"/>
      <c r="AR53" s="514"/>
      <c r="AS53" s="233"/>
      <c r="AT53" s="233"/>
      <c r="AU53" s="233"/>
      <c r="AV53" s="514"/>
      <c r="AW53" s="514"/>
      <c r="AX53" s="233"/>
      <c r="AY53" s="233"/>
      <c r="AZ53" s="233"/>
      <c r="BA53" s="514"/>
      <c r="BC53" s="219">
        <v>147.00353410030829</v>
      </c>
      <c r="BD53" s="219">
        <v>145.37216828478964</v>
      </c>
      <c r="BE53" s="219">
        <v>140.80148537830729</v>
      </c>
      <c r="BF53" s="219">
        <v>143.8244071495042</v>
      </c>
      <c r="BG53" s="219">
        <v>143.8244071495042</v>
      </c>
      <c r="BI53" s="546"/>
      <c r="BJ53" s="740">
        <v>145.23387704400594</v>
      </c>
      <c r="BK53" s="740">
        <v>144.97655122655124</v>
      </c>
      <c r="BL53" s="740">
        <v>144.78093190870581</v>
      </c>
      <c r="BM53" s="740">
        <v>145.00035483642043</v>
      </c>
      <c r="BN53" s="740">
        <v>145.80311534338148</v>
      </c>
      <c r="BO53" s="219">
        <v>145.61655304389427</v>
      </c>
      <c r="BP53" s="219">
        <v>0</v>
      </c>
      <c r="BQ53" s="219">
        <v>0</v>
      </c>
      <c r="BR53" s="201" t="e">
        <v>#DIV/0!</v>
      </c>
      <c r="BS53" s="219">
        <v>145.70735750023022</v>
      </c>
      <c r="BT53" s="219">
        <v>145.70735750023022</v>
      </c>
      <c r="BU53" s="201" t="e">
        <v>#DIV/0!</v>
      </c>
      <c r="BV53" s="219">
        <v>145.1331208318683</v>
      </c>
      <c r="BW53" s="740">
        <v>145.61655304389427</v>
      </c>
      <c r="BX53" s="546" t="e">
        <v>#DIV/0!</v>
      </c>
      <c r="BY53" s="219" t="e">
        <v>#DIV/0!</v>
      </c>
      <c r="BZ53" s="740" t="e">
        <v>#DIV/0!</v>
      </c>
      <c r="CA53" s="546" t="e">
        <v>#DIV/0!</v>
      </c>
      <c r="CB53" s="219" t="e">
        <v>#DIV/0!</v>
      </c>
      <c r="CC53" s="740" t="e">
        <v>#DIV/0!</v>
      </c>
      <c r="CD53" s="546" t="e">
        <v>#DIV/0!</v>
      </c>
      <c r="CE53" s="219" t="e">
        <v>#DIV/0!</v>
      </c>
      <c r="CF53" s="740" t="e">
        <f t="shared" si="0"/>
        <v>#DIV/0!</v>
      </c>
      <c r="CG53" s="546" t="e">
        <f t="shared" si="1"/>
        <v>#DIV/0!</v>
      </c>
      <c r="CH53" s="219" t="e">
        <v>#DIV/0!</v>
      </c>
      <c r="CI53" s="740" t="e">
        <f t="shared" si="2"/>
        <v>#DIV/0!</v>
      </c>
      <c r="CJ53" s="546" t="e">
        <f t="shared" si="3"/>
        <v>#DIV/0!</v>
      </c>
      <c r="CK53" s="219">
        <v>194.63481834583172</v>
      </c>
      <c r="CL53" s="740">
        <f t="shared" si="4"/>
        <v>194.63481834583172</v>
      </c>
      <c r="CM53" s="546" t="e">
        <f t="shared" si="5"/>
        <v>#DIV/0!</v>
      </c>
      <c r="CN53" s="219">
        <v>144.05083734157216</v>
      </c>
      <c r="CO53" s="740">
        <f t="shared" si="6"/>
        <v>-2.9526967587361241</v>
      </c>
      <c r="CP53" s="546">
        <f t="shared" si="7"/>
        <v>-2.008588961352006E-2</v>
      </c>
      <c r="CQ53" s="219">
        <v>145.01913091008473</v>
      </c>
      <c r="CR53" s="740">
        <f t="shared" si="8"/>
        <v>-0.35303737470491114</v>
      </c>
      <c r="CS53" s="546">
        <f t="shared" si="9"/>
        <v>-2.4285073193191795E-3</v>
      </c>
      <c r="CT53" s="219">
        <v>140.79191312792443</v>
      </c>
      <c r="CU53" s="740">
        <f t="shared" si="10"/>
        <v>-9.5722503828596928E-3</v>
      </c>
      <c r="CV53" s="546">
        <f t="shared" si="11"/>
        <v>-6.7984015631233184E-5</v>
      </c>
      <c r="CW53" s="219">
        <v>142.89318184023367</v>
      </c>
      <c r="CX53" s="740">
        <f t="shared" si="12"/>
        <v>-0.93122530927053049</v>
      </c>
      <c r="CY53" s="546">
        <f t="shared" si="13"/>
        <v>-6.4747376869249322E-3</v>
      </c>
      <c r="CZ53" s="219">
        <v>144.29835980213485</v>
      </c>
      <c r="DA53" s="740">
        <f t="shared" si="14"/>
        <v>0.47395265263065767</v>
      </c>
      <c r="DB53" s="546">
        <f t="shared" si="15"/>
        <v>3.2953562056959366E-3</v>
      </c>
      <c r="DC53" s="219">
        <v>121.23132830491643</v>
      </c>
      <c r="DD53" s="740">
        <f t="shared" si="34"/>
        <v>-24.002548739089505</v>
      </c>
      <c r="DE53" s="546">
        <f t="shared" si="35"/>
        <v>-0.16526825027067701</v>
      </c>
      <c r="DF53" s="219">
        <v>115.06050129645635</v>
      </c>
      <c r="DG53" s="740">
        <f t="shared" si="18"/>
        <v>-29.916049930094886</v>
      </c>
      <c r="DH53" s="546">
        <f t="shared" si="19"/>
        <v>-0.20635095590973068</v>
      </c>
      <c r="DI53" s="219">
        <v>118.11788056610287</v>
      </c>
      <c r="DJ53" s="740">
        <f t="shared" si="20"/>
        <v>-26.663051342602941</v>
      </c>
      <c r="DK53" s="546">
        <f t="shared" si="21"/>
        <v>-0.18416134632574269</v>
      </c>
      <c r="DL53" s="219">
        <v>118.15979937554926</v>
      </c>
      <c r="DM53" s="740">
        <f t="shared" si="22"/>
        <v>-26.840555460871172</v>
      </c>
      <c r="DN53" s="546">
        <f t="shared" si="23"/>
        <v>-0.1851068260567422</v>
      </c>
      <c r="DO53" s="219">
        <v>128.41054882394866</v>
      </c>
      <c r="DP53" s="740">
        <f t="shared" si="24"/>
        <v>-17.392566519432819</v>
      </c>
      <c r="DQ53" s="567">
        <f t="shared" si="25"/>
        <v>-0.11928803083851479</v>
      </c>
      <c r="DR53" s="219">
        <v>142.91039560132333</v>
      </c>
      <c r="DS53" s="740">
        <f t="shared" si="26"/>
        <v>-2.7061574425709409</v>
      </c>
      <c r="DT53" s="567">
        <f t="shared" si="27"/>
        <v>-1.8584133369474856E-2</v>
      </c>
      <c r="DU53" s="219">
        <v>0</v>
      </c>
      <c r="DV53" s="740">
        <f t="shared" si="28"/>
        <v>0</v>
      </c>
      <c r="DW53" s="567" t="e">
        <f t="shared" si="29"/>
        <v>#DIV/0!</v>
      </c>
      <c r="DX53" s="219">
        <v>133.9146738361398</v>
      </c>
      <c r="DY53" s="740">
        <f t="shared" si="30"/>
        <v>-11.792683664090418</v>
      </c>
      <c r="DZ53" s="567">
        <f t="shared" si="31"/>
        <v>-8.0934030143754318E-2</v>
      </c>
      <c r="EA53" s="219">
        <v>122.69273634980331</v>
      </c>
      <c r="EB53" s="740">
        <f t="shared" si="32"/>
        <v>-22.440384482064985</v>
      </c>
      <c r="EC53" s="567">
        <f t="shared" si="33"/>
        <v>-0.15461932020370039</v>
      </c>
    </row>
    <row r="54" spans="1:133" x14ac:dyDescent="0.25">
      <c r="A54" s="70" t="s">
        <v>81</v>
      </c>
      <c r="B54" s="281"/>
      <c r="C54" s="29">
        <v>165.36433137120702</v>
      </c>
      <c r="D54" s="515">
        <v>164.81311876274279</v>
      </c>
      <c r="E54" s="515">
        <v>165.36561969446143</v>
      </c>
      <c r="F54" s="123">
        <v>165.17538095336113</v>
      </c>
      <c r="G54" s="503">
        <v>163.85203459062669</v>
      </c>
      <c r="H54" s="503">
        <v>168.39228747556118</v>
      </c>
      <c r="I54" s="503">
        <v>175.1035815014904</v>
      </c>
      <c r="J54" s="503">
        <v>166.28521026658854</v>
      </c>
      <c r="K54" s="29">
        <v>165.4346657723471</v>
      </c>
      <c r="L54" s="29">
        <v>170.11856437237185</v>
      </c>
      <c r="M54" s="515">
        <v>162.57033898269194</v>
      </c>
      <c r="N54" s="504">
        <v>177.40958988240314</v>
      </c>
      <c r="O54" s="503">
        <v>174.09356345520777</v>
      </c>
      <c r="P54" s="123">
        <v>166.39843789335541</v>
      </c>
      <c r="Q54" s="503">
        <v>182.31584344841457</v>
      </c>
      <c r="R54" s="503">
        <v>183.98290079743646</v>
      </c>
      <c r="S54" s="503">
        <v>213.12331473246172</v>
      </c>
      <c r="T54" s="123">
        <v>189.9864997703811</v>
      </c>
      <c r="U54" s="123">
        <v>174.86055388969933</v>
      </c>
      <c r="V54" s="503">
        <v>179.07532736901618</v>
      </c>
      <c r="W54" s="503">
        <v>178.00468368671966</v>
      </c>
      <c r="X54" s="503">
        <v>180.85005695533962</v>
      </c>
      <c r="Y54" s="503">
        <v>179.30119522270411</v>
      </c>
      <c r="Z54" s="29">
        <v>176.48424696703304</v>
      </c>
      <c r="AA54" s="515">
        <v>184.02082222736226</v>
      </c>
      <c r="AB54" s="515">
        <v>166.88232655370902</v>
      </c>
      <c r="AC54" s="504">
        <v>178.03581955771975</v>
      </c>
      <c r="AD54" s="503">
        <v>178.98460219227368</v>
      </c>
      <c r="AE54" s="29">
        <v>168.76066077153089</v>
      </c>
      <c r="AF54" s="29">
        <v>162.44714910786854</v>
      </c>
      <c r="AG54" s="515">
        <v>178.12458062051579</v>
      </c>
      <c r="AH54" s="504">
        <v>173.76901300775282</v>
      </c>
      <c r="AI54" s="503">
        <v>178.52109331963112</v>
      </c>
      <c r="AJ54" s="29">
        <v>177.73557752833582</v>
      </c>
      <c r="AK54" s="29">
        <v>174.81732386996725</v>
      </c>
      <c r="AL54" s="515">
        <v>199.65587003348929</v>
      </c>
      <c r="AM54" s="504">
        <v>181.90065303562506</v>
      </c>
      <c r="AN54" s="503">
        <v>179.50559749104542</v>
      </c>
      <c r="AO54" s="503">
        <v>175.44332419475657</v>
      </c>
      <c r="AP54" s="503">
        <v>175.44232180333563</v>
      </c>
      <c r="AQ54" s="503">
        <v>178.67406316410816</v>
      </c>
      <c r="AR54" s="503">
        <v>176.31192799745861</v>
      </c>
      <c r="AS54" s="503">
        <v>175.17938574592031</v>
      </c>
      <c r="AT54" s="503">
        <v>180.58282921877486</v>
      </c>
      <c r="AU54" s="503">
        <v>167.69686941243054</v>
      </c>
      <c r="AV54" s="503">
        <v>176.25156280865585</v>
      </c>
      <c r="AW54" s="503">
        <v>176.64203084842859</v>
      </c>
      <c r="AX54" s="503">
        <v>162.85898891141358</v>
      </c>
      <c r="AY54" s="503">
        <v>161.6029386408014</v>
      </c>
      <c r="AZ54" s="503">
        <v>185.02411346622011</v>
      </c>
      <c r="BA54" s="503">
        <v>177.72140387538923</v>
      </c>
      <c r="BB54" s="503">
        <v>180.96349442221481</v>
      </c>
      <c r="BC54" s="503">
        <v>180.00434908430626</v>
      </c>
      <c r="BD54" s="503">
        <v>170.42920749612264</v>
      </c>
      <c r="BE54" s="503">
        <v>172.3156333818585</v>
      </c>
      <c r="BF54" s="503">
        <v>173.480363103717</v>
      </c>
      <c r="BG54" s="503">
        <v>175.09907889995256</v>
      </c>
      <c r="BH54" s="503">
        <v>-4.4065185910928619</v>
      </c>
      <c r="BI54" s="485">
        <v>-2.4548084587237895E-2</v>
      </c>
      <c r="BJ54" s="503">
        <v>170.29001045522369</v>
      </c>
      <c r="BK54" s="503">
        <v>158.11004430671738</v>
      </c>
      <c r="BL54" s="503">
        <v>172.14468354485703</v>
      </c>
      <c r="BM54" s="503">
        <v>171.87092329413375</v>
      </c>
      <c r="BN54" s="503">
        <v>173.49652406249803</v>
      </c>
      <c r="BO54" s="503">
        <v>177.57381843770443</v>
      </c>
      <c r="BP54" s="503">
        <v>169.1778234966857</v>
      </c>
      <c r="BQ54" s="503">
        <v>1.4809540842551598</v>
      </c>
      <c r="BR54" s="765">
        <v>8.8311373339530208E-3</v>
      </c>
      <c r="BS54" s="503">
        <v>173.27605701757426</v>
      </c>
      <c r="BT54" s="503">
        <v>-2.9755057910815879</v>
      </c>
      <c r="BU54" s="765">
        <v>-1.6882152666707919E-2</v>
      </c>
      <c r="BV54" s="503">
        <v>172.23551440323064</v>
      </c>
      <c r="BW54" s="503">
        <v>-3.0090107810704296</v>
      </c>
      <c r="BX54" s="485">
        <v>-1.6662773498941186E-2</v>
      </c>
      <c r="BY54" s="503">
        <v>164.88656950490767</v>
      </c>
      <c r="BZ54" s="503">
        <v>2.0275805934940934</v>
      </c>
      <c r="CA54" s="485">
        <v>1.2449915150811766E-2</v>
      </c>
      <c r="CB54" s="503">
        <v>165.50286889682798</v>
      </c>
      <c r="CC54" s="503">
        <v>3.8999302560265789</v>
      </c>
      <c r="CD54" s="485">
        <v>2.4132792935746324E-2</v>
      </c>
      <c r="CE54" s="503">
        <v>171.93652204493389</v>
      </c>
      <c r="CF54" s="503">
        <f t="shared" si="0"/>
        <v>-13.08759142128622</v>
      </c>
      <c r="CG54" s="485">
        <f t="shared" si="1"/>
        <v>-7.0734517658832749E-2</v>
      </c>
      <c r="CH54" s="503">
        <v>169.77602386534272</v>
      </c>
      <c r="CI54" s="503">
        <f t="shared" si="2"/>
        <v>-7.945380010046506</v>
      </c>
      <c r="CJ54" s="485">
        <f t="shared" si="3"/>
        <v>-4.4706939270058164E-2</v>
      </c>
      <c r="CK54" s="503">
        <v>171.37701390372388</v>
      </c>
      <c r="CL54" s="503">
        <f t="shared" si="4"/>
        <v>-9.5864805184909301</v>
      </c>
      <c r="CM54" s="485">
        <f t="shared" si="5"/>
        <v>-5.2974665133975821E-2</v>
      </c>
      <c r="CN54" s="503">
        <v>173.58019019503024</v>
      </c>
      <c r="CO54" s="503">
        <f t="shared" si="6"/>
        <v>-6.4241588892760149</v>
      </c>
      <c r="CP54" s="485">
        <f t="shared" si="7"/>
        <v>-3.5688909306670236E-2</v>
      </c>
      <c r="CQ54" s="503">
        <v>156.16058676210099</v>
      </c>
      <c r="CR54" s="503">
        <f t="shared" si="8"/>
        <v>-14.268620734021653</v>
      </c>
      <c r="CS54" s="485">
        <f t="shared" si="9"/>
        <v>-8.3721686814428639E-2</v>
      </c>
      <c r="CT54" s="503">
        <v>170.15162070988561</v>
      </c>
      <c r="CU54" s="503">
        <f t="shared" si="10"/>
        <v>-2.1640126719728983</v>
      </c>
      <c r="CV54" s="485">
        <f t="shared" si="11"/>
        <v>-1.2558423339206591E-2</v>
      </c>
      <c r="CW54" s="503">
        <v>170.70027763126106</v>
      </c>
      <c r="CX54" s="503">
        <f t="shared" si="12"/>
        <v>-2.7800854724559372</v>
      </c>
      <c r="CY54" s="485">
        <f t="shared" si="13"/>
        <v>-1.6025361157411429E-2</v>
      </c>
      <c r="CZ54" s="503">
        <v>171.15256336972277</v>
      </c>
      <c r="DA54" s="503">
        <f t="shared" si="14"/>
        <v>-3.9465155302297887</v>
      </c>
      <c r="DB54" s="485">
        <f t="shared" si="15"/>
        <v>-2.2538756657222245E-2</v>
      </c>
      <c r="DC54" s="503">
        <v>174.61415444838283</v>
      </c>
      <c r="DD54" s="503">
        <f t="shared" si="34"/>
        <v>4.3241439931591401</v>
      </c>
      <c r="DE54" s="485">
        <f t="shared" si="35"/>
        <v>2.5392822406902941E-2</v>
      </c>
      <c r="DF54" s="503">
        <v>175.23085207797178</v>
      </c>
      <c r="DG54" s="503">
        <f t="shared" si="18"/>
        <v>17.120807771254391</v>
      </c>
      <c r="DH54" s="485">
        <f t="shared" si="19"/>
        <v>0.10828412480893224</v>
      </c>
      <c r="DI54" s="503">
        <v>173.40648635961858</v>
      </c>
      <c r="DJ54" s="503">
        <f t="shared" si="20"/>
        <v>1.2618028147615519</v>
      </c>
      <c r="DK54" s="485">
        <f t="shared" si="21"/>
        <v>7.3298970887634438E-3</v>
      </c>
      <c r="DL54" s="503">
        <v>174.54224246139984</v>
      </c>
      <c r="DM54" s="503">
        <f t="shared" si="22"/>
        <v>2.6713191672660912</v>
      </c>
      <c r="DN54" s="485">
        <f t="shared" si="23"/>
        <v>1.5542589264470821E-2</v>
      </c>
      <c r="DO54" s="503">
        <v>170.61637080893539</v>
      </c>
      <c r="DP54" s="503">
        <f t="shared" si="24"/>
        <v>-2.8801532535626393</v>
      </c>
      <c r="DQ54" s="868">
        <f t="shared" si="25"/>
        <v>-1.6600639517856463E-2</v>
      </c>
      <c r="DR54" s="503">
        <v>170.35477667610286</v>
      </c>
      <c r="DS54" s="503">
        <f t="shared" si="26"/>
        <v>-7.2190417616015736</v>
      </c>
      <c r="DT54" s="868">
        <f t="shared" si="27"/>
        <v>-4.0653750790036212E-2</v>
      </c>
      <c r="DU54" s="503">
        <v>165.5682047352598</v>
      </c>
      <c r="DV54" s="503">
        <f t="shared" si="28"/>
        <v>-3.6096187614259065</v>
      </c>
      <c r="DW54" s="868">
        <f t="shared" si="29"/>
        <v>-2.1336240689351468E-2</v>
      </c>
      <c r="DX54" s="503">
        <v>171.47848273863548</v>
      </c>
      <c r="DY54" s="503">
        <f t="shared" si="30"/>
        <v>-1.7975742789387823</v>
      </c>
      <c r="DZ54" s="868">
        <f t="shared" si="31"/>
        <v>-1.0374048843669532E-2</v>
      </c>
      <c r="EA54" s="503">
        <v>174.89899307548421</v>
      </c>
      <c r="EB54" s="503">
        <f t="shared" si="32"/>
        <v>2.663478672253575</v>
      </c>
      <c r="EC54" s="868">
        <f t="shared" si="33"/>
        <v>1.5464166501793291E-2</v>
      </c>
    </row>
    <row r="55" spans="1:133" x14ac:dyDescent="0.25">
      <c r="A55" s="71" t="s">
        <v>48</v>
      </c>
      <c r="B55" s="282">
        <v>156.08199999999999</v>
      </c>
      <c r="C55" s="295">
        <v>156.74054063312855</v>
      </c>
      <c r="D55" s="514">
        <v>156.08133692771116</v>
      </c>
      <c r="E55" s="514">
        <v>154.57938784330673</v>
      </c>
      <c r="F55" s="124">
        <v>155.97036570917297</v>
      </c>
      <c r="G55" s="513">
        <v>153.66768872163252</v>
      </c>
      <c r="H55" s="513">
        <v>157.44021948101883</v>
      </c>
      <c r="I55" s="513">
        <v>167.51285244435928</v>
      </c>
      <c r="J55" s="514">
        <v>156.22780489842881</v>
      </c>
      <c r="K55" s="295">
        <v>156.03055756067533</v>
      </c>
      <c r="L55" s="295">
        <v>169.40923457916517</v>
      </c>
      <c r="M55" s="514">
        <v>161.10497954943841</v>
      </c>
      <c r="N55" s="28">
        <v>157.20749838396898</v>
      </c>
      <c r="O55" s="514">
        <v>160.41862424262061</v>
      </c>
      <c r="P55" s="124">
        <v>156.48180994960737</v>
      </c>
      <c r="Q55" s="514">
        <v>155.53550230183473</v>
      </c>
      <c r="R55" s="514">
        <v>158.55950311625324</v>
      </c>
      <c r="S55" s="514">
        <v>158.93</v>
      </c>
      <c r="T55" s="124">
        <v>158.07</v>
      </c>
      <c r="U55" s="28">
        <v>157.09903334954748</v>
      </c>
      <c r="V55" s="233">
        <v>156.46732775095367</v>
      </c>
      <c r="W55" s="233">
        <v>155.9477556418947</v>
      </c>
      <c r="X55" s="219">
        <v>155.59</v>
      </c>
      <c r="Y55" s="514">
        <v>156.15</v>
      </c>
      <c r="Z55" s="202">
        <v>154.89356227317319</v>
      </c>
      <c r="AA55" s="513">
        <v>156.64560374388063</v>
      </c>
      <c r="AB55" s="513">
        <v>162.32411161459575</v>
      </c>
      <c r="AC55" s="28">
        <v>156.2097416110708</v>
      </c>
      <c r="AD55" s="514">
        <v>156.16352280131281</v>
      </c>
      <c r="AE55" s="295">
        <v>162.51</v>
      </c>
      <c r="AF55" s="514">
        <v>158.58116209024183</v>
      </c>
      <c r="AG55" s="514">
        <v>155.77080228813153</v>
      </c>
      <c r="AH55" s="28">
        <v>157.83814298579281</v>
      </c>
      <c r="AI55" s="740">
        <v>156.32438134655709</v>
      </c>
      <c r="AJ55" s="295">
        <v>156.67992183018484</v>
      </c>
      <c r="AK55" s="514">
        <v>158.6462454972858</v>
      </c>
      <c r="AL55" s="514">
        <v>158.01</v>
      </c>
      <c r="AM55" s="28">
        <v>157.96322777496053</v>
      </c>
      <c r="AN55" s="740">
        <v>156.9</v>
      </c>
      <c r="AO55" s="233">
        <v>157.60886770352349</v>
      </c>
      <c r="AP55" s="233">
        <v>156.26791778767696</v>
      </c>
      <c r="AQ55" s="219">
        <v>156.4</v>
      </c>
      <c r="AR55" s="60">
        <v>156.80000000000001</v>
      </c>
      <c r="AS55" s="233">
        <v>153.73450577391674</v>
      </c>
      <c r="AT55" s="233">
        <v>157.94904357488687</v>
      </c>
      <c r="AU55" s="219">
        <v>160.63999999999999</v>
      </c>
      <c r="AV55" s="514">
        <v>155.71</v>
      </c>
      <c r="AW55" s="514">
        <v>156.5597739618527</v>
      </c>
      <c r="AX55" s="233">
        <v>161.3488140847542</v>
      </c>
      <c r="AY55" s="233">
        <v>159.94043639457851</v>
      </c>
      <c r="AZ55" s="219">
        <v>160.87</v>
      </c>
      <c r="BA55" s="514">
        <v>160.79</v>
      </c>
      <c r="BB55" s="740">
        <v>156.98984285466881</v>
      </c>
      <c r="BC55" s="233">
        <v>166.98</v>
      </c>
      <c r="BD55" s="233">
        <v>152.66999999999999</v>
      </c>
      <c r="BE55" s="219">
        <v>156.57072765659515</v>
      </c>
      <c r="BF55" s="514">
        <v>157.30346138340147</v>
      </c>
      <c r="BG55" s="740">
        <v>157.11951174228082</v>
      </c>
      <c r="BH55" s="740">
        <v>0.21951174228081527</v>
      </c>
      <c r="BI55" s="546">
        <v>1.3990550814584335E-3</v>
      </c>
      <c r="BJ55" s="740">
        <v>155.83285617149195</v>
      </c>
      <c r="BK55" s="740">
        <v>155.65412121649933</v>
      </c>
      <c r="BL55" s="740">
        <v>155.72018004501126</v>
      </c>
      <c r="BM55" s="740">
        <v>157.05348094791779</v>
      </c>
      <c r="BN55" s="740">
        <v>151.1266013774212</v>
      </c>
      <c r="BO55" s="514">
        <v>152.78502645340208</v>
      </c>
      <c r="BP55" s="514">
        <v>157.99902215588895</v>
      </c>
      <c r="BQ55" s="514">
        <v>-2.6409778441110348</v>
      </c>
      <c r="BR55" s="529">
        <v>-1.6440350125193195E-2</v>
      </c>
      <c r="BS55" s="514">
        <v>152.48378353590076</v>
      </c>
      <c r="BT55" s="514">
        <v>-3.2262164640992523</v>
      </c>
      <c r="BU55" s="529">
        <v>-2.0719391587561829E-2</v>
      </c>
      <c r="BV55" s="514">
        <v>156.00545913416482</v>
      </c>
      <c r="BW55" s="740">
        <v>-5.1640171214847896</v>
      </c>
      <c r="BX55" s="546">
        <v>-3.2694196840998391E-2</v>
      </c>
      <c r="BY55" s="514">
        <v>161.29590130858364</v>
      </c>
      <c r="BZ55" s="740">
        <v>-5.2912776170558118E-2</v>
      </c>
      <c r="CA55" s="546">
        <v>-3.2794028558997526E-4</v>
      </c>
      <c r="CB55" s="514">
        <v>159.43283582089552</v>
      </c>
      <c r="CC55" s="740">
        <v>-0.50760057368299272</v>
      </c>
      <c r="CD55" s="546">
        <v>-3.1736850612982246E-3</v>
      </c>
      <c r="CE55" s="514">
        <v>155.04785820868364</v>
      </c>
      <c r="CF55" s="740">
        <f t="shared" si="0"/>
        <v>-5.8221417913163691</v>
      </c>
      <c r="CG55" s="546">
        <f t="shared" si="1"/>
        <v>-3.6191594401170937E-2</v>
      </c>
      <c r="CH55" s="514">
        <v>157.08975755465971</v>
      </c>
      <c r="CI55" s="740">
        <f t="shared" si="2"/>
        <v>-3.7002424453402796</v>
      </c>
      <c r="CJ55" s="546">
        <f t="shared" si="3"/>
        <v>-2.3012889143232039E-2</v>
      </c>
      <c r="CK55" s="514">
        <v>154.96289806216888</v>
      </c>
      <c r="CL55" s="740">
        <f t="shared" si="4"/>
        <v>-2.0269447924999326</v>
      </c>
      <c r="CM55" s="546">
        <f t="shared" si="5"/>
        <v>-1.2911311685153727E-2</v>
      </c>
      <c r="CN55" s="514">
        <v>156.6334667061374</v>
      </c>
      <c r="CO55" s="740">
        <f t="shared" si="6"/>
        <v>-10.346533293862592</v>
      </c>
      <c r="CP55" s="546">
        <f t="shared" si="7"/>
        <v>-6.1962709868622547E-2</v>
      </c>
      <c r="CQ55" s="514">
        <v>152.40646617369129</v>
      </c>
      <c r="CR55" s="740">
        <f t="shared" si="8"/>
        <v>-0.26353382630870215</v>
      </c>
      <c r="CS55" s="546">
        <f t="shared" si="9"/>
        <v>-1.7261664132357515E-3</v>
      </c>
      <c r="CT55" s="514">
        <v>155.24934784500701</v>
      </c>
      <c r="CU55" s="740">
        <f t="shared" si="10"/>
        <v>-1.3213798115881445</v>
      </c>
      <c r="CV55" s="546">
        <f t="shared" si="11"/>
        <v>-8.4395073802448709E-3</v>
      </c>
      <c r="CW55" s="514">
        <v>154.58405654971446</v>
      </c>
      <c r="CX55" s="740">
        <f t="shared" si="12"/>
        <v>-2.7194048336870082</v>
      </c>
      <c r="CY55" s="546">
        <f t="shared" si="13"/>
        <v>-1.728763505755861E-2</v>
      </c>
      <c r="CZ55" s="514">
        <v>154.81824827575798</v>
      </c>
      <c r="DA55" s="740">
        <f t="shared" si="14"/>
        <v>-2.3012634665228404</v>
      </c>
      <c r="DB55" s="546">
        <f t="shared" si="15"/>
        <v>-1.4646579797788228E-2</v>
      </c>
      <c r="DC55" s="514">
        <v>157.56716353775835</v>
      </c>
      <c r="DD55" s="740">
        <f t="shared" si="34"/>
        <v>1.7343073662663926</v>
      </c>
      <c r="DE55" s="546">
        <f t="shared" si="35"/>
        <v>1.1129279208986652E-2</v>
      </c>
      <c r="DF55" s="514">
        <v>157.42851464777536</v>
      </c>
      <c r="DG55" s="740">
        <f t="shared" si="18"/>
        <v>1.7743934312760246</v>
      </c>
      <c r="DH55" s="546">
        <f t="shared" si="19"/>
        <v>1.1399591719181149E-2</v>
      </c>
      <c r="DI55" s="514">
        <v>155.69999999999999</v>
      </c>
      <c r="DJ55" s="740">
        <f t="shared" si="20"/>
        <v>-2.0180045011272796E-2</v>
      </c>
      <c r="DK55" s="546">
        <f t="shared" si="21"/>
        <v>-1.295917138385E-4</v>
      </c>
      <c r="DL55" s="514">
        <v>157.1</v>
      </c>
      <c r="DM55" s="740">
        <f t="shared" si="22"/>
        <v>4.6519052082203416E-2</v>
      </c>
      <c r="DN55" s="546">
        <f t="shared" si="23"/>
        <v>2.9619879675019811E-4</v>
      </c>
      <c r="DO55" s="514">
        <v>152.84998867554171</v>
      </c>
      <c r="DP55" s="740">
        <f t="shared" si="24"/>
        <v>1.7233872981205138</v>
      </c>
      <c r="DQ55" s="567">
        <f t="shared" si="25"/>
        <v>1.1403599911683011E-2</v>
      </c>
      <c r="DR55" s="514">
        <v>154.30338637009726</v>
      </c>
      <c r="DS55" s="740">
        <f t="shared" si="26"/>
        <v>1.5183599166951751</v>
      </c>
      <c r="DT55" s="567">
        <f t="shared" si="27"/>
        <v>9.937884306733813E-3</v>
      </c>
      <c r="DU55" s="514">
        <v>161.77427854065277</v>
      </c>
      <c r="DV55" s="740">
        <f t="shared" si="28"/>
        <v>3.7752563847638214</v>
      </c>
      <c r="DW55" s="567">
        <f t="shared" si="29"/>
        <v>2.3894175630017403E-2</v>
      </c>
      <c r="DX55" s="514">
        <v>154.16579017891877</v>
      </c>
      <c r="DY55" s="740">
        <f t="shared" si="30"/>
        <v>1.6820066430180134</v>
      </c>
      <c r="DZ55" s="567">
        <f t="shared" si="31"/>
        <v>1.1030724736850473E-2</v>
      </c>
      <c r="EA55" s="514">
        <v>156.32630575581112</v>
      </c>
      <c r="EB55" s="740">
        <f t="shared" si="32"/>
        <v>0.32084662164629663</v>
      </c>
      <c r="EC55" s="567">
        <f t="shared" si="33"/>
        <v>2.0566371422321077E-3</v>
      </c>
    </row>
    <row r="56" spans="1:133" x14ac:dyDescent="0.25">
      <c r="A56" s="72" t="s">
        <v>49</v>
      </c>
      <c r="B56" s="282">
        <v>149.03</v>
      </c>
      <c r="C56" s="295">
        <v>147.41243619001142</v>
      </c>
      <c r="D56" s="514">
        <v>147.18818289950485</v>
      </c>
      <c r="E56" s="514">
        <v>148.7454617231538</v>
      </c>
      <c r="F56" s="124">
        <v>147.71639539733195</v>
      </c>
      <c r="G56" s="513">
        <v>150.01236788094744</v>
      </c>
      <c r="H56" s="513">
        <v>153.55403285726081</v>
      </c>
      <c r="I56" s="513">
        <v>160.85020824357318</v>
      </c>
      <c r="J56" s="514">
        <v>152.3087131612667</v>
      </c>
      <c r="K56" s="295">
        <v>149.20950209357025</v>
      </c>
      <c r="L56" s="295">
        <v>163.36414048059152</v>
      </c>
      <c r="M56" s="514">
        <v>159.45392491467578</v>
      </c>
      <c r="N56" s="28">
        <v>152.77241237219604</v>
      </c>
      <c r="O56" s="514">
        <v>156.37126141722882</v>
      </c>
      <c r="P56" s="124">
        <v>150.22992477605592</v>
      </c>
      <c r="Q56" s="514">
        <v>149.19036705864673</v>
      </c>
      <c r="R56" s="514">
        <v>148.44616603574261</v>
      </c>
      <c r="S56" s="514">
        <v>146.46972952878349</v>
      </c>
      <c r="T56" s="124">
        <v>147.80000000000001</v>
      </c>
      <c r="U56" s="28">
        <v>149.36045823595001</v>
      </c>
      <c r="V56" s="233">
        <v>146.94890496685346</v>
      </c>
      <c r="W56" s="233">
        <v>146.73371144299944</v>
      </c>
      <c r="X56" s="219">
        <v>148.27716428794665</v>
      </c>
      <c r="Y56" s="514">
        <v>147.24965722812729</v>
      </c>
      <c r="Z56" s="202">
        <v>150.28548683740974</v>
      </c>
      <c r="AA56" s="513">
        <v>152.95466892014244</v>
      </c>
      <c r="AB56" s="513">
        <v>158.49710604623786</v>
      </c>
      <c r="AC56" s="28">
        <v>152.10780606023187</v>
      </c>
      <c r="AD56" s="514">
        <v>148.81554315851011</v>
      </c>
      <c r="AE56" s="295">
        <v>159.5</v>
      </c>
      <c r="AF56" s="514">
        <v>157.0595953739587</v>
      </c>
      <c r="AG56" s="514">
        <v>152.94039647285024</v>
      </c>
      <c r="AH56" s="28">
        <v>155.3000736779907</v>
      </c>
      <c r="AI56" s="740">
        <v>149.7601584633139</v>
      </c>
      <c r="AJ56" s="295">
        <v>150.78107134126628</v>
      </c>
      <c r="AK56" s="514">
        <v>147.66826865022821</v>
      </c>
      <c r="AL56" s="514">
        <v>148.26192134899259</v>
      </c>
      <c r="AM56" s="28">
        <v>149.4</v>
      </c>
      <c r="AN56" s="740">
        <v>149.4</v>
      </c>
      <c r="AO56" s="233">
        <v>147.41946529210895</v>
      </c>
      <c r="AP56" s="233">
        <v>147.24026415196889</v>
      </c>
      <c r="AQ56" s="219">
        <v>148.9</v>
      </c>
      <c r="AR56" s="60">
        <v>147.80000000000001</v>
      </c>
      <c r="AS56" s="233">
        <v>150.41328703315961</v>
      </c>
      <c r="AT56" s="233">
        <v>156.36504553381127</v>
      </c>
      <c r="AU56" s="219">
        <v>158.6</v>
      </c>
      <c r="AV56" s="514">
        <v>153.13</v>
      </c>
      <c r="AW56" s="514">
        <v>149.4984791236532</v>
      </c>
      <c r="AX56" s="233">
        <v>159.76973684210526</v>
      </c>
      <c r="AY56" s="233">
        <v>159.76973684210526</v>
      </c>
      <c r="AZ56" s="219">
        <v>152.9</v>
      </c>
      <c r="BA56" s="514">
        <v>155.80000000000001</v>
      </c>
      <c r="BB56" s="740">
        <v>150.36953509629384</v>
      </c>
      <c r="BC56" s="233">
        <v>153.1</v>
      </c>
      <c r="BD56" s="233">
        <v>148.1</v>
      </c>
      <c r="BE56" s="219">
        <v>147.23879746113795</v>
      </c>
      <c r="BF56" s="514">
        <v>148.82466708721239</v>
      </c>
      <c r="BG56" s="740">
        <v>149.8826386194601</v>
      </c>
      <c r="BH56" s="740">
        <v>0.48263861946009001</v>
      </c>
      <c r="BI56" s="546">
        <v>3.2305128477918554E-3</v>
      </c>
      <c r="BJ56" s="740">
        <v>149.44136700779268</v>
      </c>
      <c r="BK56" s="740">
        <v>148.21248591925061</v>
      </c>
      <c r="BL56" s="740">
        <v>149.12031471970278</v>
      </c>
      <c r="BM56" s="740">
        <v>148.95703866423872</v>
      </c>
      <c r="BN56" s="740">
        <v>149.953102760706</v>
      </c>
      <c r="BO56" s="514">
        <v>152.06854345165237</v>
      </c>
      <c r="BP56" s="514">
        <v>155.74335977923423</v>
      </c>
      <c r="BQ56" s="514">
        <v>-2.8566402207657688</v>
      </c>
      <c r="BR56" s="529">
        <v>-1.8011602905206613E-2</v>
      </c>
      <c r="BS56" s="514">
        <v>151.3446787309118</v>
      </c>
      <c r="BT56" s="514">
        <v>-1.7853212690882003</v>
      </c>
      <c r="BU56" s="529">
        <v>-1.1658860243506826E-2</v>
      </c>
      <c r="BV56" s="514">
        <v>149.77205344813581</v>
      </c>
      <c r="BW56" s="740">
        <v>-4.2965020821588951</v>
      </c>
      <c r="BX56" s="546">
        <v>-2.7477381965330894E-2</v>
      </c>
      <c r="BY56" s="514">
        <v>159.37015002586654</v>
      </c>
      <c r="BZ56" s="740">
        <v>-0.39958681623872394</v>
      </c>
      <c r="CA56" s="546">
        <v>-2.5010169268390382E-3</v>
      </c>
      <c r="CB56" s="514">
        <v>158.27113456793978</v>
      </c>
      <c r="CC56" s="740">
        <v>-1.4986022741654779</v>
      </c>
      <c r="CD56" s="546">
        <v>-9.3797630501607013E-3</v>
      </c>
      <c r="CE56" s="514">
        <v>152.68933400228988</v>
      </c>
      <c r="CF56" s="740">
        <f t="shared" si="0"/>
        <v>-0.21066599771012307</v>
      </c>
      <c r="CG56" s="546">
        <f t="shared" si="1"/>
        <v>-1.3778024703081952E-3</v>
      </c>
      <c r="CH56" s="514">
        <v>155.42855518118876</v>
      </c>
      <c r="CI56" s="740">
        <f t="shared" si="2"/>
        <v>-0.37144481881125557</v>
      </c>
      <c r="CJ56" s="546">
        <f t="shared" si="3"/>
        <v>-2.3841130860799459E-3</v>
      </c>
      <c r="CK56" s="514">
        <v>150.6290208984413</v>
      </c>
      <c r="CL56" s="740">
        <f t="shared" si="4"/>
        <v>0.2594858021474522</v>
      </c>
      <c r="CM56" s="546">
        <f t="shared" si="5"/>
        <v>1.7256540826656301E-3</v>
      </c>
      <c r="CN56" s="514">
        <v>151.66431808660548</v>
      </c>
      <c r="CO56" s="740">
        <f t="shared" si="6"/>
        <v>-1.435681913394518</v>
      </c>
      <c r="CP56" s="546">
        <f t="shared" si="7"/>
        <v>-9.3774128895788254E-3</v>
      </c>
      <c r="CQ56" s="514">
        <v>148.01637829875415</v>
      </c>
      <c r="CR56" s="740">
        <f t="shared" si="8"/>
        <v>-8.3621701245846225E-2</v>
      </c>
      <c r="CS56" s="546">
        <f t="shared" si="9"/>
        <v>-5.6462998815561265E-4</v>
      </c>
      <c r="CT56" s="514">
        <v>147.03862829341023</v>
      </c>
      <c r="CU56" s="740">
        <f t="shared" si="10"/>
        <v>-0.2001691677277222</v>
      </c>
      <c r="CV56" s="546">
        <f t="shared" si="11"/>
        <v>-1.3594865699752448E-3</v>
      </c>
      <c r="CW56" s="514">
        <v>148.40812393953087</v>
      </c>
      <c r="CX56" s="740">
        <f t="shared" si="12"/>
        <v>-0.4165431476815229</v>
      </c>
      <c r="CY56" s="546">
        <f t="shared" si="13"/>
        <v>-2.7988851299591716E-3</v>
      </c>
      <c r="CZ56" s="514">
        <v>149.88359597572614</v>
      </c>
      <c r="DA56" s="740">
        <f t="shared" si="14"/>
        <v>9.5735626604209756E-4</v>
      </c>
      <c r="DB56" s="546">
        <f t="shared" si="15"/>
        <v>6.3873726460924385E-6</v>
      </c>
      <c r="DC56" s="514">
        <v>147.1453857997214</v>
      </c>
      <c r="DD56" s="740">
        <f t="shared" si="34"/>
        <v>-2.2959812080712823</v>
      </c>
      <c r="DE56" s="546">
        <f t="shared" si="35"/>
        <v>-1.536375940640022E-2</v>
      </c>
      <c r="DF56" s="514">
        <v>148.16616791410348</v>
      </c>
      <c r="DG56" s="740">
        <f t="shared" si="18"/>
        <v>-4.631800514712836E-2</v>
      </c>
      <c r="DH56" s="546">
        <f t="shared" si="19"/>
        <v>-3.1251081755934797E-4</v>
      </c>
      <c r="DI56" s="514">
        <v>149.02360910353428</v>
      </c>
      <c r="DJ56" s="740">
        <f t="shared" si="20"/>
        <v>-9.670561616849227E-2</v>
      </c>
      <c r="DK56" s="546">
        <f t="shared" si="21"/>
        <v>-6.4850732343388004E-4</v>
      </c>
      <c r="DL56" s="514">
        <v>148.01286797876907</v>
      </c>
      <c r="DM56" s="740">
        <f t="shared" si="22"/>
        <v>-0.94417068546965766</v>
      </c>
      <c r="DN56" s="546">
        <f t="shared" si="23"/>
        <v>-6.3385436091938909E-3</v>
      </c>
      <c r="DO56" s="514">
        <v>149.08486789992779</v>
      </c>
      <c r="DP56" s="740">
        <f t="shared" si="24"/>
        <v>-0.86823486077821599</v>
      </c>
      <c r="DQ56" s="567">
        <f t="shared" si="25"/>
        <v>-5.7900426519599162E-3</v>
      </c>
      <c r="DR56" s="514">
        <v>152.89423924127075</v>
      </c>
      <c r="DS56" s="740">
        <f t="shared" si="26"/>
        <v>0.82569578961837919</v>
      </c>
      <c r="DT56" s="567">
        <f t="shared" si="27"/>
        <v>5.4297606255490653E-3</v>
      </c>
      <c r="DU56" s="514">
        <v>159.69170928473673</v>
      </c>
      <c r="DV56" s="740">
        <f t="shared" si="28"/>
        <v>3.948349505502506</v>
      </c>
      <c r="DW56" s="567">
        <f t="shared" si="29"/>
        <v>2.5351639460579767E-2</v>
      </c>
      <c r="DX56" s="514">
        <v>151.58749456589814</v>
      </c>
      <c r="DY56" s="740">
        <f t="shared" si="30"/>
        <v>0.24281583498634518</v>
      </c>
      <c r="DZ56" s="567">
        <f t="shared" si="31"/>
        <v>1.6043896423875432E-3</v>
      </c>
      <c r="EA56" s="514">
        <v>149.30045477406605</v>
      </c>
      <c r="EB56" s="740">
        <f t="shared" si="32"/>
        <v>-0.47159867406975309</v>
      </c>
      <c r="EC56" s="567">
        <f t="shared" si="33"/>
        <v>-3.1487761782812295E-3</v>
      </c>
    </row>
    <row r="57" spans="1:133" x14ac:dyDescent="0.25">
      <c r="A57" s="72" t="s">
        <v>50</v>
      </c>
      <c r="B57" s="282">
        <v>166.04</v>
      </c>
      <c r="C57" s="295">
        <v>166.52632905446819</v>
      </c>
      <c r="D57" s="514">
        <v>165.45255692175124</v>
      </c>
      <c r="E57" s="514">
        <v>163.01679625621244</v>
      </c>
      <c r="F57" s="124">
        <v>165.41832356955072</v>
      </c>
      <c r="G57" s="513">
        <v>169.39843068875325</v>
      </c>
      <c r="H57" s="513">
        <v>198.97735573411248</v>
      </c>
      <c r="I57" s="513">
        <v>223.77198302001213</v>
      </c>
      <c r="J57" s="514">
        <v>180.93885076927725</v>
      </c>
      <c r="K57" s="295">
        <v>166.58207993573257</v>
      </c>
      <c r="L57" s="295">
        <v>215.30147895335608</v>
      </c>
      <c r="M57" s="514">
        <v>194.10496046010064</v>
      </c>
      <c r="N57" s="28">
        <v>187.40079365079364</v>
      </c>
      <c r="O57" s="514">
        <v>194.56862614265697</v>
      </c>
      <c r="P57" s="124">
        <v>167.50148688136215</v>
      </c>
      <c r="Q57" s="514">
        <v>167.05427626191491</v>
      </c>
      <c r="R57" s="514">
        <v>170.68879934594722</v>
      </c>
      <c r="S57" s="514">
        <v>174.10278196835966</v>
      </c>
      <c r="T57" s="124">
        <v>171.68</v>
      </c>
      <c r="U57" s="28">
        <v>169.37571057247473</v>
      </c>
      <c r="V57" s="233">
        <v>166.40675947716124</v>
      </c>
      <c r="W57" s="233">
        <v>165.87319869973635</v>
      </c>
      <c r="X57" s="219">
        <v>162.84134695928967</v>
      </c>
      <c r="Y57" s="514">
        <v>165.21784113859798</v>
      </c>
      <c r="Z57" s="202">
        <v>174.92872980677859</v>
      </c>
      <c r="AA57" s="513">
        <v>198.99085461999368</v>
      </c>
      <c r="AB57" s="513">
        <v>202.78260869565219</v>
      </c>
      <c r="AC57" s="28">
        <v>181.67841499144257</v>
      </c>
      <c r="AD57" s="514">
        <v>166.35634776048732</v>
      </c>
      <c r="AE57" s="295">
        <v>198.2</v>
      </c>
      <c r="AF57" s="514">
        <v>194.85580670303975</v>
      </c>
      <c r="AG57" s="514">
        <v>191.16792562463684</v>
      </c>
      <c r="AH57" s="28">
        <v>193.61774357813738</v>
      </c>
      <c r="AI57" s="740">
        <v>166.83128010109434</v>
      </c>
      <c r="AJ57" s="295">
        <v>166.25965996908809</v>
      </c>
      <c r="AK57" s="514">
        <v>170.12629491428123</v>
      </c>
      <c r="AL57" s="514">
        <v>166.33264462809919</v>
      </c>
      <c r="AM57" s="28">
        <v>166.93199999999999</v>
      </c>
      <c r="AN57" s="740">
        <v>167.2</v>
      </c>
      <c r="AO57" s="233">
        <v>167.66108900368275</v>
      </c>
      <c r="AP57" s="233">
        <v>165.5876743952625</v>
      </c>
      <c r="AQ57" s="219">
        <v>165.9</v>
      </c>
      <c r="AR57" s="60">
        <v>166.5</v>
      </c>
      <c r="AS57" s="233">
        <v>173.60004720599517</v>
      </c>
      <c r="AT57" s="233">
        <v>171.42857142857142</v>
      </c>
      <c r="AU57" s="219">
        <v>176.1</v>
      </c>
      <c r="AV57" s="514">
        <v>173.44</v>
      </c>
      <c r="AW57" s="514">
        <v>166.87967059121459</v>
      </c>
      <c r="AX57" s="233">
        <v>173.46655564807105</v>
      </c>
      <c r="AY57" s="233">
        <v>173.46655564807105</v>
      </c>
      <c r="AZ57" s="219">
        <v>186</v>
      </c>
      <c r="BA57" s="514">
        <v>184.2</v>
      </c>
      <c r="BB57" s="740">
        <v>167.67120051505128</v>
      </c>
      <c r="BC57" s="233">
        <v>185.7</v>
      </c>
      <c r="BD57" s="233">
        <v>156.19999999999999</v>
      </c>
      <c r="BE57" s="219">
        <v>165.87426397981204</v>
      </c>
      <c r="BF57" s="514">
        <v>165.82870316405692</v>
      </c>
      <c r="BG57" s="740">
        <v>166.91292340050518</v>
      </c>
      <c r="BH57" s="740">
        <v>-0.28707659949481013</v>
      </c>
      <c r="BI57" s="546">
        <v>-1.7169653079832647E-3</v>
      </c>
      <c r="BJ57" s="740">
        <v>165.2038477362224</v>
      </c>
      <c r="BK57" s="740">
        <v>166.39242180795117</v>
      </c>
      <c r="BL57" s="740">
        <v>162.19768437254106</v>
      </c>
      <c r="BM57" s="740">
        <v>164.85955955449964</v>
      </c>
      <c r="BN57" s="740">
        <v>172.75171277426068</v>
      </c>
      <c r="BO57" s="514">
        <v>170.93899931459904</v>
      </c>
      <c r="BP57" s="514">
        <v>178.30065359477123</v>
      </c>
      <c r="BQ57" s="514">
        <v>2.2006535947712393</v>
      </c>
      <c r="BR57" s="529">
        <v>1.2496613258212603E-2</v>
      </c>
      <c r="BS57" s="514">
        <v>173.10494017924154</v>
      </c>
      <c r="BT57" s="514">
        <v>-0.33505982075845964</v>
      </c>
      <c r="BU57" s="529">
        <v>-1.9318485975464692E-3</v>
      </c>
      <c r="BV57" s="514">
        <v>165.23501185060397</v>
      </c>
      <c r="BW57" s="740">
        <v>-0.48957211397237188</v>
      </c>
      <c r="BX57" s="546">
        <v>-2.8558373315055174E-3</v>
      </c>
      <c r="BY57" s="514">
        <v>176.30623079072365</v>
      </c>
      <c r="BZ57" s="740">
        <v>2.8396751426525952</v>
      </c>
      <c r="CA57" s="546">
        <v>1.6370159262363682E-2</v>
      </c>
      <c r="CB57" s="514">
        <v>191.87898089171975</v>
      </c>
      <c r="CC57" s="740">
        <v>18.412425243648698</v>
      </c>
      <c r="CD57" s="546">
        <v>0.10614394904458602</v>
      </c>
      <c r="CE57" s="514">
        <v>169.30895191764756</v>
      </c>
      <c r="CF57" s="740">
        <f t="shared" si="0"/>
        <v>-16.691048082352438</v>
      </c>
      <c r="CG57" s="546">
        <f t="shared" si="1"/>
        <v>-8.9736817647056114E-2</v>
      </c>
      <c r="CH57" s="514">
        <v>171.22550075382296</v>
      </c>
      <c r="CI57" s="740">
        <f t="shared" si="2"/>
        <v>-12.974499246177032</v>
      </c>
      <c r="CJ57" s="546">
        <f t="shared" si="3"/>
        <v>-7.0437020880439918E-2</v>
      </c>
      <c r="CK57" s="514">
        <v>165.55270216504439</v>
      </c>
      <c r="CL57" s="740">
        <f t="shared" si="4"/>
        <v>-2.1184983500068881</v>
      </c>
      <c r="CM57" s="546">
        <f t="shared" si="5"/>
        <v>-1.2634837369204127E-2</v>
      </c>
      <c r="CN57" s="514">
        <v>165.69687842278205</v>
      </c>
      <c r="CO57" s="740">
        <f t="shared" si="6"/>
        <v>-20.003121577217939</v>
      </c>
      <c r="CP57" s="546">
        <f t="shared" si="7"/>
        <v>-0.10771740213903037</v>
      </c>
      <c r="CQ57" s="514">
        <v>159.99341590881033</v>
      </c>
      <c r="CR57" s="740">
        <f t="shared" si="8"/>
        <v>3.7934159088103456</v>
      </c>
      <c r="CS57" s="546">
        <f t="shared" si="9"/>
        <v>2.4285633219016299E-2</v>
      </c>
      <c r="CT57" s="514">
        <v>166.78360749460774</v>
      </c>
      <c r="CU57" s="740">
        <f t="shared" si="10"/>
        <v>0.90934351479569386</v>
      </c>
      <c r="CV57" s="546">
        <f t="shared" si="11"/>
        <v>5.48212539412604E-3</v>
      </c>
      <c r="CW57" s="514">
        <v>164.23511068217414</v>
      </c>
      <c r="CX57" s="740">
        <f t="shared" si="12"/>
        <v>-1.59359248188278</v>
      </c>
      <c r="CY57" s="546">
        <f t="shared" si="13"/>
        <v>-9.6098712193763841E-3</v>
      </c>
      <c r="CZ57" s="514">
        <v>164.96278228689178</v>
      </c>
      <c r="DA57" s="740">
        <f t="shared" si="14"/>
        <v>-1.9501411136133981</v>
      </c>
      <c r="DB57" s="546">
        <f t="shared" si="15"/>
        <v>-1.1683583714689739E-2</v>
      </c>
      <c r="DC57" s="514">
        <v>166.26657587683357</v>
      </c>
      <c r="DD57" s="740">
        <f t="shared" si="34"/>
        <v>1.0627281406111706</v>
      </c>
      <c r="DE57" s="546">
        <f t="shared" si="35"/>
        <v>6.4328292299099888E-3</v>
      </c>
      <c r="DF57" s="514">
        <v>166.93271669401761</v>
      </c>
      <c r="DG57" s="740">
        <f t="shared" si="18"/>
        <v>0.54029488606644804</v>
      </c>
      <c r="DH57" s="546">
        <f t="shared" si="19"/>
        <v>3.2471123395875095E-3</v>
      </c>
      <c r="DI57" s="514">
        <v>162.61590936359116</v>
      </c>
      <c r="DJ57" s="740">
        <f t="shared" si="20"/>
        <v>0.4182249910500957</v>
      </c>
      <c r="DK57" s="546">
        <f t="shared" si="21"/>
        <v>2.5784892840362787E-3</v>
      </c>
      <c r="DL57" s="514">
        <v>165.47259692481839</v>
      </c>
      <c r="DM57" s="740">
        <f t="shared" si="22"/>
        <v>0.61303737031875016</v>
      </c>
      <c r="DN57" s="546">
        <f t="shared" si="23"/>
        <v>3.718543055527762E-3</v>
      </c>
      <c r="DO57" s="514">
        <v>169.0234412071747</v>
      </c>
      <c r="DP57" s="740">
        <f t="shared" si="24"/>
        <v>-3.728271567085983</v>
      </c>
      <c r="DQ57" s="567">
        <f t="shared" si="25"/>
        <v>-2.1581676425737183E-2</v>
      </c>
      <c r="DR57" s="514">
        <v>184.09255242227042</v>
      </c>
      <c r="DS57" s="740">
        <f t="shared" si="26"/>
        <v>13.153553107671371</v>
      </c>
      <c r="DT57" s="567">
        <f t="shared" si="27"/>
        <v>7.6948813087780787E-2</v>
      </c>
      <c r="DU57" s="514">
        <v>175.16370439663237</v>
      </c>
      <c r="DV57" s="740">
        <f t="shared" si="28"/>
        <v>-3.1369491981388649</v>
      </c>
      <c r="DW57" s="567">
        <f t="shared" si="29"/>
        <v>-1.7593593376658591E-2</v>
      </c>
      <c r="DX57" s="514">
        <v>171.46928138885244</v>
      </c>
      <c r="DY57" s="740">
        <f t="shared" si="30"/>
        <v>-1.6356587903891011</v>
      </c>
      <c r="DZ57" s="567">
        <f t="shared" si="31"/>
        <v>-9.4489434483814149E-3</v>
      </c>
      <c r="EA57" s="514">
        <v>166.14262462320292</v>
      </c>
      <c r="EB57" s="740">
        <f t="shared" si="32"/>
        <v>0.90761277259895223</v>
      </c>
      <c r="EC57" s="567">
        <f t="shared" si="33"/>
        <v>5.4928599116727374E-3</v>
      </c>
    </row>
    <row r="58" spans="1:133" x14ac:dyDescent="0.25">
      <c r="A58" s="72" t="s">
        <v>66</v>
      </c>
      <c r="B58" s="282"/>
      <c r="C58" s="295">
        <v>164.6516517730783</v>
      </c>
      <c r="D58" s="514">
        <v>164.04402401309807</v>
      </c>
      <c r="E58" s="514">
        <v>165.92401500938087</v>
      </c>
      <c r="F58" s="124">
        <v>164.78243825950605</v>
      </c>
      <c r="G58" s="740">
        <v>169.67706622879038</v>
      </c>
      <c r="H58" s="740">
        <v>166.1872095596371</v>
      </c>
      <c r="I58" s="740">
        <v>167.66467065868264</v>
      </c>
      <c r="J58" s="740">
        <v>168.64775051124744</v>
      </c>
      <c r="K58" s="295">
        <v>165.54398599901791</v>
      </c>
      <c r="L58" s="295">
        <v>186.99186991869919</v>
      </c>
      <c r="M58" s="514">
        <v>182.60869565217391</v>
      </c>
      <c r="N58" s="28">
        <v>165.28925619834712</v>
      </c>
      <c r="O58" s="740">
        <v>166.16541353383457</v>
      </c>
      <c r="P58" s="124">
        <v>165.58299800573499</v>
      </c>
      <c r="Q58" s="514">
        <v>166.32270885882443</v>
      </c>
      <c r="R58" s="514">
        <v>161.80000000000001</v>
      </c>
      <c r="S58" s="514">
        <v>180.66</v>
      </c>
      <c r="T58" s="124">
        <v>163.84</v>
      </c>
      <c r="U58" s="28">
        <v>164.88720260335066</v>
      </c>
      <c r="V58" s="740">
        <v>164.81126039667305</v>
      </c>
      <c r="W58" s="740">
        <v>164.29424646625523</v>
      </c>
      <c r="X58" s="740">
        <v>166.32042807680202</v>
      </c>
      <c r="Y58" s="740">
        <v>165.03988421796643</v>
      </c>
      <c r="Z58" s="295">
        <v>165.52122808144389</v>
      </c>
      <c r="AA58" s="514">
        <v>167.08789665824207</v>
      </c>
      <c r="AB58" s="514">
        <v>170.45454545454547</v>
      </c>
      <c r="AC58" s="28">
        <v>165.83411385159744</v>
      </c>
      <c r="AD58" s="740">
        <v>165.23397761953206</v>
      </c>
      <c r="AE58" s="295">
        <v>188.11881188118809</v>
      </c>
      <c r="AF58" s="514">
        <v>181.81818181818184</v>
      </c>
      <c r="AG58" s="514">
        <v>167.42596810933941</v>
      </c>
      <c r="AH58" s="28">
        <v>168.86726893676166</v>
      </c>
      <c r="AI58" s="740">
        <v>165.36225128192547</v>
      </c>
      <c r="AJ58" s="295">
        <v>165.71549355316</v>
      </c>
      <c r="AK58" s="295">
        <v>161.6</v>
      </c>
      <c r="AL58" s="514">
        <v>165.54618057122229</v>
      </c>
      <c r="AM58" s="28">
        <v>164.22828286445929</v>
      </c>
      <c r="AN58" s="740">
        <v>164.9</v>
      </c>
      <c r="AO58" s="740">
        <v>164.68662104865453</v>
      </c>
      <c r="AP58" s="233">
        <v>165.31612903225806</v>
      </c>
      <c r="AQ58" s="296">
        <v>164.1</v>
      </c>
      <c r="AR58" s="296">
        <v>164.71895292274715</v>
      </c>
      <c r="AS58" s="740">
        <v>164.49981942939689</v>
      </c>
      <c r="AT58" s="740">
        <v>165.93992248062014</v>
      </c>
      <c r="AU58" s="740">
        <v>169.81132075471697</v>
      </c>
      <c r="AV58" s="740">
        <v>164.83726257516463</v>
      </c>
      <c r="AW58" s="740">
        <v>164.74933393791594</v>
      </c>
      <c r="AX58" s="740">
        <v>184.21052631578948</v>
      </c>
      <c r="AY58" s="740">
        <v>180.48780487804879</v>
      </c>
      <c r="AZ58" s="740">
        <v>184.2655514898066</v>
      </c>
      <c r="BA58" s="740">
        <v>184.07960199004975</v>
      </c>
      <c r="BB58" s="740">
        <v>165.70008040083897</v>
      </c>
      <c r="BC58" s="740">
        <v>0</v>
      </c>
      <c r="BD58" s="740">
        <v>163.19145269688093</v>
      </c>
      <c r="BE58" s="740">
        <v>166.06622908749938</v>
      </c>
      <c r="BF58" s="740">
        <v>164.9703998053686</v>
      </c>
      <c r="BG58" s="740">
        <v>165.43376620493694</v>
      </c>
      <c r="BH58" s="740">
        <v>0.53376620493693849</v>
      </c>
      <c r="BI58" s="546">
        <v>3.2369084592900332E-3</v>
      </c>
      <c r="BJ58" s="740">
        <v>164.44444444444443</v>
      </c>
      <c r="BK58" s="740">
        <v>166.40578614994331</v>
      </c>
      <c r="BL58" s="740">
        <v>167.17813824346047</v>
      </c>
      <c r="BM58" s="740">
        <v>165.73407008463315</v>
      </c>
      <c r="BN58" s="740">
        <v>165.21174518433014</v>
      </c>
      <c r="BO58" s="740">
        <v>163.06177956223286</v>
      </c>
      <c r="BP58" s="740">
        <v>161.29032258064515</v>
      </c>
      <c r="BQ58" s="740">
        <v>-8.5209981740718206</v>
      </c>
      <c r="BR58" s="207">
        <v>-5.0179211469534059E-2</v>
      </c>
      <c r="BS58" s="740">
        <v>164.40677966101694</v>
      </c>
      <c r="BT58" s="740">
        <v>-0.43048291414768869</v>
      </c>
      <c r="BU58" s="207">
        <v>-2.6115631103215604E-3</v>
      </c>
      <c r="BV58" s="740">
        <v>165.35472930218432</v>
      </c>
      <c r="BW58" s="740">
        <v>-2.8781429183872831</v>
      </c>
      <c r="BX58" s="546">
        <v>-1.7344487543215603E-2</v>
      </c>
      <c r="BY58" s="740">
        <v>192.51336898395721</v>
      </c>
      <c r="BZ58" s="740">
        <v>8.3028426681677274</v>
      </c>
      <c r="CA58" s="546">
        <v>4.5072574484339087E-2</v>
      </c>
      <c r="CB58" s="740">
        <v>143.49775784753362</v>
      </c>
      <c r="CC58" s="740">
        <v>-36.990047030515171</v>
      </c>
      <c r="CD58" s="546">
        <v>-0.20494485516907054</v>
      </c>
      <c r="CE58" s="740">
        <v>154.44296278336768</v>
      </c>
      <c r="CF58" s="740">
        <f t="shared" si="0"/>
        <v>-29.822588706438921</v>
      </c>
      <c r="CG58" s="546">
        <f t="shared" si="1"/>
        <v>-0.16184570835579476</v>
      </c>
      <c r="CH58" s="740">
        <v>154.98325441736921</v>
      </c>
      <c r="CI58" s="740">
        <f t="shared" si="2"/>
        <v>-29.096347572680543</v>
      </c>
      <c r="CJ58" s="546">
        <f t="shared" si="3"/>
        <v>-0.15806394221915646</v>
      </c>
      <c r="CK58" s="740">
        <v>164.33044013823465</v>
      </c>
      <c r="CL58" s="740">
        <f t="shared" si="4"/>
        <v>-1.3696402626043209</v>
      </c>
      <c r="CM58" s="546">
        <f t="shared" si="5"/>
        <v>-8.2657791069930351E-3</v>
      </c>
      <c r="CN58" s="740">
        <v>161.41867325238388</v>
      </c>
      <c r="CO58" s="740">
        <f t="shared" si="6"/>
        <v>161.41867325238388</v>
      </c>
      <c r="CP58" s="546" t="e">
        <f t="shared" si="7"/>
        <v>#DIV/0!</v>
      </c>
      <c r="CQ58" s="740">
        <v>158.56080812666707</v>
      </c>
      <c r="CR58" s="740">
        <f t="shared" si="8"/>
        <v>-4.6306445702138603</v>
      </c>
      <c r="CS58" s="546">
        <f t="shared" si="9"/>
        <v>-2.8375533728564974E-2</v>
      </c>
      <c r="CT58" s="740">
        <v>158.87963786274349</v>
      </c>
      <c r="CU58" s="740">
        <f t="shared" si="10"/>
        <v>-7.1865912247558867</v>
      </c>
      <c r="CV58" s="546">
        <f t="shared" si="11"/>
        <v>-4.3275452596501791E-2</v>
      </c>
      <c r="CW58" s="740">
        <v>159.43097997892519</v>
      </c>
      <c r="CX58" s="740">
        <f t="shared" si="12"/>
        <v>-5.5394198264434067</v>
      </c>
      <c r="CY58" s="546">
        <f t="shared" si="13"/>
        <v>-3.3578265149255812E-2</v>
      </c>
      <c r="CZ58" s="740">
        <v>162.40137743142228</v>
      </c>
      <c r="DA58" s="740">
        <f t="shared" si="14"/>
        <v>-3.0323887735146684</v>
      </c>
      <c r="DB58" s="546">
        <f t="shared" si="15"/>
        <v>-1.832992649008661E-2</v>
      </c>
      <c r="DC58" s="740">
        <v>163.20852588889937</v>
      </c>
      <c r="DD58" s="740">
        <f t="shared" si="34"/>
        <v>-1.2359185555450551</v>
      </c>
      <c r="DE58" s="546">
        <f t="shared" si="35"/>
        <v>-7.5157209458820932E-3</v>
      </c>
      <c r="DF58" s="740">
        <v>163.70890900428773</v>
      </c>
      <c r="DG58" s="740">
        <f t="shared" si="18"/>
        <v>-2.6968771456555771</v>
      </c>
      <c r="DH58" s="546">
        <f t="shared" si="19"/>
        <v>-1.6206630839299671E-2</v>
      </c>
      <c r="DI58" s="740">
        <v>166.28128400435256</v>
      </c>
      <c r="DJ58" s="740">
        <f t="shared" si="20"/>
        <v>-0.89685423910790973</v>
      </c>
      <c r="DK58" s="546">
        <f t="shared" si="21"/>
        <v>-5.3646622012372613E-3</v>
      </c>
      <c r="DL58" s="740">
        <v>164.22526659329816</v>
      </c>
      <c r="DM58" s="740">
        <f t="shared" si="22"/>
        <v>-1.5088034913349873</v>
      </c>
      <c r="DN58" s="546">
        <f t="shared" si="23"/>
        <v>-9.1037617706758011E-3</v>
      </c>
      <c r="DO58" s="740">
        <v>166.27417998317912</v>
      </c>
      <c r="DP58" s="740">
        <f t="shared" si="24"/>
        <v>1.0624347988489831</v>
      </c>
      <c r="DQ58" s="567">
        <f t="shared" si="25"/>
        <v>6.430746177661901E-3</v>
      </c>
      <c r="DR58" s="740">
        <v>166.68991491142421</v>
      </c>
      <c r="DS58" s="740">
        <f t="shared" si="26"/>
        <v>3.6281353491913535</v>
      </c>
      <c r="DT58" s="567">
        <f t="shared" si="27"/>
        <v>2.225006595004483E-2</v>
      </c>
      <c r="DU58" s="740">
        <v>164.38356164383561</v>
      </c>
      <c r="DV58" s="740">
        <f t="shared" si="28"/>
        <v>3.0932390631904525</v>
      </c>
      <c r="DW58" s="567">
        <f t="shared" si="29"/>
        <v>1.9178082191780806E-2</v>
      </c>
      <c r="DX58" s="740">
        <v>166.40730366220561</v>
      </c>
      <c r="DY58" s="740">
        <f t="shared" si="30"/>
        <v>2.0005240011886656</v>
      </c>
      <c r="DZ58" s="567">
        <f t="shared" si="31"/>
        <v>1.2168135677333122E-2</v>
      </c>
      <c r="EA58" s="740">
        <v>164.80966935259792</v>
      </c>
      <c r="EB58" s="740">
        <f t="shared" si="32"/>
        <v>-0.54505994958640258</v>
      </c>
      <c r="EC58" s="567">
        <f t="shared" si="33"/>
        <v>-3.2963069873272887E-3</v>
      </c>
    </row>
    <row r="59" spans="1:133" x14ac:dyDescent="0.25">
      <c r="A59" s="72" t="s">
        <v>67</v>
      </c>
      <c r="B59" s="282"/>
      <c r="C59" s="295"/>
      <c r="D59" s="514"/>
      <c r="E59" s="514"/>
      <c r="F59" s="124"/>
      <c r="G59" s="513"/>
      <c r="H59" s="513"/>
      <c r="I59" s="513"/>
      <c r="J59" s="514"/>
      <c r="K59" s="295">
        <v>0</v>
      </c>
      <c r="L59" s="295"/>
      <c r="M59" s="514"/>
      <c r="N59" s="28"/>
      <c r="O59" s="514"/>
      <c r="P59" s="124">
        <v>0</v>
      </c>
      <c r="Q59" s="514"/>
      <c r="R59" s="514"/>
      <c r="S59" s="514"/>
      <c r="T59" s="124"/>
      <c r="U59" s="28">
        <v>0</v>
      </c>
      <c r="V59" s="233"/>
      <c r="W59" s="233"/>
      <c r="X59" s="233"/>
      <c r="Y59" s="514"/>
      <c r="Z59" s="202"/>
      <c r="AA59" s="513"/>
      <c r="AB59" s="513"/>
      <c r="AC59" s="28"/>
      <c r="AD59" s="514">
        <v>0</v>
      </c>
      <c r="AE59" s="295"/>
      <c r="AF59" s="514"/>
      <c r="AG59" s="514"/>
      <c r="AH59" s="28"/>
      <c r="AI59" s="740">
        <v>0</v>
      </c>
      <c r="AJ59" s="295"/>
      <c r="AK59" s="514"/>
      <c r="AM59" s="28">
        <v>0</v>
      </c>
      <c r="AO59" s="233">
        <v>0</v>
      </c>
      <c r="AP59" s="233"/>
      <c r="AQ59" s="297">
        <v>0</v>
      </c>
      <c r="AR59" s="38">
        <v>0</v>
      </c>
      <c r="AS59" s="233"/>
      <c r="AT59" s="233"/>
      <c r="AU59" s="233"/>
      <c r="AV59" s="514"/>
      <c r="AW59" s="514">
        <v>0</v>
      </c>
      <c r="AX59" s="233"/>
      <c r="AY59" s="233"/>
      <c r="AZ59" s="233"/>
      <c r="BA59" s="514"/>
      <c r="BB59" s="740">
        <v>0</v>
      </c>
      <c r="BC59" s="233"/>
      <c r="BD59" s="233"/>
      <c r="BE59" s="233"/>
      <c r="BF59" s="514"/>
      <c r="BH59" s="740">
        <v>0</v>
      </c>
      <c r="BI59" s="546"/>
      <c r="BO59" s="514"/>
      <c r="BP59" s="514"/>
      <c r="BQ59" s="514">
        <v>0</v>
      </c>
      <c r="BR59" s="529" t="e">
        <v>#DIV/0!</v>
      </c>
      <c r="BS59" s="514"/>
      <c r="BT59" s="514">
        <v>0</v>
      </c>
      <c r="BU59" s="529" t="e">
        <v>#DIV/0!</v>
      </c>
      <c r="BV59" s="514"/>
      <c r="BX59" s="546"/>
      <c r="BY59" s="514"/>
      <c r="BZ59" s="740">
        <v>0</v>
      </c>
      <c r="CA59" s="546" t="e">
        <v>#DIV/0!</v>
      </c>
      <c r="CB59" s="514"/>
      <c r="CC59" s="740">
        <v>0</v>
      </c>
      <c r="CD59" s="546" t="e">
        <v>#DIV/0!</v>
      </c>
      <c r="CE59" s="514"/>
      <c r="CF59" s="740">
        <f t="shared" si="0"/>
        <v>0</v>
      </c>
      <c r="CG59" s="546" t="e">
        <f t="shared" si="1"/>
        <v>#DIV/0!</v>
      </c>
      <c r="CH59" s="514"/>
      <c r="CI59" s="740">
        <f t="shared" si="2"/>
        <v>0</v>
      </c>
      <c r="CJ59" s="546" t="e">
        <f t="shared" si="3"/>
        <v>#DIV/0!</v>
      </c>
      <c r="CK59" s="514"/>
      <c r="CL59" s="740">
        <f t="shared" si="4"/>
        <v>0</v>
      </c>
      <c r="CM59" s="546" t="e">
        <f t="shared" si="5"/>
        <v>#DIV/0!</v>
      </c>
      <c r="CN59" s="514"/>
      <c r="CO59" s="740">
        <f t="shared" si="6"/>
        <v>0</v>
      </c>
      <c r="CP59" s="546" t="e">
        <f t="shared" si="7"/>
        <v>#DIV/0!</v>
      </c>
      <c r="CQ59" s="514"/>
      <c r="CR59" s="740">
        <f t="shared" si="8"/>
        <v>0</v>
      </c>
      <c r="CS59" s="546" t="e">
        <f t="shared" si="9"/>
        <v>#DIV/0!</v>
      </c>
      <c r="CT59" s="514"/>
      <c r="CU59" s="740">
        <f t="shared" si="10"/>
        <v>0</v>
      </c>
      <c r="CV59" s="546" t="e">
        <f t="shared" si="11"/>
        <v>#DIV/0!</v>
      </c>
      <c r="CW59" s="514"/>
      <c r="CX59" s="740">
        <f t="shared" si="12"/>
        <v>0</v>
      </c>
      <c r="CY59" s="546" t="e">
        <f t="shared" si="13"/>
        <v>#DIV/0!</v>
      </c>
      <c r="CZ59" s="514"/>
      <c r="DA59" s="740">
        <f t="shared" si="14"/>
        <v>0</v>
      </c>
      <c r="DB59" s="546" t="e">
        <f t="shared" si="15"/>
        <v>#DIV/0!</v>
      </c>
      <c r="DC59" s="514"/>
      <c r="DD59" s="740">
        <f t="shared" si="34"/>
        <v>0</v>
      </c>
      <c r="DE59" s="546" t="e">
        <f t="shared" si="35"/>
        <v>#DIV/0!</v>
      </c>
      <c r="DF59" s="514"/>
      <c r="DG59" s="740">
        <f t="shared" si="18"/>
        <v>0</v>
      </c>
      <c r="DH59" s="546" t="e">
        <f t="shared" si="19"/>
        <v>#DIV/0!</v>
      </c>
      <c r="DI59" s="514"/>
      <c r="DJ59" s="740">
        <f t="shared" si="20"/>
        <v>0</v>
      </c>
      <c r="DK59" s="546" t="e">
        <f t="shared" si="21"/>
        <v>#DIV/0!</v>
      </c>
      <c r="DL59" s="514"/>
      <c r="DM59" s="740">
        <f t="shared" si="22"/>
        <v>0</v>
      </c>
      <c r="DN59" s="546" t="e">
        <f t="shared" si="23"/>
        <v>#DIV/0!</v>
      </c>
      <c r="DO59" s="514"/>
      <c r="DP59" s="740">
        <f t="shared" si="24"/>
        <v>0</v>
      </c>
      <c r="DQ59" s="567" t="e">
        <f t="shared" si="25"/>
        <v>#DIV/0!</v>
      </c>
      <c r="DR59" s="514"/>
      <c r="DS59" s="740">
        <f t="shared" si="26"/>
        <v>0</v>
      </c>
      <c r="DT59" s="567" t="e">
        <f t="shared" si="27"/>
        <v>#DIV/0!</v>
      </c>
      <c r="DU59" s="514"/>
      <c r="DV59" s="740">
        <f t="shared" si="28"/>
        <v>0</v>
      </c>
      <c r="DW59" s="567" t="e">
        <f t="shared" si="29"/>
        <v>#DIV/0!</v>
      </c>
      <c r="DX59" s="514"/>
      <c r="DY59" s="740">
        <f t="shared" si="30"/>
        <v>0</v>
      </c>
      <c r="DZ59" s="567" t="e">
        <f t="shared" si="31"/>
        <v>#DIV/0!</v>
      </c>
      <c r="EA59" s="514"/>
      <c r="EB59" s="740">
        <f t="shared" si="32"/>
        <v>0</v>
      </c>
      <c r="EC59" s="567" t="e">
        <f t="shared" si="33"/>
        <v>#DIV/0!</v>
      </c>
    </row>
    <row r="60" spans="1:133" x14ac:dyDescent="0.25">
      <c r="A60" s="72" t="s">
        <v>68</v>
      </c>
      <c r="B60" s="282"/>
      <c r="C60" s="295">
        <v>291.1764705882353</v>
      </c>
      <c r="D60" s="514">
        <v>223.02158273381295</v>
      </c>
      <c r="E60" s="514">
        <v>197.47899159663865</v>
      </c>
      <c r="F60" s="124">
        <v>242.99065420560748</v>
      </c>
      <c r="G60" s="513">
        <v>231.34328358208955</v>
      </c>
      <c r="H60" s="513">
        <v>236.11111111111111</v>
      </c>
      <c r="I60" s="513"/>
      <c r="J60" s="514">
        <v>233.00970873786409</v>
      </c>
      <c r="K60" s="295">
        <v>241.26108836069511</v>
      </c>
      <c r="L60" s="295"/>
      <c r="M60" s="514"/>
      <c r="N60" s="28"/>
      <c r="O60" s="514"/>
      <c r="P60" s="124">
        <v>241.26108836069511</v>
      </c>
      <c r="Q60" s="514"/>
      <c r="R60" s="514"/>
      <c r="S60" s="514"/>
      <c r="T60" s="124"/>
      <c r="U60" s="28">
        <v>223.14459161661387</v>
      </c>
      <c r="V60" s="233"/>
      <c r="W60" s="233"/>
      <c r="X60" s="233"/>
      <c r="Y60" s="514"/>
      <c r="Z60" s="202"/>
      <c r="AA60" s="513"/>
      <c r="AB60" s="513"/>
      <c r="AC60" s="28"/>
      <c r="AD60" s="514">
        <v>0</v>
      </c>
      <c r="AE60" s="295"/>
      <c r="AF60" s="514"/>
      <c r="AG60" s="514"/>
      <c r="AH60" s="28"/>
      <c r="AI60" s="740">
        <v>0</v>
      </c>
      <c r="AJ60" s="295"/>
      <c r="AK60" s="514"/>
      <c r="AL60" s="514"/>
      <c r="AM60" s="28">
        <v>0</v>
      </c>
      <c r="AO60" s="233">
        <v>0</v>
      </c>
      <c r="AP60" s="233"/>
      <c r="AQ60" s="297">
        <v>0</v>
      </c>
      <c r="AR60" s="38">
        <v>0</v>
      </c>
      <c r="AS60" s="233"/>
      <c r="AT60" s="233"/>
      <c r="AU60" s="233"/>
      <c r="AV60" s="514"/>
      <c r="AW60" s="514">
        <v>0</v>
      </c>
      <c r="AX60" s="233"/>
      <c r="AY60" s="233"/>
      <c r="AZ60" s="233"/>
      <c r="BA60" s="514"/>
      <c r="BB60" s="740">
        <v>0</v>
      </c>
      <c r="BC60" s="233"/>
      <c r="BD60" s="233"/>
      <c r="BE60" s="233"/>
      <c r="BF60" s="514"/>
      <c r="BH60" s="740">
        <v>0</v>
      </c>
      <c r="BI60" s="546"/>
      <c r="BO60" s="514"/>
      <c r="BP60" s="514"/>
      <c r="BQ60" s="514">
        <v>0</v>
      </c>
      <c r="BR60" s="529" t="e">
        <v>#DIV/0!</v>
      </c>
      <c r="BS60" s="514"/>
      <c r="BT60" s="514">
        <v>0</v>
      </c>
      <c r="BU60" s="529" t="e">
        <v>#DIV/0!</v>
      </c>
      <c r="BV60" s="514"/>
      <c r="BX60" s="546"/>
      <c r="BY60" s="514"/>
      <c r="BZ60" s="740">
        <v>0</v>
      </c>
      <c r="CA60" s="546" t="e">
        <v>#DIV/0!</v>
      </c>
      <c r="CB60" s="514"/>
      <c r="CC60" s="740">
        <v>0</v>
      </c>
      <c r="CD60" s="546" t="e">
        <v>#DIV/0!</v>
      </c>
      <c r="CE60" s="514"/>
      <c r="CF60" s="740">
        <f t="shared" si="0"/>
        <v>0</v>
      </c>
      <c r="CG60" s="546" t="e">
        <f t="shared" si="1"/>
        <v>#DIV/0!</v>
      </c>
      <c r="CH60" s="514"/>
      <c r="CI60" s="740">
        <f t="shared" si="2"/>
        <v>0</v>
      </c>
      <c r="CJ60" s="546" t="e">
        <f t="shared" si="3"/>
        <v>#DIV/0!</v>
      </c>
      <c r="CK60" s="514"/>
      <c r="CL60" s="740">
        <f t="shared" si="4"/>
        <v>0</v>
      </c>
      <c r="CM60" s="546" t="e">
        <f t="shared" si="5"/>
        <v>#DIV/0!</v>
      </c>
      <c r="CN60" s="514"/>
      <c r="CO60" s="740">
        <f t="shared" si="6"/>
        <v>0</v>
      </c>
      <c r="CP60" s="546" t="e">
        <f t="shared" si="7"/>
        <v>#DIV/0!</v>
      </c>
      <c r="CQ60" s="514"/>
      <c r="CR60" s="740">
        <f t="shared" si="8"/>
        <v>0</v>
      </c>
      <c r="CS60" s="546" t="e">
        <f t="shared" si="9"/>
        <v>#DIV/0!</v>
      </c>
      <c r="CT60" s="514"/>
      <c r="CU60" s="740">
        <f t="shared" si="10"/>
        <v>0</v>
      </c>
      <c r="CV60" s="546" t="e">
        <f t="shared" si="11"/>
        <v>#DIV/0!</v>
      </c>
      <c r="CW60" s="514"/>
      <c r="CX60" s="740">
        <f t="shared" si="12"/>
        <v>0</v>
      </c>
      <c r="CY60" s="546" t="e">
        <f t="shared" si="13"/>
        <v>#DIV/0!</v>
      </c>
      <c r="CZ60" s="514"/>
      <c r="DA60" s="740">
        <f t="shared" si="14"/>
        <v>0</v>
      </c>
      <c r="DB60" s="546" t="e">
        <f t="shared" si="15"/>
        <v>#DIV/0!</v>
      </c>
      <c r="DC60" s="514"/>
      <c r="DD60" s="740">
        <f t="shared" si="34"/>
        <v>0</v>
      </c>
      <c r="DE60" s="546" t="e">
        <f t="shared" si="35"/>
        <v>#DIV/0!</v>
      </c>
      <c r="DF60" s="514"/>
      <c r="DG60" s="740">
        <f t="shared" si="18"/>
        <v>0</v>
      </c>
      <c r="DH60" s="546" t="e">
        <f t="shared" si="19"/>
        <v>#DIV/0!</v>
      </c>
      <c r="DI60" s="514"/>
      <c r="DJ60" s="740">
        <f t="shared" si="20"/>
        <v>0</v>
      </c>
      <c r="DK60" s="546" t="e">
        <f t="shared" si="21"/>
        <v>#DIV/0!</v>
      </c>
      <c r="DL60" s="514"/>
      <c r="DM60" s="740">
        <f t="shared" si="22"/>
        <v>0</v>
      </c>
      <c r="DN60" s="546" t="e">
        <f t="shared" si="23"/>
        <v>#DIV/0!</v>
      </c>
      <c r="DO60" s="514"/>
      <c r="DP60" s="740">
        <f t="shared" si="24"/>
        <v>0</v>
      </c>
      <c r="DQ60" s="567" t="e">
        <f t="shared" si="25"/>
        <v>#DIV/0!</v>
      </c>
      <c r="DR60" s="514"/>
      <c r="DS60" s="740">
        <f t="shared" si="26"/>
        <v>0</v>
      </c>
      <c r="DT60" s="567" t="e">
        <f t="shared" si="27"/>
        <v>#DIV/0!</v>
      </c>
      <c r="DU60" s="514"/>
      <c r="DV60" s="740">
        <f t="shared" si="28"/>
        <v>0</v>
      </c>
      <c r="DW60" s="567" t="e">
        <f t="shared" si="29"/>
        <v>#DIV/0!</v>
      </c>
      <c r="DX60" s="514"/>
      <c r="DY60" s="740">
        <f t="shared" si="30"/>
        <v>0</v>
      </c>
      <c r="DZ60" s="567" t="e">
        <f t="shared" si="31"/>
        <v>#DIV/0!</v>
      </c>
      <c r="EA60" s="514"/>
      <c r="EB60" s="740">
        <f t="shared" si="32"/>
        <v>0</v>
      </c>
      <c r="EC60" s="567" t="e">
        <f t="shared" si="33"/>
        <v>#DIV/0!</v>
      </c>
    </row>
    <row r="61" spans="1:133" x14ac:dyDescent="0.25">
      <c r="A61" s="72" t="s">
        <v>69</v>
      </c>
      <c r="B61" s="282"/>
      <c r="C61" s="295"/>
      <c r="D61" s="514"/>
      <c r="E61" s="514"/>
      <c r="F61" s="124"/>
      <c r="G61" s="513"/>
      <c r="H61" s="513"/>
      <c r="I61" s="513"/>
      <c r="J61" s="514"/>
      <c r="K61" s="295">
        <v>0</v>
      </c>
      <c r="L61" s="295"/>
      <c r="M61" s="514"/>
      <c r="N61" s="28"/>
      <c r="O61" s="514"/>
      <c r="P61" s="124">
        <v>0</v>
      </c>
      <c r="Q61" s="514"/>
      <c r="R61" s="514"/>
      <c r="S61" s="514"/>
      <c r="T61" s="124"/>
      <c r="U61" s="28">
        <v>0</v>
      </c>
      <c r="V61" s="233"/>
      <c r="W61" s="233"/>
      <c r="X61" s="233"/>
      <c r="Y61" s="514"/>
      <c r="Z61" s="202"/>
      <c r="AA61" s="513"/>
      <c r="AB61" s="513"/>
      <c r="AC61" s="28"/>
      <c r="AD61" s="514">
        <v>0</v>
      </c>
      <c r="AE61" s="295"/>
      <c r="AF61" s="514"/>
      <c r="AG61" s="514"/>
      <c r="AH61" s="28"/>
      <c r="AI61" s="740">
        <v>0</v>
      </c>
      <c r="AJ61" s="295"/>
      <c r="AK61" s="514"/>
      <c r="AL61" s="514"/>
      <c r="AM61" s="28">
        <v>0</v>
      </c>
      <c r="AO61" s="233">
        <v>0</v>
      </c>
      <c r="AP61" s="233"/>
      <c r="AQ61" s="297">
        <v>0</v>
      </c>
      <c r="AR61" s="38">
        <v>0</v>
      </c>
      <c r="AS61" s="233"/>
      <c r="AT61" s="233"/>
      <c r="AU61" s="233"/>
      <c r="AV61" s="514"/>
      <c r="AW61" s="514">
        <v>0</v>
      </c>
      <c r="AX61" s="233"/>
      <c r="AY61" s="233"/>
      <c r="AZ61" s="233"/>
      <c r="BA61" s="514"/>
      <c r="BB61" s="740">
        <v>0</v>
      </c>
      <c r="BC61" s="233"/>
      <c r="BD61" s="233"/>
      <c r="BE61" s="233"/>
      <c r="BF61" s="514"/>
      <c r="BH61" s="740">
        <v>0</v>
      </c>
      <c r="BI61" s="546"/>
      <c r="BO61" s="514"/>
      <c r="BP61" s="514"/>
      <c r="BQ61" s="514">
        <v>0</v>
      </c>
      <c r="BR61" s="529" t="e">
        <v>#DIV/0!</v>
      </c>
      <c r="BS61" s="514"/>
      <c r="BT61" s="514">
        <v>0</v>
      </c>
      <c r="BU61" s="529" t="e">
        <v>#DIV/0!</v>
      </c>
      <c r="BV61" s="514"/>
      <c r="BX61" s="546"/>
      <c r="BY61" s="514"/>
      <c r="BZ61" s="740">
        <v>0</v>
      </c>
      <c r="CA61" s="546" t="e">
        <v>#DIV/0!</v>
      </c>
      <c r="CB61" s="514"/>
      <c r="CC61" s="740">
        <v>0</v>
      </c>
      <c r="CD61" s="546" t="e">
        <v>#DIV/0!</v>
      </c>
      <c r="CE61" s="514"/>
      <c r="CF61" s="740">
        <f t="shared" si="0"/>
        <v>0</v>
      </c>
      <c r="CG61" s="546" t="e">
        <f t="shared" si="1"/>
        <v>#DIV/0!</v>
      </c>
      <c r="CH61" s="514"/>
      <c r="CI61" s="740">
        <f t="shared" si="2"/>
        <v>0</v>
      </c>
      <c r="CJ61" s="546" t="e">
        <f t="shared" si="3"/>
        <v>#DIV/0!</v>
      </c>
      <c r="CK61" s="514"/>
      <c r="CL61" s="740">
        <f t="shared" si="4"/>
        <v>0</v>
      </c>
      <c r="CM61" s="546" t="e">
        <f t="shared" si="5"/>
        <v>#DIV/0!</v>
      </c>
      <c r="CN61" s="514"/>
      <c r="CO61" s="740">
        <f t="shared" si="6"/>
        <v>0</v>
      </c>
      <c r="CP61" s="546" t="e">
        <f t="shared" si="7"/>
        <v>#DIV/0!</v>
      </c>
      <c r="CQ61" s="514"/>
      <c r="CR61" s="740">
        <f t="shared" si="8"/>
        <v>0</v>
      </c>
      <c r="CS61" s="546" t="e">
        <f t="shared" si="9"/>
        <v>#DIV/0!</v>
      </c>
      <c r="CT61" s="514"/>
      <c r="CU61" s="740">
        <f t="shared" si="10"/>
        <v>0</v>
      </c>
      <c r="CV61" s="546" t="e">
        <f t="shared" si="11"/>
        <v>#DIV/0!</v>
      </c>
      <c r="CW61" s="514"/>
      <c r="CX61" s="740">
        <f t="shared" si="12"/>
        <v>0</v>
      </c>
      <c r="CY61" s="546" t="e">
        <f t="shared" si="13"/>
        <v>#DIV/0!</v>
      </c>
      <c r="CZ61" s="514"/>
      <c r="DA61" s="740">
        <f t="shared" si="14"/>
        <v>0</v>
      </c>
      <c r="DB61" s="546" t="e">
        <f t="shared" si="15"/>
        <v>#DIV/0!</v>
      </c>
      <c r="DC61" s="514"/>
      <c r="DD61" s="740">
        <f t="shared" si="34"/>
        <v>0</v>
      </c>
      <c r="DE61" s="546" t="e">
        <f t="shared" si="35"/>
        <v>#DIV/0!</v>
      </c>
      <c r="DF61" s="514"/>
      <c r="DG61" s="740">
        <f t="shared" si="18"/>
        <v>0</v>
      </c>
      <c r="DH61" s="546" t="e">
        <f t="shared" si="19"/>
        <v>#DIV/0!</v>
      </c>
      <c r="DI61" s="514"/>
      <c r="DJ61" s="740">
        <f t="shared" si="20"/>
        <v>0</v>
      </c>
      <c r="DK61" s="546" t="e">
        <f t="shared" si="21"/>
        <v>#DIV/0!</v>
      </c>
      <c r="DL61" s="514"/>
      <c r="DM61" s="740">
        <f t="shared" si="22"/>
        <v>0</v>
      </c>
      <c r="DN61" s="546" t="e">
        <f t="shared" si="23"/>
        <v>#DIV/0!</v>
      </c>
      <c r="DO61" s="514"/>
      <c r="DP61" s="740">
        <f t="shared" si="24"/>
        <v>0</v>
      </c>
      <c r="DQ61" s="567" t="e">
        <f t="shared" si="25"/>
        <v>#DIV/0!</v>
      </c>
      <c r="DR61" s="514"/>
      <c r="DS61" s="740">
        <f t="shared" si="26"/>
        <v>0</v>
      </c>
      <c r="DT61" s="567" t="e">
        <f t="shared" si="27"/>
        <v>#DIV/0!</v>
      </c>
      <c r="DU61" s="514"/>
      <c r="DV61" s="740">
        <f t="shared" si="28"/>
        <v>0</v>
      </c>
      <c r="DW61" s="567" t="e">
        <f t="shared" si="29"/>
        <v>#DIV/0!</v>
      </c>
      <c r="DX61" s="514"/>
      <c r="DY61" s="740">
        <f t="shared" si="30"/>
        <v>0</v>
      </c>
      <c r="DZ61" s="567" t="e">
        <f t="shared" si="31"/>
        <v>#DIV/0!</v>
      </c>
      <c r="EA61" s="514"/>
      <c r="EB61" s="740">
        <f t="shared" si="32"/>
        <v>0</v>
      </c>
      <c r="EC61" s="567" t="e">
        <f t="shared" si="33"/>
        <v>#DIV/0!</v>
      </c>
    </row>
    <row r="62" spans="1:133" x14ac:dyDescent="0.25">
      <c r="A62" s="72" t="s">
        <v>53</v>
      </c>
      <c r="B62" s="282">
        <v>16.559999999999999</v>
      </c>
      <c r="C62" s="295">
        <v>139.92856158721412</v>
      </c>
      <c r="D62" s="514">
        <v>141.84754813477738</v>
      </c>
      <c r="E62" s="514">
        <v>164.37568740955138</v>
      </c>
      <c r="F62" s="124">
        <v>153.88197941053846</v>
      </c>
      <c r="G62" s="513">
        <v>169.96336996336996</v>
      </c>
      <c r="H62" s="513">
        <v>194.31279620853081</v>
      </c>
      <c r="I62" s="513">
        <v>317.26618705035969</v>
      </c>
      <c r="J62" s="514">
        <v>189.27377857938572</v>
      </c>
      <c r="K62" s="295">
        <v>162.09591104745422</v>
      </c>
      <c r="L62" s="295">
        <v>0</v>
      </c>
      <c r="M62" s="514">
        <v>0</v>
      </c>
      <c r="N62" s="28">
        <v>201.90932703659976</v>
      </c>
      <c r="O62" s="514">
        <v>201.90932703659976</v>
      </c>
      <c r="P62" s="124">
        <v>164.0677020066762</v>
      </c>
      <c r="Q62" s="514">
        <v>199.45008116883116</v>
      </c>
      <c r="R62" s="514">
        <v>166.79463487332342</v>
      </c>
      <c r="S62" s="514">
        <v>165.76084027437537</v>
      </c>
      <c r="T62" s="124">
        <v>174.54806526571028</v>
      </c>
      <c r="U62" s="28">
        <v>167.38756810899301</v>
      </c>
      <c r="V62" s="233">
        <v>172.79519400000001</v>
      </c>
      <c r="W62" s="233">
        <v>211.78778600000001</v>
      </c>
      <c r="X62" s="233">
        <v>217.50493499999999</v>
      </c>
      <c r="Y62" s="514">
        <v>199.42872800000001</v>
      </c>
      <c r="Z62" s="202">
        <v>121.299499</v>
      </c>
      <c r="AA62" s="513">
        <v>182.77547999999999</v>
      </c>
      <c r="AB62" s="513">
        <v>132.69184300000001</v>
      </c>
      <c r="AC62" s="28">
        <v>142.184088</v>
      </c>
      <c r="AD62" s="514">
        <v>183.12360262476932</v>
      </c>
      <c r="AE62" s="295">
        <v>0</v>
      </c>
      <c r="AF62" s="514">
        <v>0</v>
      </c>
      <c r="AG62" s="514">
        <v>173.19216939672393</v>
      </c>
      <c r="AH62" s="28">
        <v>173.19216939672393</v>
      </c>
      <c r="AI62" s="740">
        <v>182.37299109401377</v>
      </c>
      <c r="AJ62" s="295">
        <v>174.37849979105727</v>
      </c>
      <c r="AK62" s="514">
        <v>177.3714222809335</v>
      </c>
      <c r="AL62" s="514">
        <v>152.80000000000001</v>
      </c>
      <c r="AM62" s="28">
        <v>167</v>
      </c>
      <c r="AN62" s="740">
        <v>176.393</v>
      </c>
      <c r="AO62" s="233">
        <v>170.16247995724211</v>
      </c>
      <c r="AP62" s="233">
        <v>195.12260411929049</v>
      </c>
      <c r="AQ62" s="233">
        <v>264</v>
      </c>
      <c r="AR62" s="514">
        <v>206.8</v>
      </c>
      <c r="AS62" s="233">
        <v>170.8</v>
      </c>
      <c r="AT62" s="233">
        <v>121.41936572199728</v>
      </c>
      <c r="AU62" s="233">
        <v>167.7</v>
      </c>
      <c r="AV62" s="514">
        <v>153.4</v>
      </c>
      <c r="AW62" s="514">
        <v>192.4003799753016</v>
      </c>
      <c r="AX62" s="233">
        <v>0</v>
      </c>
      <c r="AY62" s="233">
        <v>0</v>
      </c>
      <c r="AZ62" s="233">
        <v>203.3</v>
      </c>
      <c r="BA62" s="514">
        <v>200</v>
      </c>
      <c r="BB62" s="740">
        <v>193.04730369790988</v>
      </c>
      <c r="BC62" s="233">
        <v>173.3</v>
      </c>
      <c r="BD62" s="233">
        <v>203.1</v>
      </c>
      <c r="BE62" s="233">
        <v>159.6</v>
      </c>
      <c r="BF62" s="514">
        <v>178.93462651997686</v>
      </c>
      <c r="BG62" s="740">
        <v>188.28062770457996</v>
      </c>
      <c r="BH62" s="740">
        <v>11.887627704579955</v>
      </c>
      <c r="BI62" s="546">
        <v>6.739285405078399E-2</v>
      </c>
      <c r="BJ62" s="740">
        <v>156.40385782693735</v>
      </c>
      <c r="BK62" s="740">
        <v>180.35357855717137</v>
      </c>
      <c r="BL62" s="740">
        <v>193.94473838918285</v>
      </c>
      <c r="BM62" s="740">
        <v>174.81375284810935</v>
      </c>
      <c r="BN62" s="740">
        <v>189.52647539071612</v>
      </c>
      <c r="BO62" s="514">
        <v>211.77833214540271</v>
      </c>
      <c r="BP62" s="514">
        <v>260.61183186299945</v>
      </c>
      <c r="BQ62" s="514">
        <v>92.911831862999463</v>
      </c>
      <c r="BR62" s="529">
        <v>0.55403596817530987</v>
      </c>
      <c r="BS62" s="514">
        <v>205.77806739899464</v>
      </c>
      <c r="BT62" s="514">
        <v>52.378067398994631</v>
      </c>
      <c r="BU62" s="529">
        <v>0.3414476362385569</v>
      </c>
      <c r="BV62" s="514">
        <v>183.85656287381735</v>
      </c>
      <c r="BW62" s="740">
        <v>90.358966423405434</v>
      </c>
      <c r="BX62" s="546">
        <v>0.74418908290372743</v>
      </c>
      <c r="BY62" s="514">
        <v>0</v>
      </c>
      <c r="BZ62" s="740">
        <v>0</v>
      </c>
      <c r="CA62" s="546" t="e">
        <v>#DIV/0!</v>
      </c>
      <c r="CB62" s="514">
        <v>0</v>
      </c>
      <c r="CC62" s="740">
        <v>0</v>
      </c>
      <c r="CD62" s="546" t="e">
        <v>#DIV/0!</v>
      </c>
      <c r="CE62" s="514">
        <v>176.81346351490237</v>
      </c>
      <c r="CF62" s="740">
        <f t="shared" si="0"/>
        <v>-26.486536485097645</v>
      </c>
      <c r="CG62" s="546">
        <f t="shared" si="1"/>
        <v>-0.13028301271567949</v>
      </c>
      <c r="CH62" s="514">
        <v>169.08058968058967</v>
      </c>
      <c r="CI62" s="740">
        <f t="shared" si="2"/>
        <v>-30.919410319410332</v>
      </c>
      <c r="CJ62" s="546">
        <f t="shared" si="3"/>
        <v>-0.15459705159705167</v>
      </c>
      <c r="CK62" s="514">
        <v>180.52401814189079</v>
      </c>
      <c r="CL62" s="740">
        <f t="shared" si="4"/>
        <v>-12.52328555601909</v>
      </c>
      <c r="CM62" s="546">
        <f t="shared" si="5"/>
        <v>-6.4871590103201635E-2</v>
      </c>
      <c r="CN62" s="514">
        <v>185.54724677090414</v>
      </c>
      <c r="CO62" s="740">
        <f t="shared" si="6"/>
        <v>12.247246770904127</v>
      </c>
      <c r="CP62" s="546">
        <f t="shared" si="7"/>
        <v>7.0670783444340024E-2</v>
      </c>
      <c r="CQ62" s="514">
        <v>180.36413000079855</v>
      </c>
      <c r="CR62" s="740">
        <f t="shared" si="8"/>
        <v>-22.735869999201441</v>
      </c>
      <c r="CS62" s="546">
        <f t="shared" si="9"/>
        <v>-0.11194421466864324</v>
      </c>
      <c r="CT62" s="514">
        <v>180.36696032324303</v>
      </c>
      <c r="CU62" s="740">
        <f t="shared" si="10"/>
        <v>20.76696032324304</v>
      </c>
      <c r="CV62" s="546">
        <f t="shared" si="11"/>
        <v>0.13011879901781354</v>
      </c>
      <c r="CW62" s="514">
        <v>181.45835596854897</v>
      </c>
      <c r="CX62" s="740">
        <f t="shared" si="12"/>
        <v>2.5237294485721122</v>
      </c>
      <c r="CY62" s="546">
        <f t="shared" si="13"/>
        <v>1.4104198263103395E-2</v>
      </c>
      <c r="CZ62" s="514">
        <v>182.33055965357312</v>
      </c>
      <c r="DA62" s="740">
        <f t="shared" si="14"/>
        <v>-5.9500680510068378</v>
      </c>
      <c r="DB62" s="546">
        <f t="shared" si="15"/>
        <v>-3.1602125633141284E-2</v>
      </c>
      <c r="DC62" s="514">
        <v>180.33206502940158</v>
      </c>
      <c r="DD62" s="740">
        <f t="shared" si="34"/>
        <v>23.928207202464222</v>
      </c>
      <c r="DE62" s="546">
        <f t="shared" si="35"/>
        <v>0.1529898784781962</v>
      </c>
      <c r="DF62" s="514">
        <v>184.99659168370826</v>
      </c>
      <c r="DG62" s="740">
        <f t="shared" si="18"/>
        <v>4.6430131265368857</v>
      </c>
      <c r="DH62" s="546">
        <f t="shared" si="19"/>
        <v>2.5743947881051159E-2</v>
      </c>
      <c r="DI62" s="514">
        <v>180.52879056501965</v>
      </c>
      <c r="DJ62" s="740">
        <f t="shared" si="20"/>
        <v>-13.415947824163197</v>
      </c>
      <c r="DK62" s="546">
        <f t="shared" si="21"/>
        <v>-6.9174074716282508E-2</v>
      </c>
      <c r="DL62" s="514">
        <v>182.02764976958525</v>
      </c>
      <c r="DM62" s="740">
        <f t="shared" si="22"/>
        <v>7.2138969214759072</v>
      </c>
      <c r="DN62" s="546">
        <f t="shared" si="23"/>
        <v>4.1266186463852508E-2</v>
      </c>
      <c r="DO62" s="514">
        <v>163.6</v>
      </c>
      <c r="DP62" s="740">
        <f t="shared" si="24"/>
        <v>-25.926475390716121</v>
      </c>
      <c r="DQ62" s="567">
        <f t="shared" si="25"/>
        <v>-0.13679606153846155</v>
      </c>
      <c r="DR62" s="514">
        <v>165.22342492367468</v>
      </c>
      <c r="DS62" s="740">
        <f t="shared" si="26"/>
        <v>-46.55490722172803</v>
      </c>
      <c r="DT62" s="567">
        <f t="shared" si="27"/>
        <v>-0.21982847229982136</v>
      </c>
      <c r="DU62" s="514">
        <v>134.03554970375248</v>
      </c>
      <c r="DV62" s="740">
        <f t="shared" si="28"/>
        <v>-126.57628215924697</v>
      </c>
      <c r="DW62" s="567">
        <f t="shared" si="29"/>
        <v>-0.48568893152090892</v>
      </c>
      <c r="DX62" s="514">
        <v>205.8</v>
      </c>
      <c r="DY62" s="740">
        <f t="shared" si="30"/>
        <v>2.1932601005374863E-2</v>
      </c>
      <c r="DZ62" s="567">
        <f t="shared" si="31"/>
        <v>1.0658376416204022E-4</v>
      </c>
      <c r="EA62" s="514">
        <v>189.56798910046388</v>
      </c>
      <c r="EB62" s="740">
        <f t="shared" si="32"/>
        <v>5.7114262266465232</v>
      </c>
      <c r="EC62" s="567">
        <f t="shared" si="33"/>
        <v>3.1064576305423124E-2</v>
      </c>
    </row>
    <row r="63" spans="1:133" x14ac:dyDescent="0.25">
      <c r="A63" s="72" t="s">
        <v>98</v>
      </c>
      <c r="B63" s="282"/>
      <c r="C63" s="295">
        <v>168.23997900000001</v>
      </c>
      <c r="D63" s="514">
        <v>168.4</v>
      </c>
      <c r="E63" s="514">
        <v>174.89935199999999</v>
      </c>
      <c r="F63" s="124">
        <v>172.227644</v>
      </c>
      <c r="G63" s="513">
        <v>201.568457</v>
      </c>
      <c r="H63" s="513">
        <v>230.08782099999999</v>
      </c>
      <c r="I63" s="513">
        <v>324.48584199999999</v>
      </c>
      <c r="J63" s="514">
        <v>221.99477999999999</v>
      </c>
      <c r="K63" s="295">
        <v>183.37851812346747</v>
      </c>
      <c r="L63" s="295">
        <v>0</v>
      </c>
      <c r="M63" s="514">
        <v>0</v>
      </c>
      <c r="N63" s="28">
        <v>256.15262321144672</v>
      </c>
      <c r="O63" s="514">
        <v>256.15262321144672</v>
      </c>
      <c r="P63" s="124">
        <v>186.54003096295273</v>
      </c>
      <c r="Q63" s="514">
        <v>228.82763406940063</v>
      </c>
      <c r="R63" s="514">
        <v>201.6879029929747</v>
      </c>
      <c r="S63" s="514">
        <v>210.38993138794743</v>
      </c>
      <c r="T63" s="124">
        <v>212.22125406898368</v>
      </c>
      <c r="U63" s="28">
        <v>194.13720857073935</v>
      </c>
      <c r="V63" s="233">
        <v>216.28898699999999</v>
      </c>
      <c r="W63" s="233">
        <v>262.13041199999998</v>
      </c>
      <c r="X63" s="233">
        <v>269.63822900000002</v>
      </c>
      <c r="Y63" s="514">
        <v>248.13418999999999</v>
      </c>
      <c r="Z63" s="202">
        <v>174.70189400000001</v>
      </c>
      <c r="AA63" s="513">
        <v>232.86016000000001</v>
      </c>
      <c r="AB63" s="513">
        <v>131.80144799999999</v>
      </c>
      <c r="AC63" s="28">
        <v>191.416357</v>
      </c>
      <c r="AD63" s="514">
        <v>234.02636455667565</v>
      </c>
      <c r="AE63" s="295">
        <v>0</v>
      </c>
      <c r="AF63" s="514">
        <v>0</v>
      </c>
      <c r="AG63" s="514">
        <v>225.43376480308456</v>
      </c>
      <c r="AH63" s="28">
        <v>225.43376480308456</v>
      </c>
      <c r="AI63" s="740">
        <v>233.37597724548158</v>
      </c>
      <c r="AJ63" s="295">
        <v>219.66990022172948</v>
      </c>
      <c r="AK63" s="514">
        <v>231.24744167007776</v>
      </c>
      <c r="AL63" s="514">
        <v>194.9</v>
      </c>
      <c r="AM63" s="28">
        <v>214.6</v>
      </c>
      <c r="AN63" s="740">
        <v>226.6</v>
      </c>
      <c r="AO63" s="233">
        <v>215.1</v>
      </c>
      <c r="AP63" s="233">
        <v>243.55</v>
      </c>
      <c r="AQ63" s="233">
        <v>342.3</v>
      </c>
      <c r="AR63" s="514">
        <v>263.7</v>
      </c>
      <c r="AS63" s="233">
        <v>213.04</v>
      </c>
      <c r="AT63" s="233">
        <v>146.78802769711859</v>
      </c>
      <c r="AU63" s="233"/>
      <c r="AV63" s="514"/>
      <c r="AW63" s="514">
        <v>194.74760515329714</v>
      </c>
      <c r="AX63" s="233"/>
      <c r="AY63" s="233"/>
      <c r="AZ63" s="233"/>
      <c r="BA63" s="514"/>
      <c r="BB63" s="740">
        <v>194.74760515329714</v>
      </c>
      <c r="BC63" s="233">
        <v>222.8</v>
      </c>
      <c r="BD63" s="233">
        <v>272.5</v>
      </c>
      <c r="BE63" s="233">
        <v>200.2</v>
      </c>
      <c r="BF63" s="514">
        <v>231.7</v>
      </c>
      <c r="BG63" s="740">
        <v>238.8</v>
      </c>
      <c r="BH63" s="740">
        <v>12.200000000000017</v>
      </c>
      <c r="BI63" s="546">
        <v>5.3839364518976307E-2</v>
      </c>
      <c r="BJ63" s="740">
        <v>184.23148393947437</v>
      </c>
      <c r="BK63" s="740">
        <v>209.90835086435561</v>
      </c>
      <c r="BL63" s="740">
        <v>261.14623813002191</v>
      </c>
      <c r="BM63" s="740">
        <v>211.97548058736547</v>
      </c>
      <c r="BN63" s="740">
        <v>227.57677105503191</v>
      </c>
      <c r="BO63" s="514">
        <v>255.99727767695097</v>
      </c>
      <c r="BP63" s="514">
        <v>272.62753702687877</v>
      </c>
      <c r="BQ63" s="514">
        <v>272.62753702687877</v>
      </c>
      <c r="BR63" s="529" t="e">
        <v>#DIV/0!</v>
      </c>
      <c r="BS63" s="514">
        <v>243.74892653602933</v>
      </c>
      <c r="BT63" s="514">
        <v>243.74892653602933</v>
      </c>
      <c r="BU63" s="529" t="e">
        <v>#DIV/0!</v>
      </c>
      <c r="BV63" s="514">
        <v>221.7</v>
      </c>
      <c r="BW63" s="740">
        <v>109.20924997983238</v>
      </c>
      <c r="BX63" s="546">
        <v>0.74399289705815796</v>
      </c>
      <c r="BY63" s="514" t="e">
        <v>#DIV/0!</v>
      </c>
      <c r="BZ63" s="740" t="e">
        <v>#DIV/0!</v>
      </c>
      <c r="CA63" s="546" t="e">
        <v>#DIV/0!</v>
      </c>
      <c r="CB63" s="514" t="e">
        <v>#DIV/0!</v>
      </c>
      <c r="CC63" s="740" t="e">
        <v>#DIV/0!</v>
      </c>
      <c r="CD63" s="546" t="e">
        <v>#DIV/0!</v>
      </c>
      <c r="CE63" s="514">
        <v>173.75132837407014</v>
      </c>
      <c r="CF63" s="740">
        <f t="shared" si="0"/>
        <v>173.75132837407014</v>
      </c>
      <c r="CG63" s="546" t="e">
        <f t="shared" si="1"/>
        <v>#DIV/0!</v>
      </c>
      <c r="CH63" s="514">
        <v>225.59261814418767</v>
      </c>
      <c r="CI63" s="740">
        <f t="shared" si="2"/>
        <v>225.59261814418767</v>
      </c>
      <c r="CJ63" s="546" t="e">
        <f t="shared" si="3"/>
        <v>#DIV/0!</v>
      </c>
      <c r="CK63" s="514">
        <v>221.94404626342467</v>
      </c>
      <c r="CL63" s="740">
        <f t="shared" si="4"/>
        <v>27.196441110127523</v>
      </c>
      <c r="CM63" s="546">
        <f t="shared" si="5"/>
        <v>0.1396496818983711</v>
      </c>
      <c r="CN63" s="514">
        <v>235.50845253576071</v>
      </c>
      <c r="CO63" s="740">
        <f t="shared" si="6"/>
        <v>12.708452535760699</v>
      </c>
      <c r="CP63" s="546">
        <f t="shared" si="7"/>
        <v>5.7039733104850533E-2</v>
      </c>
      <c r="CQ63" s="514">
        <v>215.7586609989373</v>
      </c>
      <c r="CR63" s="740">
        <f t="shared" si="8"/>
        <v>-56.741339001062698</v>
      </c>
      <c r="CS63" s="546">
        <f t="shared" si="9"/>
        <v>-0.20822509725160623</v>
      </c>
      <c r="CT63" s="514">
        <v>220.94446924381751</v>
      </c>
      <c r="CU63" s="740">
        <f t="shared" si="10"/>
        <v>20.74446924381752</v>
      </c>
      <c r="CV63" s="546">
        <f t="shared" si="11"/>
        <v>0.10361872749159601</v>
      </c>
      <c r="CW63" s="514">
        <v>222.08317303993229</v>
      </c>
      <c r="CX63" s="740">
        <f t="shared" si="12"/>
        <v>-9.6168269600676979</v>
      </c>
      <c r="CY63" s="546">
        <f t="shared" si="13"/>
        <v>-4.1505511264858429E-2</v>
      </c>
      <c r="CZ63" s="514">
        <v>221.9951399386841</v>
      </c>
      <c r="DA63" s="740">
        <f t="shared" si="14"/>
        <v>-16.804860061315907</v>
      </c>
      <c r="DB63" s="546">
        <f t="shared" si="15"/>
        <v>-7.0372110809530597E-2</v>
      </c>
      <c r="DC63" s="514">
        <v>222.07326563538007</v>
      </c>
      <c r="DD63" s="740">
        <f t="shared" si="34"/>
        <v>37.841781695905695</v>
      </c>
      <c r="DE63" s="546">
        <f t="shared" si="35"/>
        <v>0.20540344617936132</v>
      </c>
      <c r="DF63" s="514">
        <v>217.61252428899488</v>
      </c>
      <c r="DG63" s="740">
        <f t="shared" si="18"/>
        <v>7.704173424639265</v>
      </c>
      <c r="DH63" s="546">
        <f t="shared" si="19"/>
        <v>3.6702558011223484E-2</v>
      </c>
      <c r="DI63" s="514">
        <v>220.28649036490364</v>
      </c>
      <c r="DJ63" s="740">
        <f t="shared" si="20"/>
        <v>-40.859747765118271</v>
      </c>
      <c r="DK63" s="546">
        <f t="shared" si="21"/>
        <v>-0.15646309155246049</v>
      </c>
      <c r="DL63" s="514">
        <v>212</v>
      </c>
      <c r="DM63" s="740">
        <f t="shared" si="22"/>
        <v>2.45194126345325E-2</v>
      </c>
      <c r="DN63" s="546">
        <f t="shared" si="23"/>
        <v>1.1567098499595971E-4</v>
      </c>
      <c r="DO63" s="514">
        <v>189.5</v>
      </c>
      <c r="DP63" s="740">
        <f t="shared" si="24"/>
        <v>-38.076771055031912</v>
      </c>
      <c r="DQ63" s="567">
        <f t="shared" si="25"/>
        <v>-0.16731396125584497</v>
      </c>
      <c r="DR63" s="514">
        <v>196.26013864818026</v>
      </c>
      <c r="DS63" s="740">
        <f t="shared" si="26"/>
        <v>-59.737139028770713</v>
      </c>
      <c r="DT63" s="567">
        <f t="shared" si="27"/>
        <v>-0.23335068079963892</v>
      </c>
      <c r="DU63" s="514">
        <v>146.30690161527167</v>
      </c>
      <c r="DV63" s="740">
        <f t="shared" si="28"/>
        <v>-126.3206354116071</v>
      </c>
      <c r="DW63" s="567">
        <f t="shared" si="29"/>
        <v>-0.46334510735484857</v>
      </c>
      <c r="DX63" s="514">
        <v>189.02896812874727</v>
      </c>
      <c r="DY63" s="740">
        <f t="shared" si="30"/>
        <v>-54.719958407282064</v>
      </c>
      <c r="DZ63" s="567">
        <f t="shared" si="31"/>
        <v>-0.22449312571308383</v>
      </c>
      <c r="EA63" s="514">
        <v>221.7</v>
      </c>
      <c r="EB63" s="740">
        <f t="shared" si="32"/>
        <v>0</v>
      </c>
      <c r="EC63" s="567">
        <f t="shared" si="33"/>
        <v>0</v>
      </c>
    </row>
    <row r="64" spans="1:133" x14ac:dyDescent="0.25">
      <c r="A64" s="71" t="s">
        <v>85</v>
      </c>
      <c r="B64" s="282">
        <v>209.06</v>
      </c>
      <c r="C64" s="295">
        <v>208.6</v>
      </c>
      <c r="D64" s="514">
        <v>208.4</v>
      </c>
      <c r="E64" s="514">
        <v>208.9</v>
      </c>
      <c r="F64" s="124">
        <v>208.6</v>
      </c>
      <c r="G64" s="513">
        <v>206.9</v>
      </c>
      <c r="H64" s="513">
        <v>205.8</v>
      </c>
      <c r="I64" s="513">
        <v>190</v>
      </c>
      <c r="J64" s="514">
        <v>205.8</v>
      </c>
      <c r="K64" s="295">
        <v>207.96957301758167</v>
      </c>
      <c r="L64" s="295">
        <v>188.8</v>
      </c>
      <c r="M64" s="514">
        <v>188.7</v>
      </c>
      <c r="N64" s="28">
        <v>210.3</v>
      </c>
      <c r="O64" s="514">
        <v>209.2</v>
      </c>
      <c r="P64" s="124">
        <v>208.16294518185299</v>
      </c>
      <c r="Q64" s="514">
        <v>232</v>
      </c>
      <c r="R64" s="514">
        <v>237.7</v>
      </c>
      <c r="S64" s="514">
        <v>219.9</v>
      </c>
      <c r="T64" s="124">
        <v>228.7</v>
      </c>
      <c r="U64" s="28">
        <v>219.6520427770526</v>
      </c>
      <c r="V64" s="219">
        <v>222</v>
      </c>
      <c r="W64" s="219">
        <v>222.5</v>
      </c>
      <c r="X64" s="219">
        <v>224.3</v>
      </c>
      <c r="Y64" s="514">
        <v>222.8</v>
      </c>
      <c r="Z64" s="202">
        <v>218.1</v>
      </c>
      <c r="AA64" s="513">
        <v>224.5</v>
      </c>
      <c r="AB64" s="513">
        <v>188.9</v>
      </c>
      <c r="AC64" s="28">
        <v>218.9</v>
      </c>
      <c r="AD64" s="514">
        <v>221.83225116837642</v>
      </c>
      <c r="AE64" s="295">
        <v>229</v>
      </c>
      <c r="AF64" s="38">
        <v>212.3</v>
      </c>
      <c r="AG64" s="38">
        <v>217.7</v>
      </c>
      <c r="AH64" s="28">
        <v>218.1</v>
      </c>
      <c r="AI64" s="740">
        <v>221.54936263961582</v>
      </c>
      <c r="AJ64" s="295">
        <v>212.4</v>
      </c>
      <c r="AK64" s="514">
        <v>207.9</v>
      </c>
      <c r="AL64" s="514">
        <v>207.8</v>
      </c>
      <c r="AM64" s="28">
        <v>210.13898491257711</v>
      </c>
      <c r="AN64" s="28">
        <v>216.75899999999999</v>
      </c>
      <c r="AO64" s="219">
        <v>209.5</v>
      </c>
      <c r="AP64" s="233">
        <v>209.3</v>
      </c>
      <c r="AQ64" s="219">
        <v>209.1</v>
      </c>
      <c r="AR64" s="514">
        <v>209.3</v>
      </c>
      <c r="AS64" s="219">
        <v>210.1</v>
      </c>
      <c r="AT64" s="219">
        <v>211.74221301680873</v>
      </c>
      <c r="AU64" s="219">
        <v>194.5</v>
      </c>
      <c r="AV64" s="514">
        <v>210</v>
      </c>
      <c r="AW64" s="514">
        <v>209.47511793544695</v>
      </c>
      <c r="AX64" s="219">
        <v>216.3</v>
      </c>
      <c r="AY64" s="219">
        <v>192.7</v>
      </c>
      <c r="AZ64" s="219">
        <v>207.4</v>
      </c>
      <c r="BA64" s="514">
        <v>207.4</v>
      </c>
      <c r="BB64" s="740">
        <v>209.3</v>
      </c>
      <c r="BC64" s="219">
        <v>203.9785191729286</v>
      </c>
      <c r="BD64" s="219">
        <v>205.60510065497655</v>
      </c>
      <c r="BE64" s="219">
        <v>204.97714019766201</v>
      </c>
      <c r="BF64" s="28">
        <v>205.58869608549293</v>
      </c>
      <c r="BG64" s="28">
        <v>207.9</v>
      </c>
      <c r="BH64" s="740">
        <v>-8.8589999999999804</v>
      </c>
      <c r="BI64" s="546">
        <v>-4.0870275282687163E-2</v>
      </c>
      <c r="BJ64" s="740">
        <v>201.41202601935586</v>
      </c>
      <c r="BK64" s="740">
        <v>160.61912627973607</v>
      </c>
      <c r="BL64" s="740">
        <v>200.5</v>
      </c>
      <c r="BM64" s="740">
        <v>200.9</v>
      </c>
      <c r="BN64" s="740">
        <v>203.01884495705298</v>
      </c>
      <c r="BO64" s="28">
        <v>205.96171469300478</v>
      </c>
      <c r="BP64" s="514">
        <v>201.81979021862756</v>
      </c>
      <c r="BQ64" s="514">
        <v>7.3197902186275599</v>
      </c>
      <c r="BR64" s="529">
        <v>3.7633882872121133E-2</v>
      </c>
      <c r="BS64" s="514">
        <v>200.56954039068057</v>
      </c>
      <c r="BT64" s="514">
        <v>-9.4304596093194277</v>
      </c>
      <c r="BU64" s="529">
        <v>-4.49069505205687E-2</v>
      </c>
      <c r="BV64" s="514">
        <v>200.80567726875938</v>
      </c>
      <c r="BW64" s="740">
        <v>-5.780498323803954</v>
      </c>
      <c r="BX64" s="546">
        <v>-2.7299697313284854E-2</v>
      </c>
      <c r="BY64" s="28">
        <v>219.30974224552205</v>
      </c>
      <c r="BZ64" s="740">
        <v>3.009742245522034</v>
      </c>
      <c r="CA64" s="546">
        <v>1.391466595248282E-2</v>
      </c>
      <c r="CB64" s="28">
        <v>224.47795823665894</v>
      </c>
      <c r="CC64" s="740">
        <v>31.777958236658947</v>
      </c>
      <c r="CD64" s="546">
        <v>0.16490896853481551</v>
      </c>
      <c r="CE64" s="28">
        <v>204.2</v>
      </c>
      <c r="CF64" s="740">
        <f t="shared" si="0"/>
        <v>-3.2000000000000171</v>
      </c>
      <c r="CG64" s="546">
        <f t="shared" si="1"/>
        <v>-1.5429122468659677E-2</v>
      </c>
      <c r="CH64" s="28">
        <v>205.86801855173667</v>
      </c>
      <c r="CI64" s="740">
        <f t="shared" si="2"/>
        <v>-1.5319814482633376</v>
      </c>
      <c r="CJ64" s="546">
        <f t="shared" si="3"/>
        <v>-7.386602932802978E-3</v>
      </c>
      <c r="CK64" s="28">
        <v>202.13107930374858</v>
      </c>
      <c r="CL64" s="740">
        <f t="shared" si="4"/>
        <v>-7.1689206962514334</v>
      </c>
      <c r="CM64" s="546">
        <f t="shared" si="5"/>
        <v>-3.4251890569763174E-2</v>
      </c>
      <c r="CN64" s="28">
        <v>202.2</v>
      </c>
      <c r="CO64" s="740">
        <f t="shared" si="6"/>
        <v>-1.7785191729286112</v>
      </c>
      <c r="CP64" s="546">
        <f t="shared" si="7"/>
        <v>-8.7191493503334088E-3</v>
      </c>
      <c r="CQ64" s="28">
        <v>160.47447060690055</v>
      </c>
      <c r="CR64" s="740">
        <f t="shared" si="8"/>
        <v>-45.130630048076</v>
      </c>
      <c r="CS64" s="546">
        <f t="shared" si="9"/>
        <v>-0.21950150995431367</v>
      </c>
      <c r="CT64" s="28">
        <v>198.99487638939442</v>
      </c>
      <c r="CU64" s="740">
        <f t="shared" si="10"/>
        <v>-5.9822638082675894</v>
      </c>
      <c r="CV64" s="546">
        <f t="shared" si="11"/>
        <v>-2.9185029132999016E-2</v>
      </c>
      <c r="CW64" s="28">
        <v>200.58464476085189</v>
      </c>
      <c r="CX64" s="740">
        <f t="shared" si="12"/>
        <v>-5.0040513246410399</v>
      </c>
      <c r="CY64" s="546">
        <f t="shared" si="13"/>
        <v>-2.4340109256591289E-2</v>
      </c>
      <c r="CZ64" s="28">
        <v>201.54127607601308</v>
      </c>
      <c r="DA64" s="740">
        <f t="shared" si="14"/>
        <v>-6.3587239239869291</v>
      </c>
      <c r="DB64" s="546">
        <f t="shared" si="15"/>
        <v>-3.058549265986979E-2</v>
      </c>
      <c r="DC64" s="28">
        <v>201.2</v>
      </c>
      <c r="DD64" s="740">
        <f t="shared" si="34"/>
        <v>-0.21202601935587495</v>
      </c>
      <c r="DE64" s="546">
        <f t="shared" si="35"/>
        <v>-1.0526979125640645E-3</v>
      </c>
      <c r="DF64" s="28">
        <v>203.9</v>
      </c>
      <c r="DG64" s="740">
        <f t="shared" si="18"/>
        <v>43.280873720263941</v>
      </c>
      <c r="DH64" s="546">
        <f t="shared" si="19"/>
        <v>0.26946276401034264</v>
      </c>
      <c r="DI64" s="28">
        <v>203.3</v>
      </c>
      <c r="DJ64" s="740">
        <f t="shared" si="20"/>
        <v>2.8000000000000114</v>
      </c>
      <c r="DK64" s="546">
        <f t="shared" si="21"/>
        <v>1.3965087281795567E-2</v>
      </c>
      <c r="DL64" s="28">
        <v>202.6130979631474</v>
      </c>
      <c r="DM64" s="740">
        <f t="shared" si="22"/>
        <v>1.7130979631473906</v>
      </c>
      <c r="DN64" s="546">
        <f t="shared" si="23"/>
        <v>8.5271177857012964E-3</v>
      </c>
      <c r="DO64" s="28">
        <v>204</v>
      </c>
      <c r="DP64" s="740">
        <f t="shared" si="24"/>
        <v>0.98115504294702305</v>
      </c>
      <c r="DQ64" s="567">
        <f t="shared" si="25"/>
        <v>4.8328274311410773E-3</v>
      </c>
      <c r="DR64" s="28">
        <v>201.8</v>
      </c>
      <c r="DS64" s="740">
        <f t="shared" si="26"/>
        <v>-4.1617146930047682</v>
      </c>
      <c r="DT64" s="567">
        <f t="shared" si="27"/>
        <v>-2.020625386231607E-2</v>
      </c>
      <c r="DU64" s="28">
        <v>193.8</v>
      </c>
      <c r="DV64" s="740">
        <f t="shared" si="28"/>
        <v>-8.0197902186275485</v>
      </c>
      <c r="DW64" s="567">
        <f t="shared" si="29"/>
        <v>-3.9737382592360551E-2</v>
      </c>
      <c r="DX64" s="28">
        <v>202.88538965956224</v>
      </c>
      <c r="DY64" s="740">
        <f t="shared" si="30"/>
        <v>2.3158492688816636</v>
      </c>
      <c r="DZ64" s="567">
        <f t="shared" si="31"/>
        <v>1.1546365736146789E-2</v>
      </c>
      <c r="EA64" s="28">
        <v>206.3</v>
      </c>
      <c r="EB64" s="740">
        <f t="shared" si="32"/>
        <v>5.4943227312406293</v>
      </c>
      <c r="EC64" s="567">
        <f t="shared" si="33"/>
        <v>2.7361391400737133E-2</v>
      </c>
    </row>
    <row r="65" spans="98:98" x14ac:dyDescent="0.25">
      <c r="CT65" s="740">
        <v>468.64171129794909</v>
      </c>
    </row>
  </sheetData>
  <pageMargins left="0.7" right="0.7" top="0.75" bottom="0.75" header="0.3" footer="0.3"/>
  <pageSetup paperSize="9" scale="25" orientation="portrait" r:id="rId1"/>
  <colBreaks count="2" manualBreakCount="2">
    <brk id="21" max="1048575" man="1"/>
    <brk id="40" max="6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2"/>
  <sheetViews>
    <sheetView showGridLines="0" zoomScaleNormal="100" zoomScaleSheetLayoutView="100" workbookViewId="0">
      <pane xSplit="1" ySplit="3" topLeftCell="CG4" activePane="bottomRight" state="frozen"/>
      <selection activeCell="EC20" sqref="EC20"/>
      <selection pane="topRight" activeCell="EC20" sqref="EC20"/>
      <selection pane="bottomLeft" activeCell="EC20" sqref="EC20"/>
      <selection pane="bottomRight" activeCell="CY20" sqref="CY20"/>
    </sheetView>
  </sheetViews>
  <sheetFormatPr defaultRowHeight="15" x14ac:dyDescent="0.25"/>
  <cols>
    <col min="1" max="1" width="44.28515625" style="493" customWidth="1"/>
    <col min="2" max="2" width="10" style="493" bestFit="1" customWidth="1"/>
    <col min="3" max="4" width="11.42578125" style="493" customWidth="1"/>
    <col min="5" max="5" width="10" style="493" customWidth="1"/>
    <col min="6" max="6" width="10.85546875" style="493" customWidth="1"/>
    <col min="7" max="7" width="10" style="493" customWidth="1"/>
    <col min="8" max="8" width="10.85546875" style="493" customWidth="1"/>
    <col min="9" max="9" width="9.85546875" style="493" customWidth="1"/>
    <col min="10" max="10" width="11.7109375" style="493" customWidth="1"/>
    <col min="11" max="11" width="10.85546875" style="493" customWidth="1"/>
    <col min="12" max="12" width="12.42578125" style="493" customWidth="1"/>
    <col min="13" max="13" width="12" style="493" customWidth="1"/>
    <col min="14" max="14" width="11" style="493" customWidth="1"/>
    <col min="15" max="17" width="12" style="493" customWidth="1"/>
    <col min="18" max="18" width="15.28515625" style="493" customWidth="1"/>
    <col min="19" max="19" width="10.5703125" style="457" customWidth="1"/>
    <col min="20" max="20" width="10.140625" style="545" customWidth="1"/>
    <col min="21" max="21" width="10.7109375" style="545" customWidth="1"/>
    <col min="22" max="22" width="13.42578125" style="545" customWidth="1"/>
    <col min="23" max="23" width="10.140625" style="545" customWidth="1"/>
    <col min="24" max="24" width="10.7109375" style="545" customWidth="1"/>
    <col min="25" max="25" width="10.85546875" style="545" customWidth="1"/>
    <col min="26" max="26" width="11.7109375" style="545" customWidth="1"/>
    <col min="27" max="27" width="11" style="545" customWidth="1"/>
    <col min="28" max="28" width="10.42578125" style="545" customWidth="1"/>
    <col min="29" max="29" width="10.140625" style="545" customWidth="1"/>
    <col min="30" max="30" width="10" style="545" customWidth="1"/>
    <col min="31" max="38" width="9.140625" style="545" hidden="1" customWidth="1"/>
    <col min="39" max="39" width="10" style="545" customWidth="1"/>
    <col min="40" max="40" width="12.140625" style="545" customWidth="1"/>
    <col min="41" max="42" width="9.7109375" style="545" customWidth="1"/>
    <col min="43" max="43" width="10" style="493" customWidth="1"/>
    <col min="44" max="44" width="10" style="491" customWidth="1"/>
    <col min="45" max="47" width="10" style="545" customWidth="1"/>
    <col min="48" max="48" width="14" style="545" customWidth="1"/>
    <col min="49" max="49" width="11.42578125" style="545" customWidth="1"/>
    <col min="50" max="50" width="12.140625" style="545" customWidth="1"/>
    <col min="51" max="51" width="11.5703125" style="545" customWidth="1"/>
    <col min="52" max="53" width="9.140625" style="545"/>
    <col min="54" max="54" width="11.7109375" style="493" customWidth="1"/>
    <col min="55" max="55" width="12.42578125" style="493" customWidth="1"/>
    <col min="56" max="56" width="12.140625" style="493" customWidth="1"/>
    <col min="57" max="57" width="11.140625" style="493" customWidth="1"/>
    <col min="58" max="59" width="9.140625" style="493"/>
    <col min="60" max="61" width="12.85546875" style="493" customWidth="1"/>
    <col min="62" max="62" width="11.7109375" style="493" customWidth="1"/>
    <col min="63" max="63" width="10.7109375" style="493" customWidth="1"/>
    <col min="64" max="64" width="11.85546875" style="493" customWidth="1"/>
    <col min="65" max="65" width="10.140625" style="493" customWidth="1"/>
    <col min="66" max="66" width="13.85546875" style="491" customWidth="1"/>
    <col min="67" max="67" width="12.42578125" style="493" customWidth="1"/>
    <col min="68" max="68" width="13" style="493" customWidth="1"/>
    <col min="69" max="69" width="13.42578125" style="493" customWidth="1"/>
    <col min="70" max="71" width="9.140625" style="493"/>
    <col min="72" max="72" width="9.85546875" style="493" customWidth="1"/>
    <col min="73" max="73" width="10.140625" style="493" customWidth="1"/>
    <col min="74" max="75" width="10" style="493" customWidth="1"/>
    <col min="76" max="77" width="9.140625" style="493"/>
    <col min="78" max="78" width="11.5703125" style="493" customWidth="1"/>
    <col min="79" max="79" width="10.28515625" style="493" customWidth="1"/>
    <col min="80" max="80" width="11.42578125" style="493" customWidth="1"/>
    <col min="81" max="81" width="12.42578125" style="493" customWidth="1"/>
    <col min="82" max="82" width="10.7109375" style="493" customWidth="1"/>
    <col min="83" max="83" width="9.140625" style="493"/>
    <col min="84" max="84" width="11" style="493" customWidth="1"/>
    <col min="85" max="85" width="11.42578125" style="493" customWidth="1"/>
    <col min="86" max="86" width="11.140625" style="493" customWidth="1"/>
    <col min="87" max="87" width="10.7109375" style="493" customWidth="1"/>
    <col min="88" max="88" width="10.28515625" style="493" customWidth="1"/>
    <col min="89" max="89" width="9.140625" style="493" customWidth="1"/>
    <col min="90" max="90" width="12.5703125" style="493" customWidth="1"/>
    <col min="91" max="91" width="11" style="493" customWidth="1"/>
    <col min="92" max="92" width="11.5703125" style="493" customWidth="1"/>
    <col min="93" max="93" width="12.42578125" style="493" customWidth="1"/>
    <col min="94" max="94" width="9.140625" style="493"/>
    <col min="95" max="95" width="11.28515625" style="493" customWidth="1"/>
    <col min="96" max="96" width="11.7109375" style="493" customWidth="1"/>
    <col min="97" max="97" width="10.42578125" style="493" customWidth="1"/>
    <col min="98" max="98" width="11.140625" style="493" customWidth="1"/>
    <col min="99" max="16384" width="9.140625" style="493"/>
  </cols>
  <sheetData>
    <row r="1" spans="1:99" ht="15" customHeight="1" x14ac:dyDescent="0.25">
      <c r="A1" s="3"/>
      <c r="B1" s="806">
        <v>2011</v>
      </c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7"/>
      <c r="N1" s="806"/>
      <c r="O1" s="806"/>
      <c r="P1" s="806"/>
      <c r="Q1" s="806"/>
      <c r="R1" s="806"/>
      <c r="S1" s="817">
        <v>2012</v>
      </c>
      <c r="T1" s="806"/>
      <c r="U1" s="806"/>
      <c r="V1" s="806"/>
      <c r="W1" s="806"/>
      <c r="X1" s="806"/>
      <c r="Y1" s="806"/>
      <c r="Z1" s="806"/>
      <c r="AA1" s="806"/>
      <c r="AB1" s="806"/>
      <c r="AC1" s="806"/>
      <c r="AD1" s="806"/>
      <c r="AE1" s="806"/>
      <c r="AF1" s="806"/>
      <c r="AG1" s="806"/>
      <c r="AH1" s="806"/>
      <c r="AI1" s="806"/>
      <c r="AJ1" s="806"/>
      <c r="AK1" s="806"/>
      <c r="AL1" s="806"/>
      <c r="AM1" s="806"/>
      <c r="AN1" s="806"/>
      <c r="AO1" s="806"/>
      <c r="AP1" s="806"/>
      <c r="AQ1" s="806"/>
      <c r="AR1" s="818">
        <v>2013</v>
      </c>
      <c r="AS1" s="806"/>
      <c r="AT1" s="806"/>
      <c r="AU1" s="806"/>
      <c r="AV1" s="806"/>
      <c r="AW1" s="806"/>
      <c r="AX1" s="806"/>
      <c r="AY1" s="806"/>
      <c r="AZ1" s="815" t="s">
        <v>135</v>
      </c>
      <c r="BA1" s="815"/>
      <c r="BB1" s="821"/>
      <c r="BC1" s="821"/>
      <c r="BD1" s="821"/>
      <c r="BE1" s="821"/>
      <c r="BF1" s="815" t="s">
        <v>135</v>
      </c>
      <c r="BG1" s="815"/>
      <c r="BH1" s="821"/>
      <c r="BI1" s="821"/>
      <c r="BJ1" s="821"/>
      <c r="BK1" s="821"/>
      <c r="BL1" s="815" t="s">
        <v>264</v>
      </c>
      <c r="BM1" s="815"/>
      <c r="BN1" s="818">
        <v>2014</v>
      </c>
      <c r="BO1" s="806"/>
      <c r="BP1" s="806"/>
      <c r="BQ1" s="806"/>
      <c r="BR1" s="815" t="s">
        <v>135</v>
      </c>
      <c r="BS1" s="815"/>
      <c r="BT1" s="718"/>
      <c r="BU1" s="718"/>
      <c r="BV1" s="718"/>
      <c r="BW1" s="718"/>
      <c r="BX1" s="815" t="s">
        <v>135</v>
      </c>
      <c r="BY1" s="815"/>
      <c r="BZ1" s="1003">
        <v>2014</v>
      </c>
      <c r="CA1" s="1004"/>
      <c r="CB1" s="1004"/>
      <c r="CC1" s="1004"/>
      <c r="CD1" s="815" t="s">
        <v>135</v>
      </c>
      <c r="CE1" s="815"/>
      <c r="CF1" s="815"/>
      <c r="CG1" s="815"/>
      <c r="CH1" s="815"/>
      <c r="CI1" s="815"/>
      <c r="CJ1" s="815" t="s">
        <v>135</v>
      </c>
      <c r="CK1" s="815"/>
      <c r="CL1" s="1003">
        <v>2015</v>
      </c>
      <c r="CM1" s="1004"/>
      <c r="CN1" s="1004"/>
      <c r="CO1" s="1004"/>
      <c r="CP1" s="815"/>
      <c r="CQ1" s="1003">
        <v>2015</v>
      </c>
      <c r="CR1" s="1004"/>
      <c r="CS1" s="1004"/>
      <c r="CT1" s="1004"/>
      <c r="CU1" s="815"/>
    </row>
    <row r="2" spans="1:99" ht="15" customHeight="1" x14ac:dyDescent="0.25">
      <c r="A2" s="215"/>
      <c r="B2" s="821" t="s">
        <v>0</v>
      </c>
      <c r="C2" s="821" t="s">
        <v>1</v>
      </c>
      <c r="D2" s="821" t="s">
        <v>2</v>
      </c>
      <c r="E2" s="494" t="s">
        <v>3</v>
      </c>
      <c r="F2" s="496" t="s">
        <v>4</v>
      </c>
      <c r="G2" s="821" t="s">
        <v>5</v>
      </c>
      <c r="H2" s="821" t="s">
        <v>8</v>
      </c>
      <c r="I2" s="494" t="s">
        <v>6</v>
      </c>
      <c r="J2" s="821" t="s">
        <v>100</v>
      </c>
      <c r="K2" s="821" t="s">
        <v>125</v>
      </c>
      <c r="L2" s="821" t="s">
        <v>126</v>
      </c>
      <c r="M2" s="494" t="s">
        <v>103</v>
      </c>
      <c r="N2" s="821" t="s">
        <v>127</v>
      </c>
      <c r="O2" s="821" t="s">
        <v>105</v>
      </c>
      <c r="P2" s="821" t="s">
        <v>128</v>
      </c>
      <c r="Q2" s="821" t="s">
        <v>129</v>
      </c>
      <c r="R2" s="821" t="s">
        <v>130</v>
      </c>
      <c r="S2" s="450" t="s">
        <v>0</v>
      </c>
      <c r="T2" s="821" t="s">
        <v>1</v>
      </c>
      <c r="U2" s="821" t="s">
        <v>2</v>
      </c>
      <c r="V2" s="494" t="s">
        <v>3</v>
      </c>
      <c r="W2" s="496" t="s">
        <v>4</v>
      </c>
      <c r="X2" s="821" t="s">
        <v>5</v>
      </c>
      <c r="Y2" s="821" t="s">
        <v>8</v>
      </c>
      <c r="Z2" s="494" t="s">
        <v>6</v>
      </c>
      <c r="AA2" s="821" t="s">
        <v>100</v>
      </c>
      <c r="AB2" s="821" t="s">
        <v>125</v>
      </c>
      <c r="AC2" s="821" t="s">
        <v>126</v>
      </c>
      <c r="AD2" s="494" t="s">
        <v>103</v>
      </c>
      <c r="AM2" s="821" t="s">
        <v>127</v>
      </c>
      <c r="AN2" s="821" t="s">
        <v>105</v>
      </c>
      <c r="AO2" s="821" t="s">
        <v>214</v>
      </c>
      <c r="AP2" s="821" t="s">
        <v>215</v>
      </c>
      <c r="AQ2" s="821" t="s">
        <v>216</v>
      </c>
      <c r="AR2" s="489" t="s">
        <v>0</v>
      </c>
      <c r="AS2" s="821" t="s">
        <v>1</v>
      </c>
      <c r="AT2" s="821" t="s">
        <v>2</v>
      </c>
      <c r="AU2" s="494" t="s">
        <v>131</v>
      </c>
      <c r="AV2" s="821" t="s">
        <v>4</v>
      </c>
      <c r="AW2" s="821" t="s">
        <v>229</v>
      </c>
      <c r="AX2" s="821" t="s">
        <v>8</v>
      </c>
      <c r="AY2" s="821" t="s">
        <v>234</v>
      </c>
      <c r="AZ2" s="815" t="s">
        <v>123</v>
      </c>
      <c r="BA2" s="815" t="s">
        <v>121</v>
      </c>
      <c r="BB2" s="821" t="s">
        <v>100</v>
      </c>
      <c r="BC2" s="821" t="s">
        <v>125</v>
      </c>
      <c r="BD2" s="821" t="s">
        <v>126</v>
      </c>
      <c r="BE2" s="821" t="s">
        <v>103</v>
      </c>
      <c r="BF2" s="815" t="s">
        <v>123</v>
      </c>
      <c r="BG2" s="815" t="s">
        <v>121</v>
      </c>
      <c r="BH2" s="821" t="s">
        <v>104</v>
      </c>
      <c r="BI2" s="821" t="s">
        <v>105</v>
      </c>
      <c r="BJ2" s="821" t="s">
        <v>106</v>
      </c>
      <c r="BK2" s="821" t="s">
        <v>107</v>
      </c>
      <c r="BL2" s="815" t="s">
        <v>123</v>
      </c>
      <c r="BM2" s="815" t="s">
        <v>121</v>
      </c>
      <c r="BN2" s="489" t="s">
        <v>277</v>
      </c>
      <c r="BO2" s="821" t="s">
        <v>278</v>
      </c>
      <c r="BP2" s="821" t="s">
        <v>2</v>
      </c>
      <c r="BQ2" s="821" t="s">
        <v>3</v>
      </c>
      <c r="BR2" s="815" t="s">
        <v>123</v>
      </c>
      <c r="BS2" s="815" t="s">
        <v>121</v>
      </c>
      <c r="BT2" s="821" t="s">
        <v>4</v>
      </c>
      <c r="BU2" s="821" t="s">
        <v>229</v>
      </c>
      <c r="BV2" s="821" t="s">
        <v>8</v>
      </c>
      <c r="BW2" s="821" t="s">
        <v>234</v>
      </c>
      <c r="BX2" s="815" t="s">
        <v>123</v>
      </c>
      <c r="BY2" s="815" t="s">
        <v>121</v>
      </c>
      <c r="BZ2" s="821" t="s">
        <v>100</v>
      </c>
      <c r="CA2" s="821" t="s">
        <v>101</v>
      </c>
      <c r="CB2" s="821" t="s">
        <v>102</v>
      </c>
      <c r="CC2" s="821" t="s">
        <v>103</v>
      </c>
      <c r="CD2" s="815" t="s">
        <v>123</v>
      </c>
      <c r="CE2" s="815" t="s">
        <v>121</v>
      </c>
      <c r="CF2" s="821" t="s">
        <v>104</v>
      </c>
      <c r="CG2" s="821" t="s">
        <v>105</v>
      </c>
      <c r="CH2" s="821" t="s">
        <v>106</v>
      </c>
      <c r="CI2" s="821" t="s">
        <v>107</v>
      </c>
      <c r="CJ2" s="815" t="s">
        <v>123</v>
      </c>
      <c r="CK2" s="815" t="s">
        <v>121</v>
      </c>
      <c r="CL2" s="821" t="s">
        <v>277</v>
      </c>
      <c r="CM2" s="821" t="s">
        <v>278</v>
      </c>
      <c r="CN2" s="821" t="s">
        <v>2</v>
      </c>
      <c r="CO2" s="821" t="s">
        <v>3</v>
      </c>
      <c r="CP2" s="815" t="s">
        <v>121</v>
      </c>
      <c r="CQ2" s="979" t="s">
        <v>386</v>
      </c>
      <c r="CR2" s="979" t="s">
        <v>229</v>
      </c>
      <c r="CS2" s="979" t="s">
        <v>8</v>
      </c>
      <c r="CT2" s="979" t="s">
        <v>6</v>
      </c>
      <c r="CU2" s="815" t="s">
        <v>121</v>
      </c>
    </row>
    <row r="3" spans="1:99" ht="28.5" customHeight="1" x14ac:dyDescent="0.25">
      <c r="A3" s="873" t="s">
        <v>343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858"/>
      <c r="Q3" s="858"/>
      <c r="R3" s="858"/>
      <c r="S3" s="858" t="s">
        <v>217</v>
      </c>
      <c r="T3" s="858"/>
      <c r="U3" s="858"/>
      <c r="V3" s="858"/>
      <c r="W3" s="858"/>
      <c r="X3" s="858"/>
      <c r="Y3" s="858"/>
      <c r="Z3" s="858"/>
      <c r="AA3" s="858"/>
      <c r="AB3" s="858"/>
      <c r="AC3" s="858"/>
      <c r="AD3" s="858"/>
      <c r="AE3" s="858"/>
      <c r="AF3" s="858"/>
      <c r="AG3" s="858"/>
      <c r="AH3" s="858"/>
      <c r="AI3" s="858"/>
      <c r="AJ3" s="858"/>
      <c r="AK3" s="819"/>
      <c r="AL3" s="819"/>
      <c r="AM3" s="819"/>
      <c r="AN3" s="819"/>
      <c r="AO3" s="819"/>
      <c r="AP3" s="819"/>
      <c r="AR3" s="782" t="s">
        <v>243</v>
      </c>
      <c r="AS3" s="819"/>
      <c r="AT3" s="819"/>
      <c r="AU3" s="819"/>
      <c r="AV3" s="819"/>
      <c r="AW3" s="819"/>
      <c r="AX3" s="819"/>
      <c r="AY3" s="819"/>
      <c r="AZ3" s="819"/>
      <c r="BA3" s="819"/>
      <c r="BB3" s="819"/>
      <c r="BC3" s="819"/>
      <c r="BD3" s="819"/>
      <c r="BE3" s="819"/>
      <c r="BF3" s="819"/>
      <c r="BG3" s="819"/>
      <c r="BH3" s="819"/>
      <c r="BI3" s="819"/>
      <c r="BN3" s="782"/>
      <c r="BO3" s="783"/>
      <c r="BP3" s="783"/>
      <c r="BQ3" s="783"/>
      <c r="BR3" s="819"/>
      <c r="BS3" s="819"/>
      <c r="BZ3" s="545"/>
      <c r="CA3" s="545"/>
      <c r="CB3" s="545"/>
      <c r="CC3" s="545"/>
      <c r="CF3" s="545"/>
      <c r="CG3" s="545"/>
      <c r="CH3" s="545"/>
      <c r="CI3" s="545"/>
      <c r="CU3" s="989"/>
    </row>
    <row r="4" spans="1:99" ht="15" customHeight="1" x14ac:dyDescent="0.25">
      <c r="A4" s="4" t="s">
        <v>7</v>
      </c>
      <c r="B4" s="301"/>
      <c r="C4" s="301"/>
      <c r="D4" s="301"/>
      <c r="E4" s="540">
        <v>8016.6902170000012</v>
      </c>
      <c r="F4" s="302"/>
      <c r="G4" s="541"/>
      <c r="H4" s="541"/>
      <c r="I4" s="540">
        <v>6169.6302130000013</v>
      </c>
      <c r="J4" s="301"/>
      <c r="K4" s="301"/>
      <c r="L4" s="301"/>
      <c r="M4" s="540">
        <v>5761.65</v>
      </c>
      <c r="N4" s="541"/>
      <c r="O4" s="541"/>
      <c r="P4" s="541"/>
      <c r="Q4" s="541">
        <v>7739.53</v>
      </c>
      <c r="R4" s="541">
        <v>27687.50043</v>
      </c>
      <c r="S4" s="451"/>
      <c r="T4" s="541"/>
      <c r="U4" s="541"/>
      <c r="V4" s="540">
        <v>8682.661825000001</v>
      </c>
      <c r="W4" s="302"/>
      <c r="X4" s="541"/>
      <c r="Y4" s="541"/>
      <c r="Z4" s="540">
        <v>6676.0959839999996</v>
      </c>
      <c r="AA4" s="302"/>
      <c r="AB4" s="541"/>
      <c r="AC4" s="541"/>
      <c r="AD4" s="540">
        <v>6512.5599999999995</v>
      </c>
      <c r="AM4" s="540"/>
      <c r="AN4" s="540"/>
      <c r="AO4" s="548"/>
      <c r="AP4" s="540">
        <v>8842.44</v>
      </c>
      <c r="AQ4" s="541">
        <v>30719.74</v>
      </c>
      <c r="AR4" s="490"/>
      <c r="AS4" s="541"/>
      <c r="AT4" s="541"/>
      <c r="AU4" s="558">
        <v>9328.66</v>
      </c>
      <c r="AV4" s="540"/>
      <c r="AW4" s="540"/>
      <c r="AX4" s="548"/>
      <c r="AY4" s="540">
        <v>7282.66</v>
      </c>
      <c r="AZ4" s="549">
        <v>606.56401600000027</v>
      </c>
      <c r="BA4" s="550">
        <v>9.0856095756217004E-2</v>
      </c>
      <c r="BB4" s="4"/>
      <c r="BC4" s="4"/>
      <c r="BD4" s="4"/>
      <c r="BE4" s="540">
        <v>6545.492561</v>
      </c>
      <c r="BF4" s="549">
        <v>32.932561000000533</v>
      </c>
      <c r="BG4" s="550">
        <v>5.0567765978355439E-3</v>
      </c>
      <c r="BH4" s="541"/>
      <c r="BI4" s="541"/>
      <c r="BJ4" s="541"/>
      <c r="BK4" s="541">
        <v>8500.2419850000006</v>
      </c>
      <c r="BL4" s="541">
        <v>-342.19801499999994</v>
      </c>
      <c r="BM4" s="550">
        <v>-3.8699500929607611E-2</v>
      </c>
      <c r="BN4" s="490"/>
      <c r="BO4" s="541"/>
      <c r="BP4" s="541"/>
      <c r="BQ4" s="541">
        <v>8887.8799999999992</v>
      </c>
      <c r="BR4" s="549">
        <v>-440.78000000000065</v>
      </c>
      <c r="BS4" s="550">
        <v>-4.7250087365173665E-2</v>
      </c>
      <c r="BT4" s="541"/>
      <c r="BU4" s="541"/>
      <c r="BV4" s="541"/>
      <c r="BW4" s="541">
        <v>6329.0829739999999</v>
      </c>
      <c r="BX4" s="549">
        <v>-953.57702599999993</v>
      </c>
      <c r="BY4" s="550">
        <v>-0.13093801248444936</v>
      </c>
      <c r="BZ4" s="541"/>
      <c r="CA4" s="541"/>
      <c r="CB4" s="541"/>
      <c r="CC4" s="541">
        <f>SUM(CC5)</f>
        <v>6335.6399999999994</v>
      </c>
      <c r="CD4" s="541">
        <f>CC4-BE4</f>
        <v>-209.85256100000061</v>
      </c>
      <c r="CE4" s="550">
        <f>CC4/BE4-1</f>
        <v>-3.2060621724691152E-2</v>
      </c>
      <c r="CF4" s="541"/>
      <c r="CG4" s="541"/>
      <c r="CH4" s="541"/>
      <c r="CI4" s="541">
        <f>SUM(CI5)</f>
        <v>8266.3353079999997</v>
      </c>
      <c r="CJ4" s="541">
        <f>CI4-BK4</f>
        <v>-233.90667700000085</v>
      </c>
      <c r="CK4" s="550">
        <f>CI4/BK4-1</f>
        <v>-2.7517649193136595E-2</v>
      </c>
      <c r="CL4" s="549"/>
      <c r="CM4" s="549"/>
      <c r="CN4" s="549"/>
      <c r="CO4" s="549">
        <f>SUM(CO5)</f>
        <v>8334.0191780000005</v>
      </c>
      <c r="CP4" s="550">
        <f>CO4/BQ4-1</f>
        <v>-6.2316415388146473E-2</v>
      </c>
      <c r="CQ4" s="549"/>
      <c r="CR4" s="549"/>
      <c r="CS4" s="549"/>
      <c r="CT4" s="549">
        <v>6279.5446329999995</v>
      </c>
      <c r="CU4" s="550">
        <f>CT4/BW4-1</f>
        <v>-7.8270961533455363E-3</v>
      </c>
    </row>
    <row r="5" spans="1:99" ht="15" customHeight="1" x14ac:dyDescent="0.25">
      <c r="A5" s="304" t="s">
        <v>132</v>
      </c>
      <c r="B5" s="775">
        <v>2877.8884470000003</v>
      </c>
      <c r="C5" s="775">
        <v>2510.4850780000002</v>
      </c>
      <c r="D5" s="775">
        <v>2628.3166919999999</v>
      </c>
      <c r="E5" s="778">
        <v>8016.6902170000012</v>
      </c>
      <c r="F5" s="778">
        <v>2213.6273390000006</v>
      </c>
      <c r="G5" s="778">
        <v>2097.5127580000003</v>
      </c>
      <c r="H5" s="778">
        <v>1858.4901159999999</v>
      </c>
      <c r="I5" s="778">
        <v>6169.6302130000013</v>
      </c>
      <c r="J5" s="305">
        <v>1892.45</v>
      </c>
      <c r="K5" s="305">
        <v>1906.03</v>
      </c>
      <c r="L5" s="305">
        <v>1963.17</v>
      </c>
      <c r="M5" s="305">
        <v>5761.65</v>
      </c>
      <c r="N5" s="305">
        <v>2285.9</v>
      </c>
      <c r="O5" s="305">
        <v>2508.33</v>
      </c>
      <c r="P5" s="305">
        <v>2945.3</v>
      </c>
      <c r="Q5" s="305">
        <v>7739.53</v>
      </c>
      <c r="R5" s="305">
        <v>27687.5</v>
      </c>
      <c r="S5" s="777">
        <v>3122.0554460000003</v>
      </c>
      <c r="T5" s="777">
        <v>2841.0281370000002</v>
      </c>
      <c r="U5" s="777">
        <v>2719.578242</v>
      </c>
      <c r="V5" s="777">
        <v>8682.661825000001</v>
      </c>
      <c r="W5" s="777">
        <v>2439.7127259999997</v>
      </c>
      <c r="X5" s="777">
        <v>2167.947525</v>
      </c>
      <c r="Y5" s="777">
        <v>2068.4357330000003</v>
      </c>
      <c r="Z5" s="778">
        <v>6676.0959839999996</v>
      </c>
      <c r="AA5" s="305">
        <v>2135.64</v>
      </c>
      <c r="AB5" s="305">
        <v>2201.91</v>
      </c>
      <c r="AC5" s="305">
        <v>2175.0100000000002</v>
      </c>
      <c r="AD5" s="305">
        <v>6512.5599999999995</v>
      </c>
      <c r="AM5" s="305">
        <v>2485.35</v>
      </c>
      <c r="AN5" s="305">
        <v>2947.08</v>
      </c>
      <c r="AO5" s="305">
        <v>3401.01</v>
      </c>
      <c r="AP5" s="305">
        <v>8842.44</v>
      </c>
      <c r="AQ5" s="305">
        <v>30719.74</v>
      </c>
      <c r="AR5" s="777">
        <v>3349.53</v>
      </c>
      <c r="AS5" s="777">
        <v>2945.01</v>
      </c>
      <c r="AT5" s="777">
        <v>3034.12</v>
      </c>
      <c r="AU5" s="528">
        <v>9328.66</v>
      </c>
      <c r="AV5" s="305">
        <v>2649.51</v>
      </c>
      <c r="AW5" s="305">
        <v>2475.4499999999998</v>
      </c>
      <c r="AX5" s="305">
        <v>2157.6999999999998</v>
      </c>
      <c r="AY5" s="305">
        <v>7282.66</v>
      </c>
      <c r="AZ5" s="559">
        <v>606.56401600000027</v>
      </c>
      <c r="BA5" s="547">
        <v>9.0856095756217004E-2</v>
      </c>
      <c r="BB5" s="545">
        <v>2131.63</v>
      </c>
      <c r="BC5" s="545">
        <v>2219.59</v>
      </c>
      <c r="BD5" s="545">
        <v>2194.2725609999998</v>
      </c>
      <c r="BE5" s="305">
        <v>6545.492561</v>
      </c>
      <c r="BF5" s="500">
        <v>32.932561000000533</v>
      </c>
      <c r="BG5" s="547">
        <v>5.0567765978355439E-3</v>
      </c>
      <c r="BH5" s="650">
        <v>2498.8000000000002</v>
      </c>
      <c r="BI5" s="305">
        <v>2722.96</v>
      </c>
      <c r="BJ5" s="305">
        <v>3278.4819849999999</v>
      </c>
      <c r="BK5" s="305">
        <v>8500.2419850000006</v>
      </c>
      <c r="BL5" s="305">
        <v>-342.19801499999994</v>
      </c>
      <c r="BM5" s="502">
        <v>-3.8699500929607611E-2</v>
      </c>
      <c r="BN5" s="786">
        <v>3323.75</v>
      </c>
      <c r="BO5" s="305">
        <v>2944.56</v>
      </c>
      <c r="BP5" s="305">
        <v>2619.5700000000002</v>
      </c>
      <c r="BQ5" s="305">
        <v>8887.8799999999992</v>
      </c>
      <c r="BR5" s="305">
        <v>-440.78000000000065</v>
      </c>
      <c r="BS5" s="305">
        <v>-4.7250087365173665E-2</v>
      </c>
      <c r="BT5" s="305">
        <v>2232.9323869999998</v>
      </c>
      <c r="BU5" s="305">
        <v>2144.7371609999996</v>
      </c>
      <c r="BV5" s="305">
        <v>1951.4134259999998</v>
      </c>
      <c r="BW5" s="544">
        <v>6329.0829739999999</v>
      </c>
      <c r="BX5" s="305">
        <v>-953.57702599999993</v>
      </c>
      <c r="BY5" s="787">
        <v>-0.13093801248444936</v>
      </c>
      <c r="BZ5" s="305">
        <v>2244.2800000000002</v>
      </c>
      <c r="CA5" s="305">
        <v>2082.13</v>
      </c>
      <c r="CB5" s="305">
        <v>2009.23</v>
      </c>
      <c r="CC5" s="305">
        <f>SUM(BZ5:CB5)</f>
        <v>6335.6399999999994</v>
      </c>
      <c r="CD5" s="305">
        <f>CC5-BE5</f>
        <v>-209.85256100000061</v>
      </c>
      <c r="CE5" s="502">
        <f>CC5/BE5-1</f>
        <v>-3.2060621724691152E-2</v>
      </c>
      <c r="CF5" s="305">
        <v>2572.568542</v>
      </c>
      <c r="CG5" s="305">
        <v>2576.4073429999999</v>
      </c>
      <c r="CH5" s="305">
        <v>3117.3594229999999</v>
      </c>
      <c r="CI5" s="305">
        <f>SUM(CF5:CH5)</f>
        <v>8266.3353079999997</v>
      </c>
      <c r="CJ5" s="305">
        <f>CI5-BK5</f>
        <v>-233.90667700000085</v>
      </c>
      <c r="CK5" s="502">
        <f>CI5/BK5-1</f>
        <v>-2.7517649193136595E-2</v>
      </c>
      <c r="CL5" s="500">
        <v>3038.903178</v>
      </c>
      <c r="CM5" s="500">
        <v>2658.9057440000001</v>
      </c>
      <c r="CN5" s="500">
        <v>2636.2102560000003</v>
      </c>
      <c r="CO5" s="500">
        <f>SUM(CL5:CN5)</f>
        <v>8334.0191780000005</v>
      </c>
      <c r="CP5" s="502">
        <f>CO5/BQ5-1</f>
        <v>-6.2316415388146473E-2</v>
      </c>
      <c r="CQ5" s="500">
        <v>2294.824936</v>
      </c>
      <c r="CR5" s="500">
        <v>2101.657244</v>
      </c>
      <c r="CS5" s="500">
        <v>1883.062453</v>
      </c>
      <c r="CT5" s="500">
        <v>6279.5446329999995</v>
      </c>
      <c r="CU5" s="584">
        <f>CT5/BW5-1</f>
        <v>-7.8270961533455363E-3</v>
      </c>
    </row>
    <row r="6" spans="1:99" ht="28.5" customHeight="1" x14ac:dyDescent="0.25">
      <c r="A6" s="874" t="s">
        <v>242</v>
      </c>
      <c r="B6" s="858"/>
      <c r="C6" s="858"/>
      <c r="D6" s="858"/>
      <c r="E6" s="858"/>
      <c r="F6" s="858"/>
      <c r="G6" s="858"/>
      <c r="H6" s="858"/>
      <c r="I6" s="858"/>
      <c r="J6" s="858"/>
      <c r="K6" s="858"/>
      <c r="L6" s="858"/>
      <c r="M6" s="858"/>
      <c r="N6" s="858"/>
      <c r="O6" s="858"/>
      <c r="P6" s="858"/>
      <c r="Q6" s="858"/>
      <c r="R6" s="858"/>
      <c r="S6" s="819"/>
      <c r="T6" s="858" t="s">
        <v>218</v>
      </c>
      <c r="U6" s="858"/>
      <c r="V6" s="858"/>
      <c r="W6" s="858"/>
      <c r="X6" s="858"/>
      <c r="Y6" s="858"/>
      <c r="Z6" s="858"/>
      <c r="AA6" s="858"/>
      <c r="AB6" s="858"/>
      <c r="AC6" s="858"/>
      <c r="AD6" s="858"/>
      <c r="AE6" s="858"/>
      <c r="AF6" s="858"/>
      <c r="AG6" s="858"/>
      <c r="AH6" s="858"/>
      <c r="AI6" s="858"/>
      <c r="AJ6" s="858"/>
      <c r="AK6" s="858"/>
      <c r="AL6" s="819"/>
      <c r="AM6" s="819"/>
      <c r="AN6" s="819"/>
      <c r="AO6" s="819"/>
      <c r="AP6" s="819"/>
      <c r="AQ6" s="545"/>
      <c r="AR6" s="819" t="s">
        <v>242</v>
      </c>
      <c r="AS6" s="819"/>
      <c r="AT6" s="819"/>
      <c r="AU6" s="819"/>
      <c r="AV6" s="819"/>
      <c r="AW6" s="819"/>
      <c r="AX6" s="819"/>
      <c r="AY6" s="819"/>
      <c r="AZ6" s="819"/>
      <c r="BA6" s="819"/>
      <c r="BB6" s="819"/>
      <c r="BC6" s="819"/>
      <c r="BD6" s="819"/>
      <c r="BE6" s="819"/>
      <c r="BF6" s="819"/>
      <c r="BG6" s="819"/>
      <c r="BH6" s="819"/>
      <c r="BI6" s="819"/>
      <c r="BJ6" s="819"/>
      <c r="BK6" s="819"/>
      <c r="BL6" s="819"/>
      <c r="BM6" s="875"/>
      <c r="BN6" s="782"/>
      <c r="BO6" s="819"/>
      <c r="BP6" s="819"/>
      <c r="BQ6" s="819"/>
      <c r="BR6" s="819"/>
      <c r="BS6" s="819"/>
      <c r="BT6" s="819"/>
      <c r="BU6" s="819"/>
      <c r="BV6" s="819"/>
      <c r="BW6" s="819"/>
      <c r="BX6" s="545"/>
      <c r="BY6" s="545"/>
      <c r="BZ6" s="545"/>
      <c r="CA6" s="545"/>
      <c r="CB6" s="545"/>
      <c r="CC6" s="545"/>
      <c r="CD6" s="545"/>
      <c r="CE6" s="545"/>
      <c r="CF6" s="545"/>
      <c r="CG6" s="545"/>
      <c r="CH6" s="545"/>
      <c r="CI6" s="545"/>
      <c r="CJ6" s="545"/>
      <c r="CK6" s="545"/>
      <c r="CP6" s="545"/>
      <c r="CQ6" s="1"/>
      <c r="CR6" s="1"/>
      <c r="CS6" s="1"/>
      <c r="CT6" s="1"/>
      <c r="CU6" s="584"/>
    </row>
    <row r="7" spans="1:99" ht="15" customHeight="1" x14ac:dyDescent="0.25">
      <c r="A7" s="4" t="s">
        <v>7</v>
      </c>
      <c r="B7" s="303"/>
      <c r="C7" s="303"/>
      <c r="D7" s="303"/>
      <c r="E7" s="542">
        <v>0.70778439002515836</v>
      </c>
      <c r="F7" s="542"/>
      <c r="G7" s="542"/>
      <c r="H7" s="542"/>
      <c r="I7" s="542">
        <v>0.62625124929023046</v>
      </c>
      <c r="J7" s="303"/>
      <c r="K7" s="303"/>
      <c r="L7" s="303"/>
      <c r="M7" s="542">
        <v>0.60299999999999998</v>
      </c>
      <c r="N7" s="542"/>
      <c r="O7" s="542"/>
      <c r="P7" s="542"/>
      <c r="Q7" s="542">
        <v>0.70499999999999996</v>
      </c>
      <c r="R7" s="542">
        <v>0.66700000000000004</v>
      </c>
      <c r="S7" s="542"/>
      <c r="T7" s="542"/>
      <c r="U7" s="542"/>
      <c r="V7" s="542">
        <v>0.75209550816635673</v>
      </c>
      <c r="W7" s="542"/>
      <c r="X7" s="542"/>
      <c r="Y7" s="542"/>
      <c r="Z7" s="542">
        <v>0.66182403206742157</v>
      </c>
      <c r="AA7" s="542"/>
      <c r="AB7" s="542"/>
      <c r="AC7" s="542"/>
      <c r="AD7" s="542">
        <v>0.57999999999999996</v>
      </c>
      <c r="AM7" s="541"/>
      <c r="AN7" s="541"/>
      <c r="AO7" s="548"/>
      <c r="AP7" s="542">
        <v>0.60399999999999998</v>
      </c>
      <c r="AQ7" s="542">
        <v>0.65300000000000002</v>
      </c>
      <c r="AR7" s="542"/>
      <c r="AS7" s="542"/>
      <c r="AT7" s="542"/>
      <c r="AU7" s="542">
        <v>0.65900000000000003</v>
      </c>
      <c r="AV7" s="541"/>
      <c r="AW7" s="541"/>
      <c r="AX7" s="548"/>
      <c r="AY7" s="542">
        <v>0.59399999999999997</v>
      </c>
      <c r="AZ7" s="542">
        <v>-6.7824032067421602E-2</v>
      </c>
      <c r="BA7" s="551">
        <v>-0.10248046124216925</v>
      </c>
      <c r="BB7" s="542"/>
      <c r="BC7" s="542"/>
      <c r="BD7" s="542"/>
      <c r="BE7" s="542">
        <v>0.55400000000000005</v>
      </c>
      <c r="BF7" s="541">
        <v>-2.5999999999999912E-2</v>
      </c>
      <c r="BG7" s="550">
        <v>-4.4827586206896419E-2</v>
      </c>
      <c r="BH7" s="542"/>
      <c r="BI7" s="542"/>
      <c r="BJ7" s="542"/>
      <c r="BK7" s="542">
        <v>0.65288999999999997</v>
      </c>
      <c r="BL7" s="542">
        <v>4.8889999999999989E-2</v>
      </c>
      <c r="BM7" s="550">
        <v>8.094370860927147E-2</v>
      </c>
      <c r="BN7" s="492"/>
      <c r="BO7" s="542"/>
      <c r="BP7" s="542"/>
      <c r="BQ7" s="542">
        <v>0.63449999999999995</v>
      </c>
      <c r="BR7" s="549">
        <v>-2.4500000000000077E-2</v>
      </c>
      <c r="BS7" s="550">
        <v>-3.7177541729893848E-2</v>
      </c>
      <c r="BT7" s="542"/>
      <c r="BU7" s="542"/>
      <c r="BV7" s="542"/>
      <c r="BW7" s="542">
        <v>0.62050653944185752</v>
      </c>
      <c r="BX7" s="549">
        <v>2.6506539441857546E-2</v>
      </c>
      <c r="BY7" s="550">
        <v>4.4623803774170856E-2</v>
      </c>
      <c r="BZ7" s="542"/>
      <c r="CA7" s="542"/>
      <c r="CB7" s="542"/>
      <c r="CC7" s="542">
        <f>SUM(CC8)</f>
        <v>0.60753000000000001</v>
      </c>
      <c r="CD7" s="541">
        <f>CC7-BE7</f>
        <v>5.3529999999999966E-2</v>
      </c>
      <c r="CE7" s="550">
        <f>CC7/BE7-1</f>
        <v>9.662454873646209E-2</v>
      </c>
      <c r="CF7" s="542"/>
      <c r="CG7" s="542"/>
      <c r="CH7" s="542"/>
      <c r="CI7" s="542">
        <f>SUM(CI8)</f>
        <v>0.77451370445424494</v>
      </c>
      <c r="CJ7" s="541">
        <f>CI7-BK7</f>
        <v>0.12162370445424497</v>
      </c>
      <c r="CK7" s="550">
        <f>CI7/BK7-1</f>
        <v>0.18628513908046518</v>
      </c>
      <c r="CL7" s="542"/>
      <c r="CM7" s="542"/>
      <c r="CN7" s="542"/>
      <c r="CO7" s="542">
        <f>SUM(CO8)</f>
        <v>0.81011781265425797</v>
      </c>
      <c r="CP7" s="550">
        <f>CO7/BQ7-1</f>
        <v>0.27678142262294414</v>
      </c>
      <c r="CQ7" s="980"/>
      <c r="CR7" s="980"/>
      <c r="CS7" s="980"/>
      <c r="CT7" s="980">
        <v>0.70685459649793703</v>
      </c>
      <c r="CU7" s="993">
        <f t="shared" ref="CU7:CU36" si="0">CT7/BW7-1</f>
        <v>0.13915736832322367</v>
      </c>
    </row>
    <row r="8" spans="1:99" ht="15" customHeight="1" x14ac:dyDescent="0.25">
      <c r="A8" s="304" t="s">
        <v>132</v>
      </c>
      <c r="B8" s="876">
        <v>0.71636210929200062</v>
      </c>
      <c r="C8" s="876">
        <v>0.70542344626116915</v>
      </c>
      <c r="D8" s="876">
        <v>0.70064727251292758</v>
      </c>
      <c r="E8" s="877">
        <v>0.70778439002515836</v>
      </c>
      <c r="F8" s="877">
        <v>0.64982297349102258</v>
      </c>
      <c r="G8" s="877">
        <v>0.63536382408502123</v>
      </c>
      <c r="H8" s="877">
        <v>0.58789067131632777</v>
      </c>
      <c r="I8" s="877">
        <v>0.62625124929023046</v>
      </c>
      <c r="J8" s="543">
        <v>0.59399999999999997</v>
      </c>
      <c r="K8" s="543">
        <v>0.59899999999999998</v>
      </c>
      <c r="L8" s="543">
        <v>0.61599999999999999</v>
      </c>
      <c r="M8" s="543">
        <v>0.60299999999999998</v>
      </c>
      <c r="N8" s="543">
        <v>0.67100000000000004</v>
      </c>
      <c r="O8" s="543">
        <v>0.70099999999999996</v>
      </c>
      <c r="P8" s="543">
        <v>0.73599999999999999</v>
      </c>
      <c r="Q8" s="543">
        <v>0.70499999999999996</v>
      </c>
      <c r="R8" s="543">
        <v>0.66700000000000004</v>
      </c>
      <c r="S8" s="543">
        <v>0.75864807041931059</v>
      </c>
      <c r="T8" s="543">
        <v>0.7518267109826936</v>
      </c>
      <c r="U8" s="543">
        <v>0.74485401682000951</v>
      </c>
      <c r="V8" s="543">
        <v>0.75209550816635673</v>
      </c>
      <c r="W8" s="543">
        <v>0.70342816205402714</v>
      </c>
      <c r="X8" s="543">
        <v>0.66124392282511557</v>
      </c>
      <c r="Y8" s="543">
        <v>0.61336012410688689</v>
      </c>
      <c r="Z8" s="543">
        <v>0.66182403206742157</v>
      </c>
      <c r="AA8" s="543">
        <v>0.60799999999999998</v>
      </c>
      <c r="AB8" s="543">
        <v>0.60299999999999998</v>
      </c>
      <c r="AC8" s="543">
        <v>0.52972121446086595</v>
      </c>
      <c r="AD8" s="543">
        <v>0.57999999999999996</v>
      </c>
      <c r="AE8" s="502"/>
      <c r="AM8" s="543">
        <v>0.53600000000000003</v>
      </c>
      <c r="AN8" s="543">
        <v>0.59799999999999998</v>
      </c>
      <c r="AO8" s="543">
        <v>0.65800000000000003</v>
      </c>
      <c r="AP8" s="543">
        <v>0.60399999999999998</v>
      </c>
      <c r="AQ8" s="543">
        <v>0.65300000000000002</v>
      </c>
      <c r="AR8" s="543">
        <v>0.65573000000000004</v>
      </c>
      <c r="AS8" s="543">
        <v>0.64280000000000004</v>
      </c>
      <c r="AT8" s="543">
        <v>0.67773000000000005</v>
      </c>
      <c r="AU8" s="877">
        <v>0.65900000000000003</v>
      </c>
      <c r="AV8" s="543">
        <v>0.66900000000000004</v>
      </c>
      <c r="AW8" s="543">
        <v>0.57799999999999996</v>
      </c>
      <c r="AX8" s="543">
        <v>0.52</v>
      </c>
      <c r="AY8" s="543">
        <v>0.59399999999999997</v>
      </c>
      <c r="AZ8" s="543">
        <v>-6.7824032067421602E-2</v>
      </c>
      <c r="BA8" s="878">
        <v>-0.10248046124216925</v>
      </c>
      <c r="BB8" s="543">
        <v>0.57994999999999997</v>
      </c>
      <c r="BC8" s="543">
        <v>0.53525999999999996</v>
      </c>
      <c r="BD8" s="543">
        <v>0.54798000000000002</v>
      </c>
      <c r="BE8" s="543">
        <v>0.55400000000000005</v>
      </c>
      <c r="BF8" s="556">
        <v>-2.5999999999999912E-2</v>
      </c>
      <c r="BG8" s="547">
        <v>-4.4827586206896419E-2</v>
      </c>
      <c r="BH8" s="543">
        <v>0.64612000000000003</v>
      </c>
      <c r="BI8" s="543">
        <v>0.64868999999999999</v>
      </c>
      <c r="BJ8" s="543">
        <v>0.66154000000000002</v>
      </c>
      <c r="BK8" s="543">
        <v>0.65288999999999997</v>
      </c>
      <c r="BL8" s="543">
        <v>4.8889999999999989E-2</v>
      </c>
      <c r="BM8" s="502">
        <v>8.094370860927147E-2</v>
      </c>
      <c r="BN8" s="788">
        <v>0.61275000000000002</v>
      </c>
      <c r="BO8" s="543">
        <v>0.61277000000000004</v>
      </c>
      <c r="BP8" s="543">
        <v>0.68652000000000002</v>
      </c>
      <c r="BQ8" s="543">
        <v>0.63449999999999995</v>
      </c>
      <c r="BR8" s="543">
        <v>-2.4500000000000077E-2</v>
      </c>
      <c r="BS8" s="543">
        <v>-3.7177541729893848E-2</v>
      </c>
      <c r="BT8" s="543">
        <v>0.61507999999999996</v>
      </c>
      <c r="BU8" s="543">
        <v>0.63253000000000004</v>
      </c>
      <c r="BV8" s="543">
        <v>0.61349980633985857</v>
      </c>
      <c r="BW8" s="543">
        <v>0.62050653944185752</v>
      </c>
      <c r="BX8" s="543">
        <v>2.6506539441857546E-2</v>
      </c>
      <c r="BY8" s="787">
        <v>4.4623803774170856E-2</v>
      </c>
      <c r="BZ8" s="543">
        <v>0.60499999999999998</v>
      </c>
      <c r="CA8" s="543">
        <v>0.56959000000000004</v>
      </c>
      <c r="CB8" s="543">
        <v>0.65019800000000005</v>
      </c>
      <c r="CC8" s="543">
        <v>0.60753000000000001</v>
      </c>
      <c r="CD8" s="305">
        <f>CC8-BE8</f>
        <v>5.3529999999999966E-2</v>
      </c>
      <c r="CE8" s="502">
        <f>CC8/BE8-1</f>
        <v>9.662454873646209E-2</v>
      </c>
      <c r="CF8" s="543">
        <v>0.75264037097908398</v>
      </c>
      <c r="CG8" s="543">
        <v>0.77128764238272096</v>
      </c>
      <c r="CH8" s="543">
        <v>0.79523069305056504</v>
      </c>
      <c r="CI8" s="543">
        <v>0.77451370445424494</v>
      </c>
      <c r="CJ8" s="305">
        <f>CI8-BK8</f>
        <v>0.12162370445424497</v>
      </c>
      <c r="CK8" s="502">
        <f>CI8/BK8-1</f>
        <v>0.18628513908046518</v>
      </c>
      <c r="CL8" s="543">
        <v>0.81474376036208196</v>
      </c>
      <c r="CM8" s="543">
        <v>0.82008797171563097</v>
      </c>
      <c r="CN8" s="543">
        <v>0.79472923721908095</v>
      </c>
      <c r="CO8" s="543">
        <v>0.81011781265425797</v>
      </c>
      <c r="CP8" s="502">
        <f>CO8/BQ8-1</f>
        <v>0.27678142262294414</v>
      </c>
      <c r="CQ8" s="981">
        <v>0.76163502291662399</v>
      </c>
      <c r="CR8" s="981">
        <v>0.70126169102862501</v>
      </c>
      <c r="CS8" s="981">
        <v>0.64633768795134094</v>
      </c>
      <c r="CT8" s="981">
        <v>0.70685459649793703</v>
      </c>
      <c r="CU8" s="584">
        <f t="shared" si="0"/>
        <v>0.13915736832322367</v>
      </c>
    </row>
    <row r="9" spans="1:99" ht="28.5" customHeight="1" x14ac:dyDescent="0.25">
      <c r="A9" s="874" t="s">
        <v>241</v>
      </c>
      <c r="B9" s="858"/>
      <c r="C9" s="858"/>
      <c r="D9" s="858"/>
      <c r="E9" s="858"/>
      <c r="F9" s="858"/>
      <c r="G9" s="858"/>
      <c r="H9" s="858"/>
      <c r="I9" s="858"/>
      <c r="J9" s="858"/>
      <c r="K9" s="858"/>
      <c r="L9" s="858"/>
      <c r="M9" s="858"/>
      <c r="N9" s="858"/>
      <c r="O9" s="858"/>
      <c r="P9" s="858"/>
      <c r="Q9" s="858"/>
      <c r="R9" s="858"/>
      <c r="S9" s="545"/>
      <c r="AQ9" s="545"/>
      <c r="AR9" s="819" t="s">
        <v>241</v>
      </c>
      <c r="AS9" s="819"/>
      <c r="AT9" s="819"/>
      <c r="AU9" s="819"/>
      <c r="AV9" s="819"/>
      <c r="AW9" s="819"/>
      <c r="AX9" s="819"/>
      <c r="AY9" s="819"/>
      <c r="AZ9" s="819"/>
      <c r="BA9" s="819"/>
      <c r="BB9" s="819"/>
      <c r="BC9" s="819"/>
      <c r="BD9" s="819"/>
      <c r="BE9" s="819"/>
      <c r="BF9" s="819"/>
      <c r="BG9" s="819"/>
      <c r="BH9" s="819"/>
      <c r="BI9" s="819"/>
      <c r="BJ9" s="545"/>
      <c r="BK9" s="545"/>
      <c r="BL9" s="545"/>
      <c r="BM9" s="502"/>
      <c r="BN9" s="782"/>
      <c r="BO9" s="783"/>
      <c r="BP9" s="783"/>
      <c r="BQ9" s="783"/>
      <c r="BR9" s="543"/>
      <c r="BS9" s="543"/>
      <c r="BT9" s="545"/>
      <c r="BU9" s="545"/>
      <c r="BV9" s="545"/>
      <c r="BW9" s="545"/>
      <c r="BX9" s="545"/>
      <c r="BY9" s="545"/>
      <c r="BZ9" s="545"/>
      <c r="CA9" s="545"/>
      <c r="CB9" s="545"/>
      <c r="CC9" s="545"/>
      <c r="CD9" s="545"/>
      <c r="CE9" s="545"/>
      <c r="CF9" s="545"/>
      <c r="CG9" s="545"/>
      <c r="CH9" s="545"/>
      <c r="CI9" s="545"/>
      <c r="CJ9" s="545"/>
      <c r="CK9" s="545"/>
      <c r="CP9" s="545"/>
      <c r="CQ9" s="1"/>
      <c r="CR9" s="1"/>
      <c r="CS9" s="1"/>
      <c r="CT9" s="1"/>
      <c r="CU9" s="584"/>
    </row>
    <row r="10" spans="1:99" ht="15" customHeight="1" x14ac:dyDescent="0.25">
      <c r="A10" s="4" t="s">
        <v>7</v>
      </c>
      <c r="B10" s="301"/>
      <c r="C10" s="301"/>
      <c r="D10" s="301"/>
      <c r="E10" s="540">
        <v>9120.5259999999998</v>
      </c>
      <c r="F10" s="302"/>
      <c r="G10" s="541"/>
      <c r="H10" s="541"/>
      <c r="I10" s="540">
        <v>9113.0969999999998</v>
      </c>
      <c r="J10" s="301"/>
      <c r="K10" s="301"/>
      <c r="L10" s="301"/>
      <c r="M10" s="540">
        <v>9057.623333333333</v>
      </c>
      <c r="N10" s="541"/>
      <c r="O10" s="541"/>
      <c r="P10" s="541"/>
      <c r="Q10" s="541">
        <v>9047.91</v>
      </c>
      <c r="R10" s="541">
        <v>9084.7900000000009</v>
      </c>
      <c r="S10" s="451"/>
      <c r="T10" s="541"/>
      <c r="U10" s="541"/>
      <c r="V10" s="540">
        <v>9106.3459999999995</v>
      </c>
      <c r="W10" s="302"/>
      <c r="X10" s="541"/>
      <c r="Y10" s="541"/>
      <c r="Z10" s="540">
        <v>9125.005666666666</v>
      </c>
      <c r="AA10" s="302"/>
      <c r="AB10" s="541"/>
      <c r="AC10" s="541"/>
      <c r="AD10" s="540">
        <v>9036.7133333333331</v>
      </c>
      <c r="AM10" s="540"/>
      <c r="AN10" s="540"/>
      <c r="AO10" s="540"/>
      <c r="AP10" s="558">
        <v>8988.0300000000007</v>
      </c>
      <c r="AQ10" s="549">
        <v>9064.02</v>
      </c>
      <c r="AR10" s="490"/>
      <c r="AS10" s="541"/>
      <c r="AT10" s="541"/>
      <c r="AU10" s="541">
        <v>9109.3799999999992</v>
      </c>
      <c r="AV10" s="540"/>
      <c r="AW10" s="540"/>
      <c r="AX10" s="540"/>
      <c r="AY10" s="540">
        <v>9036.1366666666654</v>
      </c>
      <c r="AZ10" s="549">
        <v>-88.869000000000597</v>
      </c>
      <c r="BA10" s="552">
        <v>-9.7390624451485497E-3</v>
      </c>
      <c r="BB10" s="541"/>
      <c r="BC10" s="541"/>
      <c r="BD10" s="541"/>
      <c r="BE10" s="541">
        <v>9057.643666666665</v>
      </c>
      <c r="BF10" s="549">
        <v>20.930333333331873</v>
      </c>
      <c r="BG10" s="550">
        <v>2.3161444389441233E-3</v>
      </c>
      <c r="BH10" s="541"/>
      <c r="BI10" s="541"/>
      <c r="BJ10" s="541"/>
      <c r="BK10" s="541">
        <v>9099.4833333333336</v>
      </c>
      <c r="BL10" s="541">
        <v>111.45333333333292</v>
      </c>
      <c r="BM10" s="550">
        <v>1.240019596433628E-2</v>
      </c>
      <c r="BN10" s="490"/>
      <c r="BO10" s="541"/>
      <c r="BP10" s="541"/>
      <c r="BQ10" s="541">
        <v>8989.6923333333343</v>
      </c>
      <c r="BR10" s="549">
        <v>-119.68766666666488</v>
      </c>
      <c r="BS10" s="550">
        <v>-1.3138947619559693E-2</v>
      </c>
      <c r="BT10" s="550"/>
      <c r="BU10" s="550"/>
      <c r="BV10" s="550"/>
      <c r="BW10" s="541">
        <v>8866.7973333333321</v>
      </c>
      <c r="BX10" s="549">
        <v>-169.33933333333334</v>
      </c>
      <c r="BY10" s="550">
        <v>-1.8740235963673246E-2</v>
      </c>
      <c r="BZ10" s="541"/>
      <c r="CA10" s="541"/>
      <c r="CB10" s="541"/>
      <c r="CC10" s="541">
        <f>SUM(CC11)</f>
        <v>8922.4889999999996</v>
      </c>
      <c r="CD10" s="541">
        <f>CC10-BE10</f>
        <v>-135.15466666666543</v>
      </c>
      <c r="CE10" s="550">
        <f>CC10/BE10-1</f>
        <v>-1.4921614455209009E-2</v>
      </c>
      <c r="CF10" s="541"/>
      <c r="CG10" s="541"/>
      <c r="CH10" s="541"/>
      <c r="CI10" s="541">
        <f>SUM(CI11)</f>
        <v>8893.6136666666662</v>
      </c>
      <c r="CJ10" s="541">
        <f>CI10-BK10</f>
        <v>-205.8696666666674</v>
      </c>
      <c r="CK10" s="550">
        <f>CI10/BK10-1</f>
        <v>-2.2624324824303321E-2</v>
      </c>
      <c r="CL10" s="549"/>
      <c r="CM10" s="549"/>
      <c r="CN10" s="549"/>
      <c r="CO10" s="549">
        <f>SUM(CO11)</f>
        <v>8920.2906666666677</v>
      </c>
      <c r="CP10" s="550">
        <f>CO10/BQ10-1</f>
        <v>-7.7201381419170767E-3</v>
      </c>
      <c r="CQ10" s="549"/>
      <c r="CR10" s="549"/>
      <c r="CS10" s="549"/>
      <c r="CT10" s="549">
        <v>8977.0423333333329</v>
      </c>
      <c r="CU10" s="993">
        <f t="shared" si="0"/>
        <v>1.24334633865546E-2</v>
      </c>
    </row>
    <row r="11" spans="1:99" ht="15" customHeight="1" x14ac:dyDescent="0.25">
      <c r="A11" s="304" t="s">
        <v>132</v>
      </c>
      <c r="B11" s="775">
        <v>9119.2109999999993</v>
      </c>
      <c r="C11" s="775">
        <v>9120.7089999999989</v>
      </c>
      <c r="D11" s="775">
        <v>9121.6579999999994</v>
      </c>
      <c r="E11" s="778">
        <v>9120.5259999999998</v>
      </c>
      <c r="F11" s="778">
        <v>9058.91</v>
      </c>
      <c r="G11" s="778">
        <v>9148.7950000000001</v>
      </c>
      <c r="H11" s="778">
        <v>9131.5859999999993</v>
      </c>
      <c r="I11" s="778">
        <v>9113.0969999999998</v>
      </c>
      <c r="J11" s="305">
        <v>9043.06</v>
      </c>
      <c r="K11" s="305">
        <v>9048.11</v>
      </c>
      <c r="L11" s="305">
        <v>9081.7000000000007</v>
      </c>
      <c r="M11" s="305">
        <v>9057.623333333333</v>
      </c>
      <c r="N11" s="305">
        <v>8983.67</v>
      </c>
      <c r="O11" s="305">
        <v>9077.7900000000009</v>
      </c>
      <c r="P11" s="305">
        <v>9082.26</v>
      </c>
      <c r="Q11" s="305">
        <v>9047.91</v>
      </c>
      <c r="R11" s="305">
        <v>9084.7900000000009</v>
      </c>
      <c r="S11" s="777">
        <v>9110.3919999999998</v>
      </c>
      <c r="T11" s="777">
        <v>9117.5190000000002</v>
      </c>
      <c r="U11" s="777">
        <v>9091.1270000000004</v>
      </c>
      <c r="V11" s="777">
        <v>9106.3459999999995</v>
      </c>
      <c r="W11" s="777">
        <v>9133.5339999999997</v>
      </c>
      <c r="X11" s="777">
        <v>9177.6219999999994</v>
      </c>
      <c r="Y11" s="777">
        <v>9063.8610000000008</v>
      </c>
      <c r="Z11" s="778">
        <v>9125.005666666666</v>
      </c>
      <c r="AA11" s="305">
        <v>9090.66</v>
      </c>
      <c r="AB11" s="305">
        <v>8951.9599999999991</v>
      </c>
      <c r="AC11" s="305">
        <v>9067.52</v>
      </c>
      <c r="AD11" s="305">
        <v>9036.7133333333331</v>
      </c>
      <c r="AM11" s="305">
        <v>8879.6</v>
      </c>
      <c r="AN11" s="305">
        <v>9027.4</v>
      </c>
      <c r="AO11" s="305">
        <v>9057.09</v>
      </c>
      <c r="AP11" s="500">
        <v>8988.0300000000007</v>
      </c>
      <c r="AQ11" s="500">
        <v>9064.02</v>
      </c>
      <c r="AR11" s="777">
        <v>9145.7000000000007</v>
      </c>
      <c r="AS11" s="777">
        <v>9053.26</v>
      </c>
      <c r="AT11" s="777">
        <v>9129.18</v>
      </c>
      <c r="AU11" s="778">
        <v>9109.3799999999992</v>
      </c>
      <c r="AV11" s="305">
        <v>8951.2000000000007</v>
      </c>
      <c r="AW11" s="305">
        <v>9116.58</v>
      </c>
      <c r="AX11" s="305">
        <v>9040.6299999999992</v>
      </c>
      <c r="AY11" s="305">
        <v>9036.1366666666654</v>
      </c>
      <c r="AZ11" s="559">
        <v>-88.869000000000597</v>
      </c>
      <c r="BA11" s="557">
        <v>-9.7390624451485497E-3</v>
      </c>
      <c r="BB11" s="305">
        <v>8980.3799999999992</v>
      </c>
      <c r="BC11" s="305">
        <v>9076.06</v>
      </c>
      <c r="BD11" s="305">
        <v>9116.491</v>
      </c>
      <c r="BE11" s="305">
        <v>9057.643666666665</v>
      </c>
      <c r="BF11" s="500">
        <v>20.930333333331873</v>
      </c>
      <c r="BG11" s="547">
        <v>2.3161444389441233E-3</v>
      </c>
      <c r="BH11" s="305">
        <v>9088.77</v>
      </c>
      <c r="BI11" s="305">
        <v>9085.3700000000008</v>
      </c>
      <c r="BJ11" s="305">
        <v>9124.3100000000013</v>
      </c>
      <c r="BK11" s="305">
        <v>9099.4833333333336</v>
      </c>
      <c r="BL11" s="305">
        <v>111.45333333333292</v>
      </c>
      <c r="BM11" s="502">
        <v>1.240019596433628E-2</v>
      </c>
      <c r="BN11" s="786">
        <v>8938.5570000000007</v>
      </c>
      <c r="BO11" s="305">
        <v>9024.4439999999995</v>
      </c>
      <c r="BP11" s="305">
        <v>9006.0760000000009</v>
      </c>
      <c r="BQ11" s="305">
        <v>8989.6923333333343</v>
      </c>
      <c r="BR11" s="305">
        <v>-119.68766666666488</v>
      </c>
      <c r="BS11" s="785">
        <v>-1.3138947619559693E-2</v>
      </c>
      <c r="BT11" s="305">
        <v>8916.9940000000006</v>
      </c>
      <c r="BU11" s="305">
        <v>8893.7630000000008</v>
      </c>
      <c r="BV11" s="305">
        <v>8789.6350000000002</v>
      </c>
      <c r="BW11" s="305">
        <v>8866.7973333333321</v>
      </c>
      <c r="BX11" s="305">
        <v>-169.33933333333334</v>
      </c>
      <c r="BY11" s="787">
        <v>-1.8740235963673246E-2</v>
      </c>
      <c r="BZ11" s="305">
        <v>8907.6029999999992</v>
      </c>
      <c r="CA11" s="305">
        <v>8948.1810000000005</v>
      </c>
      <c r="CB11" s="305">
        <v>8911.6830000000009</v>
      </c>
      <c r="CC11" s="305">
        <f>SUM(BZ11:CB11)/3</f>
        <v>8922.4889999999996</v>
      </c>
      <c r="CD11" s="305">
        <f>CC11-BE11</f>
        <v>-135.15466666666543</v>
      </c>
      <c r="CE11" s="502">
        <f>CC11/BE11-1</f>
        <v>-1.4921614455209009E-2</v>
      </c>
      <c r="CF11" s="305">
        <v>8975.494999999999</v>
      </c>
      <c r="CG11" s="305">
        <v>8845.2510000000002</v>
      </c>
      <c r="CH11" s="305">
        <v>8860.0949999999993</v>
      </c>
      <c r="CI11" s="305">
        <v>8893.6136666666662</v>
      </c>
      <c r="CJ11" s="305">
        <f>CI11-BK11</f>
        <v>-205.8696666666674</v>
      </c>
      <c r="CK11" s="502">
        <f>CI11/BK11-1</f>
        <v>-2.2624324824303321E-2</v>
      </c>
      <c r="CL11" s="500">
        <v>8919.2430000000004</v>
      </c>
      <c r="CM11" s="500">
        <v>8903.0110000000004</v>
      </c>
      <c r="CN11" s="500">
        <v>8938.6180000000004</v>
      </c>
      <c r="CO11" s="500">
        <v>8920.2906666666677</v>
      </c>
      <c r="CP11" s="502">
        <f>CO11/BQ11-1</f>
        <v>-7.7201381419170767E-3</v>
      </c>
      <c r="CQ11" s="500">
        <v>8935.2429999999986</v>
      </c>
      <c r="CR11" s="500">
        <v>8995.726999999999</v>
      </c>
      <c r="CS11" s="500">
        <v>9000.1569999999992</v>
      </c>
      <c r="CT11" s="500">
        <v>8977.0423333333329</v>
      </c>
      <c r="CU11" s="584">
        <f t="shared" si="0"/>
        <v>1.24334633865546E-2</v>
      </c>
    </row>
    <row r="12" spans="1:99" ht="28.5" customHeight="1" x14ac:dyDescent="0.25">
      <c r="A12" s="879" t="s">
        <v>235</v>
      </c>
      <c r="B12" s="858"/>
      <c r="C12" s="858"/>
      <c r="D12" s="858"/>
      <c r="E12" s="858"/>
      <c r="F12" s="858"/>
      <c r="G12" s="858"/>
      <c r="H12" s="858"/>
      <c r="I12" s="858"/>
      <c r="J12" s="858"/>
      <c r="K12" s="858"/>
      <c r="L12" s="858"/>
      <c r="M12" s="858"/>
      <c r="N12" s="858"/>
      <c r="O12" s="858"/>
      <c r="P12" s="858"/>
      <c r="Q12" s="858"/>
      <c r="R12" s="858"/>
      <c r="S12" s="858" t="s">
        <v>219</v>
      </c>
      <c r="T12" s="858"/>
      <c r="U12" s="858"/>
      <c r="V12" s="858"/>
      <c r="W12" s="858"/>
      <c r="X12" s="858"/>
      <c r="Y12" s="858"/>
      <c r="Z12" s="858"/>
      <c r="AA12" s="858"/>
      <c r="AB12" s="858"/>
      <c r="AC12" s="858"/>
      <c r="AD12" s="858"/>
      <c r="AE12" s="858"/>
      <c r="AF12" s="858"/>
      <c r="AG12" s="858"/>
      <c r="AH12" s="858"/>
      <c r="AI12" s="858"/>
      <c r="AJ12" s="858"/>
      <c r="AK12" s="819"/>
      <c r="AL12" s="819"/>
      <c r="AM12" s="819"/>
      <c r="AN12" s="819"/>
      <c r="AO12" s="819"/>
      <c r="AP12" s="819"/>
      <c r="AQ12" s="545"/>
      <c r="AR12" s="819" t="s">
        <v>235</v>
      </c>
      <c r="AS12" s="819"/>
      <c r="AT12" s="819"/>
      <c r="AU12" s="819"/>
      <c r="AV12" s="819"/>
      <c r="AW12" s="819"/>
      <c r="AX12" s="819"/>
      <c r="AY12" s="819"/>
      <c r="AZ12" s="819"/>
      <c r="BA12" s="819"/>
      <c r="BB12" s="819"/>
      <c r="BC12" s="819"/>
      <c r="BD12" s="819"/>
      <c r="BE12" s="819"/>
      <c r="BF12" s="819"/>
      <c r="BG12" s="819"/>
      <c r="BH12" s="819"/>
      <c r="BI12" s="819"/>
      <c r="BJ12" s="545"/>
      <c r="BK12" s="545"/>
      <c r="BL12" s="545"/>
      <c r="BM12" s="502"/>
      <c r="BN12" s="782"/>
      <c r="BO12" s="783"/>
      <c r="BP12" s="783"/>
      <c r="BQ12" s="783"/>
      <c r="BR12" s="783"/>
      <c r="BS12" s="783"/>
      <c r="BT12" s="783"/>
      <c r="BU12" s="545"/>
      <c r="BV12" s="545"/>
      <c r="BW12" s="545"/>
      <c r="BX12" s="545"/>
      <c r="BY12" s="545"/>
      <c r="BZ12" s="545"/>
      <c r="CA12" s="545"/>
      <c r="CB12" s="545"/>
      <c r="CC12" s="545"/>
      <c r="CD12" s="545"/>
      <c r="CE12" s="545"/>
      <c r="CF12" s="545"/>
      <c r="CG12" s="545"/>
      <c r="CH12" s="545"/>
      <c r="CI12" s="545"/>
      <c r="CJ12" s="545"/>
      <c r="CK12" s="545"/>
      <c r="CP12" s="545"/>
      <c r="CQ12" s="1"/>
      <c r="CR12" s="1"/>
      <c r="CS12" s="1"/>
      <c r="CT12" s="1"/>
      <c r="CU12" s="584"/>
    </row>
    <row r="13" spans="1:99" x14ac:dyDescent="0.25">
      <c r="A13" s="4" t="s">
        <v>7</v>
      </c>
      <c r="B13" s="301"/>
      <c r="C13" s="301"/>
      <c r="D13" s="301"/>
      <c r="E13" s="541">
        <v>205147.07254895897</v>
      </c>
      <c r="F13" s="541"/>
      <c r="G13" s="541"/>
      <c r="H13" s="541"/>
      <c r="I13" s="541">
        <v>149378.92651934538</v>
      </c>
      <c r="J13" s="301"/>
      <c r="K13" s="301"/>
      <c r="L13" s="301"/>
      <c r="M13" s="541">
        <v>140530.94</v>
      </c>
      <c r="N13" s="541"/>
      <c r="O13" s="541"/>
      <c r="P13" s="541"/>
      <c r="Q13" s="541">
        <v>196951.38</v>
      </c>
      <c r="R13" s="541">
        <v>173015.25</v>
      </c>
      <c r="S13" s="541"/>
      <c r="T13" s="541"/>
      <c r="U13" s="541"/>
      <c r="V13" s="541">
        <v>199193.10080647789</v>
      </c>
      <c r="W13" s="541"/>
      <c r="X13" s="541"/>
      <c r="Y13" s="541"/>
      <c r="Z13" s="541">
        <v>146433.99433870672</v>
      </c>
      <c r="AA13" s="541"/>
      <c r="AB13" s="541"/>
      <c r="AC13" s="541"/>
      <c r="AD13" s="541">
        <v>153210.28</v>
      </c>
      <c r="AM13" s="541"/>
      <c r="AN13" s="541"/>
      <c r="AO13" s="553"/>
      <c r="AP13" s="549">
        <v>213375.11</v>
      </c>
      <c r="AQ13" s="549">
        <v>177969.29</v>
      </c>
      <c r="AR13" s="549"/>
      <c r="AS13" s="549"/>
      <c r="AT13" s="549"/>
      <c r="AU13" s="549">
        <v>207491.96</v>
      </c>
      <c r="AV13" s="541"/>
      <c r="AW13" s="541"/>
      <c r="AX13" s="553"/>
      <c r="AY13" s="541">
        <v>158644.07999999999</v>
      </c>
      <c r="AZ13" s="549">
        <v>12210.085661293269</v>
      </c>
      <c r="BA13" s="552">
        <v>8.3382862814292524E-2</v>
      </c>
      <c r="BB13" s="541"/>
      <c r="BC13" s="541"/>
      <c r="BD13" s="541"/>
      <c r="BE13" s="541">
        <v>177331.65758992397</v>
      </c>
      <c r="BF13" s="549">
        <v>24121.37758992397</v>
      </c>
      <c r="BG13" s="550">
        <v>0.15743968087470361</v>
      </c>
      <c r="BH13" s="541"/>
      <c r="BI13" s="541"/>
      <c r="BJ13" s="541"/>
      <c r="BK13" s="541">
        <v>237378.99</v>
      </c>
      <c r="BL13" s="541">
        <v>24003.880000000005</v>
      </c>
      <c r="BM13" s="550">
        <v>0.11249615758838982</v>
      </c>
      <c r="BN13" s="490"/>
      <c r="BO13" s="541"/>
      <c r="BP13" s="541"/>
      <c r="BQ13" s="541">
        <v>218520.99303176007</v>
      </c>
      <c r="BR13" s="549">
        <v>11029.033031760075</v>
      </c>
      <c r="BS13" s="550">
        <v>5.3154025976524855E-2</v>
      </c>
      <c r="BT13" s="550"/>
      <c r="BU13" s="550"/>
      <c r="BV13" s="550"/>
      <c r="BW13" s="541">
        <v>167134.948603389</v>
      </c>
      <c r="BX13" s="549">
        <v>8490.8686033890117</v>
      </c>
      <c r="BY13" s="550">
        <v>5.3521496694922455E-2</v>
      </c>
      <c r="BZ13" s="541"/>
      <c r="CA13" s="541"/>
      <c r="CB13" s="541"/>
      <c r="CC13" s="541">
        <f>SUM(CC14)</f>
        <v>170277.94263386968</v>
      </c>
      <c r="CD13" s="541">
        <f>CC13-BE13</f>
        <v>-7053.7149560542894</v>
      </c>
      <c r="CE13" s="550">
        <f>CC13/BE13-1</f>
        <v>-3.9776963977666502E-2</v>
      </c>
      <c r="CF13" s="541"/>
      <c r="CG13" s="541"/>
      <c r="CH13" s="541"/>
      <c r="CI13" s="541">
        <f>SUM(CI14)</f>
        <v>232941.92368973678</v>
      </c>
      <c r="CJ13" s="541">
        <f>CI13-BK13</f>
        <v>-4437.0663102632097</v>
      </c>
      <c r="CK13" s="550">
        <f>CI13/BK13-1</f>
        <v>-1.8691908286673553E-2</v>
      </c>
      <c r="CL13" s="549"/>
      <c r="CM13" s="549"/>
      <c r="CN13" s="549"/>
      <c r="CO13" s="549">
        <f>SUM(CO14)</f>
        <v>228660.44179016288</v>
      </c>
      <c r="CP13" s="550">
        <f>CO13/BQ13-1</f>
        <v>4.6400341759975205E-2</v>
      </c>
      <c r="CQ13" s="549"/>
      <c r="CR13" s="549"/>
      <c r="CS13" s="549"/>
      <c r="CT13" s="549">
        <v>167689.31593468037</v>
      </c>
      <c r="CU13" s="993">
        <f t="shared" si="0"/>
        <v>3.3168845649804712E-3</v>
      </c>
    </row>
    <row r="14" spans="1:99" x14ac:dyDescent="0.25">
      <c r="A14" s="304" t="s">
        <v>132</v>
      </c>
      <c r="B14" s="775">
        <v>222820.50194035427</v>
      </c>
      <c r="C14" s="775">
        <v>198900.51136814037</v>
      </c>
      <c r="D14" s="775">
        <v>193724.29557872046</v>
      </c>
      <c r="E14" s="778">
        <v>205147.07254895897</v>
      </c>
      <c r="F14" s="778">
        <v>164502.31950091125</v>
      </c>
      <c r="G14" s="778">
        <v>148829.2775365499</v>
      </c>
      <c r="H14" s="778">
        <v>134926.5816529571</v>
      </c>
      <c r="I14" s="778">
        <v>149378.92651934538</v>
      </c>
      <c r="J14" s="305">
        <v>138702.96</v>
      </c>
      <c r="K14" s="305">
        <v>139770.45000000001</v>
      </c>
      <c r="L14" s="305">
        <v>143108.82999999999</v>
      </c>
      <c r="M14" s="305">
        <v>140530.94</v>
      </c>
      <c r="N14" s="305">
        <v>168612.84</v>
      </c>
      <c r="O14" s="305">
        <v>197581.8</v>
      </c>
      <c r="P14" s="305">
        <v>224352.21</v>
      </c>
      <c r="Q14" s="305">
        <v>196951.38</v>
      </c>
      <c r="R14" s="305">
        <v>173015.25</v>
      </c>
      <c r="S14" s="775">
        <v>212415.11373495238</v>
      </c>
      <c r="T14" s="775">
        <v>196928.87232371001</v>
      </c>
      <c r="U14" s="775">
        <v>188213.87077311755</v>
      </c>
      <c r="V14" s="778">
        <v>199193.10080647789</v>
      </c>
      <c r="W14" s="775">
        <v>162400.87146114526</v>
      </c>
      <c r="X14" s="775">
        <v>146826.99172073117</v>
      </c>
      <c r="Y14" s="775">
        <v>129946.45150339352</v>
      </c>
      <c r="Z14" s="778">
        <v>146433.99433870672</v>
      </c>
      <c r="AA14" s="305">
        <v>152338.14000000001</v>
      </c>
      <c r="AB14" s="305">
        <v>151404.35</v>
      </c>
      <c r="AC14" s="305">
        <v>155867.54999999999</v>
      </c>
      <c r="AD14" s="305">
        <v>153210.28</v>
      </c>
      <c r="AM14" s="305">
        <v>185823.87</v>
      </c>
      <c r="AN14" s="305">
        <v>210562.05</v>
      </c>
      <c r="AO14" s="305">
        <v>243190.26</v>
      </c>
      <c r="AP14" s="500">
        <v>213375.11</v>
      </c>
      <c r="AQ14" s="500">
        <v>177969.29</v>
      </c>
      <c r="AR14" s="500">
        <v>225095.13</v>
      </c>
      <c r="AS14" s="500">
        <v>199561.8</v>
      </c>
      <c r="AT14" s="500">
        <v>197721.1</v>
      </c>
      <c r="AU14" s="528">
        <v>207491.96</v>
      </c>
      <c r="AV14" s="305">
        <v>172187.96</v>
      </c>
      <c r="AW14" s="305">
        <v>159198.43</v>
      </c>
      <c r="AX14" s="305">
        <v>144675.15</v>
      </c>
      <c r="AY14" s="305">
        <v>158644.07999999999</v>
      </c>
      <c r="AZ14" s="559">
        <v>12210.085661293269</v>
      </c>
      <c r="BA14" s="502">
        <v>8.3382862814292524E-2</v>
      </c>
      <c r="BB14" s="305">
        <v>172936.17</v>
      </c>
      <c r="BC14" s="305">
        <v>176541.853</v>
      </c>
      <c r="BD14" s="305">
        <v>182447.83213080562</v>
      </c>
      <c r="BE14" s="305">
        <v>177331.65758992397</v>
      </c>
      <c r="BF14" s="500">
        <v>24121.37758992397</v>
      </c>
      <c r="BG14" s="547">
        <v>0.15743968087470361</v>
      </c>
      <c r="BH14" s="305">
        <v>211665.45</v>
      </c>
      <c r="BI14" s="305">
        <v>234551.31</v>
      </c>
      <c r="BJ14" s="305">
        <v>265807.99</v>
      </c>
      <c r="BK14" s="305">
        <v>237378.99</v>
      </c>
      <c r="BL14" s="305">
        <v>24003.880000000005</v>
      </c>
      <c r="BM14" s="502">
        <v>0.11249615758838982</v>
      </c>
      <c r="BN14" s="786">
        <v>236968.92439685733</v>
      </c>
      <c r="BO14" s="305">
        <v>212197.64730658202</v>
      </c>
      <c r="BP14" s="305">
        <v>206547.60899086346</v>
      </c>
      <c r="BQ14" s="305">
        <v>218520.99303176007</v>
      </c>
      <c r="BR14" s="784">
        <v>11029.033031760075</v>
      </c>
      <c r="BS14" s="785">
        <v>5.3154025976524855E-2</v>
      </c>
      <c r="BT14" s="305">
        <v>183687.22349930927</v>
      </c>
      <c r="BU14" s="305">
        <v>166051.96721455245</v>
      </c>
      <c r="BV14" s="305">
        <v>151438.64766170608</v>
      </c>
      <c r="BW14" s="305">
        <v>167134.948603389</v>
      </c>
      <c r="BX14" s="305">
        <v>8490.8686033890117</v>
      </c>
      <c r="BY14" s="787">
        <v>5.3521496694922455E-2</v>
      </c>
      <c r="BZ14" s="305">
        <v>165167.81585236793</v>
      </c>
      <c r="CA14" s="305">
        <v>168262.19588428084</v>
      </c>
      <c r="CB14" s="305">
        <v>177409.7321527258</v>
      </c>
      <c r="CC14" s="305">
        <v>170277.94263386968</v>
      </c>
      <c r="CD14" s="305">
        <f>CC14-BE14</f>
        <v>-7053.7149560542894</v>
      </c>
      <c r="CE14" s="502">
        <f>CC14/BE14-1</f>
        <v>-3.9776963977666502E-2</v>
      </c>
      <c r="CF14" s="305">
        <v>205837.2939654025</v>
      </c>
      <c r="CG14" s="305">
        <v>230431.95563811585</v>
      </c>
      <c r="CH14" s="305">
        <v>262905.34575080744</v>
      </c>
      <c r="CI14" s="305">
        <v>232941.92368973678</v>
      </c>
      <c r="CJ14" s="305">
        <f>CI14-BK14</f>
        <v>-4437.0663102632097</v>
      </c>
      <c r="CK14" s="502">
        <f>CI14/BK14-1</f>
        <v>-1.8691908286673553E-2</v>
      </c>
      <c r="CL14" s="500">
        <v>247856.06561565818</v>
      </c>
      <c r="CM14" s="500">
        <v>222053.69395028264</v>
      </c>
      <c r="CN14" s="500">
        <v>216086.8554993624</v>
      </c>
      <c r="CO14" s="500">
        <v>228660.44179016288</v>
      </c>
      <c r="CP14" s="502">
        <f>CO14/BQ14-1</f>
        <v>4.6400341759975205E-2</v>
      </c>
      <c r="CQ14" s="500">
        <v>184339.22426060494</v>
      </c>
      <c r="CR14" s="500">
        <v>168274.03762697557</v>
      </c>
      <c r="CS14" s="500">
        <v>150575.06186836518</v>
      </c>
      <c r="CT14" s="500">
        <v>167689.31593468037</v>
      </c>
      <c r="CU14" s="584">
        <f t="shared" si="0"/>
        <v>3.3168845649804712E-3</v>
      </c>
    </row>
    <row r="15" spans="1:99" ht="29.25" customHeight="1" x14ac:dyDescent="0.25">
      <c r="A15" s="879" t="s">
        <v>236</v>
      </c>
      <c r="B15" s="858"/>
      <c r="C15" s="858"/>
      <c r="D15" s="858"/>
      <c r="E15" s="858"/>
      <c r="F15" s="858"/>
      <c r="G15" s="858"/>
      <c r="H15" s="858"/>
      <c r="I15" s="858"/>
      <c r="J15" s="858"/>
      <c r="K15" s="858"/>
      <c r="L15" s="858"/>
      <c r="M15" s="858"/>
      <c r="N15" s="820"/>
      <c r="O15" s="820"/>
      <c r="P15" s="820"/>
      <c r="Q15" s="820"/>
      <c r="R15" s="820"/>
      <c r="S15" s="858" t="s">
        <v>220</v>
      </c>
      <c r="T15" s="858"/>
      <c r="U15" s="858"/>
      <c r="V15" s="858"/>
      <c r="W15" s="858"/>
      <c r="X15" s="858"/>
      <c r="Y15" s="858"/>
      <c r="Z15" s="858"/>
      <c r="AA15" s="858"/>
      <c r="AB15" s="858"/>
      <c r="AC15" s="858"/>
      <c r="AD15" s="858"/>
      <c r="AE15" s="858"/>
      <c r="AM15" s="544"/>
      <c r="AN15" s="502"/>
      <c r="AQ15" s="545"/>
      <c r="AR15" s="819" t="s">
        <v>236</v>
      </c>
      <c r="AS15" s="819"/>
      <c r="AT15" s="819"/>
      <c r="AU15" s="819"/>
      <c r="AV15" s="819"/>
      <c r="AW15" s="819"/>
      <c r="AX15" s="819"/>
      <c r="AY15" s="819"/>
      <c r="AZ15" s="819"/>
      <c r="BA15" s="819"/>
      <c r="BB15" s="820"/>
      <c r="BC15" s="820"/>
      <c r="BD15" s="820"/>
      <c r="BE15" s="545"/>
      <c r="BF15" s="545"/>
      <c r="BG15" s="545"/>
      <c r="BH15" s="545"/>
      <c r="BI15" s="545"/>
      <c r="BJ15" s="545"/>
      <c r="BK15" s="545"/>
      <c r="BL15" s="545"/>
      <c r="BM15" s="502"/>
      <c r="BN15" s="782"/>
      <c r="BO15" s="783"/>
      <c r="BP15" s="783"/>
      <c r="BQ15" s="783"/>
      <c r="BR15" s="784"/>
      <c r="BS15" s="785"/>
      <c r="BT15" s="545"/>
      <c r="BU15" s="545"/>
      <c r="BV15" s="545"/>
      <c r="BW15" s="545"/>
      <c r="BX15" s="545"/>
      <c r="BY15" s="545"/>
      <c r="BZ15" s="545"/>
      <c r="CA15" s="545"/>
      <c r="CB15" s="545"/>
      <c r="CC15" s="545"/>
      <c r="CD15" s="545"/>
      <c r="CE15" s="545"/>
      <c r="CF15" s="545"/>
      <c r="CG15" s="545"/>
      <c r="CH15" s="545"/>
      <c r="CI15" s="545"/>
      <c r="CJ15" s="545"/>
      <c r="CK15" s="545"/>
      <c r="CP15" s="545"/>
      <c r="CU15" s="584"/>
    </row>
    <row r="16" spans="1:99" x14ac:dyDescent="0.25">
      <c r="A16" s="4" t="s">
        <v>7</v>
      </c>
      <c r="B16" s="301"/>
      <c r="C16" s="301"/>
      <c r="D16" s="301"/>
      <c r="E16" s="541">
        <v>712.16000000000008</v>
      </c>
      <c r="F16" s="541"/>
      <c r="G16" s="541"/>
      <c r="H16" s="541"/>
      <c r="I16" s="541">
        <v>646.08000000000004</v>
      </c>
      <c r="J16" s="301"/>
      <c r="K16" s="301"/>
      <c r="L16" s="301"/>
      <c r="M16" s="541">
        <v>729.6400000000001</v>
      </c>
      <c r="N16" s="541"/>
      <c r="O16" s="541"/>
      <c r="P16" s="541"/>
      <c r="Q16" s="541">
        <v>750.36</v>
      </c>
      <c r="R16" s="541">
        <v>2838.25</v>
      </c>
      <c r="S16" s="541"/>
      <c r="T16" s="541"/>
      <c r="U16" s="541"/>
      <c r="V16" s="541">
        <v>919.22</v>
      </c>
      <c r="W16" s="541"/>
      <c r="X16" s="541"/>
      <c r="Y16" s="541"/>
      <c r="Z16" s="541">
        <v>1098.96</v>
      </c>
      <c r="AA16" s="541"/>
      <c r="AB16" s="541"/>
      <c r="AC16" s="541"/>
      <c r="AD16" s="541">
        <v>1342.39</v>
      </c>
      <c r="AM16" s="541"/>
      <c r="AN16" s="541"/>
      <c r="AO16" s="541"/>
      <c r="AP16" s="549">
        <v>1597.1</v>
      </c>
      <c r="AQ16" s="549">
        <v>4957.67</v>
      </c>
      <c r="AR16" s="549"/>
      <c r="AS16" s="549"/>
      <c r="AT16" s="549"/>
      <c r="AU16" s="549">
        <v>1720.62</v>
      </c>
      <c r="AV16" s="541"/>
      <c r="AW16" s="541"/>
      <c r="AX16" s="541"/>
      <c r="AY16" s="301">
        <v>1841.35</v>
      </c>
      <c r="AZ16" s="549">
        <v>742.38999999999987</v>
      </c>
      <c r="BA16" s="552">
        <v>0.67553869112615561</v>
      </c>
      <c r="BB16" s="541"/>
      <c r="BC16" s="541"/>
      <c r="BD16" s="541"/>
      <c r="BE16" s="541">
        <v>1621.06</v>
      </c>
      <c r="BF16" s="549">
        <v>278.66999999999985</v>
      </c>
      <c r="BG16" s="550">
        <v>0.20759242842988979</v>
      </c>
      <c r="BH16" s="541"/>
      <c r="BI16" s="541"/>
      <c r="BJ16" s="541"/>
      <c r="BK16" s="541">
        <v>1623.5762249999998</v>
      </c>
      <c r="BL16" s="541">
        <v>26.476224999999964</v>
      </c>
      <c r="BM16" s="550">
        <v>1.6577687683926978E-2</v>
      </c>
      <c r="BN16" s="490"/>
      <c r="BO16" s="541"/>
      <c r="BP16" s="541"/>
      <c r="BQ16" s="541">
        <v>1659.0829990000002</v>
      </c>
      <c r="BR16" s="549">
        <v>-61.537000999999691</v>
      </c>
      <c r="BS16" s="550">
        <v>-3.5764434331810424E-2</v>
      </c>
      <c r="BT16" s="550"/>
      <c r="BU16" s="550"/>
      <c r="BV16" s="550"/>
      <c r="BW16" s="541">
        <v>1393.2713550000003</v>
      </c>
      <c r="BX16" s="549">
        <v>-448.0786449999996</v>
      </c>
      <c r="BY16" s="550">
        <v>-0.24334246340999788</v>
      </c>
      <c r="BZ16" s="541"/>
      <c r="CA16" s="541"/>
      <c r="CB16" s="541"/>
      <c r="CC16" s="541">
        <f>SUM(CC17)</f>
        <v>1552.5537249999998</v>
      </c>
      <c r="CD16" s="541">
        <f>CC16-BE16</f>
        <v>-68.506275000000187</v>
      </c>
      <c r="CE16" s="550">
        <f>CC16/BE16-1</f>
        <v>-4.2260172356359482E-2</v>
      </c>
      <c r="CF16" s="541"/>
      <c r="CG16" s="541"/>
      <c r="CH16" s="541"/>
      <c r="CI16" s="541">
        <f>SUM(CI17)</f>
        <v>1339.682957</v>
      </c>
      <c r="CJ16" s="541">
        <f>CI16-BK16</f>
        <v>-283.89326799999981</v>
      </c>
      <c r="CK16" s="550">
        <f>CI16/BK16-1</f>
        <v>-0.17485675364579811</v>
      </c>
      <c r="CL16" s="541"/>
      <c r="CM16" s="541"/>
      <c r="CN16" s="541"/>
      <c r="CO16" s="541">
        <f>CO17+CO20</f>
        <v>1977.676915</v>
      </c>
      <c r="CP16" s="550">
        <f>CO16/BQ16-1</f>
        <v>0.19203012519086138</v>
      </c>
      <c r="CQ16" s="982"/>
      <c r="CR16" s="982"/>
      <c r="CS16" s="982"/>
      <c r="CT16" s="982">
        <v>1910.8890650000001</v>
      </c>
      <c r="CU16" s="993">
        <f t="shared" si="0"/>
        <v>0.37151248975473239</v>
      </c>
    </row>
    <row r="17" spans="1:108" x14ac:dyDescent="0.25">
      <c r="A17" s="304" t="s">
        <v>132</v>
      </c>
      <c r="B17" s="453">
        <v>233.11</v>
      </c>
      <c r="C17" s="453">
        <v>204.19</v>
      </c>
      <c r="D17" s="453">
        <v>274.86</v>
      </c>
      <c r="E17" s="544">
        <v>712.16000000000008</v>
      </c>
      <c r="F17" s="544">
        <v>189.49</v>
      </c>
      <c r="G17" s="544">
        <v>227.62</v>
      </c>
      <c r="H17" s="544">
        <v>228.97</v>
      </c>
      <c r="I17" s="544">
        <v>646.08000000000004</v>
      </c>
      <c r="J17" s="305">
        <v>215.02</v>
      </c>
      <c r="K17" s="305">
        <v>251.21</v>
      </c>
      <c r="L17" s="305">
        <v>263.41000000000003</v>
      </c>
      <c r="M17" s="305">
        <v>729.6400000000001</v>
      </c>
      <c r="N17" s="545">
        <v>288.81</v>
      </c>
      <c r="O17" s="305">
        <v>233.27</v>
      </c>
      <c r="P17" s="305">
        <v>228.28</v>
      </c>
      <c r="Q17" s="305">
        <v>750.36</v>
      </c>
      <c r="R17" s="305">
        <v>2838.25</v>
      </c>
      <c r="S17" s="453">
        <v>345.72</v>
      </c>
      <c r="T17" s="453">
        <v>297.12</v>
      </c>
      <c r="U17" s="453">
        <v>276.38</v>
      </c>
      <c r="V17" s="544">
        <v>919.22</v>
      </c>
      <c r="W17" s="453">
        <v>375.49</v>
      </c>
      <c r="X17" s="453">
        <v>332.17</v>
      </c>
      <c r="Y17" s="453">
        <v>391.3</v>
      </c>
      <c r="Z17" s="544">
        <v>1098.96</v>
      </c>
      <c r="AA17" s="305">
        <v>410.04</v>
      </c>
      <c r="AB17" s="305">
        <v>482.37</v>
      </c>
      <c r="AC17" s="305">
        <v>449.98</v>
      </c>
      <c r="AD17" s="305">
        <v>1342.39</v>
      </c>
      <c r="AM17" s="545">
        <v>408.85</v>
      </c>
      <c r="AN17" s="554">
        <v>588.02</v>
      </c>
      <c r="AO17" s="544">
        <v>600.23</v>
      </c>
      <c r="AP17" s="458">
        <v>1597.1</v>
      </c>
      <c r="AQ17" s="458">
        <v>4957.67</v>
      </c>
      <c r="AR17" s="500">
        <v>590.02</v>
      </c>
      <c r="AS17" s="500">
        <v>526.41999999999996</v>
      </c>
      <c r="AT17" s="500">
        <v>604.17999999999995</v>
      </c>
      <c r="AU17" s="528">
        <v>1720.62</v>
      </c>
      <c r="AV17" s="545">
        <v>582.24</v>
      </c>
      <c r="AW17" s="554">
        <v>652.91999999999996</v>
      </c>
      <c r="AX17" s="544">
        <v>606.20000000000005</v>
      </c>
      <c r="AY17" s="562">
        <v>1841.35</v>
      </c>
      <c r="AZ17" s="559">
        <v>742.38999999999987</v>
      </c>
      <c r="BA17" s="502">
        <v>0.67553869112615561</v>
      </c>
      <c r="BB17" s="305">
        <v>512.12</v>
      </c>
      <c r="BC17" s="305">
        <v>573.78</v>
      </c>
      <c r="BD17" s="305">
        <v>535.16</v>
      </c>
      <c r="BE17" s="305">
        <v>1621.06</v>
      </c>
      <c r="BF17" s="500">
        <v>278.66999999999985</v>
      </c>
      <c r="BG17" s="547">
        <v>0.20759242842988979</v>
      </c>
      <c r="BH17" s="305">
        <v>487.36</v>
      </c>
      <c r="BI17" s="305">
        <v>480.24</v>
      </c>
      <c r="BJ17" s="305">
        <v>629.29</v>
      </c>
      <c r="BK17" s="305">
        <v>1596.8899999999999</v>
      </c>
      <c r="BL17" s="305">
        <v>-0.21000000000003638</v>
      </c>
      <c r="BM17" s="502">
        <v>-1.3148832258469412E-4</v>
      </c>
      <c r="BN17" s="786">
        <v>648.54294800000002</v>
      </c>
      <c r="BO17" s="305">
        <v>553.24219000000005</v>
      </c>
      <c r="BP17" s="305">
        <v>339.33905400000003</v>
      </c>
      <c r="BQ17" s="305">
        <v>1541.1241920000002</v>
      </c>
      <c r="BR17" s="784">
        <v>-179.49580799999967</v>
      </c>
      <c r="BS17" s="785">
        <v>-0.10432042403319719</v>
      </c>
      <c r="BT17" s="305">
        <v>377.06933800000002</v>
      </c>
      <c r="BU17" s="305">
        <v>402.85668600000002</v>
      </c>
      <c r="BV17" s="305">
        <v>403.57809700000001</v>
      </c>
      <c r="BW17" s="305">
        <v>1183.5041210000002</v>
      </c>
      <c r="BX17" s="527">
        <v>-657.84587899999974</v>
      </c>
      <c r="BY17" s="880">
        <v>-0.3572628120672332</v>
      </c>
      <c r="BZ17" s="305">
        <v>641.37256600000001</v>
      </c>
      <c r="CA17" s="305">
        <v>494.98521099999994</v>
      </c>
      <c r="CB17" s="305">
        <v>416.19594799999993</v>
      </c>
      <c r="CC17" s="305">
        <f>SUM(BZ17:CB17)</f>
        <v>1552.5537249999998</v>
      </c>
      <c r="CD17" s="305">
        <f>CC17-BE17</f>
        <v>-68.506275000000187</v>
      </c>
      <c r="CE17" s="502">
        <f>CC17/BE17-1</f>
        <v>-4.2260172356359482E-2</v>
      </c>
      <c r="CF17" s="305">
        <v>594.52288099999998</v>
      </c>
      <c r="CG17" s="305">
        <v>349.35004700000007</v>
      </c>
      <c r="CH17" s="305">
        <v>395.81002900000004</v>
      </c>
      <c r="CI17" s="305">
        <v>1339.682957</v>
      </c>
      <c r="CJ17" s="305">
        <f>CI17-BK17</f>
        <v>-257.20704299999989</v>
      </c>
      <c r="CK17" s="502">
        <f>CI17/BK17-1</f>
        <v>-0.16106747678299693</v>
      </c>
      <c r="CL17" s="305">
        <v>490.18625400000002</v>
      </c>
      <c r="CM17" s="305">
        <v>448.61447400000003</v>
      </c>
      <c r="CN17" s="305">
        <v>473.08769899999999</v>
      </c>
      <c r="CO17" s="305">
        <f t="shared" ref="CO17:CO19" si="1">SUM(CL17:CN17)</f>
        <v>1411.8884270000001</v>
      </c>
      <c r="CP17" s="502">
        <f>CO17/BQ17-1</f>
        <v>-8.3858111935991242E-2</v>
      </c>
      <c r="CQ17" s="983">
        <v>445.09073399999994</v>
      </c>
      <c r="CR17" s="983">
        <v>433.37050299999999</v>
      </c>
      <c r="CS17" s="983">
        <v>448.10095999999993</v>
      </c>
      <c r="CT17" s="983">
        <v>1326.562197</v>
      </c>
      <c r="CU17" s="584">
        <f t="shared" si="0"/>
        <v>0.12087670288728947</v>
      </c>
    </row>
    <row r="18" spans="1:108" x14ac:dyDescent="0.25">
      <c r="A18" s="304" t="s">
        <v>133</v>
      </c>
      <c r="B18" s="453">
        <v>111.602729</v>
      </c>
      <c r="C18" s="453">
        <v>104.765091</v>
      </c>
      <c r="D18" s="453">
        <v>109.71225</v>
      </c>
      <c r="E18" s="544">
        <v>326.08006999999998</v>
      </c>
      <c r="F18" s="544">
        <v>98.197151000000005</v>
      </c>
      <c r="G18" s="544">
        <v>94.863617000000005</v>
      </c>
      <c r="H18" s="544">
        <v>81.980974000000003</v>
      </c>
      <c r="I18" s="544">
        <v>275.041742</v>
      </c>
      <c r="J18" s="305">
        <v>80.94</v>
      </c>
      <c r="K18" s="305">
        <v>83.78</v>
      </c>
      <c r="L18" s="305">
        <v>96.99</v>
      </c>
      <c r="M18" s="305">
        <v>261.70999999999998</v>
      </c>
      <c r="N18" s="545">
        <v>109.39</v>
      </c>
      <c r="O18" s="305">
        <v>115.65</v>
      </c>
      <c r="P18" s="305">
        <v>125.48</v>
      </c>
      <c r="Q18" s="305">
        <v>350.52</v>
      </c>
      <c r="R18" s="305">
        <v>1213.3599999999999</v>
      </c>
      <c r="S18" s="453">
        <v>126.37827499999999</v>
      </c>
      <c r="T18" s="453">
        <v>114.58569300000001</v>
      </c>
      <c r="U18" s="453">
        <v>118.288948</v>
      </c>
      <c r="V18" s="544">
        <v>359.25291600000003</v>
      </c>
      <c r="W18" s="453">
        <v>103.763245</v>
      </c>
      <c r="X18" s="453">
        <v>95.743707999999998</v>
      </c>
      <c r="Y18" s="453">
        <v>79.464624000000001</v>
      </c>
      <c r="Z18" s="544">
        <v>278.97157700000002</v>
      </c>
      <c r="AA18" s="305">
        <v>82.36</v>
      </c>
      <c r="AB18" s="305">
        <v>91.66</v>
      </c>
      <c r="AC18" s="305">
        <v>93.04</v>
      </c>
      <c r="AD18" s="305">
        <v>267.06</v>
      </c>
      <c r="AM18" s="544">
        <v>104</v>
      </c>
      <c r="AN18" s="554">
        <v>114.05</v>
      </c>
      <c r="AO18" s="544">
        <v>123.09</v>
      </c>
      <c r="AP18" s="528">
        <v>341.14</v>
      </c>
      <c r="AQ18" s="528">
        <v>1246.43</v>
      </c>
      <c r="AR18" s="500">
        <v>122.54</v>
      </c>
      <c r="AS18" s="500">
        <v>105.69</v>
      </c>
      <c r="AT18" s="500">
        <v>112.33</v>
      </c>
      <c r="AU18" s="528">
        <v>340.56</v>
      </c>
      <c r="AV18" s="544">
        <v>99.22</v>
      </c>
      <c r="AW18" s="554">
        <v>89.59</v>
      </c>
      <c r="AX18" s="544">
        <v>80.16</v>
      </c>
      <c r="AY18" s="562">
        <v>268.98</v>
      </c>
      <c r="AZ18" s="559">
        <v>-9.9915770000000066</v>
      </c>
      <c r="BA18" s="502">
        <v>-3.5815752656407684E-2</v>
      </c>
      <c r="BB18" s="544">
        <v>81.23</v>
      </c>
      <c r="BC18" s="544">
        <v>82.76</v>
      </c>
      <c r="BD18" s="544">
        <v>90.43</v>
      </c>
      <c r="BE18" s="544">
        <v>254.42000000000002</v>
      </c>
      <c r="BF18" s="544">
        <v>-12.639999999999986</v>
      </c>
      <c r="BG18" s="502">
        <v>-4.7330187972740134E-2</v>
      </c>
      <c r="BH18" s="305">
        <v>105</v>
      </c>
      <c r="BI18" s="305">
        <v>109.19</v>
      </c>
      <c r="BJ18" s="305">
        <v>116.07</v>
      </c>
      <c r="BK18" s="305">
        <v>330.26</v>
      </c>
      <c r="BL18" s="305">
        <v>-10.879999999999995</v>
      </c>
      <c r="BM18" s="502">
        <v>-3.1893064431025353E-2</v>
      </c>
      <c r="BN18" s="786">
        <v>119.83110799999999</v>
      </c>
      <c r="BO18" s="305">
        <v>107.70796300000001</v>
      </c>
      <c r="BP18" s="305">
        <v>105.992239</v>
      </c>
      <c r="BQ18" s="305">
        <v>333.53130999999996</v>
      </c>
      <c r="BR18" s="784">
        <v>-7.0286900000000401</v>
      </c>
      <c r="BS18" s="785">
        <v>-2.0638624618275925E-2</v>
      </c>
      <c r="BT18" s="305">
        <v>91.531149999999997</v>
      </c>
      <c r="BU18" s="305">
        <v>85.387221000000011</v>
      </c>
      <c r="BV18" s="305">
        <v>74.271924999999996</v>
      </c>
      <c r="BW18" s="305">
        <v>251.19029599999999</v>
      </c>
      <c r="BX18" s="527">
        <v>-17.789704000000029</v>
      </c>
      <c r="BY18" s="880">
        <v>-6.6137645921629962E-2</v>
      </c>
      <c r="BZ18" s="305">
        <v>76.491465000000005</v>
      </c>
      <c r="CA18" s="305">
        <v>77.352912000000003</v>
      </c>
      <c r="CB18" s="305">
        <v>85.544282999999993</v>
      </c>
      <c r="CC18" s="305">
        <f>SUM(BZ18:CB18)</f>
        <v>239.38866000000002</v>
      </c>
      <c r="CD18" s="305">
        <f t="shared" ref="CD18:CD19" si="2">CC18-BE18</f>
        <v>-15.03134</v>
      </c>
      <c r="CE18" s="502">
        <f t="shared" ref="CE18:CE19" si="3">CC18/BE18-1</f>
        <v>-5.9080811256976618E-2</v>
      </c>
      <c r="CF18" s="305">
        <v>101.65175599999999</v>
      </c>
      <c r="CG18" s="305">
        <v>105.34826</v>
      </c>
      <c r="CH18" s="305">
        <v>116.470296</v>
      </c>
      <c r="CI18" s="305">
        <v>323.47031199999998</v>
      </c>
      <c r="CJ18" s="305">
        <f t="shared" ref="CJ18:CJ19" si="4">CI18-BK18</f>
        <v>-6.7896880000000124</v>
      </c>
      <c r="CK18" s="502">
        <f t="shared" ref="CK18:CK19" si="5">CI18/BK18-1</f>
        <v>-2.0558614424998511E-2</v>
      </c>
      <c r="CL18" s="305">
        <v>89.166038</v>
      </c>
      <c r="CM18" s="305">
        <v>79.685395999999997</v>
      </c>
      <c r="CN18" s="305">
        <v>82.440630999999996</v>
      </c>
      <c r="CO18" s="305">
        <f t="shared" si="1"/>
        <v>251.29206499999998</v>
      </c>
      <c r="CP18" s="502">
        <f>CO18/BQ18-1</f>
        <v>-0.24657128891437508</v>
      </c>
      <c r="CQ18" s="983">
        <v>75.326540999999992</v>
      </c>
      <c r="CR18" s="983">
        <v>67.805246999999994</v>
      </c>
      <c r="CS18" s="983">
        <v>53.216701</v>
      </c>
      <c r="CT18" s="983">
        <v>196.34848899999997</v>
      </c>
      <c r="CU18" s="584">
        <f t="shared" si="0"/>
        <v>-0.21832772950751256</v>
      </c>
    </row>
    <row r="19" spans="1:108" x14ac:dyDescent="0.25">
      <c r="A19" s="304" t="s">
        <v>134</v>
      </c>
      <c r="B19" s="305">
        <v>2.5</v>
      </c>
      <c r="C19" s="305">
        <v>2.5</v>
      </c>
      <c r="D19" s="305">
        <v>74.368999000000002</v>
      </c>
      <c r="E19" s="305">
        <v>79.368999000000002</v>
      </c>
      <c r="F19" s="305">
        <v>4.8234500000000002</v>
      </c>
      <c r="G19" s="305">
        <v>55.954115999999999</v>
      </c>
      <c r="H19" s="305">
        <v>73.563372999999999</v>
      </c>
      <c r="I19" s="305">
        <v>134.34093899999999</v>
      </c>
      <c r="J19" s="305">
        <v>60.19</v>
      </c>
      <c r="K19" s="305">
        <v>92.64</v>
      </c>
      <c r="L19" s="305">
        <v>93.1</v>
      </c>
      <c r="M19" s="305">
        <v>245.92999999999998</v>
      </c>
      <c r="N19" s="306">
        <v>101.91</v>
      </c>
      <c r="O19" s="305">
        <v>17.079999999999998</v>
      </c>
      <c r="P19" s="305">
        <v>2.5</v>
      </c>
      <c r="Q19" s="305">
        <v>121.49</v>
      </c>
      <c r="R19" s="305">
        <v>581.12</v>
      </c>
      <c r="S19" s="305">
        <v>109.529792</v>
      </c>
      <c r="T19" s="305">
        <v>87.848725999999999</v>
      </c>
      <c r="U19" s="305">
        <v>65.220077000000003</v>
      </c>
      <c r="V19" s="305">
        <v>262.59859499999999</v>
      </c>
      <c r="W19" s="452">
        <v>194.00372399999998</v>
      </c>
      <c r="X19" s="305">
        <v>164.40225799999999</v>
      </c>
      <c r="Y19" s="305">
        <v>245.46868000000001</v>
      </c>
      <c r="Z19" s="453">
        <v>603.87466199999994</v>
      </c>
      <c r="AA19" s="305">
        <v>250.44</v>
      </c>
      <c r="AB19" s="305">
        <v>308.49</v>
      </c>
      <c r="AC19" s="305">
        <v>262.39999999999998</v>
      </c>
      <c r="AD19" s="305">
        <v>821.33</v>
      </c>
      <c r="AM19" s="544">
        <v>173.98</v>
      </c>
      <c r="AN19" s="554">
        <v>331.48</v>
      </c>
      <c r="AO19" s="544">
        <v>318.91000000000003</v>
      </c>
      <c r="AP19" s="528">
        <v>824.37</v>
      </c>
      <c r="AQ19" s="528">
        <v>2512.17</v>
      </c>
      <c r="AR19" s="881">
        <v>271.14</v>
      </c>
      <c r="AS19" s="500">
        <v>239.59</v>
      </c>
      <c r="AT19" s="500">
        <v>311.68</v>
      </c>
      <c r="AU19" s="527">
        <v>822.41000000000008</v>
      </c>
      <c r="AV19" s="544">
        <v>310.56</v>
      </c>
      <c r="AW19" s="554">
        <v>396.62</v>
      </c>
      <c r="AX19" s="544">
        <v>363.22</v>
      </c>
      <c r="AY19" s="562">
        <v>1070.4100000000001</v>
      </c>
      <c r="AZ19" s="559">
        <v>466.53533800000014</v>
      </c>
      <c r="BA19" s="502">
        <v>0.77256981847004558</v>
      </c>
      <c r="BB19" s="305">
        <v>247.87</v>
      </c>
      <c r="BC19" s="305">
        <v>317.55</v>
      </c>
      <c r="BD19" s="305">
        <v>275.23</v>
      </c>
      <c r="BE19" s="305">
        <v>840.65000000000009</v>
      </c>
      <c r="BF19" s="500">
        <v>19.32000000000005</v>
      </c>
      <c r="BG19" s="547">
        <v>2.3522822738728744E-2</v>
      </c>
      <c r="BH19" s="305">
        <v>220.81</v>
      </c>
      <c r="BI19" s="305">
        <v>183.01</v>
      </c>
      <c r="BJ19" s="305">
        <v>285.89999999999998</v>
      </c>
      <c r="BK19" s="305">
        <v>689.72</v>
      </c>
      <c r="BL19" s="305">
        <v>-134.64999999999998</v>
      </c>
      <c r="BM19" s="502">
        <v>-0.16333685117119734</v>
      </c>
      <c r="BN19" s="786">
        <v>252.85098399999998</v>
      </c>
      <c r="BO19" s="305">
        <v>206.74734599999999</v>
      </c>
      <c r="BP19" s="305">
        <v>6.613918</v>
      </c>
      <c r="BQ19" s="305">
        <v>466.21224799999999</v>
      </c>
      <c r="BR19" s="784">
        <v>-356.19775200000009</v>
      </c>
      <c r="BS19" s="785">
        <v>-0.43311456815943394</v>
      </c>
      <c r="BT19" s="305">
        <v>82.090217999999993</v>
      </c>
      <c r="BU19" s="305">
        <v>85.881517000000002</v>
      </c>
      <c r="BV19" s="305">
        <v>112.854275</v>
      </c>
      <c r="BW19" s="305">
        <v>280.82601</v>
      </c>
      <c r="BX19" s="527">
        <v>-789.58399000000009</v>
      </c>
      <c r="BY19" s="880">
        <v>-0.7376463130949823</v>
      </c>
      <c r="BZ19" s="305">
        <v>331.08320300000003</v>
      </c>
      <c r="CA19" s="305">
        <v>183.35583399999999</v>
      </c>
      <c r="CB19" s="305">
        <v>115.249302</v>
      </c>
      <c r="CC19" s="305">
        <f>SUM(BZ19:CB19)</f>
        <v>629.68833900000004</v>
      </c>
      <c r="CD19" s="305">
        <f t="shared" si="2"/>
        <v>-210.96166100000005</v>
      </c>
      <c r="CE19" s="502">
        <f t="shared" si="3"/>
        <v>-0.2509506465235235</v>
      </c>
      <c r="CF19" s="305">
        <v>243.511011</v>
      </c>
      <c r="CG19" s="305">
        <v>3.0040809999999998</v>
      </c>
      <c r="CH19" s="305">
        <v>6.9087680000000002</v>
      </c>
      <c r="CI19" s="305">
        <v>253.42386000000002</v>
      </c>
      <c r="CJ19" s="305">
        <f t="shared" si="4"/>
        <v>-436.29614000000004</v>
      </c>
      <c r="CK19" s="502">
        <f t="shared" si="5"/>
        <v>-0.63256994142550593</v>
      </c>
      <c r="CL19" s="305">
        <v>3</v>
      </c>
      <c r="CM19" s="305">
        <v>3</v>
      </c>
      <c r="CN19" s="305">
        <v>3</v>
      </c>
      <c r="CO19" s="305">
        <f t="shared" si="1"/>
        <v>9</v>
      </c>
      <c r="CP19" s="502">
        <f>CO19/BQ19-1</f>
        <v>-0.98069548786285854</v>
      </c>
      <c r="CQ19" s="983">
        <v>15.288369000000001</v>
      </c>
      <c r="CR19" s="983">
        <v>3.0235539999999999</v>
      </c>
      <c r="CS19" s="983">
        <v>24.061166</v>
      </c>
      <c r="CT19" s="983">
        <v>42.373089</v>
      </c>
      <c r="CU19" s="584">
        <f t="shared" si="0"/>
        <v>-0.84911266232070171</v>
      </c>
    </row>
    <row r="20" spans="1:108" x14ac:dyDescent="0.25">
      <c r="A20" s="454" t="s">
        <v>279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6"/>
      <c r="O20" s="305"/>
      <c r="P20" s="305"/>
      <c r="Q20" s="305"/>
      <c r="R20" s="305"/>
      <c r="S20" s="305"/>
      <c r="T20" s="305"/>
      <c r="U20" s="305"/>
      <c r="V20" s="305"/>
      <c r="W20" s="452"/>
      <c r="X20" s="305"/>
      <c r="Y20" s="305"/>
      <c r="Z20" s="453"/>
      <c r="AA20" s="305"/>
      <c r="AB20" s="305"/>
      <c r="AC20" s="305"/>
      <c r="AD20" s="305"/>
      <c r="AM20" s="544"/>
      <c r="AN20" s="554"/>
      <c r="AO20" s="544"/>
      <c r="AP20" s="528"/>
      <c r="AQ20" s="528"/>
      <c r="AR20" s="881"/>
      <c r="AS20" s="500"/>
      <c r="AT20" s="500"/>
      <c r="AU20" s="527"/>
      <c r="AV20" s="544"/>
      <c r="AW20" s="554"/>
      <c r="AX20" s="544"/>
      <c r="AY20" s="562"/>
      <c r="AZ20" s="559"/>
      <c r="BA20" s="502"/>
      <c r="BB20" s="305"/>
      <c r="BC20" s="305"/>
      <c r="BD20" s="305"/>
      <c r="BE20" s="305"/>
      <c r="BF20" s="500"/>
      <c r="BG20" s="547"/>
      <c r="BH20" s="305"/>
      <c r="BI20" s="305">
        <v>19.721328</v>
      </c>
      <c r="BJ20" s="305">
        <v>6.9648969999999997</v>
      </c>
      <c r="BK20" s="305">
        <v>26.686225</v>
      </c>
      <c r="BL20" s="305">
        <v>26.686225</v>
      </c>
      <c r="BM20" s="502"/>
      <c r="BN20" s="786">
        <v>8.2983329999999995</v>
      </c>
      <c r="BO20" s="305">
        <v>8.4463399999999993</v>
      </c>
      <c r="BP20" s="305">
        <v>101.214134</v>
      </c>
      <c r="BQ20" s="305">
        <v>117.95880700000001</v>
      </c>
      <c r="BR20" s="784">
        <v>117.95880700000001</v>
      </c>
      <c r="BS20" s="785"/>
      <c r="BT20" s="305">
        <v>79.876121999999995</v>
      </c>
      <c r="BU20" s="305">
        <v>96.087314000000006</v>
      </c>
      <c r="BV20" s="305">
        <v>33.803798</v>
      </c>
      <c r="BW20" s="544">
        <v>209.76723400000003</v>
      </c>
      <c r="BX20" s="527">
        <v>209.76723400000003</v>
      </c>
      <c r="BY20" s="880"/>
      <c r="BZ20" s="545"/>
      <c r="CA20" s="545" t="s">
        <v>223</v>
      </c>
      <c r="CB20" s="545" t="s">
        <v>223</v>
      </c>
      <c r="CC20" s="545"/>
      <c r="CD20" s="527"/>
      <c r="CE20" s="880"/>
      <c r="CF20" s="545"/>
      <c r="CG20" s="545" t="s">
        <v>223</v>
      </c>
      <c r="CH20" s="545" t="s">
        <v>223</v>
      </c>
      <c r="CI20" s="545"/>
      <c r="CJ20" s="527"/>
      <c r="CK20" s="880"/>
      <c r="CL20" s="305">
        <v>203.64417500000002</v>
      </c>
      <c r="CM20" s="305">
        <v>143.17321899999999</v>
      </c>
      <c r="CN20" s="305">
        <v>218.97109399999999</v>
      </c>
      <c r="CO20" s="305">
        <f>SUM(CL20:CN20)</f>
        <v>565.78848800000003</v>
      </c>
      <c r="CP20" s="502">
        <f>CO20/BQ20-1</f>
        <v>3.796492117794986</v>
      </c>
      <c r="CQ20" s="983">
        <v>207.029</v>
      </c>
      <c r="CR20" s="983">
        <v>155.21686600000004</v>
      </c>
      <c r="CS20" s="983">
        <v>222.08100200000001</v>
      </c>
      <c r="CT20" s="983">
        <v>584.3268680000001</v>
      </c>
      <c r="CU20" s="584">
        <f t="shared" si="0"/>
        <v>1.7855964769025845</v>
      </c>
      <c r="CV20" s="545"/>
      <c r="CW20" s="545"/>
      <c r="CX20" s="545"/>
      <c r="CY20" s="545"/>
      <c r="CZ20" s="545"/>
      <c r="DA20" s="545"/>
      <c r="DB20" s="545"/>
      <c r="DC20" s="545"/>
      <c r="DD20" s="545"/>
    </row>
    <row r="21" spans="1:108" ht="34.5" customHeight="1" x14ac:dyDescent="0.25">
      <c r="A21" s="879" t="s">
        <v>237</v>
      </c>
      <c r="B21" s="858"/>
      <c r="C21" s="858"/>
      <c r="D21" s="858"/>
      <c r="E21" s="858"/>
      <c r="F21" s="858"/>
      <c r="G21" s="858"/>
      <c r="H21" s="858"/>
      <c r="I21" s="858"/>
      <c r="J21" s="858"/>
      <c r="K21" s="858"/>
      <c r="L21" s="858"/>
      <c r="M21" s="858"/>
      <c r="N21" s="858"/>
      <c r="O21" s="858"/>
      <c r="P21" s="858"/>
      <c r="Q21" s="858"/>
      <c r="R21" s="858"/>
      <c r="S21" s="819"/>
      <c r="T21" s="819" t="s">
        <v>221</v>
      </c>
      <c r="U21" s="819"/>
      <c r="V21" s="819"/>
      <c r="W21" s="819"/>
      <c r="X21" s="819"/>
      <c r="Y21" s="819"/>
      <c r="Z21" s="819"/>
      <c r="AA21" s="819"/>
      <c r="AB21" s="819"/>
      <c r="AC21" s="819"/>
      <c r="AD21" s="819"/>
      <c r="AE21" s="819"/>
      <c r="AF21" s="819"/>
      <c r="AG21" s="819"/>
      <c r="AH21" s="819"/>
      <c r="AI21" s="819"/>
      <c r="AJ21" s="819"/>
      <c r="AK21" s="819"/>
      <c r="AL21" s="819"/>
      <c r="AM21" s="819"/>
      <c r="AN21" s="819"/>
      <c r="AO21" s="819"/>
      <c r="AP21" s="819"/>
      <c r="AQ21" s="545"/>
      <c r="AR21" s="819" t="s">
        <v>237</v>
      </c>
      <c r="AS21" s="819"/>
      <c r="AT21" s="819"/>
      <c r="AU21" s="819"/>
      <c r="AV21" s="819"/>
      <c r="AW21" s="819"/>
      <c r="AX21" s="819"/>
      <c r="AY21" s="819"/>
      <c r="AZ21" s="819"/>
      <c r="BA21" s="819"/>
      <c r="BB21" s="545"/>
      <c r="BC21" s="545"/>
      <c r="BD21" s="545"/>
      <c r="BE21" s="545"/>
      <c r="BF21" s="545"/>
      <c r="BG21" s="545"/>
      <c r="BH21" s="545"/>
      <c r="BI21" s="545"/>
      <c r="BJ21" s="545"/>
      <c r="BK21" s="545"/>
      <c r="BL21" s="545"/>
      <c r="BM21" s="502"/>
      <c r="BN21" s="782"/>
      <c r="BO21" s="783"/>
      <c r="BP21" s="783"/>
      <c r="BQ21" s="783"/>
      <c r="BR21" s="784"/>
      <c r="BS21" s="785"/>
      <c r="BT21" s="545"/>
      <c r="BU21" s="545"/>
      <c r="BV21" s="545"/>
      <c r="BW21" s="545"/>
      <c r="BX21" s="545"/>
      <c r="BY21" s="545"/>
      <c r="BZ21" s="545"/>
      <c r="CA21" s="545"/>
      <c r="CB21" s="545"/>
      <c r="CC21" s="545"/>
      <c r="CD21" s="545"/>
      <c r="CE21" s="545"/>
      <c r="CJ21" s="545"/>
      <c r="CK21" s="545"/>
      <c r="CL21" s="545"/>
      <c r="CM21" s="545"/>
      <c r="CN21" s="545"/>
      <c r="CO21" s="545"/>
      <c r="CP21" s="545"/>
      <c r="CQ21" s="545"/>
      <c r="CR21" s="545"/>
      <c r="CS21" s="545"/>
      <c r="CT21" s="545"/>
      <c r="CU21" s="584"/>
      <c r="CV21" s="545"/>
      <c r="CW21" s="545"/>
      <c r="CX21" s="545"/>
      <c r="CY21" s="545"/>
      <c r="CZ21" s="545"/>
      <c r="DA21" s="545"/>
      <c r="DB21" s="545"/>
      <c r="DC21" s="545"/>
      <c r="DD21" s="545"/>
    </row>
    <row r="22" spans="1:108" x14ac:dyDescent="0.25">
      <c r="A22" s="4" t="s">
        <v>7</v>
      </c>
      <c r="B22" s="303"/>
      <c r="C22" s="303"/>
      <c r="D22" s="303"/>
      <c r="E22" s="542">
        <v>0.74518786806114967</v>
      </c>
      <c r="F22" s="542"/>
      <c r="G22" s="542"/>
      <c r="H22" s="542"/>
      <c r="I22" s="542">
        <v>0.66660372767179432</v>
      </c>
      <c r="J22" s="303"/>
      <c r="K22" s="303"/>
      <c r="L22" s="303"/>
      <c r="M22" s="542">
        <v>0.67100000000000004</v>
      </c>
      <c r="N22" s="542"/>
      <c r="O22" s="542"/>
      <c r="P22" s="542"/>
      <c r="Q22" s="542">
        <v>0.76100000000000001</v>
      </c>
      <c r="R22" s="542">
        <v>0.71199999999999997</v>
      </c>
      <c r="S22" s="542"/>
      <c r="T22" s="542"/>
      <c r="U22" s="542"/>
      <c r="V22" s="542">
        <v>0.84628988162027741</v>
      </c>
      <c r="W22" s="542"/>
      <c r="X22" s="542"/>
      <c r="Y22" s="542"/>
      <c r="Z22" s="542">
        <v>0.75780078879951285</v>
      </c>
      <c r="AA22" s="542"/>
      <c r="AB22" s="542"/>
      <c r="AC22" s="542"/>
      <c r="AD22" s="542">
        <v>0.67300000000000004</v>
      </c>
      <c r="AE22" s="502"/>
      <c r="AM22" s="541"/>
      <c r="AN22" s="541"/>
      <c r="AO22" s="541"/>
      <c r="AP22" s="542">
        <v>0.70499999999999996</v>
      </c>
      <c r="AQ22" s="542">
        <v>0.73399999999999999</v>
      </c>
      <c r="AR22" s="542"/>
      <c r="AS22" s="542"/>
      <c r="AT22" s="542"/>
      <c r="AU22" s="542">
        <v>0.76800000000000002</v>
      </c>
      <c r="AV22" s="541"/>
      <c r="AW22" s="541"/>
      <c r="AX22" s="541"/>
      <c r="AY22" s="542">
        <v>0.65100000000000002</v>
      </c>
      <c r="AZ22" s="542">
        <v>-0.10680078879951282</v>
      </c>
      <c r="BA22" s="552">
        <v>-0.14093517765889862</v>
      </c>
      <c r="BB22" s="542"/>
      <c r="BC22" s="542"/>
      <c r="BD22" s="542"/>
      <c r="BE22" s="542">
        <v>0.59199999999999997</v>
      </c>
      <c r="BF22" s="541">
        <v>-8.1000000000000072E-2</v>
      </c>
      <c r="BG22" s="550">
        <v>-0.12035661218424976</v>
      </c>
      <c r="BH22" s="542"/>
      <c r="BI22" s="542"/>
      <c r="BJ22" s="542"/>
      <c r="BK22" s="542">
        <v>0.76381015121423801</v>
      </c>
      <c r="BL22" s="542">
        <v>5.8810151214238049E-2</v>
      </c>
      <c r="BM22" s="550">
        <v>8.3418654204592935E-2</v>
      </c>
      <c r="BN22" s="492"/>
      <c r="BO22" s="542"/>
      <c r="BP22" s="542"/>
      <c r="BQ22" s="542">
        <v>0.787578201771447</v>
      </c>
      <c r="BR22" s="541">
        <v>1.9578201771446979E-2</v>
      </c>
      <c r="BS22" s="550">
        <v>2.5492450223238317E-2</v>
      </c>
      <c r="BT22" s="550"/>
      <c r="BU22" s="550"/>
      <c r="BV22" s="550"/>
      <c r="BW22" s="542">
        <v>0.86979186817057597</v>
      </c>
      <c r="BX22" s="541">
        <v>0.21879186817057594</v>
      </c>
      <c r="BY22" s="550">
        <v>0.33608581900242074</v>
      </c>
      <c r="BZ22" s="542"/>
      <c r="CA22" s="542"/>
      <c r="CB22" s="542"/>
      <c r="CC22" s="542">
        <f>SUM(CC23)</f>
        <v>0.64900000000000002</v>
      </c>
      <c r="CD22" s="541">
        <f>CC22-BE22</f>
        <v>5.7000000000000051E-2</v>
      </c>
      <c r="CE22" s="550">
        <f>CC22/BE22-1</f>
        <v>9.6283783783783772E-2</v>
      </c>
      <c r="CF22" s="542"/>
      <c r="CG22" s="542"/>
      <c r="CH22" s="542"/>
      <c r="CI22" s="542">
        <f>SUM(CI23)</f>
        <v>0.85633855297302297</v>
      </c>
      <c r="CJ22" s="541">
        <f>CI22-BK22</f>
        <v>9.2528401758784962E-2</v>
      </c>
      <c r="CK22" s="550">
        <f>CI22/BK22-1</f>
        <v>0.1211405761126525</v>
      </c>
      <c r="CL22" s="542"/>
      <c r="CM22" s="542"/>
      <c r="CN22" s="542"/>
      <c r="CO22" s="542">
        <v>1.2505355913910701</v>
      </c>
      <c r="CP22" s="550">
        <f>CO22/BQ22-1</f>
        <v>0.58782402633582786</v>
      </c>
      <c r="CQ22" s="984"/>
      <c r="CR22" s="984"/>
      <c r="CS22" s="984"/>
      <c r="CT22" s="986">
        <v>0.87604881379652499</v>
      </c>
      <c r="CU22" s="993">
        <f t="shared" si="0"/>
        <v>7.1936124662894674E-3</v>
      </c>
      <c r="CV22" s="545"/>
      <c r="CW22" s="545"/>
      <c r="CX22" s="545"/>
      <c r="CY22" s="545"/>
      <c r="CZ22" s="545"/>
      <c r="DA22" s="545"/>
      <c r="DB22" s="545"/>
      <c r="DC22" s="545"/>
      <c r="DD22" s="545"/>
    </row>
    <row r="23" spans="1:108" x14ac:dyDescent="0.25">
      <c r="A23" s="304" t="s">
        <v>132</v>
      </c>
      <c r="B23" s="876">
        <v>0.72238406235356278</v>
      </c>
      <c r="C23" s="876">
        <v>0.71264112090034637</v>
      </c>
      <c r="D23" s="876">
        <v>0.78870654949355345</v>
      </c>
      <c r="E23" s="877">
        <v>0.74518786806114967</v>
      </c>
      <c r="F23" s="877">
        <v>0.6598034648884632</v>
      </c>
      <c r="G23" s="877">
        <v>0.69402828468275657</v>
      </c>
      <c r="H23" s="877">
        <v>0.64496886065256176</v>
      </c>
      <c r="I23" s="877">
        <v>0.66660372767179432</v>
      </c>
      <c r="J23" s="543">
        <v>0.65300000000000002</v>
      </c>
      <c r="K23" s="543">
        <v>0.66600000000000004</v>
      </c>
      <c r="L23" s="543">
        <v>0.69</v>
      </c>
      <c r="M23" s="543">
        <v>0.67100000000000004</v>
      </c>
      <c r="N23" s="543">
        <v>0.76800000000000002</v>
      </c>
      <c r="O23" s="543">
        <v>0.74399999999999999</v>
      </c>
      <c r="P23" s="543">
        <v>0.76800000000000002</v>
      </c>
      <c r="Q23" s="543">
        <v>0.76100000000000001</v>
      </c>
      <c r="R23" s="543">
        <v>0.71199999999999997</v>
      </c>
      <c r="S23" s="543">
        <v>0.86050183080576459</v>
      </c>
      <c r="T23" s="543">
        <v>0.85055356366789203</v>
      </c>
      <c r="U23" s="543">
        <v>0.82392878582083784</v>
      </c>
      <c r="V23" s="543">
        <v>0.84628988162027741</v>
      </c>
      <c r="W23" s="543">
        <v>0.82986291183697114</v>
      </c>
      <c r="X23" s="543">
        <v>0.75423319758876506</v>
      </c>
      <c r="Y23" s="543">
        <v>0.69167991983187249</v>
      </c>
      <c r="Z23" s="543">
        <v>0.75780078879951285</v>
      </c>
      <c r="AA23" s="543">
        <v>0.72099999999999997</v>
      </c>
      <c r="AB23" s="543">
        <v>0.70799999999999996</v>
      </c>
      <c r="AC23" s="543">
        <v>0.59099999999999997</v>
      </c>
      <c r="AD23" s="543">
        <v>0.67300000000000004</v>
      </c>
      <c r="AE23" s="454"/>
      <c r="AF23" s="454"/>
      <c r="AG23" s="454"/>
      <c r="AH23" s="454"/>
      <c r="AI23" s="454"/>
      <c r="AJ23" s="454"/>
      <c r="AK23" s="454"/>
      <c r="AL23" s="454"/>
      <c r="AM23" s="543">
        <v>0.58499999999999996</v>
      </c>
      <c r="AN23" s="555">
        <v>0.69399999999999995</v>
      </c>
      <c r="AO23" s="543">
        <v>0.79600000000000004</v>
      </c>
      <c r="AP23" s="543">
        <v>0.70499999999999996</v>
      </c>
      <c r="AQ23" s="543">
        <v>0.73399999999999999</v>
      </c>
      <c r="AR23" s="543">
        <v>0.75900000000000001</v>
      </c>
      <c r="AS23" s="543">
        <v>0.74299999999999999</v>
      </c>
      <c r="AT23" s="543">
        <v>0.8</v>
      </c>
      <c r="AU23" s="877">
        <v>0.76800000000000002</v>
      </c>
      <c r="AV23" s="543">
        <v>0.78300000000000003</v>
      </c>
      <c r="AW23" s="555">
        <v>0.63800000000000001</v>
      </c>
      <c r="AX23" s="543">
        <v>0.53800000000000003</v>
      </c>
      <c r="AY23" s="543">
        <v>0.65100000000000002</v>
      </c>
      <c r="AZ23" s="556">
        <v>-0.10680078879951282</v>
      </c>
      <c r="BA23" s="547">
        <v>-0.14093517765889862</v>
      </c>
      <c r="BB23" s="543">
        <v>0.63300000000000001</v>
      </c>
      <c r="BC23" s="543">
        <v>0.56799999999999995</v>
      </c>
      <c r="BD23" s="543">
        <v>0.57799999999999996</v>
      </c>
      <c r="BE23" s="543">
        <v>0.59199999999999997</v>
      </c>
      <c r="BF23" s="544">
        <v>-8.1000000000000072E-2</v>
      </c>
      <c r="BG23" s="547">
        <v>-0.12035661218424976</v>
      </c>
      <c r="BH23" s="543">
        <v>0.71558999999999995</v>
      </c>
      <c r="BI23" s="543">
        <v>0.72860999999999998</v>
      </c>
      <c r="BJ23" s="543">
        <v>0.76829999999999998</v>
      </c>
      <c r="BK23" s="543">
        <v>0.74028000000000005</v>
      </c>
      <c r="BL23" s="543">
        <v>3.5280000000000089E-2</v>
      </c>
      <c r="BM23" s="787">
        <v>5.0042553191489425E-2</v>
      </c>
      <c r="BN23" s="788">
        <v>0.68178000000000005</v>
      </c>
      <c r="BO23" s="543">
        <v>0.67890536298397597</v>
      </c>
      <c r="BP23" s="543">
        <v>0.70865431858014205</v>
      </c>
      <c r="BQ23" s="543">
        <v>0.68666520381246499</v>
      </c>
      <c r="BR23" s="789">
        <v>-8.133479618753503E-2</v>
      </c>
      <c r="BS23" s="785">
        <v>-0.10590468253585295</v>
      </c>
      <c r="BT23" s="543">
        <v>0.6513207144941604</v>
      </c>
      <c r="BU23" s="543">
        <v>0.66053827514234187</v>
      </c>
      <c r="BV23" s="543">
        <v>0.6402502284210928</v>
      </c>
      <c r="BW23" s="543">
        <v>0.65068324331588867</v>
      </c>
      <c r="BX23" s="453">
        <v>-3.1675668411135227E-4</v>
      </c>
      <c r="BY23" s="880">
        <v>-4.8656940723712516E-4</v>
      </c>
      <c r="BZ23" s="543">
        <v>0.65700000000000003</v>
      </c>
      <c r="CA23" s="543">
        <v>0.58899999999999997</v>
      </c>
      <c r="CB23" s="543">
        <v>0.70899999999999996</v>
      </c>
      <c r="CC23" s="543">
        <v>0.64900000000000002</v>
      </c>
      <c r="CD23" s="305">
        <f>CC23-BE23</f>
        <v>5.7000000000000051E-2</v>
      </c>
      <c r="CE23" s="502">
        <f>CC23/BE23-1</f>
        <v>9.6283783783783772E-2</v>
      </c>
      <c r="CF23" s="543">
        <v>0.88076470426039</v>
      </c>
      <c r="CG23" s="543">
        <v>0.82141979528630205</v>
      </c>
      <c r="CH23" s="543">
        <v>0.85046948441521197</v>
      </c>
      <c r="CI23" s="543">
        <v>0.85633855297302297</v>
      </c>
      <c r="CJ23" s="305">
        <f>CI23-BK23</f>
        <v>0.11605855297302292</v>
      </c>
      <c r="CK23" s="502">
        <f>CI23/BK23-1</f>
        <v>0.15677656153485553</v>
      </c>
      <c r="CL23" s="543">
        <v>0.91353170327783195</v>
      </c>
      <c r="CM23" s="543">
        <v>0.90315824364150998</v>
      </c>
      <c r="CN23" s="543">
        <v>0.87733278199228804</v>
      </c>
      <c r="CO23" s="543">
        <v>0.89810629989674096</v>
      </c>
      <c r="CP23" s="502">
        <f>CO23/BQ23-1</f>
        <v>0.30792458232967723</v>
      </c>
      <c r="CQ23" s="985">
        <v>0.83366919530164896</v>
      </c>
      <c r="CR23" s="985">
        <v>0.75203645295166699</v>
      </c>
      <c r="CS23" s="985">
        <v>0.67918197865498897</v>
      </c>
      <c r="CT23" s="985">
        <v>0.75481643367679996</v>
      </c>
      <c r="CU23" s="584">
        <f t="shared" si="0"/>
        <v>0.16003668671448712</v>
      </c>
      <c r="CV23" s="545"/>
      <c r="CW23" s="545"/>
      <c r="CX23" s="545"/>
      <c r="CY23" s="545"/>
      <c r="CZ23" s="545"/>
      <c r="DA23" s="545"/>
      <c r="DB23" s="545"/>
      <c r="DC23" s="545"/>
      <c r="DD23" s="545"/>
    </row>
    <row r="24" spans="1:108" x14ac:dyDescent="0.25">
      <c r="A24" s="304" t="s">
        <v>133</v>
      </c>
      <c r="B24" s="876">
        <v>0.69862640240634266</v>
      </c>
      <c r="C24" s="876">
        <v>0.6925447085231855</v>
      </c>
      <c r="D24" s="876">
        <v>0.70056895287445109</v>
      </c>
      <c r="E24" s="877">
        <v>0.6973260235438492</v>
      </c>
      <c r="F24" s="877">
        <v>0.65153795602481379</v>
      </c>
      <c r="G24" s="877">
        <v>0.62606601211505564</v>
      </c>
      <c r="H24" s="877">
        <v>0.58015769878508638</v>
      </c>
      <c r="I24" s="877">
        <v>0.621476396335506</v>
      </c>
      <c r="J24" s="543">
        <v>0.58399999999999996</v>
      </c>
      <c r="K24" s="543">
        <v>0.58299999999999996</v>
      </c>
      <c r="L24" s="543">
        <v>0.59799999999999998</v>
      </c>
      <c r="M24" s="543">
        <v>0.58899999999999997</v>
      </c>
      <c r="N24" s="543">
        <v>0.65700000000000003</v>
      </c>
      <c r="O24" s="543">
        <v>0.70699999999999996</v>
      </c>
      <c r="P24" s="543">
        <v>0.753</v>
      </c>
      <c r="Q24" s="543">
        <v>0.70799999999999996</v>
      </c>
      <c r="R24" s="543">
        <v>0.66</v>
      </c>
      <c r="S24" s="543">
        <v>0.77218068374489213</v>
      </c>
      <c r="T24" s="543">
        <v>0.75953743815120089</v>
      </c>
      <c r="U24" s="543">
        <v>0.70056895287445109</v>
      </c>
      <c r="V24" s="543">
        <v>0.76063781561622734</v>
      </c>
      <c r="W24" s="543">
        <v>0.6841307780997018</v>
      </c>
      <c r="X24" s="543">
        <v>0.64603585271629549</v>
      </c>
      <c r="Y24" s="543">
        <v>0.58552477112331147</v>
      </c>
      <c r="Z24" s="543">
        <v>0.64296874000178172</v>
      </c>
      <c r="AA24" s="543">
        <v>0.57899999999999996</v>
      </c>
      <c r="AB24" s="543">
        <v>0.56699999999999995</v>
      </c>
      <c r="AC24" s="543">
        <v>0.48899999999999999</v>
      </c>
      <c r="AD24" s="543">
        <v>0.54300000000000004</v>
      </c>
      <c r="AE24" s="454"/>
      <c r="AF24" s="454"/>
      <c r="AG24" s="454"/>
      <c r="AH24" s="454"/>
      <c r="AI24" s="454"/>
      <c r="AJ24" s="454"/>
      <c r="AK24" s="454"/>
      <c r="AL24" s="454"/>
      <c r="AM24" s="305">
        <v>0.50800000000000001</v>
      </c>
      <c r="AN24" s="305">
        <v>0.56999999999999995</v>
      </c>
      <c r="AO24" s="305">
        <v>0.63500000000000001</v>
      </c>
      <c r="AP24" s="305">
        <v>0.57399999999999995</v>
      </c>
      <c r="AQ24" s="305">
        <v>0.63700000000000001</v>
      </c>
      <c r="AR24" s="543">
        <v>0.627</v>
      </c>
      <c r="AS24" s="543">
        <v>0.61899999999999999</v>
      </c>
      <c r="AT24" s="543">
        <v>0.64500000000000002</v>
      </c>
      <c r="AU24" s="877">
        <v>0.63</v>
      </c>
      <c r="AV24" s="305">
        <v>0.63600000000000001</v>
      </c>
      <c r="AW24" s="305">
        <v>0.53100000000000003</v>
      </c>
      <c r="AX24" s="305">
        <v>0.46300000000000002</v>
      </c>
      <c r="AY24" s="305">
        <v>0.55000000000000004</v>
      </c>
      <c r="AZ24" s="305">
        <v>-9.296874000178168E-2</v>
      </c>
      <c r="BA24" s="547">
        <v>-0.14459293931074169</v>
      </c>
      <c r="BB24" s="305">
        <v>0.63600000000000001</v>
      </c>
      <c r="BC24" s="305">
        <v>0.53100000000000003</v>
      </c>
      <c r="BD24" s="305">
        <v>0.50366</v>
      </c>
      <c r="BE24" s="305">
        <v>0.50853000000000004</v>
      </c>
      <c r="BF24" s="544">
        <v>-3.4470000000000001E-2</v>
      </c>
      <c r="BG24" s="502">
        <v>-6.3480662983425362E-2</v>
      </c>
      <c r="BH24" s="543">
        <v>0.61524999999999996</v>
      </c>
      <c r="BI24" s="543">
        <v>0.62128000000000005</v>
      </c>
      <c r="BJ24" s="543">
        <v>0.63624999999999998</v>
      </c>
      <c r="BK24" s="543">
        <v>0.62461999999999995</v>
      </c>
      <c r="BL24" s="543">
        <v>5.0619999999999998E-2</v>
      </c>
      <c r="BM24" s="787">
        <v>8.8188153310104545E-2</v>
      </c>
      <c r="BN24" s="788">
        <v>0.59460442859294904</v>
      </c>
      <c r="BO24" s="543">
        <v>0.59025123546343505</v>
      </c>
      <c r="BP24" s="543">
        <v>0.69137182912043205</v>
      </c>
      <c r="BQ24" s="543">
        <v>0.62395015892211103</v>
      </c>
      <c r="BR24" s="789">
        <v>-6.0498410778889733E-3</v>
      </c>
      <c r="BS24" s="785">
        <v>-9.6029223458554691E-3</v>
      </c>
      <c r="BT24" s="543">
        <v>0.58943375331785952</v>
      </c>
      <c r="BU24" s="543">
        <v>0.61153659702779184</v>
      </c>
      <c r="BV24" s="543">
        <v>0.58752529128604114</v>
      </c>
      <c r="BW24" s="543">
        <v>0.59638288821475827</v>
      </c>
      <c r="BX24" s="453">
        <v>4.6382888214758222E-2</v>
      </c>
      <c r="BY24" s="880">
        <v>8.4332524026833111E-2</v>
      </c>
      <c r="BZ24" s="543">
        <v>0.57199999999999995</v>
      </c>
      <c r="CA24" s="543">
        <v>0.54</v>
      </c>
      <c r="CB24" s="543">
        <v>0.63</v>
      </c>
      <c r="CC24" s="543">
        <v>0.58299999999999996</v>
      </c>
      <c r="CD24" s="305">
        <f t="shared" ref="CD24:CD25" si="6">CC24-BE24</f>
        <v>7.4469999999999925E-2</v>
      </c>
      <c r="CE24" s="502">
        <f t="shared" ref="CE24:CE25" si="7">CC24/BE24-1</f>
        <v>0.14644170452087368</v>
      </c>
      <c r="CF24" s="543">
        <v>0.71488359650176603</v>
      </c>
      <c r="CG24" s="543">
        <v>0.77150687766461401</v>
      </c>
      <c r="CH24" s="543">
        <v>0.80213259885593502</v>
      </c>
      <c r="CI24" s="543">
        <v>0.764740046004593</v>
      </c>
      <c r="CJ24" s="305">
        <f t="shared" ref="CJ24:CJ25" si="8">CI24-BK24</f>
        <v>0.14012004600459305</v>
      </c>
      <c r="CK24" s="502">
        <f t="shared" ref="CK24:CK25" si="9">CI24/BK24-1</f>
        <v>0.22432846531425987</v>
      </c>
      <c r="CL24" s="543">
        <v>0.88003137708103596</v>
      </c>
      <c r="CM24" s="543">
        <v>0.82091295950891696</v>
      </c>
      <c r="CN24" s="543">
        <v>0.78830484849151605</v>
      </c>
      <c r="CO24" s="543">
        <v>0.83119232037828195</v>
      </c>
      <c r="CP24" s="502">
        <f>CO24/BQ24-1</f>
        <v>0.3321453781087047</v>
      </c>
      <c r="CQ24" s="985">
        <v>0.74432575763700604</v>
      </c>
      <c r="CR24" s="985">
        <v>0.68165297694439497</v>
      </c>
      <c r="CS24" s="985">
        <v>0.65684587776307302</v>
      </c>
      <c r="CT24" s="985">
        <v>0.69897305830553103</v>
      </c>
      <c r="CU24" s="584">
        <f t="shared" si="0"/>
        <v>0.17202064666521744</v>
      </c>
      <c r="CV24" s="545"/>
      <c r="CW24" s="545"/>
      <c r="CX24" s="545"/>
      <c r="CY24" s="545"/>
      <c r="CZ24" s="545"/>
      <c r="DA24" s="545"/>
      <c r="DB24" s="545"/>
      <c r="DC24" s="545"/>
      <c r="DD24" s="545"/>
    </row>
    <row r="25" spans="1:108" x14ac:dyDescent="0.25">
      <c r="A25" s="304" t="s">
        <v>134</v>
      </c>
      <c r="B25" s="194">
        <v>1.6057994199999999</v>
      </c>
      <c r="C25" s="194">
        <v>1.3972294599999999</v>
      </c>
      <c r="D25" s="194">
        <v>1.0269242849429774</v>
      </c>
      <c r="E25" s="194">
        <v>1.0568219881417429</v>
      </c>
      <c r="F25" s="194">
        <v>0.86851316796069189</v>
      </c>
      <c r="G25" s="194">
        <v>0.9155535898377879</v>
      </c>
      <c r="H25" s="194">
        <v>0.80714069812976086</v>
      </c>
      <c r="I25" s="194">
        <v>0.85449911772613119</v>
      </c>
      <c r="J25" s="543">
        <v>0.84299999999999997</v>
      </c>
      <c r="K25" s="543">
        <v>0.82199999999999995</v>
      </c>
      <c r="L25" s="543">
        <v>0.85799999999999998</v>
      </c>
      <c r="M25" s="543">
        <v>0.84099999999999997</v>
      </c>
      <c r="N25" s="543">
        <v>0.96399999999999997</v>
      </c>
      <c r="O25" s="543">
        <v>1.0740000000000001</v>
      </c>
      <c r="P25" s="543">
        <v>1.806</v>
      </c>
      <c r="Q25" s="543">
        <v>0.997</v>
      </c>
      <c r="R25" s="543">
        <v>0.90600000000000003</v>
      </c>
      <c r="S25" s="532">
        <v>1.0661690410221907</v>
      </c>
      <c r="T25" s="532">
        <v>1.0721699450712581</v>
      </c>
      <c r="U25" s="532">
        <v>1.0606485686915088</v>
      </c>
      <c r="V25" s="455">
        <v>1.0668054730071959</v>
      </c>
      <c r="W25" s="532">
        <v>0.96542845466203542</v>
      </c>
      <c r="X25" s="532">
        <v>0.86897577927427239</v>
      </c>
      <c r="Y25" s="532">
        <v>0.76113055628929926</v>
      </c>
      <c r="Z25" s="532">
        <v>0.85612469145128667</v>
      </c>
      <c r="AA25" s="543">
        <v>0.81599999999999995</v>
      </c>
      <c r="AB25" s="543">
        <v>0.79200000000000004</v>
      </c>
      <c r="AC25" s="543">
        <v>0.67300000000000004</v>
      </c>
      <c r="AD25" s="543">
        <v>0.76100000000000001</v>
      </c>
      <c r="AE25" s="454"/>
      <c r="AF25" s="454"/>
      <c r="AG25" s="454"/>
      <c r="AH25" s="454"/>
      <c r="AI25" s="454"/>
      <c r="AJ25" s="454"/>
      <c r="AK25" s="454"/>
      <c r="AL25" s="454"/>
      <c r="AM25" s="543">
        <v>0.70199999999999996</v>
      </c>
      <c r="AN25" s="555">
        <v>0.78200000000000003</v>
      </c>
      <c r="AO25" s="543">
        <v>0.91500000000000004</v>
      </c>
      <c r="AP25" s="543">
        <v>0.81699999999999995</v>
      </c>
      <c r="AQ25" s="543">
        <v>0.83399999999999996</v>
      </c>
      <c r="AR25" s="532">
        <v>0.89200000000000002</v>
      </c>
      <c r="AS25" s="532">
        <v>0.88100000000000001</v>
      </c>
      <c r="AT25" s="532">
        <v>0.93</v>
      </c>
      <c r="AU25" s="532">
        <v>0.90300000000000002</v>
      </c>
      <c r="AV25" s="543">
        <v>0.90500000000000003</v>
      </c>
      <c r="AW25" s="555">
        <v>0.71199999999999997</v>
      </c>
      <c r="AX25" s="543">
        <v>0.59499999999999997</v>
      </c>
      <c r="AY25" s="543">
        <v>0.72799999999999998</v>
      </c>
      <c r="AZ25" s="556">
        <v>-0.12812469145128669</v>
      </c>
      <c r="BA25" s="547">
        <v>-0.14965657775164987</v>
      </c>
      <c r="BB25" s="543">
        <v>0.90500000000000003</v>
      </c>
      <c r="BC25" s="543">
        <v>0.71199999999999997</v>
      </c>
      <c r="BD25" s="543">
        <v>0.65881999999999996</v>
      </c>
      <c r="BE25" s="543">
        <v>0.68100000000000005</v>
      </c>
      <c r="BF25" s="544">
        <v>-7.999999999999996E-2</v>
      </c>
      <c r="BG25" s="547">
        <v>-0.10512483574244413</v>
      </c>
      <c r="BH25" s="543">
        <v>0.84347000000000005</v>
      </c>
      <c r="BI25" s="543">
        <v>0.90173999999999999</v>
      </c>
      <c r="BJ25" s="543">
        <v>0.92578000000000005</v>
      </c>
      <c r="BK25" s="543">
        <v>0.89305000000000001</v>
      </c>
      <c r="BL25" s="543">
        <v>7.6050000000000062E-2</v>
      </c>
      <c r="BM25" s="787">
        <v>9.3084455324357496E-2</v>
      </c>
      <c r="BN25" s="788">
        <v>0.83041395456859302</v>
      </c>
      <c r="BO25" s="543">
        <v>0.83519357530229199</v>
      </c>
      <c r="BP25" s="543">
        <v>1.2044571750058</v>
      </c>
      <c r="BQ25" s="543">
        <v>0.83783989651854895</v>
      </c>
      <c r="BR25" s="789">
        <v>-6.516010348145107E-2</v>
      </c>
      <c r="BS25" s="785">
        <v>-7.2159583035936947E-2</v>
      </c>
      <c r="BT25" s="543">
        <v>0.87321416091257076</v>
      </c>
      <c r="BU25" s="543">
        <v>0.83890155969182523</v>
      </c>
      <c r="BV25" s="543">
        <v>0.78781705079404374</v>
      </c>
      <c r="BW25" s="543">
        <v>0.82840261658811454</v>
      </c>
      <c r="BX25" s="453">
        <v>0.10040261658811456</v>
      </c>
      <c r="BY25" s="880">
        <v>0.13791568212653105</v>
      </c>
      <c r="BZ25" s="543">
        <v>0.73799999999999999</v>
      </c>
      <c r="CA25" s="543">
        <v>0.69</v>
      </c>
      <c r="CB25" s="543">
        <v>0.89500000000000002</v>
      </c>
      <c r="CC25" s="543">
        <v>0.753</v>
      </c>
      <c r="CD25" s="305">
        <f t="shared" si="6"/>
        <v>7.1999999999999953E-2</v>
      </c>
      <c r="CE25" s="502">
        <f t="shared" si="7"/>
        <v>0.10572687224669597</v>
      </c>
      <c r="CF25" s="543">
        <v>1.0611590499700201</v>
      </c>
      <c r="CG25" s="543">
        <v>2.3048245303638599</v>
      </c>
      <c r="CH25" s="543">
        <v>1.5866104000018499</v>
      </c>
      <c r="CI25" s="543">
        <v>1.0902261366786901</v>
      </c>
      <c r="CJ25" s="305">
        <f t="shared" si="8"/>
        <v>0.19717613667869005</v>
      </c>
      <c r="CK25" s="502">
        <f t="shared" si="9"/>
        <v>0.22078958253030634</v>
      </c>
      <c r="CL25" s="543">
        <v>2.6459846666666702</v>
      </c>
      <c r="CM25" s="543">
        <v>3.1167936300000001</v>
      </c>
      <c r="CN25" s="543">
        <v>2.4818554700000002</v>
      </c>
      <c r="CO25" s="543">
        <v>2.7482112555555598</v>
      </c>
      <c r="CP25" s="502">
        <f>CO25/BQ25-1</f>
        <v>2.2801150517839024</v>
      </c>
      <c r="CQ25" s="985">
        <v>1.3586274422078599</v>
      </c>
      <c r="CR25" s="985">
        <v>2.5987634750363302</v>
      </c>
      <c r="CS25" s="985">
        <v>0.90558636144233395</v>
      </c>
      <c r="CT25" s="985">
        <v>1.1898628193002401</v>
      </c>
      <c r="CU25" s="584">
        <f t="shared" si="0"/>
        <v>0.43633397031125654</v>
      </c>
      <c r="CV25" s="545"/>
      <c r="CW25" s="545"/>
      <c r="CX25" s="545"/>
      <c r="CY25" s="545"/>
      <c r="CZ25" s="545"/>
      <c r="DA25" s="545"/>
      <c r="DB25" s="545"/>
      <c r="DC25" s="545"/>
      <c r="DD25" s="545"/>
    </row>
    <row r="26" spans="1:108" s="790" customFormat="1" ht="17.25" customHeight="1" x14ac:dyDescent="0.25">
      <c r="A26" s="454" t="s">
        <v>279</v>
      </c>
      <c r="B26" s="194"/>
      <c r="C26" s="194"/>
      <c r="D26" s="194"/>
      <c r="E26" s="194"/>
      <c r="F26" s="194"/>
      <c r="G26" s="194"/>
      <c r="H26" s="194"/>
      <c r="I26" s="194"/>
      <c r="J26" s="543"/>
      <c r="K26" s="543"/>
      <c r="L26" s="543"/>
      <c r="M26" s="543"/>
      <c r="N26" s="543"/>
      <c r="O26" s="543"/>
      <c r="P26" s="543"/>
      <c r="Q26" s="543"/>
      <c r="R26" s="543"/>
      <c r="S26" s="532"/>
      <c r="T26" s="532"/>
      <c r="U26" s="532"/>
      <c r="V26" s="455"/>
      <c r="W26" s="532"/>
      <c r="X26" s="532"/>
      <c r="Y26" s="532"/>
      <c r="Z26" s="532"/>
      <c r="AA26" s="543"/>
      <c r="AB26" s="543"/>
      <c r="AC26" s="543"/>
      <c r="AD26" s="543"/>
      <c r="AE26" s="454"/>
      <c r="AF26" s="454"/>
      <c r="AG26" s="454"/>
      <c r="AH26" s="454"/>
      <c r="AI26" s="454"/>
      <c r="AJ26" s="454"/>
      <c r="AK26" s="454"/>
      <c r="AL26" s="454"/>
      <c r="AM26" s="543"/>
      <c r="AN26" s="555"/>
      <c r="AO26" s="543"/>
      <c r="AP26" s="543"/>
      <c r="AQ26" s="543"/>
      <c r="AR26" s="532"/>
      <c r="AS26" s="532"/>
      <c r="AT26" s="532"/>
      <c r="AU26" s="532"/>
      <c r="AV26" s="543"/>
      <c r="AW26" s="555"/>
      <c r="AX26" s="543"/>
      <c r="AY26" s="543"/>
      <c r="AZ26" s="556"/>
      <c r="BA26" s="547"/>
      <c r="BB26" s="543"/>
      <c r="BC26" s="543"/>
      <c r="BD26" s="543"/>
      <c r="BE26" s="543"/>
      <c r="BF26" s="544"/>
      <c r="BG26" s="547"/>
      <c r="BH26" s="543"/>
      <c r="BI26" s="543">
        <v>2.1720000000000002</v>
      </c>
      <c r="BJ26" s="543">
        <v>2.1720000000000002</v>
      </c>
      <c r="BK26" s="543">
        <v>2.1720000000000002</v>
      </c>
      <c r="BL26" s="543">
        <v>2.1720000000000002</v>
      </c>
      <c r="BM26" s="787"/>
      <c r="BN26" s="788">
        <v>2.1059999999999999</v>
      </c>
      <c r="BO26" s="543">
        <v>2.1059999999999999</v>
      </c>
      <c r="BP26" s="543">
        <v>2.1059999999999999</v>
      </c>
      <c r="BQ26" s="543">
        <v>2.1059999999999999</v>
      </c>
      <c r="BR26" s="789">
        <v>2.1059999999999999</v>
      </c>
      <c r="BS26" s="785"/>
      <c r="BT26" s="543">
        <v>2.1059999999999999</v>
      </c>
      <c r="BU26" s="543">
        <v>2.1059999999999999</v>
      </c>
      <c r="BV26" s="543">
        <v>2.1059999999999999</v>
      </c>
      <c r="BW26" s="543">
        <v>2.1059999999999999</v>
      </c>
      <c r="BX26" s="453"/>
      <c r="BY26" s="545"/>
      <c r="BZ26" s="545"/>
      <c r="CA26" s="545"/>
      <c r="CB26" s="545"/>
      <c r="CC26" s="545"/>
      <c r="CD26" s="453"/>
      <c r="CE26" s="545"/>
      <c r="CF26" s="545"/>
      <c r="CG26" s="545"/>
      <c r="CH26" s="545"/>
      <c r="CI26" s="545"/>
      <c r="CJ26" s="453"/>
      <c r="CK26" s="545"/>
      <c r="CL26" s="543">
        <v>2.13</v>
      </c>
      <c r="CM26" s="543">
        <v>2.13</v>
      </c>
      <c r="CN26" s="543">
        <v>2.13</v>
      </c>
      <c r="CO26" s="543">
        <v>2.13</v>
      </c>
      <c r="CP26" s="502">
        <f>CO26/BQ26-1</f>
        <v>1.139601139601143E-2</v>
      </c>
      <c r="CQ26" s="985">
        <v>1.0651885000000001</v>
      </c>
      <c r="CR26" s="985">
        <v>1.2250000000000001</v>
      </c>
      <c r="CS26" s="985">
        <v>1.18</v>
      </c>
      <c r="CT26" s="985">
        <v>1.15127540584014</v>
      </c>
      <c r="CU26" s="584">
        <f t="shared" si="0"/>
        <v>-0.45333551479575496</v>
      </c>
      <c r="CV26" s="545"/>
      <c r="CW26" s="545"/>
      <c r="CX26" s="545"/>
      <c r="CY26" s="545"/>
      <c r="CZ26" s="545"/>
      <c r="DA26" s="545"/>
      <c r="DB26" s="545"/>
      <c r="DC26" s="545"/>
      <c r="DD26" s="545"/>
    </row>
    <row r="27" spans="1:108" ht="28.5" customHeight="1" x14ac:dyDescent="0.25">
      <c r="A27" s="879" t="s">
        <v>344</v>
      </c>
      <c r="B27" s="858"/>
      <c r="C27" s="858"/>
      <c r="D27" s="858"/>
      <c r="E27" s="858"/>
      <c r="F27" s="858"/>
      <c r="G27" s="858"/>
      <c r="H27" s="858"/>
      <c r="I27" s="858"/>
      <c r="J27" s="858"/>
      <c r="K27" s="858"/>
      <c r="L27" s="858"/>
      <c r="M27" s="858"/>
      <c r="N27" s="858"/>
      <c r="O27" s="858"/>
      <c r="P27" s="858"/>
      <c r="Q27" s="858"/>
      <c r="R27" s="858"/>
      <c r="S27" s="858" t="s">
        <v>222</v>
      </c>
      <c r="T27" s="858"/>
      <c r="U27" s="858"/>
      <c r="V27" s="858"/>
      <c r="W27" s="858"/>
      <c r="X27" s="858"/>
      <c r="Y27" s="858"/>
      <c r="Z27" s="858"/>
      <c r="AA27" s="858"/>
      <c r="AB27" s="858"/>
      <c r="AC27" s="858"/>
      <c r="AD27" s="858"/>
      <c r="AE27" s="858"/>
      <c r="AF27" s="858"/>
      <c r="AG27" s="858"/>
      <c r="AH27" s="858"/>
      <c r="AI27" s="858"/>
      <c r="AJ27" s="858"/>
      <c r="AK27" s="819"/>
      <c r="AL27" s="819"/>
      <c r="AM27" s="819"/>
      <c r="AN27" s="819"/>
      <c r="AO27" s="819"/>
      <c r="AP27" s="819"/>
      <c r="AQ27" s="545"/>
      <c r="AR27" s="819" t="s">
        <v>238</v>
      </c>
      <c r="AS27" s="819"/>
      <c r="AT27" s="819"/>
      <c r="AU27" s="819"/>
      <c r="AV27" s="819"/>
      <c r="AW27" s="819"/>
      <c r="AX27" s="819"/>
      <c r="AY27" s="819"/>
      <c r="AZ27" s="819"/>
      <c r="BA27" s="819"/>
      <c r="BB27" s="819"/>
      <c r="BC27" s="819"/>
      <c r="BD27" s="819"/>
      <c r="BE27" s="819"/>
      <c r="BF27" s="819"/>
      <c r="BG27" s="819"/>
      <c r="BH27" s="819"/>
      <c r="BI27" s="819"/>
      <c r="BJ27" s="545"/>
      <c r="BK27" s="545"/>
      <c r="BL27" s="545"/>
      <c r="BM27" s="502"/>
      <c r="BN27" s="782"/>
      <c r="BO27" s="783"/>
      <c r="BP27" s="783"/>
      <c r="BQ27" s="783"/>
      <c r="BR27" s="784"/>
      <c r="BS27" s="785"/>
      <c r="BT27" s="545"/>
      <c r="BU27" s="545"/>
      <c r="BV27" s="545"/>
      <c r="BW27" s="545"/>
      <c r="BX27" s="545"/>
      <c r="BY27" s="545"/>
      <c r="BZ27" s="545"/>
      <c r="CA27" s="545"/>
      <c r="CB27" s="545"/>
      <c r="CC27" s="545"/>
      <c r="CD27" s="545"/>
      <c r="CE27" s="545"/>
      <c r="CJ27" s="545"/>
      <c r="CK27" s="545"/>
      <c r="CL27" s="545"/>
      <c r="CM27" s="545"/>
      <c r="CN27" s="545"/>
      <c r="CO27" s="545"/>
      <c r="CP27" s="545"/>
      <c r="CQ27" s="545"/>
      <c r="CR27" s="545"/>
      <c r="CS27" s="545"/>
      <c r="CT27" s="545"/>
      <c r="CU27" s="584"/>
      <c r="CV27" s="545"/>
      <c r="CW27" s="545"/>
      <c r="CX27" s="545"/>
      <c r="CY27" s="545"/>
      <c r="CZ27" s="545"/>
      <c r="DA27" s="545"/>
      <c r="DB27" s="545"/>
      <c r="DC27" s="545"/>
      <c r="DD27" s="545"/>
    </row>
    <row r="28" spans="1:108" x14ac:dyDescent="0.25">
      <c r="A28" s="4" t="s">
        <v>7</v>
      </c>
      <c r="B28" s="301"/>
      <c r="C28" s="301"/>
      <c r="D28" s="301"/>
      <c r="E28" s="541">
        <v>861.49000000000012</v>
      </c>
      <c r="F28" s="541"/>
      <c r="G28" s="541"/>
      <c r="H28" s="541"/>
      <c r="I28" s="541">
        <v>868.35333333333335</v>
      </c>
      <c r="J28" s="301"/>
      <c r="K28" s="301"/>
      <c r="L28" s="301"/>
      <c r="M28" s="541">
        <v>872.78000000000009</v>
      </c>
      <c r="N28" s="305"/>
      <c r="O28" s="541"/>
      <c r="P28" s="541"/>
      <c r="Q28" s="541">
        <v>877.43</v>
      </c>
      <c r="R28" s="541">
        <v>870.01416666666671</v>
      </c>
      <c r="S28" s="541"/>
      <c r="T28" s="541"/>
      <c r="U28" s="541"/>
      <c r="V28" s="541">
        <v>873.03666666666675</v>
      </c>
      <c r="W28" s="541"/>
      <c r="X28" s="541"/>
      <c r="Y28" s="541"/>
      <c r="Z28" s="541">
        <v>1005.7233333333334</v>
      </c>
      <c r="AA28" s="541"/>
      <c r="AB28" s="541"/>
      <c r="AC28" s="541"/>
      <c r="AD28" s="541">
        <v>1180.7033333333331</v>
      </c>
      <c r="AM28" s="541"/>
      <c r="AN28" s="541"/>
      <c r="AO28" s="553"/>
      <c r="AP28" s="541">
        <v>1418.9</v>
      </c>
      <c r="AQ28" s="541">
        <v>1119.5899999999999</v>
      </c>
      <c r="AR28" s="541"/>
      <c r="AS28" s="541"/>
      <c r="AT28" s="541"/>
      <c r="AU28" s="549">
        <v>1285.47</v>
      </c>
      <c r="AV28" s="541"/>
      <c r="AW28" s="541"/>
      <c r="AX28" s="553"/>
      <c r="AY28" s="541">
        <v>1675.5933333333335</v>
      </c>
      <c r="AZ28" s="549">
        <v>669.87000000000012</v>
      </c>
      <c r="BA28" s="552">
        <v>0.66605792845613609</v>
      </c>
      <c r="BB28" s="541"/>
      <c r="BC28" s="541"/>
      <c r="BD28" s="541"/>
      <c r="BE28" s="541">
        <v>1761.6186666666665</v>
      </c>
      <c r="BF28" s="549">
        <v>580.91533333333336</v>
      </c>
      <c r="BG28" s="550">
        <v>0.4920078710147342</v>
      </c>
      <c r="BH28" s="541"/>
      <c r="BI28" s="541"/>
      <c r="BJ28" s="541"/>
      <c r="BK28" s="541">
        <v>1495.3066666666666</v>
      </c>
      <c r="BL28" s="541">
        <v>76.406666666666524</v>
      </c>
      <c r="BM28" s="550">
        <v>5.3849225926186906E-2</v>
      </c>
      <c r="BN28" s="490"/>
      <c r="BO28" s="541"/>
      <c r="BP28" s="541"/>
      <c r="BQ28" s="541">
        <v>1809.6403333333335</v>
      </c>
      <c r="BR28" s="549">
        <v>524.17033333333347</v>
      </c>
      <c r="BS28" s="550">
        <v>0.40776551248440907</v>
      </c>
      <c r="BT28" s="550"/>
      <c r="BU28" s="550"/>
      <c r="BV28" s="550"/>
      <c r="BW28" s="541">
        <v>2038.4</v>
      </c>
      <c r="BX28" s="549">
        <v>362.80666666666662</v>
      </c>
      <c r="BY28" s="550">
        <v>0.21652429587131317</v>
      </c>
      <c r="BZ28" s="541"/>
      <c r="CA28" s="541"/>
      <c r="CB28" s="541"/>
      <c r="CC28" s="541">
        <f>SUM(CC29)</f>
        <v>2480.8270000000007</v>
      </c>
      <c r="CD28" s="541">
        <f>CC28-BE28</f>
        <v>719.20833333333417</v>
      </c>
      <c r="CE28" s="550">
        <f>CC28/BE28-1</f>
        <v>0.40826561783329618</v>
      </c>
      <c r="CF28" s="541"/>
      <c r="CG28" s="541"/>
      <c r="CH28" s="541"/>
      <c r="CI28" s="541">
        <f>SUM(CI29)</f>
        <v>1770.8223333333333</v>
      </c>
      <c r="CJ28" s="541">
        <f>CI28-BK28</f>
        <v>275.51566666666668</v>
      </c>
      <c r="CK28" s="550">
        <f>CI28/BK28-1</f>
        <v>0.18425362021614289</v>
      </c>
      <c r="CL28" s="541"/>
      <c r="CM28" s="541"/>
      <c r="CN28" s="541"/>
      <c r="CO28" s="541">
        <f>SUM(CO29)</f>
        <v>2029.5293333333334</v>
      </c>
      <c r="CP28" s="550">
        <f>CO28/BQ28-1</f>
        <v>0.1215097806728076</v>
      </c>
      <c r="CQ28" s="987"/>
      <c r="CR28" s="987"/>
      <c r="CS28" s="987"/>
      <c r="CT28" s="987">
        <v>3529.3709999999996</v>
      </c>
      <c r="CU28" s="993">
        <f t="shared" si="0"/>
        <v>0.73144181711145961</v>
      </c>
      <c r="CV28" s="545"/>
      <c r="CW28" s="545"/>
      <c r="CX28" s="545"/>
      <c r="CY28" s="545"/>
      <c r="CZ28" s="545"/>
      <c r="DA28" s="545"/>
      <c r="DB28" s="545"/>
    </row>
    <row r="29" spans="1:108" x14ac:dyDescent="0.25">
      <c r="A29" s="304" t="s">
        <v>132</v>
      </c>
      <c r="B29" s="453">
        <v>865.18</v>
      </c>
      <c r="C29" s="453">
        <v>861.59</v>
      </c>
      <c r="D29" s="453">
        <v>857.7</v>
      </c>
      <c r="E29" s="544">
        <v>861.49000000000012</v>
      </c>
      <c r="F29" s="544">
        <v>879.58</v>
      </c>
      <c r="G29" s="544">
        <v>881.91</v>
      </c>
      <c r="H29" s="544">
        <v>843.57</v>
      </c>
      <c r="I29" s="544">
        <v>868.35333333333335</v>
      </c>
      <c r="J29" s="305">
        <v>872.17</v>
      </c>
      <c r="K29" s="305">
        <v>864.17</v>
      </c>
      <c r="L29" s="305">
        <v>882</v>
      </c>
      <c r="M29" s="305">
        <v>872.78000000000009</v>
      </c>
      <c r="N29" s="305">
        <v>870.56</v>
      </c>
      <c r="O29" s="305">
        <v>874.69</v>
      </c>
      <c r="P29" s="305">
        <v>887.05</v>
      </c>
      <c r="Q29" s="305">
        <v>877.43</v>
      </c>
      <c r="R29" s="305">
        <v>870.01</v>
      </c>
      <c r="S29" s="305">
        <v>915.83</v>
      </c>
      <c r="T29" s="305">
        <v>845.43</v>
      </c>
      <c r="U29" s="305">
        <v>857.85</v>
      </c>
      <c r="V29" s="305">
        <v>873.03666666666675</v>
      </c>
      <c r="W29" s="305">
        <v>1020.63</v>
      </c>
      <c r="X29" s="305">
        <v>946.76</v>
      </c>
      <c r="Y29" s="305">
        <v>1049.78</v>
      </c>
      <c r="Z29" s="544">
        <v>1005.7233333333334</v>
      </c>
      <c r="AA29" s="305">
        <v>1033.3499999999999</v>
      </c>
      <c r="AB29" s="305">
        <v>1243.23</v>
      </c>
      <c r="AC29" s="305">
        <v>1265.53</v>
      </c>
      <c r="AD29" s="305">
        <v>1180.7033333333331</v>
      </c>
      <c r="AM29" s="544">
        <v>1217</v>
      </c>
      <c r="AN29" s="554">
        <v>1603.94</v>
      </c>
      <c r="AO29" s="544">
        <v>1435.75</v>
      </c>
      <c r="AP29" s="544">
        <v>1418.9</v>
      </c>
      <c r="AQ29" s="544">
        <v>1119.5899999999999</v>
      </c>
      <c r="AR29" s="500">
        <v>1233.6500000000001</v>
      </c>
      <c r="AS29" s="500">
        <v>1176.6300000000001</v>
      </c>
      <c r="AT29" s="500">
        <v>1446.14</v>
      </c>
      <c r="AU29" s="528">
        <v>1285.47</v>
      </c>
      <c r="AV29" s="544">
        <v>1371.15</v>
      </c>
      <c r="AW29" s="554">
        <v>1615.92</v>
      </c>
      <c r="AX29" s="544">
        <v>2039.71</v>
      </c>
      <c r="AY29" s="544">
        <v>1675.5933333333335</v>
      </c>
      <c r="AZ29" s="559">
        <v>669.87000000000012</v>
      </c>
      <c r="BA29" s="557">
        <v>0.66605792845613609</v>
      </c>
      <c r="BB29" s="305">
        <v>1835.13</v>
      </c>
      <c r="BC29" s="305">
        <v>1893.12</v>
      </c>
      <c r="BD29" s="305">
        <v>1556.6059999999998</v>
      </c>
      <c r="BE29" s="305">
        <v>1761.6186666666665</v>
      </c>
      <c r="BF29" s="500">
        <v>580.91533333333336</v>
      </c>
      <c r="BG29" s="547">
        <v>0.4920078710147342</v>
      </c>
      <c r="BH29" s="305">
        <v>1554.34</v>
      </c>
      <c r="BI29" s="305">
        <v>1448.14</v>
      </c>
      <c r="BJ29" s="305">
        <v>1483.44</v>
      </c>
      <c r="BK29" s="305">
        <v>1495.3066666666666</v>
      </c>
      <c r="BL29" s="305">
        <v>76.406666666666524</v>
      </c>
      <c r="BM29" s="502">
        <v>5.3849225926186906E-2</v>
      </c>
      <c r="BN29" s="786">
        <v>1727.0800000000002</v>
      </c>
      <c r="BO29" s="305">
        <v>1681.876</v>
      </c>
      <c r="BP29" s="305">
        <v>2019.9650000000001</v>
      </c>
      <c r="BQ29" s="305">
        <v>1809.6403333333335</v>
      </c>
      <c r="BR29" s="784">
        <v>524.17033333333347</v>
      </c>
      <c r="BS29" s="785">
        <v>0.40776551248440907</v>
      </c>
      <c r="BT29" s="305">
        <v>2069.3510000000001</v>
      </c>
      <c r="BU29" s="305">
        <v>2276.002</v>
      </c>
      <c r="BV29" s="305">
        <v>1769.8469999999998</v>
      </c>
      <c r="BW29" s="305">
        <v>2038.4</v>
      </c>
      <c r="BX29" s="527">
        <v>362.80666666666662</v>
      </c>
      <c r="BY29" s="880">
        <v>0.21652429587131317</v>
      </c>
      <c r="BZ29" s="305">
        <v>2305.3270000000002</v>
      </c>
      <c r="CA29" s="305">
        <v>2933.2660000000001</v>
      </c>
      <c r="CB29" s="305">
        <v>2203.8880000000004</v>
      </c>
      <c r="CC29" s="305">
        <f>SUM(BZ29:CB29)/3</f>
        <v>2480.8270000000007</v>
      </c>
      <c r="CD29" s="305">
        <f>CC29-BE29</f>
        <v>719.20833333333417</v>
      </c>
      <c r="CE29" s="502">
        <f>CC29/BE29-1</f>
        <v>0.40826561783329618</v>
      </c>
      <c r="CF29" s="305">
        <v>2355.6809999999996</v>
      </c>
      <c r="CG29" s="305">
        <v>1441.6200000000003</v>
      </c>
      <c r="CH29" s="305">
        <v>1515.1659999999997</v>
      </c>
      <c r="CI29" s="305">
        <v>1770.8223333333333</v>
      </c>
      <c r="CJ29" s="305">
        <f>CI29-BK29</f>
        <v>275.51566666666668</v>
      </c>
      <c r="CK29" s="502">
        <f>CI29/BK29-1</f>
        <v>0.18425362021614289</v>
      </c>
      <c r="CL29" s="305">
        <v>2347.3520000000003</v>
      </c>
      <c r="CM29" s="305">
        <v>1772.0880000000002</v>
      </c>
      <c r="CN29" s="305">
        <v>1969.1479999999999</v>
      </c>
      <c r="CO29" s="305">
        <v>2029.5293333333334</v>
      </c>
      <c r="CP29" s="502">
        <f>CO29/BQ29-1</f>
        <v>0.1215097806728076</v>
      </c>
      <c r="CQ29" s="988">
        <v>2677.485999999999</v>
      </c>
      <c r="CR29" s="988">
        <v>3483.7080000000005</v>
      </c>
      <c r="CS29" s="988">
        <v>4426.9189999999999</v>
      </c>
      <c r="CT29" s="988">
        <v>3529.3709999999996</v>
      </c>
      <c r="CU29" s="584">
        <f t="shared" si="0"/>
        <v>0.73144181711145961</v>
      </c>
      <c r="CV29" s="545"/>
      <c r="CW29" s="545"/>
      <c r="CX29" s="545"/>
      <c r="CY29" s="545"/>
      <c r="CZ29" s="545"/>
      <c r="DA29" s="545"/>
      <c r="DB29" s="545"/>
    </row>
    <row r="30" spans="1:108" x14ac:dyDescent="0.25">
      <c r="A30" s="304" t="s">
        <v>133</v>
      </c>
      <c r="B30" s="453">
        <v>337.63400000000001</v>
      </c>
      <c r="C30" s="453">
        <v>367.94900000000001</v>
      </c>
      <c r="D30" s="453">
        <v>364.82299999999998</v>
      </c>
      <c r="E30" s="544">
        <v>356.80199999999996</v>
      </c>
      <c r="F30" s="544">
        <v>378.64</v>
      </c>
      <c r="G30" s="544">
        <v>394.34899999999999</v>
      </c>
      <c r="H30" s="544">
        <v>393.05099999999999</v>
      </c>
      <c r="I30" s="544">
        <v>388.68</v>
      </c>
      <c r="J30" s="305">
        <v>373.87</v>
      </c>
      <c r="K30" s="305">
        <v>393.72</v>
      </c>
      <c r="L30" s="305">
        <v>422.81</v>
      </c>
      <c r="M30" s="305">
        <v>396.8</v>
      </c>
      <c r="N30" s="305">
        <v>401.48</v>
      </c>
      <c r="O30" s="305">
        <v>397.04</v>
      </c>
      <c r="P30" s="305">
        <v>366.76</v>
      </c>
      <c r="Q30" s="305">
        <v>388.43</v>
      </c>
      <c r="R30" s="305">
        <v>382.67666666666668</v>
      </c>
      <c r="S30" s="305">
        <v>365.81099999999998</v>
      </c>
      <c r="T30" s="305">
        <v>358.88400000000001</v>
      </c>
      <c r="U30" s="305">
        <v>380.74099999999999</v>
      </c>
      <c r="V30" s="305">
        <v>368.47866666666664</v>
      </c>
      <c r="W30" s="305">
        <v>387.25400000000002</v>
      </c>
      <c r="X30" s="305">
        <v>396.66899999999998</v>
      </c>
      <c r="Y30" s="305">
        <v>354.34399999999999</v>
      </c>
      <c r="Z30" s="544">
        <v>379.42233333333337</v>
      </c>
      <c r="AA30" s="305">
        <v>358.5</v>
      </c>
      <c r="AB30" s="305">
        <v>285.58</v>
      </c>
      <c r="AC30" s="305">
        <v>374.32</v>
      </c>
      <c r="AD30" s="305">
        <v>339.46666666666664</v>
      </c>
      <c r="AM30" s="305">
        <v>352.29</v>
      </c>
      <c r="AN30" s="305">
        <v>342.64</v>
      </c>
      <c r="AO30" s="305">
        <v>325.20999999999998</v>
      </c>
      <c r="AP30" s="305">
        <v>340.05</v>
      </c>
      <c r="AQ30" s="305">
        <v>365.19</v>
      </c>
      <c r="AR30" s="500">
        <v>347.17</v>
      </c>
      <c r="AS30" s="500">
        <v>332.59</v>
      </c>
      <c r="AT30" s="500">
        <v>341.48</v>
      </c>
      <c r="AU30" s="528">
        <v>340.41</v>
      </c>
      <c r="AV30" s="305">
        <v>346.44</v>
      </c>
      <c r="AW30" s="305">
        <v>339.32</v>
      </c>
      <c r="AX30" s="305">
        <v>326.63</v>
      </c>
      <c r="AY30" s="305">
        <v>337.46333333333331</v>
      </c>
      <c r="AZ30" s="559">
        <v>-41.95900000000006</v>
      </c>
      <c r="BA30" s="557">
        <v>-0.11058653198239088</v>
      </c>
      <c r="BB30" s="305">
        <v>335.27</v>
      </c>
      <c r="BC30" s="305">
        <v>342.96</v>
      </c>
      <c r="BD30" s="305">
        <v>413.06</v>
      </c>
      <c r="BE30" s="305">
        <v>363.76333333333332</v>
      </c>
      <c r="BF30" s="544">
        <v>24.296666666666681</v>
      </c>
      <c r="BG30" s="502">
        <v>7.1573055773762828E-2</v>
      </c>
      <c r="BH30" s="305">
        <v>373.22</v>
      </c>
      <c r="BI30" s="305">
        <v>349.97</v>
      </c>
      <c r="BJ30" s="305">
        <v>327.31</v>
      </c>
      <c r="BK30" s="305">
        <v>350.16666666666669</v>
      </c>
      <c r="BL30" s="305">
        <v>10.116666666666674</v>
      </c>
      <c r="BM30" s="502">
        <v>2.9750526883301598E-2</v>
      </c>
      <c r="BN30" s="786">
        <v>313.10000000000002</v>
      </c>
      <c r="BO30" s="305">
        <v>321.322</v>
      </c>
      <c r="BP30" s="305">
        <v>312.06799999999998</v>
      </c>
      <c r="BQ30" s="305">
        <v>315.49666666666667</v>
      </c>
      <c r="BR30" s="784">
        <v>-24.913333333333355</v>
      </c>
      <c r="BS30" s="785">
        <v>-7.3186255789587151E-2</v>
      </c>
      <c r="BT30" s="305">
        <v>322.64499999999998</v>
      </c>
      <c r="BU30" s="305">
        <v>295.97800000000001</v>
      </c>
      <c r="BV30" s="305">
        <v>317.53199999999998</v>
      </c>
      <c r="BW30" s="305">
        <v>312.05166666666668</v>
      </c>
      <c r="BX30" s="527">
        <v>-25.411666666666633</v>
      </c>
      <c r="BY30" s="880">
        <v>-7.5302008119400576E-2</v>
      </c>
      <c r="BZ30" s="305">
        <v>297.33</v>
      </c>
      <c r="CA30" s="305">
        <v>280.971</v>
      </c>
      <c r="CB30" s="305">
        <v>334.09</v>
      </c>
      <c r="CC30" s="305">
        <f>SUM(BZ30:CB30)/3</f>
        <v>304.13033333333328</v>
      </c>
      <c r="CD30" s="305">
        <f t="shared" ref="CD30:CD31" si="10">CC30-BE30</f>
        <v>-59.633000000000038</v>
      </c>
      <c r="CE30" s="502">
        <f t="shared" ref="CE30:CE31" si="11">CC30/BE30-1</f>
        <v>-0.16393350988279931</v>
      </c>
      <c r="CF30" s="305">
        <v>312.255</v>
      </c>
      <c r="CG30" s="305">
        <v>335.46899999999999</v>
      </c>
      <c r="CH30" s="305">
        <v>309.52499999999998</v>
      </c>
      <c r="CI30" s="305">
        <v>319.08299999999997</v>
      </c>
      <c r="CJ30" s="305">
        <f t="shared" ref="CJ30:CJ31" si="12">CI30-BK30</f>
        <v>-31.083666666666716</v>
      </c>
      <c r="CK30" s="502">
        <f t="shared" ref="CK30:CK31" si="13">CI30/BK30-1</f>
        <v>-8.876820561637333E-2</v>
      </c>
      <c r="CL30" s="305">
        <v>229.45599999999999</v>
      </c>
      <c r="CM30" s="305">
        <v>251.11199999999999</v>
      </c>
      <c r="CN30" s="305">
        <v>253.94200000000001</v>
      </c>
      <c r="CO30" s="305">
        <v>244.83666666666667</v>
      </c>
      <c r="CP30" s="502">
        <f>CO30/BQ30-1</f>
        <v>-0.22396433137169969</v>
      </c>
      <c r="CQ30" s="988">
        <v>243.21299999999999</v>
      </c>
      <c r="CR30" s="988">
        <v>205.24799999999999</v>
      </c>
      <c r="CS30" s="988">
        <v>158.017</v>
      </c>
      <c r="CT30" s="988">
        <v>202.15933333333336</v>
      </c>
      <c r="CU30" s="584">
        <f t="shared" si="0"/>
        <v>-0.35216069988410026</v>
      </c>
    </row>
    <row r="31" spans="1:108" x14ac:dyDescent="0.25">
      <c r="A31" s="304" t="s">
        <v>134</v>
      </c>
      <c r="B31" s="454">
        <v>175.07</v>
      </c>
      <c r="C31" s="454">
        <v>171.05500000000001</v>
      </c>
      <c r="D31" s="454">
        <v>162.292</v>
      </c>
      <c r="E31" s="454">
        <v>169.47233333333335</v>
      </c>
      <c r="F31" s="454">
        <v>152.69</v>
      </c>
      <c r="G31" s="454">
        <v>147.74799999999999</v>
      </c>
      <c r="H31" s="454">
        <v>146.14699999999999</v>
      </c>
      <c r="I31" s="454">
        <v>148.86166666666665</v>
      </c>
      <c r="J31" s="305">
        <v>154.26</v>
      </c>
      <c r="K31" s="305">
        <v>146.19</v>
      </c>
      <c r="L31" s="305">
        <v>149.87</v>
      </c>
      <c r="M31" s="305">
        <v>150.10666666666665</v>
      </c>
      <c r="N31" s="305">
        <v>149.31</v>
      </c>
      <c r="O31" s="305">
        <v>155.44</v>
      </c>
      <c r="P31" s="305">
        <v>166.7</v>
      </c>
      <c r="Q31" s="305">
        <v>157.15</v>
      </c>
      <c r="R31" s="305">
        <v>156.39750000000001</v>
      </c>
      <c r="S31" s="305">
        <v>213.083</v>
      </c>
      <c r="T31" s="305">
        <v>156.35499999999999</v>
      </c>
      <c r="U31" s="305">
        <v>156.458</v>
      </c>
      <c r="V31" s="305">
        <v>175.29866666666666</v>
      </c>
      <c r="W31" s="452">
        <v>309.01100000000002</v>
      </c>
      <c r="X31" s="305">
        <v>230.24600000000001</v>
      </c>
      <c r="Y31" s="305">
        <v>345.96</v>
      </c>
      <c r="Z31" s="544">
        <v>295.07233333333335</v>
      </c>
      <c r="AA31" s="305">
        <v>346.89</v>
      </c>
      <c r="AB31" s="305">
        <v>518.5</v>
      </c>
      <c r="AC31" s="305">
        <v>554.17999999999995</v>
      </c>
      <c r="AD31" s="305">
        <v>473.19</v>
      </c>
      <c r="AF31" s="545" t="s">
        <v>223</v>
      </c>
      <c r="AM31" s="544">
        <v>518.27</v>
      </c>
      <c r="AN31" s="554">
        <v>888.16</v>
      </c>
      <c r="AO31" s="544">
        <v>707.17</v>
      </c>
      <c r="AP31" s="544">
        <v>704.53</v>
      </c>
      <c r="AQ31" s="544">
        <v>412.02</v>
      </c>
      <c r="AR31" s="881">
        <v>387.25</v>
      </c>
      <c r="AS31" s="500">
        <v>366.21</v>
      </c>
      <c r="AT31" s="500">
        <v>604.53</v>
      </c>
      <c r="AU31" s="500">
        <v>452.66</v>
      </c>
      <c r="AV31" s="544">
        <v>529.84</v>
      </c>
      <c r="AW31" s="554">
        <v>717.01</v>
      </c>
      <c r="AX31" s="544">
        <v>1110.49</v>
      </c>
      <c r="AY31" s="544">
        <v>782.44666666666672</v>
      </c>
      <c r="AZ31" s="559">
        <v>487.37433333333337</v>
      </c>
      <c r="BA31" s="557">
        <v>1.6517113882810657</v>
      </c>
      <c r="BB31" s="305">
        <v>884.72</v>
      </c>
      <c r="BC31" s="305">
        <v>919.3</v>
      </c>
      <c r="BD31" s="305">
        <v>493.69</v>
      </c>
      <c r="BE31" s="305">
        <v>765.90333333333331</v>
      </c>
      <c r="BF31" s="500">
        <v>292.71333333333331</v>
      </c>
      <c r="BG31" s="547">
        <v>0.61859577195911442</v>
      </c>
      <c r="BH31" s="305">
        <v>617.65</v>
      </c>
      <c r="BI31" s="305">
        <v>601.64</v>
      </c>
      <c r="BJ31" s="305">
        <v>656.38499999999999</v>
      </c>
      <c r="BK31" s="305">
        <v>625.22500000000002</v>
      </c>
      <c r="BL31" s="305">
        <v>-79.30499999999995</v>
      </c>
      <c r="BM31" s="502">
        <v>-0.11256440463855333</v>
      </c>
      <c r="BN31" s="786">
        <v>721.46100000000001</v>
      </c>
      <c r="BO31" s="305">
        <v>670.40499999999997</v>
      </c>
      <c r="BP31" s="305">
        <v>1025.492</v>
      </c>
      <c r="BQ31" s="305">
        <v>805.78600000000006</v>
      </c>
      <c r="BR31" s="784">
        <v>353.12600000000003</v>
      </c>
      <c r="BS31" s="785">
        <v>0.7801131091768656</v>
      </c>
      <c r="BT31" s="305">
        <v>995.10900000000004</v>
      </c>
      <c r="BU31" s="305">
        <v>1174.568</v>
      </c>
      <c r="BV31" s="305">
        <v>542.70100000000002</v>
      </c>
      <c r="BW31" s="305">
        <v>904.12600000000009</v>
      </c>
      <c r="BX31" s="527">
        <v>121.67933333333337</v>
      </c>
      <c r="BY31" s="880">
        <v>0.15551134475619222</v>
      </c>
      <c r="BZ31" s="305">
        <v>1115.924</v>
      </c>
      <c r="CA31" s="305">
        <v>1784.6610000000001</v>
      </c>
      <c r="CB31" s="305">
        <v>1015.367</v>
      </c>
      <c r="CC31" s="305">
        <f>SUM(BZ31:CB31)/3</f>
        <v>1305.3173333333334</v>
      </c>
      <c r="CD31" s="305">
        <f t="shared" si="10"/>
        <v>539.4140000000001</v>
      </c>
      <c r="CE31" s="502">
        <f t="shared" si="11"/>
        <v>0.70428470085432893</v>
      </c>
      <c r="CF31" s="305">
        <v>1208.7529999999999</v>
      </c>
      <c r="CG31" s="305">
        <v>366.69600000000003</v>
      </c>
      <c r="CH31" s="305">
        <v>479.613</v>
      </c>
      <c r="CI31" s="305">
        <v>685.02066666666667</v>
      </c>
      <c r="CJ31" s="305">
        <f t="shared" si="12"/>
        <v>59.795666666666648</v>
      </c>
      <c r="CK31" s="502">
        <f t="shared" si="13"/>
        <v>9.5638636757434003E-2</v>
      </c>
      <c r="CL31" s="305">
        <v>1057.1880000000001</v>
      </c>
      <c r="CM31" s="305">
        <v>379.72399999999999</v>
      </c>
      <c r="CN31" s="305">
        <v>509.09500000000003</v>
      </c>
      <c r="CO31" s="305">
        <v>648.66899999999998</v>
      </c>
      <c r="CP31" s="502">
        <f>CO31/BQ31-1</f>
        <v>-0.19498601365623136</v>
      </c>
      <c r="CQ31" s="988">
        <v>1237.1020000000001</v>
      </c>
      <c r="CR31" s="988">
        <v>2156.8040000000001</v>
      </c>
      <c r="CS31" s="988">
        <v>3117.2629999999999</v>
      </c>
      <c r="CT31" s="988">
        <v>2170.3896666666665</v>
      </c>
      <c r="CU31" s="584">
        <f t="shared" si="0"/>
        <v>1.4005389366821288</v>
      </c>
    </row>
    <row r="32" spans="1:108" ht="28.5" customHeight="1" x14ac:dyDescent="0.25">
      <c r="A32" s="879" t="s">
        <v>239</v>
      </c>
      <c r="B32" s="858"/>
      <c r="C32" s="858"/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858"/>
      <c r="O32" s="858"/>
      <c r="P32" s="858"/>
      <c r="Q32" s="858"/>
      <c r="R32" s="858"/>
      <c r="S32" s="858" t="s">
        <v>224</v>
      </c>
      <c r="T32" s="858"/>
      <c r="U32" s="858"/>
      <c r="V32" s="858"/>
      <c r="W32" s="858"/>
      <c r="X32" s="858"/>
      <c r="Y32" s="858"/>
      <c r="Z32" s="858"/>
      <c r="AA32" s="858"/>
      <c r="AB32" s="858"/>
      <c r="AC32" s="858"/>
      <c r="AD32" s="858"/>
      <c r="AE32" s="858"/>
      <c r="AF32" s="858"/>
      <c r="AG32" s="858"/>
      <c r="AH32" s="858"/>
      <c r="AI32" s="858"/>
      <c r="AJ32" s="858"/>
      <c r="AK32" s="819"/>
      <c r="AL32" s="819"/>
      <c r="AM32" s="819"/>
      <c r="AN32" s="819"/>
      <c r="AO32" s="819"/>
      <c r="AP32" s="819"/>
      <c r="AQ32" s="545"/>
      <c r="AR32" s="819" t="s">
        <v>239</v>
      </c>
      <c r="AS32" s="819"/>
      <c r="AT32" s="819"/>
      <c r="AU32" s="819"/>
      <c r="AV32" s="819"/>
      <c r="AW32" s="819"/>
      <c r="AX32" s="819"/>
      <c r="AY32" s="819"/>
      <c r="AZ32" s="819"/>
      <c r="BA32" s="819"/>
      <c r="BB32" s="819"/>
      <c r="BC32" s="819"/>
      <c r="BD32" s="819"/>
      <c r="BE32" s="819"/>
      <c r="BF32" s="819"/>
      <c r="BG32" s="819"/>
      <c r="BH32" s="819"/>
      <c r="BI32" s="819"/>
      <c r="BJ32" s="545"/>
      <c r="BK32" s="545"/>
      <c r="BL32" s="545"/>
      <c r="BM32" s="502"/>
      <c r="BN32" s="782"/>
      <c r="BO32" s="783"/>
      <c r="BP32" s="783"/>
      <c r="BQ32" s="783"/>
      <c r="BR32" s="784"/>
      <c r="BS32" s="785"/>
      <c r="BT32" s="545"/>
      <c r="BU32" s="545"/>
      <c r="BV32" s="545"/>
      <c r="BW32" s="545"/>
      <c r="BX32" s="545"/>
      <c r="BY32" s="545"/>
      <c r="BZ32" s="545"/>
      <c r="CA32" s="545" t="s">
        <v>223</v>
      </c>
      <c r="CB32" s="545" t="s">
        <v>223</v>
      </c>
      <c r="CC32" s="545" t="s">
        <v>223</v>
      </c>
      <c r="CD32" s="545"/>
      <c r="CE32" s="545"/>
      <c r="CF32" s="545"/>
      <c r="CG32" s="545" t="s">
        <v>223</v>
      </c>
      <c r="CH32" s="545" t="s">
        <v>223</v>
      </c>
      <c r="CI32" s="545" t="s">
        <v>223</v>
      </c>
      <c r="CJ32" s="545"/>
      <c r="CK32" s="545"/>
      <c r="CP32" s="545"/>
      <c r="CU32" s="584"/>
    </row>
    <row r="33" spans="1:99" x14ac:dyDescent="0.25">
      <c r="A33" s="4" t="s">
        <v>7</v>
      </c>
      <c r="B33" s="301"/>
      <c r="C33" s="301"/>
      <c r="D33" s="301"/>
      <c r="E33" s="541">
        <v>209019.11413034648</v>
      </c>
      <c r="F33" s="541"/>
      <c r="G33" s="541"/>
      <c r="H33" s="541"/>
      <c r="I33" s="541">
        <v>152599.09960929852</v>
      </c>
      <c r="J33" s="301"/>
      <c r="K33" s="301"/>
      <c r="L33" s="301"/>
      <c r="M33" s="541">
        <v>143323.07999999999</v>
      </c>
      <c r="N33" s="541"/>
      <c r="O33" s="541"/>
      <c r="P33" s="541"/>
      <c r="Q33" s="541">
        <v>200557.23</v>
      </c>
      <c r="R33" s="541">
        <v>211598.56</v>
      </c>
      <c r="S33" s="541"/>
      <c r="T33" s="541"/>
      <c r="U33" s="541"/>
      <c r="V33" s="541">
        <v>195897.305318484</v>
      </c>
      <c r="W33" s="541"/>
      <c r="X33" s="541"/>
      <c r="Y33" s="541"/>
      <c r="Z33" s="541">
        <v>143800.02005189631</v>
      </c>
      <c r="AA33" s="541"/>
      <c r="AB33" s="541"/>
      <c r="AC33" s="541"/>
      <c r="AD33" s="541">
        <v>157111.35</v>
      </c>
      <c r="AE33" s="502"/>
      <c r="AM33" s="541"/>
      <c r="AN33" s="541"/>
      <c r="AO33" s="541"/>
      <c r="AP33" s="541">
        <v>219285.95</v>
      </c>
      <c r="AQ33" s="541">
        <v>181382.19</v>
      </c>
      <c r="AR33" s="541"/>
      <c r="AS33" s="541"/>
      <c r="AT33" s="541"/>
      <c r="AU33" s="541">
        <v>211723.53341136788</v>
      </c>
      <c r="AV33" s="541"/>
      <c r="AW33" s="541"/>
      <c r="AX33" s="541"/>
      <c r="AY33" s="541">
        <v>159739.48392619452</v>
      </c>
      <c r="AZ33" s="549">
        <v>15939.463874298206</v>
      </c>
      <c r="BA33" s="552">
        <v>0.11084465682651357</v>
      </c>
      <c r="BB33" s="541"/>
      <c r="BC33" s="541"/>
      <c r="BD33" s="541"/>
      <c r="BE33" s="541">
        <v>175724.64344054851</v>
      </c>
      <c r="BF33" s="549">
        <v>18613.293440548499</v>
      </c>
      <c r="BG33" s="550">
        <v>0.1184719846182245</v>
      </c>
      <c r="BH33" s="541"/>
      <c r="BI33" s="541"/>
      <c r="BJ33" s="541"/>
      <c r="BK33" s="541">
        <v>234852.41890234756</v>
      </c>
      <c r="BL33" s="541">
        <v>15566.468902347551</v>
      </c>
      <c r="BM33" s="550">
        <v>7.0987078298210937E-2</v>
      </c>
      <c r="BN33" s="490"/>
      <c r="BO33" s="541"/>
      <c r="BP33" s="541"/>
      <c r="BQ33" s="541">
        <v>216888.42710181259</v>
      </c>
      <c r="BR33" s="549">
        <v>5164.8936904447037</v>
      </c>
      <c r="BS33" s="550">
        <v>2.439451867832565E-2</v>
      </c>
      <c r="BT33" s="550"/>
      <c r="BU33" s="550"/>
      <c r="BV33" s="550"/>
      <c r="BW33" s="541">
        <v>166998.70900542912</v>
      </c>
      <c r="BX33" s="549">
        <v>7259.2250792346022</v>
      </c>
      <c r="BY33" s="550">
        <v>4.5444150067422528E-2</v>
      </c>
      <c r="BZ33" s="541"/>
      <c r="CA33" s="541"/>
      <c r="CB33" s="541"/>
      <c r="CC33" s="541">
        <f>SUM(CC34)</f>
        <v>169391.65629982797</v>
      </c>
      <c r="CD33" s="541">
        <f>CC33-BE33</f>
        <v>-6332.9871407205355</v>
      </c>
      <c r="CE33" s="550">
        <f>CC33/BE33-1</f>
        <v>-3.6039265846415702E-2</v>
      </c>
      <c r="CF33" s="541"/>
      <c r="CG33" s="541"/>
      <c r="CH33" s="541"/>
      <c r="CI33" s="541">
        <f>SUM(CI34)</f>
        <v>227652.21714318416</v>
      </c>
      <c r="CJ33" s="541">
        <f>CI33-BK33</f>
        <v>-7200.2017591634067</v>
      </c>
      <c r="CK33" s="550">
        <f>CI33/BK33-1</f>
        <v>-3.0658410046682461E-2</v>
      </c>
      <c r="CL33" s="541"/>
      <c r="CM33" s="541"/>
      <c r="CN33" s="541"/>
      <c r="CO33" s="541">
        <f>SUM(CO34)</f>
        <v>229189.2954425558</v>
      </c>
      <c r="CP33" s="550">
        <f>CO33/BQ33-1</f>
        <v>5.6715189948649991E-2</v>
      </c>
      <c r="CQ33" s="990"/>
      <c r="CR33" s="990"/>
      <c r="CS33" s="990"/>
      <c r="CT33" s="990">
        <v>164612.58712199237</v>
      </c>
      <c r="CU33" s="993">
        <f t="shared" si="0"/>
        <v>-1.4288265446166903E-2</v>
      </c>
    </row>
    <row r="34" spans="1:99" x14ac:dyDescent="0.25">
      <c r="A34" s="304" t="s">
        <v>132</v>
      </c>
      <c r="B34" s="775">
        <v>226724.39077643253</v>
      </c>
      <c r="C34" s="775">
        <v>202954.57674960591</v>
      </c>
      <c r="D34" s="775">
        <v>197251.56253315564</v>
      </c>
      <c r="E34" s="778">
        <v>209019.11413034648</v>
      </c>
      <c r="F34" s="778">
        <v>168409.70580343844</v>
      </c>
      <c r="G34" s="778">
        <v>151459.46216734132</v>
      </c>
      <c r="H34" s="778">
        <v>137304.89979444409</v>
      </c>
      <c r="I34" s="778">
        <v>152599.09960929852</v>
      </c>
      <c r="J34" s="305">
        <v>141692.9</v>
      </c>
      <c r="K34" s="305">
        <v>142289.73000000001</v>
      </c>
      <c r="L34" s="305">
        <v>145947.53</v>
      </c>
      <c r="M34" s="305">
        <v>143323.07999999999</v>
      </c>
      <c r="N34" s="305">
        <v>171705.52</v>
      </c>
      <c r="O34" s="305">
        <v>201307.9</v>
      </c>
      <c r="P34" s="305">
        <v>228132.65</v>
      </c>
      <c r="Q34" s="305" t="s">
        <v>225</v>
      </c>
      <c r="R34" s="305">
        <v>211598.56</v>
      </c>
      <c r="S34" s="777">
        <v>208715.89545002897</v>
      </c>
      <c r="T34" s="777">
        <v>193769.7611283212</v>
      </c>
      <c r="U34" s="777">
        <v>184309.05969355878</v>
      </c>
      <c r="V34" s="777">
        <v>195897.305318484</v>
      </c>
      <c r="W34" s="777">
        <v>159729.5362369676</v>
      </c>
      <c r="X34" s="777">
        <v>144363.69633550991</v>
      </c>
      <c r="Y34" s="777">
        <v>127804.48435862752</v>
      </c>
      <c r="Z34" s="778">
        <v>143800.02005189631</v>
      </c>
      <c r="AA34" s="305">
        <v>156334.93</v>
      </c>
      <c r="AB34" s="305">
        <v>155173.79999999999</v>
      </c>
      <c r="AC34" s="305">
        <v>159648.72</v>
      </c>
      <c r="AD34" s="305">
        <v>157111.35</v>
      </c>
      <c r="AM34" s="544">
        <v>190266.88</v>
      </c>
      <c r="AN34" s="554">
        <v>215059.39</v>
      </c>
      <c r="AO34" s="544">
        <v>248605.35</v>
      </c>
      <c r="AP34" s="544">
        <v>219285.95</v>
      </c>
      <c r="AQ34" s="544">
        <v>181382.19</v>
      </c>
      <c r="AR34" s="500">
        <v>230510.6</v>
      </c>
      <c r="AS34" s="500">
        <v>204249.33</v>
      </c>
      <c r="AT34" s="500">
        <v>201777.02</v>
      </c>
      <c r="AU34" s="528">
        <v>211723.53341136788</v>
      </c>
      <c r="AV34" s="544">
        <v>175842.25647013518</v>
      </c>
      <c r="AW34" s="554">
        <v>162193.78366034993</v>
      </c>
      <c r="AX34" s="544">
        <v>146970.42813376195</v>
      </c>
      <c r="AY34" s="544">
        <v>159739.48392619452</v>
      </c>
      <c r="AZ34" s="559">
        <v>15939.463874298206</v>
      </c>
      <c r="BA34" s="547">
        <v>0.11084465682651357</v>
      </c>
      <c r="BB34" s="305">
        <v>171814.15</v>
      </c>
      <c r="BC34" s="305">
        <v>175464.59</v>
      </c>
      <c r="BD34" s="305">
        <v>180651.11902433887</v>
      </c>
      <c r="BE34" s="305">
        <v>175724.64344054851</v>
      </c>
      <c r="BF34" s="500">
        <v>18613.293440548499</v>
      </c>
      <c r="BG34" s="547">
        <v>0.1184719846182245</v>
      </c>
      <c r="BH34" s="305">
        <v>209803.71</v>
      </c>
      <c r="BI34" s="305">
        <v>232291.55</v>
      </c>
      <c r="BJ34" s="305">
        <v>263598.21000000002</v>
      </c>
      <c r="BK34" s="305">
        <v>234852.41890234756</v>
      </c>
      <c r="BL34" s="305">
        <v>15566.468902347551</v>
      </c>
      <c r="BM34" s="502">
        <v>7.0987078298210937E-2</v>
      </c>
      <c r="BN34" s="786">
        <v>235781.62049239175</v>
      </c>
      <c r="BO34" s="305">
        <v>211067.02577360041</v>
      </c>
      <c r="BP34" s="305">
        <v>205581.70581668493</v>
      </c>
      <c r="BQ34" s="305">
        <v>216888.42710181259</v>
      </c>
      <c r="BR34" s="784">
        <v>5164.8936904447037</v>
      </c>
      <c r="BS34" s="785">
        <v>2.439451867832565E-2</v>
      </c>
      <c r="BT34" s="305">
        <v>182781.93359657202</v>
      </c>
      <c r="BU34" s="305">
        <v>165367.32480463549</v>
      </c>
      <c r="BV34" s="305">
        <v>150642.4940969474</v>
      </c>
      <c r="BW34" s="305">
        <v>166998.70900542912</v>
      </c>
      <c r="BX34" s="527">
        <v>7259.2250792346022</v>
      </c>
      <c r="BY34" s="880">
        <v>4.5444150067422528E-2</v>
      </c>
      <c r="BZ34" s="305">
        <v>164523.96293020467</v>
      </c>
      <c r="CA34" s="305">
        <v>167785.00296256796</v>
      </c>
      <c r="CB34" s="305">
        <v>176621.77260368946</v>
      </c>
      <c r="CC34" s="305">
        <v>169391.65629982797</v>
      </c>
      <c r="CD34" s="305">
        <f>CC34-BE34</f>
        <v>-6332.9871407205355</v>
      </c>
      <c r="CE34" s="502">
        <f>CC34/BE34-1</f>
        <v>-3.6039265846415702E-2</v>
      </c>
      <c r="CF34" s="305">
        <v>205105.66894244176</v>
      </c>
      <c r="CG34" s="305">
        <v>229046.14186123933</v>
      </c>
      <c r="CH34" s="305">
        <v>261379.85191061581</v>
      </c>
      <c r="CI34" s="305">
        <v>227652.21714318416</v>
      </c>
      <c r="CJ34" s="305">
        <f>CI34-BK34</f>
        <v>-7200.2017591634067</v>
      </c>
      <c r="CK34" s="502">
        <f>CI34/BK34-1</f>
        <v>-3.0658410046682461E-2</v>
      </c>
      <c r="CL34" s="305">
        <v>247113.53173703811</v>
      </c>
      <c r="CM34" s="305">
        <v>221047.40051284133</v>
      </c>
      <c r="CN34" s="305">
        <v>215149.5495158312</v>
      </c>
      <c r="CO34" s="305">
        <v>229189.2954425558</v>
      </c>
      <c r="CP34" s="502">
        <f>CO34/BQ34-1</f>
        <v>5.6715189948649991E-2</v>
      </c>
      <c r="CQ34" s="992">
        <v>183794.20663263981</v>
      </c>
      <c r="CR34" s="992">
        <v>167960.09732158951</v>
      </c>
      <c r="CS34" s="992">
        <v>150376.89278028358</v>
      </c>
      <c r="CT34" s="992">
        <v>164612.58712199237</v>
      </c>
      <c r="CU34" s="584">
        <f t="shared" si="0"/>
        <v>-1.4288265446166903E-2</v>
      </c>
    </row>
    <row r="35" spans="1:99" x14ac:dyDescent="0.25">
      <c r="A35" s="304" t="s">
        <v>133</v>
      </c>
      <c r="B35" s="453">
        <v>232554.44016301676</v>
      </c>
      <c r="C35" s="453">
        <v>207613.80617966081</v>
      </c>
      <c r="D35" s="453">
        <v>202095.92010372155</v>
      </c>
      <c r="E35" s="544">
        <v>213600.09013402395</v>
      </c>
      <c r="F35" s="544">
        <v>171719.52287132895</v>
      </c>
      <c r="G35" s="544">
        <v>154768.75645684407</v>
      </c>
      <c r="H35" s="544">
        <v>140323.14195867712</v>
      </c>
      <c r="I35" s="544">
        <v>155403.70463277417</v>
      </c>
      <c r="J35" s="305">
        <v>144876.85999999999</v>
      </c>
      <c r="K35" s="305">
        <v>145876.6</v>
      </c>
      <c r="L35" s="305">
        <v>149430.07</v>
      </c>
      <c r="M35" s="305">
        <v>146824.74</v>
      </c>
      <c r="N35" s="305">
        <v>176289.97</v>
      </c>
      <c r="O35" s="305">
        <v>206153.27</v>
      </c>
      <c r="P35" s="305">
        <v>234081.33</v>
      </c>
      <c r="Q35" s="305">
        <v>204577.61</v>
      </c>
      <c r="R35" s="305">
        <v>179059.06</v>
      </c>
      <c r="S35" s="305">
        <v>203204.84572634505</v>
      </c>
      <c r="T35" s="305">
        <v>188502.27505266323</v>
      </c>
      <c r="U35" s="305">
        <v>180082.59089512294</v>
      </c>
      <c r="V35" s="305">
        <v>190467.69242181367</v>
      </c>
      <c r="W35" s="305">
        <v>155405.89114637935</v>
      </c>
      <c r="X35" s="305">
        <v>140411.19293415919</v>
      </c>
      <c r="Y35" s="305">
        <v>124251.21712234439</v>
      </c>
      <c r="Z35" s="544">
        <v>140481.97280602882</v>
      </c>
      <c r="AA35" s="305">
        <v>161930.63</v>
      </c>
      <c r="AB35" s="305">
        <v>160791.70000000001</v>
      </c>
      <c r="AC35" s="305">
        <v>165840.01999999999</v>
      </c>
      <c r="AD35" s="305">
        <v>162846.41</v>
      </c>
      <c r="AM35" s="305">
        <v>197671.46</v>
      </c>
      <c r="AN35" s="305">
        <v>222717.18</v>
      </c>
      <c r="AO35" s="305">
        <v>258059.13</v>
      </c>
      <c r="AP35" s="305">
        <v>225334.66</v>
      </c>
      <c r="AQ35" s="544">
        <v>178861.13</v>
      </c>
      <c r="AR35" s="500">
        <v>239851.3</v>
      </c>
      <c r="AS35" s="500">
        <v>212885.26</v>
      </c>
      <c r="AT35" s="500">
        <v>210331.67</v>
      </c>
      <c r="AU35" s="528">
        <v>221199.56220654401</v>
      </c>
      <c r="AV35" s="305">
        <v>183295.28993225438</v>
      </c>
      <c r="AW35" s="305">
        <v>169146.0841157852</v>
      </c>
      <c r="AX35" s="305">
        <v>153266.28952903466</v>
      </c>
      <c r="AY35" s="305">
        <v>168864.69362536893</v>
      </c>
      <c r="AZ35" s="559">
        <v>28382.720819340117</v>
      </c>
      <c r="BA35" s="547">
        <v>0.20203817082302589</v>
      </c>
      <c r="BB35" s="305">
        <v>163433.85999999999</v>
      </c>
      <c r="BC35" s="305">
        <v>167091.9</v>
      </c>
      <c r="BD35" s="305">
        <v>173407.87063443262</v>
      </c>
      <c r="BE35" s="305">
        <v>168358.69107923057</v>
      </c>
      <c r="BF35" s="544">
        <v>5512.2810792305681</v>
      </c>
      <c r="BG35" s="502">
        <v>3.3849570765671633E-2</v>
      </c>
      <c r="BH35" s="305">
        <v>200962.45</v>
      </c>
      <c r="BI35" s="305">
        <v>222257.46</v>
      </c>
      <c r="BJ35" s="305">
        <v>251605.71956249425</v>
      </c>
      <c r="BK35" s="305">
        <v>223835.99890909193</v>
      </c>
      <c r="BL35" s="305">
        <v>-1498.6610909080773</v>
      </c>
      <c r="BM35" s="502">
        <v>-6.6508236722574443E-3</v>
      </c>
      <c r="BN35" s="786">
        <v>231363.2446183328</v>
      </c>
      <c r="BO35" s="305">
        <v>207303.6196712332</v>
      </c>
      <c r="BP35" s="305">
        <v>201761.90144455698</v>
      </c>
      <c r="BQ35" s="305">
        <v>213435.40727318835</v>
      </c>
      <c r="BR35" s="784">
        <v>-7764.1549333556613</v>
      </c>
      <c r="BS35" s="785">
        <v>-3.5100227396046679E-2</v>
      </c>
      <c r="BT35" s="305">
        <v>179142.41299260801</v>
      </c>
      <c r="BU35" s="305">
        <v>162115.58163106715</v>
      </c>
      <c r="BV35" s="305">
        <v>147955.70581862616</v>
      </c>
      <c r="BW35" s="305">
        <v>163181.01237508745</v>
      </c>
      <c r="BX35" s="527">
        <v>-5683.6812502814864</v>
      </c>
      <c r="BY35" s="880">
        <v>-3.3658197745532803E-2</v>
      </c>
      <c r="BZ35" s="305">
        <v>161416.4596239868</v>
      </c>
      <c r="CA35" s="305">
        <v>164343.90257357521</v>
      </c>
      <c r="CB35" s="305">
        <v>173341.01574426054</v>
      </c>
      <c r="CC35" s="305">
        <v>166684.37823257796</v>
      </c>
      <c r="CD35" s="305">
        <f t="shared" ref="CD35:CD36" si="14">CC35-BE35</f>
        <v>-1674.3128466526105</v>
      </c>
      <c r="CE35" s="502">
        <f t="shared" ref="CE35:CE36" si="15">CC35/BE35-1</f>
        <v>-9.944914847696662E-3</v>
      </c>
      <c r="CF35" s="305">
        <v>201095.19690637462</v>
      </c>
      <c r="CG35" s="305">
        <v>225146.08381102278</v>
      </c>
      <c r="CH35" s="305">
        <v>256829.35665939748</v>
      </c>
      <c r="CI35" s="305">
        <v>227545.41286540913</v>
      </c>
      <c r="CJ35" s="305">
        <f t="shared" ref="CJ35:CJ36" si="16">CI35-BK35</f>
        <v>3709.4139563172066</v>
      </c>
      <c r="CK35" s="502">
        <f t="shared" ref="CK35:CK36" si="17">CI35/BK35-1</f>
        <v>1.6572016898067199E-2</v>
      </c>
      <c r="CL35" s="305">
        <v>241915.10516177394</v>
      </c>
      <c r="CM35" s="305">
        <v>216911.93272324701</v>
      </c>
      <c r="CN35" s="305">
        <v>210876.50644635389</v>
      </c>
      <c r="CO35" s="305">
        <v>222636.12941961308</v>
      </c>
      <c r="CP35" s="502">
        <f>CO35/BQ35-1</f>
        <v>4.310775922313681E-2</v>
      </c>
      <c r="CQ35" s="992">
        <v>179812.13508323979</v>
      </c>
      <c r="CR35" s="992">
        <v>164292.52801488931</v>
      </c>
      <c r="CS35" s="992">
        <v>146770.84933899521</v>
      </c>
      <c r="CT35" s="992">
        <v>165951.03350822287</v>
      </c>
      <c r="CU35" s="584">
        <f t="shared" si="0"/>
        <v>1.697514369360742E-2</v>
      </c>
    </row>
    <row r="36" spans="1:99" x14ac:dyDescent="0.25">
      <c r="A36" s="304" t="s">
        <v>134</v>
      </c>
      <c r="B36" s="544">
        <v>224599.17929970872</v>
      </c>
      <c r="C36" s="544">
        <v>201042.39519452807</v>
      </c>
      <c r="D36" s="544">
        <v>193917.05389051832</v>
      </c>
      <c r="E36" s="545">
        <v>206879.5334145003</v>
      </c>
      <c r="F36" s="544">
        <v>169024.48955399828</v>
      </c>
      <c r="G36" s="544">
        <v>148737.53959444459</v>
      </c>
      <c r="H36" s="544">
        <v>135075.16828946199</v>
      </c>
      <c r="I36" s="545">
        <v>151202.6913801404</v>
      </c>
      <c r="J36" s="544">
        <v>140717.44</v>
      </c>
      <c r="K36" s="544">
        <v>139820.07999999999</v>
      </c>
      <c r="L36" s="544">
        <v>143236.10999999999</v>
      </c>
      <c r="M36" s="305">
        <v>141264.35999999999</v>
      </c>
      <c r="N36" s="305">
        <v>169195.81</v>
      </c>
      <c r="O36" s="305">
        <v>197661.94</v>
      </c>
      <c r="P36" s="305">
        <v>224344.99</v>
      </c>
      <c r="Q36" s="305">
        <v>198011.81</v>
      </c>
      <c r="R36" s="305">
        <v>175498.78</v>
      </c>
      <c r="S36" s="454">
        <v>214792.40403974042</v>
      </c>
      <c r="T36" s="454">
        <v>200986.03012375685</v>
      </c>
      <c r="U36" s="454">
        <v>187661.32546753762</v>
      </c>
      <c r="V36" s="456">
        <v>202615.90928624672</v>
      </c>
      <c r="W36" s="452">
        <v>163154.38715773867</v>
      </c>
      <c r="X36" s="305">
        <v>148157.91644588832</v>
      </c>
      <c r="Y36" s="305">
        <v>129270.10183258181</v>
      </c>
      <c r="Z36" s="544">
        <v>152240.03882982733</v>
      </c>
      <c r="AA36" s="544">
        <v>154547.51</v>
      </c>
      <c r="AB36" s="544">
        <v>153526.76999999999</v>
      </c>
      <c r="AC36" s="544">
        <v>157896.75</v>
      </c>
      <c r="AD36" s="544">
        <v>155482.18</v>
      </c>
      <c r="AM36" s="544">
        <v>188340.56</v>
      </c>
      <c r="AN36" s="554">
        <v>213664.74</v>
      </c>
      <c r="AO36" s="544">
        <v>246877.65</v>
      </c>
      <c r="AP36" s="544">
        <v>218567.47</v>
      </c>
      <c r="AQ36" s="544">
        <v>186090.23999999999</v>
      </c>
      <c r="AR36" s="881">
        <v>228414.02</v>
      </c>
      <c r="AS36" s="500">
        <v>202479.83</v>
      </c>
      <c r="AT36" s="500">
        <v>200587.77</v>
      </c>
      <c r="AU36" s="528">
        <v>209032.7510618619</v>
      </c>
      <c r="AV36" s="544">
        <v>174632.30001943983</v>
      </c>
      <c r="AW36" s="554">
        <v>161561.46971245907</v>
      </c>
      <c r="AX36" s="544">
        <v>146724.66581358825</v>
      </c>
      <c r="AY36" s="544">
        <v>157510.01123300946</v>
      </c>
      <c r="AZ36" s="559">
        <v>5269.9724031821243</v>
      </c>
      <c r="BA36" s="547">
        <v>3.461620506464036E-2</v>
      </c>
      <c r="BB36" s="544">
        <v>174020.61</v>
      </c>
      <c r="BC36" s="544">
        <v>177531.2550812953</v>
      </c>
      <c r="BD36" s="544">
        <v>183541.47368676914</v>
      </c>
      <c r="BE36" s="544">
        <v>177470.86079220651</v>
      </c>
      <c r="BF36" s="500">
        <v>21988.68079220652</v>
      </c>
      <c r="BG36" s="547">
        <v>0.14142251409265372</v>
      </c>
      <c r="BH36" s="544">
        <v>212822.82</v>
      </c>
      <c r="BI36" s="544">
        <v>235818.61</v>
      </c>
      <c r="BJ36" s="544">
        <v>267161.66431286518</v>
      </c>
      <c r="BK36" s="544">
        <v>239214.61345136364</v>
      </c>
      <c r="BL36" s="544">
        <v>20647.143451363634</v>
      </c>
      <c r="BM36" s="502">
        <v>9.4465765886220909E-2</v>
      </c>
      <c r="BN36" s="791">
        <v>236994.37064512147</v>
      </c>
      <c r="BO36" s="544">
        <v>212234.73342233428</v>
      </c>
      <c r="BP36" s="544">
        <v>206536.48431192053</v>
      </c>
      <c r="BQ36" s="544">
        <v>217206.94016773682</v>
      </c>
      <c r="BR36" s="784">
        <v>8174.189105874917</v>
      </c>
      <c r="BS36" s="785">
        <v>3.9104824791096116E-2</v>
      </c>
      <c r="BT36" s="544">
        <v>183712.92330789889</v>
      </c>
      <c r="BU36" s="544">
        <v>166044.76037998655</v>
      </c>
      <c r="BV36" s="544">
        <v>151761.21199334439</v>
      </c>
      <c r="BW36" s="544">
        <v>169668.90566875268</v>
      </c>
      <c r="BX36" s="527">
        <v>12158.894435743219</v>
      </c>
      <c r="BY36" s="880">
        <v>7.7194423011983648E-2</v>
      </c>
      <c r="BZ36" s="544">
        <v>165214.16143034829</v>
      </c>
      <c r="CA36" s="544">
        <v>168290.75022091027</v>
      </c>
      <c r="CB36" s="544">
        <v>177520.26831677608</v>
      </c>
      <c r="CC36" s="544">
        <v>169807.13980661659</v>
      </c>
      <c r="CD36" s="305">
        <f t="shared" si="14"/>
        <v>-7663.7209855899273</v>
      </c>
      <c r="CE36" s="502">
        <f t="shared" si="15"/>
        <v>-4.3182981991410241E-2</v>
      </c>
      <c r="CF36" s="544">
        <v>205945.80288115109</v>
      </c>
      <c r="CG36" s="544">
        <v>231102.57960272269</v>
      </c>
      <c r="CH36" s="544">
        <v>262896.19472366263</v>
      </c>
      <c r="CI36" s="544">
        <v>223725.82006771574</v>
      </c>
      <c r="CJ36" s="305">
        <f t="shared" si="16"/>
        <v>-15488.793383647891</v>
      </c>
      <c r="CK36" s="502">
        <f t="shared" si="17"/>
        <v>-6.4748525017670033E-2</v>
      </c>
      <c r="CL36" s="544">
        <v>247858.39454288167</v>
      </c>
      <c r="CM36" s="544">
        <v>222040.44990572098</v>
      </c>
      <c r="CN36" s="544">
        <v>216099.06449680313</v>
      </c>
      <c r="CO36" s="544">
        <v>234511.98348721251</v>
      </c>
      <c r="CP36" s="502">
        <f>CO36/BQ36-1</f>
        <v>7.9670766072722943E-2</v>
      </c>
      <c r="CQ36" s="991">
        <v>184392.10501640121</v>
      </c>
      <c r="CR36" s="991">
        <v>168283.7928666675</v>
      </c>
      <c r="CS36" s="991">
        <v>150591.39713588494</v>
      </c>
      <c r="CT36" s="991">
        <v>162873.97699245712</v>
      </c>
      <c r="CU36" s="584">
        <f t="shared" si="0"/>
        <v>-4.0048167043414629E-2</v>
      </c>
    </row>
    <row r="37" spans="1:99" s="545" customFormat="1" x14ac:dyDescent="0.25">
      <c r="S37" s="457"/>
      <c r="AR37" s="491"/>
      <c r="BN37" s="491"/>
    </row>
    <row r="38" spans="1:99" s="545" customFormat="1" x14ac:dyDescent="0.25">
      <c r="B38" s="307"/>
      <c r="S38" s="457"/>
      <c r="AR38" s="491"/>
      <c r="BN38" s="491"/>
    </row>
    <row r="39" spans="1:99" s="545" customFormat="1" x14ac:dyDescent="0.25">
      <c r="S39" s="457"/>
      <c r="AR39" s="491"/>
      <c r="BN39" s="491"/>
    </row>
    <row r="40" spans="1:99" s="545" customFormat="1" x14ac:dyDescent="0.25">
      <c r="S40" s="457"/>
      <c r="AR40" s="491"/>
      <c r="BN40" s="491"/>
    </row>
    <row r="41" spans="1:99" s="545" customFormat="1" x14ac:dyDescent="0.25">
      <c r="B41" s="544"/>
      <c r="C41" s="544"/>
      <c r="D41" s="544"/>
      <c r="E41" s="544"/>
      <c r="F41" s="544"/>
      <c r="G41" s="544"/>
      <c r="H41" s="544"/>
      <c r="I41" s="544"/>
      <c r="S41" s="457"/>
      <c r="AR41" s="491"/>
      <c r="BN41" s="491"/>
    </row>
    <row r="42" spans="1:99" s="545" customFormat="1" x14ac:dyDescent="0.25">
      <c r="B42" s="544"/>
      <c r="C42" s="544"/>
      <c r="D42" s="544"/>
      <c r="E42" s="544"/>
      <c r="F42" s="544"/>
      <c r="G42" s="544"/>
      <c r="H42" s="544"/>
      <c r="I42" s="544"/>
      <c r="S42" s="457"/>
      <c r="AR42" s="491"/>
      <c r="BN42" s="491"/>
    </row>
    <row r="43" spans="1:99" s="545" customFormat="1" x14ac:dyDescent="0.25">
      <c r="B43" s="544"/>
      <c r="C43" s="544"/>
      <c r="D43" s="544"/>
      <c r="E43" s="544"/>
      <c r="F43" s="544"/>
      <c r="G43" s="544"/>
      <c r="H43" s="544"/>
      <c r="I43" s="544"/>
      <c r="S43" s="457"/>
      <c r="AR43" s="491"/>
      <c r="BN43" s="491"/>
    </row>
    <row r="44" spans="1:99" s="545" customFormat="1" x14ac:dyDescent="0.25">
      <c r="S44" s="457"/>
      <c r="AR44" s="491"/>
      <c r="BN44" s="491"/>
    </row>
    <row r="45" spans="1:99" s="545" customFormat="1" x14ac:dyDescent="0.25">
      <c r="S45" s="457"/>
      <c r="AR45" s="491"/>
      <c r="BN45" s="491"/>
    </row>
    <row r="46" spans="1:99" s="545" customFormat="1" x14ac:dyDescent="0.25">
      <c r="S46" s="457"/>
      <c r="AR46" s="491"/>
      <c r="BN46" s="491"/>
    </row>
    <row r="47" spans="1:99" s="545" customFormat="1" x14ac:dyDescent="0.25">
      <c r="S47" s="457"/>
      <c r="AR47" s="491"/>
      <c r="BN47" s="491"/>
    </row>
    <row r="48" spans="1:99" s="545" customFormat="1" x14ac:dyDescent="0.25">
      <c r="S48" s="457"/>
      <c r="AR48" s="491"/>
      <c r="BN48" s="491"/>
    </row>
    <row r="49" spans="2:66" s="545" customFormat="1" x14ac:dyDescent="0.25">
      <c r="S49" s="457"/>
      <c r="AR49" s="491"/>
      <c r="BN49" s="491"/>
    </row>
    <row r="50" spans="2:66" s="545" customFormat="1" x14ac:dyDescent="0.25">
      <c r="S50" s="457"/>
      <c r="AR50" s="491"/>
      <c r="BN50" s="491"/>
    </row>
    <row r="51" spans="2:66" s="545" customFormat="1" x14ac:dyDescent="0.25">
      <c r="B51" s="544"/>
      <c r="C51" s="544"/>
      <c r="D51" s="544"/>
      <c r="E51" s="544"/>
      <c r="F51" s="544"/>
      <c r="G51" s="544"/>
      <c r="H51" s="544"/>
      <c r="I51" s="544"/>
      <c r="S51" s="457"/>
      <c r="AR51" s="491"/>
      <c r="BN51" s="491"/>
    </row>
    <row r="52" spans="2:66" s="545" customFormat="1" x14ac:dyDescent="0.25">
      <c r="B52" s="544"/>
      <c r="C52" s="544"/>
      <c r="D52" s="544"/>
      <c r="E52" s="544"/>
      <c r="F52" s="544"/>
      <c r="G52" s="544"/>
      <c r="H52" s="544"/>
      <c r="I52" s="544"/>
      <c r="S52" s="457"/>
      <c r="AR52" s="491"/>
      <c r="BN52" s="491"/>
    </row>
  </sheetData>
  <mergeCells count="3">
    <mergeCell ref="BZ1:CC1"/>
    <mergeCell ref="CL1:CO1"/>
    <mergeCell ref="CQ1:CT1"/>
  </mergeCells>
  <pageMargins left="0.70866141732283472" right="0.70866141732283472" top="0.74803149606299213" bottom="0.74803149606299213" header="0.31496062992125984" footer="0.31496062992125984"/>
  <pageSetup paperSize="9" scale="33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40"/>
  <sheetViews>
    <sheetView showGridLines="0" zoomScaleNormal="100" zoomScaleSheetLayoutView="100" workbookViewId="0">
      <pane xSplit="1" ySplit="3" topLeftCell="CQ4" activePane="bottomRight" state="frozen"/>
      <selection activeCell="CO28" sqref="CO28"/>
      <selection pane="topRight" activeCell="CO28" sqref="CO28"/>
      <selection pane="bottomLeft" activeCell="CO28" sqref="CO28"/>
      <selection pane="bottomRight" activeCell="CT39" sqref="CT39"/>
    </sheetView>
  </sheetViews>
  <sheetFormatPr defaultColWidth="9.140625" defaultRowHeight="15" x14ac:dyDescent="0.25"/>
  <cols>
    <col min="1" max="1" width="51.7109375" style="308" customWidth="1"/>
    <col min="2" max="4" width="7.42578125" style="308" hidden="1" customWidth="1"/>
    <col min="5" max="5" width="7.28515625" style="308" hidden="1" customWidth="1"/>
    <col min="6" max="8" width="7.42578125" style="308" hidden="1" customWidth="1"/>
    <col min="9" max="9" width="7.28515625" style="308" hidden="1" customWidth="1"/>
    <col min="10" max="20" width="8.140625" style="308" hidden="1" customWidth="1"/>
    <col min="21" max="33" width="0" style="308" hidden="1" customWidth="1"/>
    <col min="34" max="34" width="8" style="308" hidden="1" customWidth="1"/>
    <col min="35" max="35" width="11.28515625" style="308" hidden="1" customWidth="1"/>
    <col min="36" max="36" width="9.140625" style="308" hidden="1" customWidth="1"/>
    <col min="37" max="41" width="0" style="308" hidden="1" customWidth="1"/>
    <col min="42" max="42" width="9.42578125" style="308" hidden="1" customWidth="1"/>
    <col min="43" max="43" width="0" style="308" hidden="1" customWidth="1"/>
    <col min="44" max="46" width="9.140625" style="308"/>
    <col min="47" max="47" width="13" style="308" customWidth="1"/>
    <col min="48" max="53" width="9.140625" style="308" customWidth="1"/>
    <col min="54" max="54" width="9.28515625" style="308" customWidth="1"/>
    <col min="55" max="55" width="10.7109375" style="308" customWidth="1"/>
    <col min="56" max="56" width="9.28515625" style="308" customWidth="1"/>
    <col min="57" max="57" width="13.7109375" style="308" customWidth="1"/>
    <col min="58" max="59" width="14" style="308" customWidth="1"/>
    <col min="60" max="60" width="12.5703125" style="308" customWidth="1"/>
    <col min="61" max="61" width="8.28515625" style="308" customWidth="1"/>
    <col min="62" max="62" width="11.7109375" style="308" customWidth="1"/>
    <col min="63" max="63" width="11.140625" style="308" customWidth="1"/>
    <col min="64" max="64" width="12.5703125" style="308" customWidth="1"/>
    <col min="65" max="67" width="12.42578125" style="308" customWidth="1"/>
    <col min="68" max="68" width="14.28515625" style="308" customWidth="1"/>
    <col min="69" max="69" width="11.140625" style="308" hidden="1" customWidth="1"/>
    <col min="70" max="71" width="14" style="308" customWidth="1"/>
    <col min="72" max="76" width="9.140625" style="308"/>
    <col min="77" max="95" width="9.140625" style="308" customWidth="1"/>
    <col min="96" max="96" width="10.85546875" style="308" customWidth="1"/>
    <col min="97" max="98" width="9.140625" style="308" customWidth="1"/>
    <col min="99" max="99" width="12.7109375" style="308" customWidth="1"/>
    <col min="100" max="105" width="9.140625" style="308"/>
    <col min="106" max="112" width="9.140625" style="308" customWidth="1"/>
    <col min="113" max="128" width="9.140625" style="308" hidden="1" customWidth="1"/>
    <col min="129" max="16384" width="9.140625" style="308"/>
  </cols>
  <sheetData>
    <row r="1" spans="1:128" ht="45.75" customHeight="1" x14ac:dyDescent="0.25">
      <c r="A1" s="823" t="s">
        <v>260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  <c r="N1" s="997"/>
      <c r="O1" s="997"/>
      <c r="P1" s="997"/>
      <c r="Q1" s="997"/>
      <c r="R1" s="997"/>
      <c r="S1" s="997"/>
      <c r="T1" s="997"/>
      <c r="U1" s="997"/>
      <c r="V1" s="998"/>
      <c r="W1" s="998"/>
      <c r="X1" s="998"/>
      <c r="Y1" s="998"/>
      <c r="Z1" s="998"/>
      <c r="AR1" s="1005" t="s">
        <v>260</v>
      </c>
      <c r="AS1" s="1006"/>
      <c r="AT1" s="1006"/>
      <c r="AU1" s="1006"/>
      <c r="AV1" s="1006"/>
      <c r="AW1" s="1006"/>
      <c r="AX1" s="1006"/>
      <c r="AY1" s="1006"/>
      <c r="AZ1" s="1006"/>
      <c r="BA1" s="1006"/>
      <c r="BB1" s="1006"/>
      <c r="BC1" s="1006"/>
      <c r="BD1" s="1006"/>
      <c r="BE1" s="1006"/>
      <c r="BF1" s="1006"/>
      <c r="BG1" s="1006"/>
      <c r="BH1" s="1006"/>
      <c r="BI1" s="1006"/>
      <c r="BJ1" s="1006"/>
      <c r="BK1" s="1006"/>
      <c r="BL1" s="1006"/>
      <c r="BM1" s="1007"/>
      <c r="BN1" s="1007"/>
      <c r="BO1" s="1007"/>
      <c r="BP1" s="1007"/>
      <c r="BQ1" s="1007"/>
    </row>
    <row r="2" spans="1:128" ht="29.25" customHeight="1" x14ac:dyDescent="0.25">
      <c r="A2" s="3"/>
      <c r="B2" s="1003">
        <v>2011</v>
      </c>
      <c r="C2" s="1003"/>
      <c r="D2" s="1003"/>
      <c r="E2" s="1003"/>
      <c r="F2" s="1003"/>
      <c r="G2" s="1003"/>
      <c r="H2" s="1003"/>
      <c r="I2" s="1008"/>
      <c r="J2" s="994"/>
      <c r="K2" s="994"/>
      <c r="L2" s="994"/>
      <c r="M2" s="994"/>
      <c r="N2" s="994"/>
      <c r="O2" s="994"/>
      <c r="P2" s="994"/>
      <c r="Q2" s="994"/>
      <c r="R2" s="994"/>
      <c r="S2" s="994"/>
      <c r="T2" s="994"/>
      <c r="U2" s="1009">
        <v>2012</v>
      </c>
      <c r="V2" s="1003"/>
      <c r="W2" s="1003"/>
      <c r="X2" s="1003"/>
      <c r="Y2" s="1003"/>
      <c r="Z2" s="1003"/>
      <c r="AA2" s="1003"/>
      <c r="AB2" s="1003"/>
      <c r="AC2" s="1003"/>
      <c r="AD2" s="1003"/>
      <c r="AE2" s="1003"/>
      <c r="AF2" s="1003"/>
      <c r="AG2" s="1003"/>
      <c r="AH2" s="1003"/>
      <c r="AI2" s="1002" t="s">
        <v>135</v>
      </c>
      <c r="AJ2" s="1002"/>
      <c r="AK2" s="1002"/>
      <c r="AL2" s="1002"/>
      <c r="AM2" s="1002"/>
      <c r="AN2" s="1002"/>
      <c r="AO2" s="1002"/>
      <c r="AP2" s="309" t="s">
        <v>135</v>
      </c>
      <c r="AQ2" s="309"/>
      <c r="AR2" s="462">
        <v>2013</v>
      </c>
      <c r="AS2" s="460"/>
      <c r="AT2" s="460"/>
      <c r="AU2" s="460"/>
      <c r="AV2" s="460"/>
      <c r="AW2" s="460"/>
      <c r="AX2" s="460"/>
      <c r="AY2" s="460"/>
      <c r="AZ2" s="460"/>
      <c r="BA2" s="1010" t="s">
        <v>230</v>
      </c>
      <c r="BB2" s="1010"/>
      <c r="BC2" s="460"/>
      <c r="BD2" s="460"/>
      <c r="BE2" s="460"/>
      <c r="BF2" s="460"/>
      <c r="BG2" s="460"/>
      <c r="BH2" s="1002" t="s">
        <v>135</v>
      </c>
      <c r="BI2" s="1002"/>
      <c r="BJ2" s="1002"/>
      <c r="BK2" s="1002"/>
      <c r="BL2" s="1002"/>
      <c r="BM2" s="1002"/>
      <c r="BN2" s="1011" t="s">
        <v>265</v>
      </c>
      <c r="BO2" s="1012"/>
      <c r="BP2" s="1002"/>
      <c r="BQ2" s="1011" t="s">
        <v>266</v>
      </c>
      <c r="BR2" s="1012"/>
      <c r="BS2" s="462">
        <v>2014</v>
      </c>
      <c r="BT2" s="460"/>
      <c r="BU2" s="460"/>
      <c r="BV2" s="460"/>
      <c r="BW2" s="1011" t="s">
        <v>280</v>
      </c>
      <c r="BX2" s="1012"/>
      <c r="BY2" s="460"/>
      <c r="BZ2" s="460"/>
      <c r="CA2" s="460"/>
      <c r="CB2" s="460"/>
      <c r="CC2" s="792"/>
      <c r="CD2" s="1010" t="s">
        <v>281</v>
      </c>
      <c r="CE2" s="1010"/>
      <c r="CF2" s="460"/>
      <c r="CG2" s="460"/>
      <c r="CH2" s="460"/>
      <c r="CI2" s="883"/>
      <c r="CJ2" s="884"/>
      <c r="CK2" s="885" t="s">
        <v>345</v>
      </c>
      <c r="CL2" s="1002"/>
      <c r="CM2" s="1002"/>
      <c r="CN2" s="1002"/>
      <c r="CO2" s="1002"/>
      <c r="CP2" s="1002"/>
      <c r="CQ2" s="1011" t="s">
        <v>282</v>
      </c>
      <c r="CR2" s="1012"/>
      <c r="CS2" s="1002"/>
      <c r="CT2" s="1011" t="s">
        <v>283</v>
      </c>
      <c r="CU2" s="1012"/>
      <c r="CV2" s="462">
        <v>2015</v>
      </c>
      <c r="CW2" s="460"/>
      <c r="CX2" s="460"/>
      <c r="CY2" s="460"/>
      <c r="CZ2" s="1011" t="s">
        <v>346</v>
      </c>
      <c r="DA2" s="1012"/>
      <c r="DB2" s="460"/>
      <c r="DC2" s="460"/>
      <c r="DD2" s="460"/>
      <c r="DE2" s="460"/>
      <c r="DF2" s="792"/>
      <c r="DG2" s="1010" t="s">
        <v>347</v>
      </c>
      <c r="DH2" s="1010"/>
      <c r="DI2" s="460"/>
      <c r="DJ2" s="460"/>
      <c r="DK2" s="460"/>
      <c r="DL2" s="883"/>
      <c r="DM2" s="884"/>
      <c r="DN2" s="885" t="s">
        <v>348</v>
      </c>
      <c r="DO2" s="1002"/>
      <c r="DP2" s="1002"/>
      <c r="DQ2" s="1002"/>
      <c r="DR2" s="1002"/>
      <c r="DS2" s="1002"/>
      <c r="DT2" s="1011" t="s">
        <v>349</v>
      </c>
      <c r="DU2" s="1012"/>
      <c r="DV2" s="1002"/>
      <c r="DW2" s="1011" t="s">
        <v>350</v>
      </c>
      <c r="DX2" s="1012"/>
    </row>
    <row r="3" spans="1:128" x14ac:dyDescent="0.25">
      <c r="A3" s="215"/>
      <c r="B3" s="1002" t="s">
        <v>0</v>
      </c>
      <c r="C3" s="1002" t="s">
        <v>1</v>
      </c>
      <c r="D3" s="1002" t="s">
        <v>2</v>
      </c>
      <c r="E3" s="996" t="s">
        <v>3</v>
      </c>
      <c r="F3" s="995" t="s">
        <v>4</v>
      </c>
      <c r="G3" s="1002" t="s">
        <v>5</v>
      </c>
      <c r="H3" s="1002" t="s">
        <v>8</v>
      </c>
      <c r="I3" s="996" t="s">
        <v>6</v>
      </c>
      <c r="J3" s="996" t="s">
        <v>137</v>
      </c>
      <c r="K3" s="995" t="s">
        <v>100</v>
      </c>
      <c r="L3" s="1002" t="s">
        <v>101</v>
      </c>
      <c r="M3" s="1002" t="s">
        <v>102</v>
      </c>
      <c r="N3" s="996" t="s">
        <v>103</v>
      </c>
      <c r="O3" s="996" t="s">
        <v>138</v>
      </c>
      <c r="P3" s="995" t="s">
        <v>104</v>
      </c>
      <c r="Q3" s="1002" t="s">
        <v>105</v>
      </c>
      <c r="R3" s="1002" t="s">
        <v>106</v>
      </c>
      <c r="S3" s="996" t="s">
        <v>107</v>
      </c>
      <c r="T3" s="996" t="s">
        <v>139</v>
      </c>
      <c r="U3" s="1002" t="s">
        <v>0</v>
      </c>
      <c r="V3" s="1002" t="s">
        <v>1</v>
      </c>
      <c r="W3" s="1002" t="s">
        <v>2</v>
      </c>
      <c r="X3" s="996" t="s">
        <v>3</v>
      </c>
      <c r="Y3" s="995" t="s">
        <v>4</v>
      </c>
      <c r="Z3" s="1002" t="s">
        <v>5</v>
      </c>
      <c r="AA3" s="1002" t="s">
        <v>8</v>
      </c>
      <c r="AB3" s="996" t="s">
        <v>6</v>
      </c>
      <c r="AC3" s="996" t="s">
        <v>140</v>
      </c>
      <c r="AD3" s="995" t="s">
        <v>100</v>
      </c>
      <c r="AE3" s="1002" t="s">
        <v>101</v>
      </c>
      <c r="AF3" s="1002" t="s">
        <v>102</v>
      </c>
      <c r="AG3" s="996" t="s">
        <v>103</v>
      </c>
      <c r="AH3" s="996" t="s">
        <v>138</v>
      </c>
      <c r="AI3" s="1002" t="s">
        <v>141</v>
      </c>
      <c r="AJ3" s="1002" t="s">
        <v>121</v>
      </c>
      <c r="AK3" s="995" t="s">
        <v>104</v>
      </c>
      <c r="AL3" s="1002" t="s">
        <v>105</v>
      </c>
      <c r="AM3" s="1002" t="s">
        <v>106</v>
      </c>
      <c r="AN3" s="996" t="s">
        <v>107</v>
      </c>
      <c r="AO3" s="996" t="s">
        <v>139</v>
      </c>
      <c r="AP3" s="1002" t="s">
        <v>141</v>
      </c>
      <c r="AQ3" s="1002" t="s">
        <v>121</v>
      </c>
      <c r="AR3" s="1002" t="s">
        <v>0</v>
      </c>
      <c r="AS3" s="1002" t="s">
        <v>1</v>
      </c>
      <c r="AT3" s="1002" t="s">
        <v>2</v>
      </c>
      <c r="AU3" s="996" t="s">
        <v>3</v>
      </c>
      <c r="AV3" s="995" t="s">
        <v>4</v>
      </c>
      <c r="AW3" s="1002" t="s">
        <v>5</v>
      </c>
      <c r="AX3" s="1002" t="s">
        <v>8</v>
      </c>
      <c r="AY3" s="996" t="s">
        <v>6</v>
      </c>
      <c r="AZ3" s="996" t="s">
        <v>231</v>
      </c>
      <c r="BA3" s="1002" t="s">
        <v>141</v>
      </c>
      <c r="BB3" s="1002" t="s">
        <v>121</v>
      </c>
      <c r="BC3" s="995" t="s">
        <v>100</v>
      </c>
      <c r="BD3" s="1002" t="s">
        <v>101</v>
      </c>
      <c r="BE3" s="1002" t="s">
        <v>102</v>
      </c>
      <c r="BF3" s="996" t="s">
        <v>103</v>
      </c>
      <c r="BG3" s="996" t="s">
        <v>138</v>
      </c>
      <c r="BH3" s="1002" t="s">
        <v>141</v>
      </c>
      <c r="BI3" s="1002" t="s">
        <v>121</v>
      </c>
      <c r="BJ3" s="995" t="s">
        <v>104</v>
      </c>
      <c r="BK3" s="1002" t="s">
        <v>105</v>
      </c>
      <c r="BL3" s="1002" t="s">
        <v>106</v>
      </c>
      <c r="BM3" s="996" t="s">
        <v>107</v>
      </c>
      <c r="BN3" s="137" t="s">
        <v>141</v>
      </c>
      <c r="BO3" s="309" t="s">
        <v>121</v>
      </c>
      <c r="BP3" s="1002" t="s">
        <v>139</v>
      </c>
      <c r="BQ3" s="137" t="s">
        <v>141</v>
      </c>
      <c r="BR3" s="1002" t="s">
        <v>121</v>
      </c>
      <c r="BS3" s="1002" t="s">
        <v>0</v>
      </c>
      <c r="BT3" s="1002" t="s">
        <v>1</v>
      </c>
      <c r="BU3" s="1002" t="s">
        <v>2</v>
      </c>
      <c r="BV3" s="996" t="s">
        <v>3</v>
      </c>
      <c r="BW3" s="137" t="s">
        <v>141</v>
      </c>
      <c r="BX3" s="309" t="s">
        <v>121</v>
      </c>
      <c r="BY3" s="995" t="s">
        <v>4</v>
      </c>
      <c r="BZ3" s="1002" t="s">
        <v>5</v>
      </c>
      <c r="CA3" s="1002" t="s">
        <v>8</v>
      </c>
      <c r="CB3" s="1002" t="s">
        <v>6</v>
      </c>
      <c r="CC3" s="793" t="s">
        <v>284</v>
      </c>
      <c r="CD3" s="1002" t="s">
        <v>141</v>
      </c>
      <c r="CE3" s="1002" t="s">
        <v>121</v>
      </c>
      <c r="CF3" s="995" t="s">
        <v>100</v>
      </c>
      <c r="CG3" s="1002" t="s">
        <v>101</v>
      </c>
      <c r="CH3" s="1002" t="s">
        <v>102</v>
      </c>
      <c r="CI3" s="137" t="s">
        <v>103</v>
      </c>
      <c r="CJ3" s="996" t="s">
        <v>138</v>
      </c>
      <c r="CK3" s="1002" t="s">
        <v>141</v>
      </c>
      <c r="CL3" s="1002" t="s">
        <v>121</v>
      </c>
      <c r="CM3" s="995" t="s">
        <v>104</v>
      </c>
      <c r="CN3" s="1002" t="s">
        <v>105</v>
      </c>
      <c r="CO3" s="1002" t="s">
        <v>106</v>
      </c>
      <c r="CP3" s="996" t="s">
        <v>107</v>
      </c>
      <c r="CQ3" s="137" t="s">
        <v>141</v>
      </c>
      <c r="CR3" s="309" t="s">
        <v>121</v>
      </c>
      <c r="CS3" s="1002" t="s">
        <v>139</v>
      </c>
      <c r="CT3" s="137" t="s">
        <v>141</v>
      </c>
      <c r="CU3" s="1002" t="s">
        <v>121</v>
      </c>
      <c r="CV3" s="1002" t="s">
        <v>0</v>
      </c>
      <c r="CW3" s="1002" t="s">
        <v>1</v>
      </c>
      <c r="CX3" s="1002" t="s">
        <v>2</v>
      </c>
      <c r="CY3" s="996" t="s">
        <v>3</v>
      </c>
      <c r="CZ3" s="137" t="s">
        <v>141</v>
      </c>
      <c r="DA3" s="309" t="s">
        <v>121</v>
      </c>
      <c r="DB3" s="995" t="s">
        <v>4</v>
      </c>
      <c r="DC3" s="1002" t="s">
        <v>5</v>
      </c>
      <c r="DD3" s="1002" t="s">
        <v>8</v>
      </c>
      <c r="DE3" s="1002" t="s">
        <v>6</v>
      </c>
      <c r="DF3" s="793" t="s">
        <v>351</v>
      </c>
      <c r="DG3" s="1002" t="s">
        <v>141</v>
      </c>
      <c r="DH3" s="1002" t="s">
        <v>121</v>
      </c>
      <c r="DI3" s="995" t="s">
        <v>100</v>
      </c>
      <c r="DJ3" s="1002" t="s">
        <v>101</v>
      </c>
      <c r="DK3" s="1002" t="s">
        <v>102</v>
      </c>
      <c r="DL3" s="137" t="s">
        <v>103</v>
      </c>
      <c r="DM3" s="996" t="s">
        <v>138</v>
      </c>
      <c r="DN3" s="1002" t="s">
        <v>141</v>
      </c>
      <c r="DO3" s="1002" t="s">
        <v>121</v>
      </c>
      <c r="DP3" s="995" t="s">
        <v>104</v>
      </c>
      <c r="DQ3" s="1002" t="s">
        <v>105</v>
      </c>
      <c r="DR3" s="1002" t="s">
        <v>106</v>
      </c>
      <c r="DS3" s="996" t="s">
        <v>107</v>
      </c>
      <c r="DT3" s="137" t="s">
        <v>141</v>
      </c>
      <c r="DU3" s="309" t="s">
        <v>121</v>
      </c>
      <c r="DV3" s="1002" t="s">
        <v>139</v>
      </c>
      <c r="DW3" s="137" t="s">
        <v>141</v>
      </c>
      <c r="DX3" s="1002" t="s">
        <v>121</v>
      </c>
    </row>
    <row r="4" spans="1:128" x14ac:dyDescent="0.25">
      <c r="A4" s="310" t="s">
        <v>7</v>
      </c>
      <c r="B4" s="311">
        <f t="shared" ref="B4:M4" si="0">SUM(B5:B13)</f>
        <v>2961.5291860000002</v>
      </c>
      <c r="C4" s="311">
        <f t="shared" si="0"/>
        <v>2765.5657819999997</v>
      </c>
      <c r="D4" s="311">
        <f t="shared" si="0"/>
        <v>2764.8530319999995</v>
      </c>
      <c r="E4" s="311">
        <f t="shared" si="0"/>
        <v>8491.9480000000003</v>
      </c>
      <c r="F4" s="311">
        <f t="shared" si="0"/>
        <v>2499.3694639999994</v>
      </c>
      <c r="G4" s="311">
        <f t="shared" si="0"/>
        <v>2321.0709970000003</v>
      </c>
      <c r="H4" s="311">
        <f t="shared" si="0"/>
        <v>2108.4625649999998</v>
      </c>
      <c r="I4" s="311">
        <f t="shared" si="0"/>
        <v>6928.903026</v>
      </c>
      <c r="J4" s="312">
        <f t="shared" si="0"/>
        <v>15420.851026000002</v>
      </c>
      <c r="K4" s="312">
        <f t="shared" si="0"/>
        <v>2081.7931999999996</v>
      </c>
      <c r="L4" s="312">
        <f t="shared" si="0"/>
        <v>2104.5757699999999</v>
      </c>
      <c r="M4" s="312">
        <f t="shared" si="0"/>
        <v>2194.8891000000003</v>
      </c>
      <c r="N4" s="312">
        <f t="shared" ref="N4:N13" si="1">K4+L4+M4</f>
        <v>6381.2580699999999</v>
      </c>
      <c r="O4" s="312">
        <f t="shared" ref="O4:O13" si="2">N4+J4</f>
        <v>21802.109096</v>
      </c>
      <c r="P4" s="312">
        <f t="shared" ref="P4:R4" si="3">SUM(P5:P13)</f>
        <v>2503.3097639999996</v>
      </c>
      <c r="Q4" s="312">
        <f t="shared" si="3"/>
        <v>2777.2602980000001</v>
      </c>
      <c r="R4" s="312">
        <f t="shared" si="3"/>
        <v>3089.8642000000009</v>
      </c>
      <c r="S4" s="312">
        <f>P4+Q4+R4</f>
        <v>8370.4342620000007</v>
      </c>
      <c r="T4" s="312">
        <f t="shared" ref="T4:T13" si="4">S4+O4</f>
        <v>30172.543358000003</v>
      </c>
      <c r="U4" s="311">
        <f t="shared" ref="U4:AG4" si="5">SUM(U5:U13)</f>
        <v>3193.4152979999994</v>
      </c>
      <c r="V4" s="311">
        <f t="shared" si="5"/>
        <v>3010.7380720000001</v>
      </c>
      <c r="W4" s="311">
        <f t="shared" si="5"/>
        <v>2926.3459239999997</v>
      </c>
      <c r="X4" s="311">
        <f t="shared" si="5"/>
        <v>9130.4992940000011</v>
      </c>
      <c r="Y4" s="311">
        <f t="shared" si="5"/>
        <v>2600.1508840000001</v>
      </c>
      <c r="Z4" s="311">
        <f t="shared" si="5"/>
        <v>2359.1669680000005</v>
      </c>
      <c r="AA4" s="311">
        <f t="shared" si="5"/>
        <v>2136.4736659999999</v>
      </c>
      <c r="AB4" s="311">
        <f t="shared" si="5"/>
        <v>7095.7915179999991</v>
      </c>
      <c r="AC4" s="312">
        <f t="shared" si="5"/>
        <v>16226.290811999999</v>
      </c>
      <c r="AD4" s="312">
        <f t="shared" si="5"/>
        <v>2170.5970000000002</v>
      </c>
      <c r="AE4" s="312">
        <f t="shared" si="5"/>
        <v>2210.2819999999997</v>
      </c>
      <c r="AF4" s="312">
        <f t="shared" si="5"/>
        <v>2227.6720000000005</v>
      </c>
      <c r="AG4" s="312">
        <f t="shared" si="5"/>
        <v>6608.5510000000004</v>
      </c>
      <c r="AH4" s="312">
        <f>SUM(AH5:AH13)</f>
        <v>22834.841811999999</v>
      </c>
      <c r="AI4" s="313">
        <f t="shared" ref="AI4:AI27" si="6">AH4-O4</f>
        <v>1032.7327159999986</v>
      </c>
      <c r="AJ4" s="314">
        <f t="shared" ref="AJ4:AJ27" si="7">AH4/O4-1</f>
        <v>4.736847758410101E-2</v>
      </c>
      <c r="AK4" s="312">
        <f>SUM(AK5:AK13)</f>
        <v>2577.914499</v>
      </c>
      <c r="AL4" s="311">
        <f>SUM(AL5:AL13)</f>
        <v>2852.3515779999993</v>
      </c>
      <c r="AM4" s="311">
        <f>SUM(AM5:AM13)</f>
        <v>3184.1493509999996</v>
      </c>
      <c r="AN4" s="311">
        <f>SUM(AN5:AN13)</f>
        <v>8614.4154280000002</v>
      </c>
      <c r="AO4" s="311">
        <f>SUM(AO5:AO13)</f>
        <v>31449.257239999999</v>
      </c>
      <c r="AP4" s="315">
        <f>AO4-T4</f>
        <v>1276.7138819999964</v>
      </c>
      <c r="AQ4" s="316">
        <f>AO4/T4-1</f>
        <v>4.2313764101742146E-2</v>
      </c>
      <c r="AR4" s="311">
        <f t="shared" ref="AR4:AZ4" si="8">SUM(AR5:AR13)</f>
        <v>3158.907059144</v>
      </c>
      <c r="AS4" s="311">
        <f t="shared" si="8"/>
        <v>2861.118328</v>
      </c>
      <c r="AT4" s="311">
        <f t="shared" si="8"/>
        <v>2808.5529496050003</v>
      </c>
      <c r="AU4" s="311">
        <f t="shared" si="8"/>
        <v>8828.5783367490021</v>
      </c>
      <c r="AV4" s="311">
        <f t="shared" si="8"/>
        <v>2558.0231399999998</v>
      </c>
      <c r="AW4" s="311">
        <f t="shared" si="8"/>
        <v>2276.8255119999999</v>
      </c>
      <c r="AX4" s="311">
        <f t="shared" si="8"/>
        <v>2023.5975190000001</v>
      </c>
      <c r="AY4" s="311">
        <f>SUM(AY5:AY13)</f>
        <v>6858.4461710000005</v>
      </c>
      <c r="AZ4" s="312">
        <f t="shared" si="8"/>
        <v>15687.024507749</v>
      </c>
      <c r="BA4" s="312">
        <f>AZ4-AC4</f>
        <v>-539.26630425099938</v>
      </c>
      <c r="BB4" s="463">
        <f>AZ4/AC4-1</f>
        <v>-3.3234108182764066E-2</v>
      </c>
      <c r="BC4" s="311">
        <f t="shared" ref="BC4" si="9">SUM(BC5:BC13)</f>
        <v>2030.3669999999997</v>
      </c>
      <c r="BD4" s="311">
        <f t="shared" ref="BD4:BE4" si="10">SUM(BD5:BD13)</f>
        <v>2075.5830000000005</v>
      </c>
      <c r="BE4" s="311">
        <f t="shared" si="10"/>
        <v>2149.0720000000001</v>
      </c>
      <c r="BF4" s="311">
        <f>SUM(BF5:BF13)</f>
        <v>6255.021999999999</v>
      </c>
      <c r="BG4" s="311">
        <f>BF4+AZ4</f>
        <v>21942.046507749001</v>
      </c>
      <c r="BH4" s="313">
        <v>-384.0550000000012</v>
      </c>
      <c r="BI4" s="314">
        <v>-5.8114857553494104E-2</v>
      </c>
      <c r="BJ4" s="312">
        <f>SUM(BJ5:BJ13)</f>
        <v>2491.9400000000005</v>
      </c>
      <c r="BK4" s="311">
        <f>SUM(BK5:BK13)</f>
        <v>2701.3509999999997</v>
      </c>
      <c r="BL4" s="311">
        <f>SUM(BL5:BL13)</f>
        <v>2967.4970000000003</v>
      </c>
      <c r="BM4" s="311">
        <f>SUM(BM5:BM13)</f>
        <v>8160.7879999999996</v>
      </c>
      <c r="BN4" s="311">
        <f>BM4-AN4</f>
        <v>-453.62742800000069</v>
      </c>
      <c r="BO4" s="651">
        <f>BM4/AN4-1</f>
        <v>-5.2659107491559554E-2</v>
      </c>
      <c r="BP4" s="311">
        <f>SUM(BP5:BP13)</f>
        <v>30102.834507748998</v>
      </c>
      <c r="BQ4" s="311">
        <f>BP4-AO4</f>
        <v>-1346.4227322510014</v>
      </c>
      <c r="BR4" s="316">
        <f>BP4/AO4-1</f>
        <v>-4.2812544728035751E-2</v>
      </c>
      <c r="BS4" s="311">
        <f t="shared" ref="BS4:CA4" si="11">SUM(BS5:BS13)</f>
        <v>3128.1150000000002</v>
      </c>
      <c r="BT4" s="311">
        <f t="shared" si="11"/>
        <v>2883.5099999999998</v>
      </c>
      <c r="BU4" s="311">
        <f t="shared" si="11"/>
        <v>2722.9309999999996</v>
      </c>
      <c r="BV4" s="311">
        <f t="shared" si="11"/>
        <v>8734.5560000000005</v>
      </c>
      <c r="BW4" s="311">
        <f>BV4-AU4</f>
        <v>-94.022336749001624</v>
      </c>
      <c r="BX4" s="651">
        <f>BV4/AU4-1</f>
        <v>-1.0649770910185263E-2</v>
      </c>
      <c r="BY4" s="311">
        <f t="shared" si="11"/>
        <v>2407.6030000000001</v>
      </c>
      <c r="BZ4" s="311">
        <f t="shared" si="11"/>
        <v>2231.7489999999998</v>
      </c>
      <c r="CA4" s="311">
        <f t="shared" si="11"/>
        <v>2049.7949999999996</v>
      </c>
      <c r="CB4" s="311">
        <f>SUM(CB5:CB13)</f>
        <v>6689.1470000000008</v>
      </c>
      <c r="CC4" s="794">
        <f>SUM(CC5:CC13)</f>
        <v>15423.703000000001</v>
      </c>
      <c r="CD4" s="886">
        <f>CC4-AZ4</f>
        <v>-263.32150774899856</v>
      </c>
      <c r="CE4" s="887">
        <f>CC4/AZ4-1</f>
        <v>-1.6785943543272008E-2</v>
      </c>
      <c r="CF4" s="311">
        <f t="shared" ref="CF4" si="12">SUM(CF5:CF13)</f>
        <v>2073.6230610520001</v>
      </c>
      <c r="CG4" s="311">
        <f t="shared" ref="CG4:CH4" si="13">SUM(CG5:CG13)</f>
        <v>2063.8009999999995</v>
      </c>
      <c r="CH4" s="311">
        <f t="shared" si="13"/>
        <v>2125.2190000000001</v>
      </c>
      <c r="CI4" s="886">
        <f>SUM(CI5:CI13)</f>
        <v>6262.6430610519983</v>
      </c>
      <c r="CJ4" s="888">
        <f>CI4+CC4</f>
        <v>21686.346061051998</v>
      </c>
      <c r="CK4" s="886">
        <f>CJ4-BG4</f>
        <v>-255.70044669700292</v>
      </c>
      <c r="CL4" s="889">
        <f>CJ4/BG4-1</f>
        <v>-1.165344566226767E-2</v>
      </c>
      <c r="CM4" s="311">
        <f>SUM(CM5:CM13)</f>
        <v>2497.2269999999999</v>
      </c>
      <c r="CN4" s="311">
        <f>SUM(CN5:CN13)</f>
        <v>2756.1909999999998</v>
      </c>
      <c r="CO4" s="311">
        <f>SUM(CO5:CO13)</f>
        <v>3124.0439999999999</v>
      </c>
      <c r="CP4" s="311">
        <f>SUM(CP5:CP13)</f>
        <v>8377.4620000000032</v>
      </c>
      <c r="CQ4" s="311">
        <f>CP4-BO4</f>
        <v>8377.5146591074954</v>
      </c>
      <c r="CR4" s="889">
        <f>CP4/BM4-1</f>
        <v>2.6550622317355055E-2</v>
      </c>
      <c r="CS4" s="311">
        <f>SUM(CS5:CS13)</f>
        <v>30063.808061052001</v>
      </c>
      <c r="CT4" s="311">
        <f>CS4-BP4</f>
        <v>-39.026446696996572</v>
      </c>
      <c r="CU4" s="316">
        <f>CS4/BP4-1</f>
        <v>-1.2964376057992277E-3</v>
      </c>
      <c r="CV4" s="311">
        <f t="shared" ref="CV4:CY4" si="14">SUM(CV5:CV13)</f>
        <v>3028.0629999999996</v>
      </c>
      <c r="CW4" s="311">
        <f t="shared" si="14"/>
        <v>2723.0499999999997</v>
      </c>
      <c r="CX4" s="311">
        <f t="shared" si="14"/>
        <v>2651.8299999999995</v>
      </c>
      <c r="CY4" s="311">
        <f t="shared" si="14"/>
        <v>8402.9429999999993</v>
      </c>
      <c r="CZ4" s="311">
        <f>CY4-BV4</f>
        <v>-331.61300000000119</v>
      </c>
      <c r="DA4" s="651">
        <f>CY4/BV4-1</f>
        <v>-3.7965639009012175E-2</v>
      </c>
      <c r="DB4" s="311">
        <f t="shared" ref="DB4:DD4" si="15">SUM(DB5:DB13)</f>
        <v>2420.5820000000003</v>
      </c>
      <c r="DC4" s="311">
        <f t="shared" si="15"/>
        <v>2178.9070000000002</v>
      </c>
      <c r="DD4" s="311">
        <f t="shared" si="15"/>
        <v>2013.2450000000003</v>
      </c>
      <c r="DE4" s="311">
        <f>SUM(DE5:DE13)</f>
        <v>6612.7340000000013</v>
      </c>
      <c r="DF4" s="794">
        <f>SUM(DF5:DF13)</f>
        <v>15015.677000000003</v>
      </c>
      <c r="DG4" s="886">
        <f>DF4-CC4</f>
        <v>-408.02599999999802</v>
      </c>
      <c r="DH4" s="887">
        <f>DF4/CC4-1</f>
        <v>-2.6454477241943608E-2</v>
      </c>
      <c r="DI4" s="311">
        <f t="shared" ref="DI4" si="16">SUM(DI5:DI13)</f>
        <v>2073.6230610520001</v>
      </c>
      <c r="DJ4" s="311">
        <f t="shared" ref="DJ4:DK4" si="17">SUM(DJ5:DJ13)</f>
        <v>2063.8009999999995</v>
      </c>
      <c r="DK4" s="311">
        <f t="shared" si="17"/>
        <v>2125.2190000000001</v>
      </c>
      <c r="DL4" s="886">
        <f>SUM(DL5:DL13)</f>
        <v>6262.6430610519983</v>
      </c>
      <c r="DM4" s="888">
        <f>DL4+DF4</f>
        <v>21278.320061052</v>
      </c>
      <c r="DN4" s="886">
        <f>DM4-CJ4</f>
        <v>-408.02599999999802</v>
      </c>
      <c r="DO4" s="889">
        <f>DM4/CJ4-1</f>
        <v>-1.8814880056387207E-2</v>
      </c>
      <c r="DP4" s="311">
        <f>SUM(DP5:DP13)</f>
        <v>2497.2269999999999</v>
      </c>
      <c r="DQ4" s="311">
        <f>SUM(DQ5:DQ13)</f>
        <v>2756.1909999999998</v>
      </c>
      <c r="DR4" s="311">
        <f>SUM(DR5:DR13)</f>
        <v>3124.0439999999999</v>
      </c>
      <c r="DS4" s="311">
        <f>SUM(DS5:DS13)</f>
        <v>8377.4620000000032</v>
      </c>
      <c r="DT4" s="311">
        <f>DS4-CR4</f>
        <v>8377.4354493776864</v>
      </c>
      <c r="DU4" s="889">
        <f>DS4/CP4-1</f>
        <v>0</v>
      </c>
      <c r="DV4" s="311">
        <f>SUM(DV5:DV13)</f>
        <v>29655.782061052003</v>
      </c>
      <c r="DW4" s="311">
        <f>DV4-CS4</f>
        <v>-408.02599999999802</v>
      </c>
      <c r="DX4" s="316">
        <f>DV4/CS4-1</f>
        <v>-1.3571999900059195E-2</v>
      </c>
    </row>
    <row r="5" spans="1:128" x14ac:dyDescent="0.25">
      <c r="A5" s="317" t="s">
        <v>132</v>
      </c>
      <c r="B5" s="318">
        <v>2073.9580000000001</v>
      </c>
      <c r="C5" s="319">
        <v>1910.54</v>
      </c>
      <c r="D5" s="319">
        <v>1948.9780000000001</v>
      </c>
      <c r="E5" s="320">
        <f t="shared" ref="E5:E13" si="18">SUM(B5:D5)</f>
        <v>5933.4760000000006</v>
      </c>
      <c r="F5" s="318">
        <v>1760.6379999999999</v>
      </c>
      <c r="G5" s="319">
        <v>1649.2180000000001</v>
      </c>
      <c r="H5" s="319">
        <v>1518.5340000000001</v>
      </c>
      <c r="I5" s="320">
        <f t="shared" ref="I5:I13" si="19">SUM(F5:H5)</f>
        <v>4928.3899999999994</v>
      </c>
      <c r="J5" s="319">
        <f t="shared" ref="J5:J13" si="20">E5+I5</f>
        <v>10861.866</v>
      </c>
      <c r="K5" s="319">
        <v>1526.39</v>
      </c>
      <c r="L5" s="319">
        <v>1528.4079999999999</v>
      </c>
      <c r="M5" s="319">
        <v>1521.0250000000001</v>
      </c>
      <c r="N5" s="320">
        <f t="shared" si="1"/>
        <v>4575.8230000000003</v>
      </c>
      <c r="O5" s="320">
        <f t="shared" si="2"/>
        <v>15437.689</v>
      </c>
      <c r="P5" s="319">
        <v>1724.3879999999999</v>
      </c>
      <c r="Q5" s="319">
        <v>1921.999</v>
      </c>
      <c r="R5" s="319">
        <v>2158.9349999999999</v>
      </c>
      <c r="S5" s="320">
        <f t="shared" ref="S5:S13" si="21">P5+Q5+R5</f>
        <v>5805.3220000000001</v>
      </c>
      <c r="T5" s="320">
        <f>S5+O5</f>
        <v>21243.010999999999</v>
      </c>
      <c r="U5" s="321">
        <v>2258.6729999999998</v>
      </c>
      <c r="V5" s="319">
        <v>2126.3780000000002</v>
      </c>
      <c r="W5" s="319">
        <v>2051.46</v>
      </c>
      <c r="X5" s="320">
        <f t="shared" ref="X5:X13" si="22">SUM(U5:W5)</f>
        <v>6436.5109999999995</v>
      </c>
      <c r="Y5" s="318">
        <v>1819.9110000000001</v>
      </c>
      <c r="Z5" s="319">
        <v>1668.8130000000001</v>
      </c>
      <c r="AA5" s="319">
        <v>1552.703</v>
      </c>
      <c r="AB5" s="320">
        <f t="shared" ref="AB5:AB13" si="23">SUM(Y5:AA5)</f>
        <v>5041.4269999999997</v>
      </c>
      <c r="AC5" s="319">
        <f t="shared" ref="AC5:AC13" si="24">X5+AB5</f>
        <v>11477.937999999998</v>
      </c>
      <c r="AD5" s="319">
        <v>1597.528</v>
      </c>
      <c r="AE5" s="319">
        <v>1602.973</v>
      </c>
      <c r="AF5" s="319">
        <v>1555.924</v>
      </c>
      <c r="AG5" s="320">
        <f t="shared" ref="AG5:AG13" si="25">AD5+AE5+AF5</f>
        <v>4756.4250000000002</v>
      </c>
      <c r="AH5" s="322">
        <f>AG5+AB5+X5</f>
        <v>16234.362999999998</v>
      </c>
      <c r="AI5" s="313">
        <f t="shared" si="6"/>
        <v>796.67399999999725</v>
      </c>
      <c r="AJ5" s="314">
        <f t="shared" si="7"/>
        <v>5.1605781150274366E-2</v>
      </c>
      <c r="AK5" s="319">
        <v>1801.296</v>
      </c>
      <c r="AL5" s="319">
        <v>2002.4369999999999</v>
      </c>
      <c r="AM5" s="319">
        <v>2252.7109999999998</v>
      </c>
      <c r="AN5" s="320">
        <f>AK5+AL5+AM5</f>
        <v>6056.4439999999995</v>
      </c>
      <c r="AO5" s="320">
        <f>AH5+AN5</f>
        <v>22290.806999999997</v>
      </c>
      <c r="AP5" s="323">
        <f t="shared" ref="AP5:AP13" si="26">AO5-T5</f>
        <v>1047.7959999999985</v>
      </c>
      <c r="AQ5" s="314">
        <f t="shared" ref="AQ5:AQ13" si="27">AO5/T5-1</f>
        <v>4.9324269520926167E-2</v>
      </c>
      <c r="AR5" s="321">
        <v>2270.4333621440001</v>
      </c>
      <c r="AS5" s="319">
        <v>2050.1849999999999</v>
      </c>
      <c r="AT5" s="319">
        <v>2017.0360000000001</v>
      </c>
      <c r="AU5" s="320">
        <f t="shared" ref="AU5:AU13" si="28">SUM(AR5:AT5)</f>
        <v>6337.6543621439996</v>
      </c>
      <c r="AV5" s="318">
        <v>1831.7570000000001</v>
      </c>
      <c r="AW5" s="319">
        <v>1651.306</v>
      </c>
      <c r="AX5" s="319">
        <v>1463.124</v>
      </c>
      <c r="AY5" s="320">
        <f>SUM(AV5:AX5)</f>
        <v>4946.1869999999999</v>
      </c>
      <c r="AZ5" s="320">
        <f t="shared" ref="AZ5:AZ13" si="29">AU5+AY5</f>
        <v>11283.841362144</v>
      </c>
      <c r="BA5" s="320">
        <f t="shared" ref="BA5:BA13" si="30">AZ5-AC5</f>
        <v>-194.09663785599878</v>
      </c>
      <c r="BB5" s="464">
        <f t="shared" ref="BB5:BB13" si="31">AZ5/AC5-1</f>
        <v>-1.6910410028003198E-2</v>
      </c>
      <c r="BC5" s="319">
        <v>1481.9359999999999</v>
      </c>
      <c r="BD5" s="319">
        <v>1522.3430000000001</v>
      </c>
      <c r="BE5" s="319">
        <v>1519.694</v>
      </c>
      <c r="BF5" s="320">
        <f>SUM(BC5:BE5)</f>
        <v>4523.973</v>
      </c>
      <c r="BG5" s="652">
        <f t="shared" ref="BG5:BG13" si="32">BF5+AZ5</f>
        <v>15807.814362143999</v>
      </c>
      <c r="BH5" s="322">
        <v>-232.45200000000023</v>
      </c>
      <c r="BI5" s="322">
        <v>-4.8871158485627397E-2</v>
      </c>
      <c r="BJ5" s="319">
        <v>1747.298</v>
      </c>
      <c r="BK5" s="319">
        <v>1918</v>
      </c>
      <c r="BL5" s="319">
        <v>2137</v>
      </c>
      <c r="BM5" s="320">
        <f>SUM(BJ5:BL5)</f>
        <v>5802.2979999999998</v>
      </c>
      <c r="BN5" s="320">
        <f t="shared" ref="BN5:BN13" si="33">BM5-AN5</f>
        <v>-254.14599999999973</v>
      </c>
      <c r="BO5" s="653">
        <f t="shared" ref="BO5:BO13" si="34">BM5/AN5-1</f>
        <v>-4.1962907607170141E-2</v>
      </c>
      <c r="BP5" s="652">
        <f>BG5+BM5</f>
        <v>21610.112362143998</v>
      </c>
      <c r="BQ5" s="652">
        <f t="shared" ref="BQ5:BQ13" si="35">BP5-AO5</f>
        <v>-680.69463785599874</v>
      </c>
      <c r="BR5" s="316">
        <f t="shared" ref="BR5:BR13" si="36">BP5/AO5-1</f>
        <v>-3.0537011865743535E-2</v>
      </c>
      <c r="BS5" s="321">
        <v>2236.9520000000002</v>
      </c>
      <c r="BT5" s="319">
        <v>2061.538</v>
      </c>
      <c r="BU5" s="319">
        <v>1949.367</v>
      </c>
      <c r="BV5" s="320">
        <f t="shared" ref="BV5:BV13" si="37">SUM(BS5:BU5)</f>
        <v>6247.857</v>
      </c>
      <c r="BW5" s="320">
        <f t="shared" ref="BW5:BW13" si="38">BV5-AU5</f>
        <v>-89.797362143999635</v>
      </c>
      <c r="BX5" s="651">
        <f t="shared" ref="BX5:BX13" si="39">BV5/AU5-1</f>
        <v>-1.4168863906554474E-2</v>
      </c>
      <c r="BY5" s="318">
        <v>1698.085</v>
      </c>
      <c r="BZ5" s="319">
        <v>1591.3810000000001</v>
      </c>
      <c r="CA5" s="319">
        <v>1483.4929999999999</v>
      </c>
      <c r="CB5" s="319">
        <f>SUM(BY5:CA5)</f>
        <v>4772.9590000000007</v>
      </c>
      <c r="CC5" s="795">
        <f>BV5+CB5</f>
        <v>11020.816000000001</v>
      </c>
      <c r="CD5" s="890">
        <f>CC5-AZ5</f>
        <v>-263.02536214399879</v>
      </c>
      <c r="CE5" s="891">
        <f t="shared" ref="CE5:CE13" si="40">CC5/AZ5-1</f>
        <v>-2.3309913149472172E-2</v>
      </c>
      <c r="CF5" s="319">
        <v>1491.5989999999999</v>
      </c>
      <c r="CG5" s="319">
        <v>1481.075</v>
      </c>
      <c r="CH5" s="319">
        <v>1468.4449999999999</v>
      </c>
      <c r="CI5" s="327">
        <f>SUM(CF5:CH5)</f>
        <v>4441.1189999999997</v>
      </c>
      <c r="CJ5" s="652">
        <f t="shared" ref="CJ5:CJ11" si="41">CI5+CC5</f>
        <v>15461.935000000001</v>
      </c>
      <c r="CK5" s="890">
        <f t="shared" ref="CK5:CK13" si="42">CJ5-BG5</f>
        <v>-345.87936214399815</v>
      </c>
      <c r="CL5" s="889">
        <f t="shared" ref="CL5:CL13" si="43">CJ5/BG5-1</f>
        <v>-2.1880277324884179E-2</v>
      </c>
      <c r="CM5" s="319">
        <v>1692.665</v>
      </c>
      <c r="CN5" s="319">
        <v>1883.4159999999999</v>
      </c>
      <c r="CO5" s="319">
        <v>2147.759</v>
      </c>
      <c r="CP5" s="320">
        <f>SUM(CM5:CO5)</f>
        <v>5723.84</v>
      </c>
      <c r="CQ5" s="320">
        <f t="shared" ref="CQ5:CQ13" si="44">CP5-BO5</f>
        <v>5723.881962907607</v>
      </c>
      <c r="CR5" s="889">
        <f t="shared" ref="CR5:CR13" si="45">CP5/BM5-1</f>
        <v>-1.3521883915648569E-2</v>
      </c>
      <c r="CS5" s="652">
        <f>CJ5+CP5</f>
        <v>21185.775000000001</v>
      </c>
      <c r="CT5" s="652">
        <f t="shared" ref="CT5:CT13" si="46">CS5-BP5</f>
        <v>-424.33736214399687</v>
      </c>
      <c r="CU5" s="316">
        <f t="shared" ref="CU5:CU13" si="47">CS5/BP5-1</f>
        <v>-1.9636055335248481E-2</v>
      </c>
      <c r="CV5" s="321">
        <v>2091.8969999999999</v>
      </c>
      <c r="CW5" s="319">
        <v>1876.771</v>
      </c>
      <c r="CX5" s="319">
        <v>1806.558</v>
      </c>
      <c r="CY5" s="320">
        <f t="shared" ref="CY5:CY13" si="48">SUM(CV5:CX5)</f>
        <v>5775.2259999999997</v>
      </c>
      <c r="CZ5" s="652">
        <f t="shared" ref="CZ5:CZ13" si="49">CY5-BV5</f>
        <v>-472.63100000000031</v>
      </c>
      <c r="DA5" s="651">
        <f t="shared" ref="DA5:DA13" si="50">CY5/BV5-1</f>
        <v>-7.5646897808320568E-2</v>
      </c>
      <c r="DB5" s="318">
        <v>1638.1949999999999</v>
      </c>
      <c r="DC5" s="319">
        <v>1491.5609999999999</v>
      </c>
      <c r="DD5" s="319">
        <v>1388.681</v>
      </c>
      <c r="DE5" s="319">
        <f>SUM(DB5:DD5)</f>
        <v>4518.4369999999999</v>
      </c>
      <c r="DF5" s="795">
        <f>CY5+DE5</f>
        <v>10293.663</v>
      </c>
      <c r="DG5" s="890">
        <f>DF5-CC5</f>
        <v>-727.15300000000025</v>
      </c>
      <c r="DH5" s="891">
        <f t="shared" ref="DH5:DH13" si="51">DF5/CC5-1</f>
        <v>-6.5979960104587509E-2</v>
      </c>
      <c r="DI5" s="319">
        <v>1491.5989999999999</v>
      </c>
      <c r="DJ5" s="319">
        <v>1481.075</v>
      </c>
      <c r="DK5" s="319">
        <v>1468.4449999999999</v>
      </c>
      <c r="DL5" s="327">
        <f>SUM(DI5:DK5)</f>
        <v>4441.1189999999997</v>
      </c>
      <c r="DM5" s="652">
        <f t="shared" ref="DM5:DM8" si="52">DL5+DF5</f>
        <v>14734.781999999999</v>
      </c>
      <c r="DN5" s="890">
        <f t="shared" ref="DN5:DN13" si="53">DM5-CJ5</f>
        <v>-727.15300000000207</v>
      </c>
      <c r="DO5" s="889">
        <f t="shared" ref="DO5:DO13" si="54">DM5/CJ5-1</f>
        <v>-4.7028589888652439E-2</v>
      </c>
      <c r="DP5" s="319">
        <v>1692.665</v>
      </c>
      <c r="DQ5" s="319">
        <v>1883.4159999999999</v>
      </c>
      <c r="DR5" s="319">
        <v>2147.759</v>
      </c>
      <c r="DS5" s="320">
        <f>SUM(DP5:DR5)</f>
        <v>5723.84</v>
      </c>
      <c r="DT5" s="320">
        <f t="shared" ref="DT5:DT13" si="55">DS5-CR5</f>
        <v>5723.8535218839161</v>
      </c>
      <c r="DU5" s="889">
        <f t="shared" ref="DU5:DU13" si="56">DS5/CP5-1</f>
        <v>0</v>
      </c>
      <c r="DV5" s="652">
        <f>DM5+DS5</f>
        <v>20458.621999999999</v>
      </c>
      <c r="DW5" s="652">
        <f t="shared" ref="DW5:DW13" si="57">DV5-CS5</f>
        <v>-727.15300000000207</v>
      </c>
      <c r="DX5" s="316">
        <f t="shared" ref="DX5:DX13" si="58">DV5/CS5-1</f>
        <v>-3.4322700019234653E-2</v>
      </c>
    </row>
    <row r="6" spans="1:128" x14ac:dyDescent="0.25">
      <c r="A6" s="317" t="s">
        <v>142</v>
      </c>
      <c r="B6" s="318">
        <v>436.072</v>
      </c>
      <c r="C6" s="319">
        <v>418.214</v>
      </c>
      <c r="D6" s="319">
        <v>385.80099999999999</v>
      </c>
      <c r="E6" s="320">
        <f t="shared" si="18"/>
        <v>1240.087</v>
      </c>
      <c r="F6" s="318">
        <v>339.06299999999999</v>
      </c>
      <c r="G6" s="319">
        <v>304.18700000000001</v>
      </c>
      <c r="H6" s="319">
        <v>242.51499999999999</v>
      </c>
      <c r="I6" s="320">
        <f t="shared" si="19"/>
        <v>885.76499999999999</v>
      </c>
      <c r="J6" s="319">
        <f t="shared" si="20"/>
        <v>2125.8519999999999</v>
      </c>
      <c r="K6" s="319">
        <v>230.12899999999999</v>
      </c>
      <c r="L6" s="319">
        <v>234.16900000000001</v>
      </c>
      <c r="M6" s="319">
        <v>291.53399999999999</v>
      </c>
      <c r="N6" s="320">
        <f t="shared" si="1"/>
        <v>755.83199999999999</v>
      </c>
      <c r="O6" s="320">
        <f t="shared" si="2"/>
        <v>2881.6839999999997</v>
      </c>
      <c r="P6" s="319">
        <v>359.57</v>
      </c>
      <c r="Q6" s="319">
        <v>403.71699999999998</v>
      </c>
      <c r="R6" s="319">
        <v>445.64800000000002</v>
      </c>
      <c r="S6" s="320">
        <f t="shared" si="21"/>
        <v>1208.9349999999999</v>
      </c>
      <c r="T6" s="320">
        <f>S6+O6</f>
        <v>4090.6189999999997</v>
      </c>
      <c r="U6" s="321">
        <v>450.51799999999997</v>
      </c>
      <c r="V6" s="319">
        <v>417.899</v>
      </c>
      <c r="W6" s="319">
        <v>412.27600000000001</v>
      </c>
      <c r="X6" s="320">
        <f t="shared" si="22"/>
        <v>1280.693</v>
      </c>
      <c r="Y6" s="318">
        <v>363.089</v>
      </c>
      <c r="Z6" s="319">
        <v>318.58300000000003</v>
      </c>
      <c r="AA6" s="319">
        <v>243.43</v>
      </c>
      <c r="AB6" s="320">
        <f t="shared" si="23"/>
        <v>925.10200000000009</v>
      </c>
      <c r="AC6" s="319">
        <f t="shared" si="24"/>
        <v>2205.7950000000001</v>
      </c>
      <c r="AD6" s="319">
        <v>239.28200000000001</v>
      </c>
      <c r="AE6" s="319">
        <v>253.37</v>
      </c>
      <c r="AF6" s="319">
        <v>290.16000000000003</v>
      </c>
      <c r="AG6" s="320">
        <f t="shared" si="25"/>
        <v>782.81200000000013</v>
      </c>
      <c r="AH6" s="322">
        <f t="shared" ref="AH6:AH13" si="59">AG6+AB6+X6</f>
        <v>2988.607</v>
      </c>
      <c r="AI6" s="313">
        <f t="shared" si="6"/>
        <v>106.92300000000023</v>
      </c>
      <c r="AJ6" s="314">
        <f t="shared" si="7"/>
        <v>3.7104345931059823E-2</v>
      </c>
      <c r="AK6" s="319">
        <v>356.50400000000002</v>
      </c>
      <c r="AL6" s="319">
        <v>408.21</v>
      </c>
      <c r="AM6" s="319">
        <v>443.53199999999998</v>
      </c>
      <c r="AN6" s="320">
        <f>AK6+AL6+AM6</f>
        <v>1208.2459999999999</v>
      </c>
      <c r="AO6" s="320">
        <f t="shared" ref="AO6:AO13" si="60">AH6+AN6</f>
        <v>4196.8530000000001</v>
      </c>
      <c r="AP6" s="323">
        <f t="shared" si="26"/>
        <v>106.23400000000038</v>
      </c>
      <c r="AQ6" s="314">
        <f t="shared" si="27"/>
        <v>2.5970152683493675E-2</v>
      </c>
      <c r="AR6" s="321">
        <v>460.77895000000001</v>
      </c>
      <c r="AS6" s="319">
        <v>409.46600000000001</v>
      </c>
      <c r="AT6" s="319">
        <v>393.5557</v>
      </c>
      <c r="AU6" s="320">
        <f t="shared" si="28"/>
        <v>1263.8006500000001</v>
      </c>
      <c r="AV6" s="318">
        <v>347.21100000000001</v>
      </c>
      <c r="AW6" s="319">
        <v>282.464</v>
      </c>
      <c r="AX6" s="319">
        <v>246.43700000000001</v>
      </c>
      <c r="AY6" s="320">
        <f>SUM(AV6:AX6)</f>
        <v>876.11199999999997</v>
      </c>
      <c r="AZ6" s="320">
        <f t="shared" si="29"/>
        <v>2139.9126500000002</v>
      </c>
      <c r="BA6" s="320">
        <f t="shared" si="30"/>
        <v>-65.88234999999986</v>
      </c>
      <c r="BB6" s="464">
        <f t="shared" si="31"/>
        <v>-2.9867848100118E-2</v>
      </c>
      <c r="BC6" s="319">
        <v>236.62899999999999</v>
      </c>
      <c r="BD6" s="319">
        <v>231.65299999999999</v>
      </c>
      <c r="BE6" s="319">
        <v>285.85000000000002</v>
      </c>
      <c r="BF6" s="320">
        <f>SUM(BC6:BE6)</f>
        <v>754.13200000000006</v>
      </c>
      <c r="BG6" s="652">
        <f t="shared" si="32"/>
        <v>2894.0446500000003</v>
      </c>
      <c r="BH6" s="322">
        <v>-56.375000000000227</v>
      </c>
      <c r="BI6" s="322">
        <v>-7.2016014062124989E-2</v>
      </c>
      <c r="BJ6" s="319">
        <v>355.56599999999997</v>
      </c>
      <c r="BK6" s="319">
        <v>384.61099999999999</v>
      </c>
      <c r="BL6" s="319">
        <v>412.34</v>
      </c>
      <c r="BM6" s="320">
        <f>SUM(BJ6:BL6)</f>
        <v>1152.5169999999998</v>
      </c>
      <c r="BN6" s="320">
        <f t="shared" si="33"/>
        <v>-55.729000000000042</v>
      </c>
      <c r="BO6" s="653">
        <f t="shared" si="34"/>
        <v>-4.6123885367714945E-2</v>
      </c>
      <c r="BP6" s="652">
        <f t="shared" ref="BP6" si="61">BG6+BM6</f>
        <v>4046.5616500000001</v>
      </c>
      <c r="BQ6" s="652">
        <f t="shared" si="35"/>
        <v>-150.29134999999997</v>
      </c>
      <c r="BR6" s="316">
        <f t="shared" si="36"/>
        <v>-3.5810487048271611E-2</v>
      </c>
      <c r="BS6" s="321">
        <v>457.47300000000001</v>
      </c>
      <c r="BT6" s="319">
        <v>417.76900000000001</v>
      </c>
      <c r="BU6" s="319">
        <v>382.12</v>
      </c>
      <c r="BV6" s="320">
        <f t="shared" si="37"/>
        <v>1257.3620000000001</v>
      </c>
      <c r="BW6" s="320">
        <f t="shared" si="38"/>
        <v>-6.4386500000000524</v>
      </c>
      <c r="BX6" s="651">
        <f t="shared" si="39"/>
        <v>-5.0946721700135811E-3</v>
      </c>
      <c r="BY6" s="318">
        <v>335.01900000000001</v>
      </c>
      <c r="BZ6" s="319">
        <v>297.92899999999997</v>
      </c>
      <c r="CA6" s="319">
        <v>239.12899999999999</v>
      </c>
      <c r="CB6" s="319">
        <f>SUM(BY6:CA6)</f>
        <v>872.077</v>
      </c>
      <c r="CC6" s="795">
        <f t="shared" ref="CC6:CC13" si="62">BV6+CB6</f>
        <v>2129.4390000000003</v>
      </c>
      <c r="CD6" s="890">
        <f t="shared" ref="CD6:CD13" si="63">CC6-AZ6</f>
        <v>-10.473649999999907</v>
      </c>
      <c r="CE6" s="891">
        <f t="shared" si="40"/>
        <v>-4.8944287515660934E-3</v>
      </c>
      <c r="CF6" s="319">
        <v>264.89499999999998</v>
      </c>
      <c r="CG6" s="319">
        <v>262.84199999999998</v>
      </c>
      <c r="CH6" s="319">
        <v>330.55099999999999</v>
      </c>
      <c r="CI6" s="327">
        <f>SUM(CF6:CH6)</f>
        <v>858.28800000000001</v>
      </c>
      <c r="CJ6" s="652">
        <f t="shared" si="41"/>
        <v>2987.7270000000003</v>
      </c>
      <c r="CK6" s="890">
        <f t="shared" si="42"/>
        <v>93.682350000000042</v>
      </c>
      <c r="CL6" s="889">
        <f t="shared" si="43"/>
        <v>3.2370734155742875E-2</v>
      </c>
      <c r="CM6" s="319">
        <v>421.78100000000001</v>
      </c>
      <c r="CN6" s="319">
        <v>478.03399999999999</v>
      </c>
      <c r="CO6" s="319">
        <v>534.16099999999994</v>
      </c>
      <c r="CP6" s="320">
        <f>SUM(CM6:CO6)</f>
        <v>1433.9760000000001</v>
      </c>
      <c r="CQ6" s="320">
        <f t="shared" si="44"/>
        <v>1434.0221238853678</v>
      </c>
      <c r="CR6" s="889">
        <f t="shared" si="45"/>
        <v>0.24421244979466716</v>
      </c>
      <c r="CS6" s="652">
        <f t="shared" ref="CS6" si="64">CJ6+CP6</f>
        <v>4421.7030000000004</v>
      </c>
      <c r="CT6" s="652">
        <f t="shared" si="46"/>
        <v>375.14135000000033</v>
      </c>
      <c r="CU6" s="316">
        <f t="shared" si="47"/>
        <v>9.2706199101155518E-2</v>
      </c>
      <c r="CV6" s="321">
        <v>508.10399999999998</v>
      </c>
      <c r="CW6" s="319">
        <v>449.25700000000001</v>
      </c>
      <c r="CX6" s="319">
        <v>444.37</v>
      </c>
      <c r="CY6" s="320">
        <f t="shared" si="48"/>
        <v>1401.731</v>
      </c>
      <c r="CZ6" s="652">
        <f t="shared" si="49"/>
        <v>144.36899999999991</v>
      </c>
      <c r="DA6" s="651">
        <f t="shared" si="50"/>
        <v>0.11481896223999133</v>
      </c>
      <c r="DB6" s="318">
        <v>402.61500000000001</v>
      </c>
      <c r="DC6" s="319">
        <v>347.00400000000002</v>
      </c>
      <c r="DD6" s="319">
        <v>285.80399999999997</v>
      </c>
      <c r="DE6" s="319">
        <f>SUM(DB6:DD6)</f>
        <v>1035.423</v>
      </c>
      <c r="DF6" s="795">
        <f t="shared" ref="DF6:DF7" si="65">CY6+DE6</f>
        <v>2437.154</v>
      </c>
      <c r="DG6" s="890">
        <f t="shared" ref="DG6:DG11" si="66">DF6-CC6</f>
        <v>307.71499999999969</v>
      </c>
      <c r="DH6" s="891">
        <f t="shared" si="51"/>
        <v>0.14450519596945477</v>
      </c>
      <c r="DI6" s="319">
        <v>264.89499999999998</v>
      </c>
      <c r="DJ6" s="319">
        <v>262.84199999999998</v>
      </c>
      <c r="DK6" s="319">
        <v>330.55099999999999</v>
      </c>
      <c r="DL6" s="327">
        <f>SUM(DI6:DK6)</f>
        <v>858.28800000000001</v>
      </c>
      <c r="DM6" s="652">
        <f t="shared" si="52"/>
        <v>3295.442</v>
      </c>
      <c r="DN6" s="890">
        <f t="shared" si="53"/>
        <v>307.71499999999969</v>
      </c>
      <c r="DO6" s="889">
        <f t="shared" si="54"/>
        <v>0.10299301107497438</v>
      </c>
      <c r="DP6" s="319">
        <v>421.78100000000001</v>
      </c>
      <c r="DQ6" s="319">
        <v>478.03399999999999</v>
      </c>
      <c r="DR6" s="319">
        <v>534.16099999999994</v>
      </c>
      <c r="DS6" s="320">
        <f>SUM(DP6:DR6)</f>
        <v>1433.9760000000001</v>
      </c>
      <c r="DT6" s="320">
        <f t="shared" si="55"/>
        <v>1433.7317875502054</v>
      </c>
      <c r="DU6" s="889">
        <f t="shared" si="56"/>
        <v>0</v>
      </c>
      <c r="DV6" s="652">
        <f t="shared" ref="DV6" si="67">DM6+DS6</f>
        <v>4729.4179999999997</v>
      </c>
      <c r="DW6" s="652">
        <f t="shared" si="57"/>
        <v>307.71499999999924</v>
      </c>
      <c r="DX6" s="316">
        <f t="shared" si="58"/>
        <v>6.9591964905829196E-2</v>
      </c>
    </row>
    <row r="7" spans="1:128" x14ac:dyDescent="0.25">
      <c r="A7" s="317" t="s">
        <v>143</v>
      </c>
      <c r="B7" s="318">
        <v>1.5940000000000001</v>
      </c>
      <c r="C7" s="319">
        <v>1.6830000000000001</v>
      </c>
      <c r="D7" s="319">
        <v>1.3740000000000001</v>
      </c>
      <c r="E7" s="320">
        <f t="shared" si="18"/>
        <v>4.6509999999999998</v>
      </c>
      <c r="F7" s="318">
        <v>1.1919999999999999</v>
      </c>
      <c r="G7" s="319">
        <v>1.149</v>
      </c>
      <c r="H7" s="319">
        <v>0.78900000000000003</v>
      </c>
      <c r="I7" s="320">
        <f t="shared" si="19"/>
        <v>3.1300000000000003</v>
      </c>
      <c r="J7" s="319">
        <f t="shared" si="20"/>
        <v>7.7810000000000006</v>
      </c>
      <c r="K7" s="319">
        <v>0.76100000000000001</v>
      </c>
      <c r="L7" s="319">
        <v>0.91800000000000004</v>
      </c>
      <c r="M7" s="319">
        <v>1.075</v>
      </c>
      <c r="N7" s="320">
        <f t="shared" si="1"/>
        <v>2.754</v>
      </c>
      <c r="O7" s="320">
        <f t="shared" si="2"/>
        <v>10.535</v>
      </c>
      <c r="P7" s="324">
        <v>1.258</v>
      </c>
      <c r="Q7" s="324">
        <v>1.321</v>
      </c>
      <c r="R7" s="324">
        <v>1.601</v>
      </c>
      <c r="S7" s="320">
        <f>P7+Q7+R7</f>
        <v>4.18</v>
      </c>
      <c r="T7" s="320">
        <f>S7+O7</f>
        <v>14.715</v>
      </c>
      <c r="U7" s="321">
        <v>1.589</v>
      </c>
      <c r="V7" s="319">
        <v>1.762</v>
      </c>
      <c r="W7" s="319">
        <v>1.4990000000000001</v>
      </c>
      <c r="X7" s="319">
        <f t="shared" si="22"/>
        <v>4.8499999999999996</v>
      </c>
      <c r="Y7" s="318">
        <v>1.3</v>
      </c>
      <c r="Z7" s="319">
        <v>1.0660000000000001</v>
      </c>
      <c r="AA7" s="319">
        <v>0.88600000000000001</v>
      </c>
      <c r="AB7" s="320">
        <f t="shared" si="23"/>
        <v>3.2520000000000002</v>
      </c>
      <c r="AC7" s="319">
        <f t="shared" si="24"/>
        <v>8.1020000000000003</v>
      </c>
      <c r="AD7" s="319">
        <v>0.79400000000000004</v>
      </c>
      <c r="AE7" s="319">
        <v>1.0449999999999999</v>
      </c>
      <c r="AF7" s="319">
        <v>1.121</v>
      </c>
      <c r="AG7" s="320">
        <f t="shared" si="25"/>
        <v>2.96</v>
      </c>
      <c r="AH7" s="322">
        <f t="shared" si="59"/>
        <v>11.061999999999999</v>
      </c>
      <c r="AI7" s="313">
        <f t="shared" si="6"/>
        <v>0.52699999999999925</v>
      </c>
      <c r="AJ7" s="314">
        <f t="shared" si="7"/>
        <v>5.002373042240138E-2</v>
      </c>
      <c r="AK7" s="319">
        <v>1.3939999999999999</v>
      </c>
      <c r="AL7" s="319">
        <v>1.3779999999999999</v>
      </c>
      <c r="AM7" s="319">
        <v>1.7629999999999999</v>
      </c>
      <c r="AN7" s="320">
        <f t="shared" ref="AN7:AN13" si="68">AK7+AL7+AM7</f>
        <v>4.5350000000000001</v>
      </c>
      <c r="AO7" s="320">
        <f>AH7+AN7</f>
        <v>15.597</v>
      </c>
      <c r="AP7" s="325">
        <f t="shared" si="26"/>
        <v>0.88199999999999967</v>
      </c>
      <c r="AQ7" s="314">
        <f>AO7/T7-1</f>
        <v>5.9938837920489263E-2</v>
      </c>
      <c r="AR7" s="321">
        <v>1.601</v>
      </c>
      <c r="AS7" s="319">
        <v>1.587</v>
      </c>
      <c r="AT7" s="319">
        <v>1.4</v>
      </c>
      <c r="AU7" s="320">
        <f t="shared" si="28"/>
        <v>4.5879999999999992</v>
      </c>
      <c r="AV7" s="318">
        <v>1</v>
      </c>
      <c r="AW7" s="319">
        <v>1</v>
      </c>
      <c r="AX7" s="319">
        <v>1</v>
      </c>
      <c r="AY7" s="320">
        <f t="shared" ref="AY7:AY13" si="69">SUM(AV7:AX7)</f>
        <v>3</v>
      </c>
      <c r="AZ7" s="320">
        <f t="shared" si="29"/>
        <v>7.5879999999999992</v>
      </c>
      <c r="BA7" s="320">
        <f t="shared" si="30"/>
        <v>-0.51400000000000112</v>
      </c>
      <c r="BB7" s="464">
        <f t="shared" si="31"/>
        <v>-6.3441125647988317E-2</v>
      </c>
      <c r="BC7" s="319">
        <v>0.75600000000000001</v>
      </c>
      <c r="BD7" s="319">
        <v>0.85399999999999998</v>
      </c>
      <c r="BE7" s="319">
        <v>1.0049999999999999</v>
      </c>
      <c r="BF7" s="320">
        <f t="shared" ref="BF7:BF13" si="70">SUM(BC7:BE7)</f>
        <v>2.6149999999999998</v>
      </c>
      <c r="BG7" s="652">
        <f t="shared" si="32"/>
        <v>10.202999999999999</v>
      </c>
      <c r="BH7" s="322">
        <v>-0.3450000000000002</v>
      </c>
      <c r="BI7" s="322">
        <v>-5.0472040668119167E-2</v>
      </c>
      <c r="BJ7" s="319">
        <v>1.0900000000000001</v>
      </c>
      <c r="BK7" s="319">
        <v>1.218</v>
      </c>
      <c r="BL7" s="319">
        <v>1.2889999999999999</v>
      </c>
      <c r="BM7" s="320">
        <f t="shared" ref="BM7:BM13" si="71">SUM(BJ7:BL7)</f>
        <v>3.5969999999999995</v>
      </c>
      <c r="BN7" s="320">
        <f t="shared" si="33"/>
        <v>-0.93800000000000061</v>
      </c>
      <c r="BO7" s="653">
        <f t="shared" si="34"/>
        <v>-0.20683572216097035</v>
      </c>
      <c r="BP7" s="652">
        <f>BG7+BM7</f>
        <v>13.799999999999999</v>
      </c>
      <c r="BQ7" s="652">
        <f t="shared" si="35"/>
        <v>-1.7970000000000006</v>
      </c>
      <c r="BR7" s="316">
        <f t="shared" si="36"/>
        <v>-0.11521446432006155</v>
      </c>
      <c r="BS7" s="321">
        <v>1.371</v>
      </c>
      <c r="BT7" s="319">
        <v>1.353</v>
      </c>
      <c r="BU7" s="319">
        <v>1.198</v>
      </c>
      <c r="BV7" s="320">
        <f t="shared" si="37"/>
        <v>3.9220000000000002</v>
      </c>
      <c r="BW7" s="320">
        <f t="shared" si="38"/>
        <v>-0.66599999999999904</v>
      </c>
      <c r="BX7" s="651">
        <f t="shared" si="39"/>
        <v>-0.14516129032258052</v>
      </c>
      <c r="BY7" s="318">
        <v>1.07</v>
      </c>
      <c r="BZ7" s="319">
        <v>1.1060000000000001</v>
      </c>
      <c r="CA7" s="319">
        <v>0.78200000000000003</v>
      </c>
      <c r="CB7" s="319">
        <f t="shared" ref="CB7:CB13" si="72">SUM(BY7:CA7)</f>
        <v>2.9580000000000002</v>
      </c>
      <c r="CC7" s="795">
        <f t="shared" si="62"/>
        <v>6.8800000000000008</v>
      </c>
      <c r="CD7" s="890">
        <f t="shared" si="63"/>
        <v>-0.70799999999999841</v>
      </c>
      <c r="CE7" s="891">
        <f t="shared" si="40"/>
        <v>-9.330521876647313E-2</v>
      </c>
      <c r="CF7" s="319">
        <v>0.72</v>
      </c>
      <c r="CG7" s="319">
        <v>0.68</v>
      </c>
      <c r="CH7" s="319">
        <v>0.89800000000000002</v>
      </c>
      <c r="CI7" s="327">
        <f t="shared" ref="CI7:CI13" si="73">SUM(CF7:CH7)</f>
        <v>2.298</v>
      </c>
      <c r="CJ7" s="652">
        <f t="shared" si="41"/>
        <v>9.1780000000000008</v>
      </c>
      <c r="CK7" s="890">
        <f t="shared" si="42"/>
        <v>-1.0249999999999986</v>
      </c>
      <c r="CL7" s="889">
        <f t="shared" si="43"/>
        <v>-0.1004606488287757</v>
      </c>
      <c r="CM7" s="319">
        <v>1.0049999999999999</v>
      </c>
      <c r="CN7" s="319">
        <v>1.139</v>
      </c>
      <c r="CO7" s="319">
        <v>1.292</v>
      </c>
      <c r="CP7" s="320">
        <f t="shared" ref="CP7:CP13" si="74">SUM(CM7:CO7)</f>
        <v>3.4359999999999999</v>
      </c>
      <c r="CQ7" s="320">
        <f t="shared" si="44"/>
        <v>3.6428357221609704</v>
      </c>
      <c r="CR7" s="889">
        <f t="shared" si="45"/>
        <v>-4.4759521823741877E-2</v>
      </c>
      <c r="CS7" s="652">
        <f>CJ7+CP7</f>
        <v>12.614000000000001</v>
      </c>
      <c r="CT7" s="652">
        <f t="shared" si="46"/>
        <v>-1.1859999999999982</v>
      </c>
      <c r="CU7" s="316">
        <f t="shared" si="47"/>
        <v>-8.5942028985507068E-2</v>
      </c>
      <c r="CV7" s="321">
        <v>1.3680000000000001</v>
      </c>
      <c r="CW7" s="319">
        <v>1.4630000000000001</v>
      </c>
      <c r="CX7" s="319">
        <v>1.512</v>
      </c>
      <c r="CY7" s="320">
        <f t="shared" si="48"/>
        <v>4.343</v>
      </c>
      <c r="CZ7" s="652">
        <f t="shared" si="49"/>
        <v>0.42099999999999982</v>
      </c>
      <c r="DA7" s="651">
        <f t="shared" si="50"/>
        <v>0.10734319224885258</v>
      </c>
      <c r="DB7" s="318">
        <v>1.1910000000000001</v>
      </c>
      <c r="DC7" s="319">
        <v>0.97499999999999998</v>
      </c>
      <c r="DD7" s="319">
        <v>0.79</v>
      </c>
      <c r="DE7" s="319">
        <f t="shared" ref="DE7:DE13" si="75">SUM(DB7:DD7)</f>
        <v>2.956</v>
      </c>
      <c r="DF7" s="795">
        <f t="shared" si="65"/>
        <v>7.2989999999999995</v>
      </c>
      <c r="DG7" s="890">
        <f t="shared" si="66"/>
        <v>0.41899999999999871</v>
      </c>
      <c r="DH7" s="891">
        <f t="shared" si="51"/>
        <v>6.0901162790697461E-2</v>
      </c>
      <c r="DI7" s="319">
        <v>0.72</v>
      </c>
      <c r="DJ7" s="319">
        <v>0.68</v>
      </c>
      <c r="DK7" s="319">
        <v>0.89800000000000002</v>
      </c>
      <c r="DL7" s="327">
        <f t="shared" ref="DL7:DL13" si="76">SUM(DI7:DK7)</f>
        <v>2.298</v>
      </c>
      <c r="DM7" s="652">
        <f t="shared" si="52"/>
        <v>9.5969999999999995</v>
      </c>
      <c r="DN7" s="890">
        <f t="shared" si="53"/>
        <v>0.41899999999999871</v>
      </c>
      <c r="DO7" s="889">
        <f t="shared" si="54"/>
        <v>4.5652647635650245E-2</v>
      </c>
      <c r="DP7" s="319">
        <v>1.0049999999999999</v>
      </c>
      <c r="DQ7" s="319">
        <v>1.139</v>
      </c>
      <c r="DR7" s="319">
        <v>1.292</v>
      </c>
      <c r="DS7" s="320">
        <f t="shared" ref="DS7:DS13" si="77">SUM(DP7:DR7)</f>
        <v>3.4359999999999999</v>
      </c>
      <c r="DT7" s="320">
        <f t="shared" si="55"/>
        <v>3.4807595218237419</v>
      </c>
      <c r="DU7" s="889">
        <f t="shared" si="56"/>
        <v>0</v>
      </c>
      <c r="DV7" s="652">
        <f>DM7+DS7</f>
        <v>13.032999999999999</v>
      </c>
      <c r="DW7" s="652">
        <f t="shared" si="57"/>
        <v>0.41899999999999871</v>
      </c>
      <c r="DX7" s="316">
        <f t="shared" si="58"/>
        <v>3.3217060409069132E-2</v>
      </c>
    </row>
    <row r="8" spans="1:128" x14ac:dyDescent="0.25">
      <c r="A8" s="317" t="s">
        <v>144</v>
      </c>
      <c r="B8" s="318">
        <v>96.125</v>
      </c>
      <c r="C8" s="319">
        <v>83.111999999999995</v>
      </c>
      <c r="D8" s="319">
        <v>86.204999999999998</v>
      </c>
      <c r="E8" s="320">
        <f t="shared" si="18"/>
        <v>265.44200000000001</v>
      </c>
      <c r="F8" s="318">
        <v>80.641000000000005</v>
      </c>
      <c r="G8" s="319">
        <v>75.566999999999993</v>
      </c>
      <c r="H8" s="319">
        <v>73.239000000000004</v>
      </c>
      <c r="I8" s="320">
        <f t="shared" si="19"/>
        <v>229.447</v>
      </c>
      <c r="J8" s="319">
        <f t="shared" si="20"/>
        <v>494.88900000000001</v>
      </c>
      <c r="K8" s="319">
        <v>72.13</v>
      </c>
      <c r="L8" s="319">
        <v>69.058999999999997</v>
      </c>
      <c r="M8" s="319">
        <v>74.06</v>
      </c>
      <c r="N8" s="320">
        <f t="shared" si="1"/>
        <v>215.249</v>
      </c>
      <c r="O8" s="320">
        <f t="shared" si="2"/>
        <v>710.13800000000003</v>
      </c>
      <c r="P8" s="319">
        <v>79.194000000000003</v>
      </c>
      <c r="Q8" s="319">
        <v>84.025999999999996</v>
      </c>
      <c r="R8" s="319">
        <v>94.012</v>
      </c>
      <c r="S8" s="320">
        <f t="shared" si="21"/>
        <v>257.23199999999997</v>
      </c>
      <c r="T8" s="320">
        <f t="shared" si="4"/>
        <v>967.37</v>
      </c>
      <c r="U8" s="321">
        <v>92.748999999999995</v>
      </c>
      <c r="V8" s="319">
        <v>87.418000000000006</v>
      </c>
      <c r="W8" s="319">
        <v>89.459000000000003</v>
      </c>
      <c r="X8" s="320">
        <f t="shared" si="22"/>
        <v>269.62599999999998</v>
      </c>
      <c r="Y8" s="318">
        <v>81.180999999999997</v>
      </c>
      <c r="Z8" s="319">
        <v>75.153000000000006</v>
      </c>
      <c r="AA8" s="319">
        <v>70.481999999999999</v>
      </c>
      <c r="AB8" s="320">
        <f t="shared" si="23"/>
        <v>226.816</v>
      </c>
      <c r="AC8" s="319">
        <f t="shared" si="24"/>
        <v>496.44200000000001</v>
      </c>
      <c r="AD8" s="319">
        <v>71.436000000000007</v>
      </c>
      <c r="AE8" s="319">
        <v>74.540000000000006</v>
      </c>
      <c r="AF8" s="319">
        <v>76.194999999999993</v>
      </c>
      <c r="AG8" s="320">
        <f t="shared" si="25"/>
        <v>222.17099999999999</v>
      </c>
      <c r="AH8" s="322">
        <f t="shared" si="59"/>
        <v>718.61299999999994</v>
      </c>
      <c r="AI8" s="313">
        <f t="shared" si="6"/>
        <v>8.4749999999999091</v>
      </c>
      <c r="AJ8" s="314">
        <f t="shared" si="7"/>
        <v>1.1934300093784378E-2</v>
      </c>
      <c r="AK8" s="319">
        <v>78.147999999999996</v>
      </c>
      <c r="AL8" s="319">
        <v>87.052999999999997</v>
      </c>
      <c r="AM8" s="319">
        <v>94.47</v>
      </c>
      <c r="AN8" s="320">
        <f t="shared" si="68"/>
        <v>259.67099999999999</v>
      </c>
      <c r="AO8" s="320">
        <f>AH8+AN8</f>
        <v>978.28399999999988</v>
      </c>
      <c r="AP8" s="323">
        <f t="shared" si="26"/>
        <v>10.913999999999874</v>
      </c>
      <c r="AQ8" s="314">
        <f t="shared" si="27"/>
        <v>1.1282136100974727E-2</v>
      </c>
      <c r="AR8" s="321">
        <v>95.391999999999996</v>
      </c>
      <c r="AS8" s="319">
        <v>86.741</v>
      </c>
      <c r="AT8" s="319">
        <v>89.575255999999996</v>
      </c>
      <c r="AU8" s="320">
        <f t="shared" si="28"/>
        <v>271.70825600000001</v>
      </c>
      <c r="AV8" s="318">
        <v>84.444999999999993</v>
      </c>
      <c r="AW8" s="319">
        <v>78.546000000000006</v>
      </c>
      <c r="AX8" s="319">
        <v>72.200999999999993</v>
      </c>
      <c r="AY8" s="320">
        <f t="shared" si="69"/>
        <v>235.19199999999998</v>
      </c>
      <c r="AZ8" s="320">
        <f t="shared" si="29"/>
        <v>506.90025600000001</v>
      </c>
      <c r="BA8" s="320">
        <f t="shared" si="30"/>
        <v>10.458256000000006</v>
      </c>
      <c r="BB8" s="464">
        <f t="shared" si="31"/>
        <v>2.1066420649340722E-2</v>
      </c>
      <c r="BC8" s="319">
        <v>73.254000000000005</v>
      </c>
      <c r="BD8" s="319">
        <v>74.055999999999997</v>
      </c>
      <c r="BE8" s="319">
        <v>78.218000000000004</v>
      </c>
      <c r="BF8" s="320">
        <f t="shared" si="70"/>
        <v>225.52800000000002</v>
      </c>
      <c r="BG8" s="652">
        <f t="shared" si="32"/>
        <v>732.42825600000003</v>
      </c>
      <c r="BH8" s="322">
        <v>3.3570000000000277</v>
      </c>
      <c r="BI8" s="322">
        <v>1.5109982851047254E-2</v>
      </c>
      <c r="BJ8" s="319">
        <v>85.65</v>
      </c>
      <c r="BK8" s="319">
        <v>88.542000000000002</v>
      </c>
      <c r="BL8" s="654">
        <v>94.108999999999995</v>
      </c>
      <c r="BM8" s="320">
        <f t="shared" si="71"/>
        <v>268.30099999999999</v>
      </c>
      <c r="BN8" s="320">
        <f t="shared" si="33"/>
        <v>8.6299999999999955</v>
      </c>
      <c r="BO8" s="653">
        <f t="shared" si="34"/>
        <v>3.323436194261209E-2</v>
      </c>
      <c r="BP8" s="652">
        <f>BG8+BM8</f>
        <v>1000.7292560000001</v>
      </c>
      <c r="BQ8" s="652">
        <f t="shared" si="35"/>
        <v>22.445256000000199</v>
      </c>
      <c r="BR8" s="316">
        <f t="shared" si="36"/>
        <v>2.2943496980427192E-2</v>
      </c>
      <c r="BS8" s="321">
        <v>98.361999999999995</v>
      </c>
      <c r="BT8" s="319">
        <v>91.197000000000003</v>
      </c>
      <c r="BU8" s="319">
        <v>87.819000000000003</v>
      </c>
      <c r="BV8" s="320">
        <f t="shared" si="37"/>
        <v>277.37799999999999</v>
      </c>
      <c r="BW8" s="320">
        <f t="shared" si="38"/>
        <v>5.6697439999999801</v>
      </c>
      <c r="BX8" s="651">
        <f t="shared" si="39"/>
        <v>2.0867028788407405E-2</v>
      </c>
      <c r="BY8" s="318">
        <v>83.34</v>
      </c>
      <c r="BZ8" s="319">
        <v>78.533000000000001</v>
      </c>
      <c r="CA8" s="319">
        <v>75.555999999999997</v>
      </c>
      <c r="CB8" s="319">
        <f t="shared" si="72"/>
        <v>237.42899999999997</v>
      </c>
      <c r="CC8" s="795">
        <f>BV8+CB8</f>
        <v>514.80700000000002</v>
      </c>
      <c r="CD8" s="890">
        <f t="shared" si="63"/>
        <v>7.9067440000000033</v>
      </c>
      <c r="CE8" s="891">
        <f t="shared" si="40"/>
        <v>1.5598224515396497E-2</v>
      </c>
      <c r="CF8" s="319">
        <v>74.528999999999996</v>
      </c>
      <c r="CG8" s="319">
        <v>76.897999999999996</v>
      </c>
      <c r="CH8" s="319">
        <v>78.384</v>
      </c>
      <c r="CI8" s="327">
        <f t="shared" si="73"/>
        <v>229.81099999999998</v>
      </c>
      <c r="CJ8" s="652">
        <f t="shared" si="41"/>
        <v>744.61799999999994</v>
      </c>
      <c r="CK8" s="890">
        <f t="shared" si="42"/>
        <v>12.189743999999905</v>
      </c>
      <c r="CL8" s="889">
        <f t="shared" si="43"/>
        <v>1.6642918811695662E-2</v>
      </c>
      <c r="CM8" s="319">
        <v>83.825000000000003</v>
      </c>
      <c r="CN8" s="319">
        <v>87.45</v>
      </c>
      <c r="CO8" s="654">
        <v>95.432000000000002</v>
      </c>
      <c r="CP8" s="320">
        <f t="shared" si="74"/>
        <v>266.70699999999999</v>
      </c>
      <c r="CQ8" s="320">
        <f t="shared" si="44"/>
        <v>266.67376563805738</v>
      </c>
      <c r="CR8" s="889">
        <f t="shared" si="45"/>
        <v>-5.9410885535275959E-3</v>
      </c>
      <c r="CS8" s="652">
        <f>CJ8+CP8</f>
        <v>1011.3249999999999</v>
      </c>
      <c r="CT8" s="652">
        <f t="shared" si="46"/>
        <v>10.595743999999854</v>
      </c>
      <c r="CU8" s="316">
        <f t="shared" si="47"/>
        <v>1.0588022620975357E-2</v>
      </c>
      <c r="CV8" s="321">
        <v>99.941000000000003</v>
      </c>
      <c r="CW8" s="319">
        <v>88.716999999999999</v>
      </c>
      <c r="CX8" s="319">
        <v>91.744</v>
      </c>
      <c r="CY8" s="320">
        <f t="shared" si="48"/>
        <v>280.40200000000004</v>
      </c>
      <c r="CZ8" s="652">
        <f t="shared" si="49"/>
        <v>3.0240000000000578</v>
      </c>
      <c r="DA8" s="651">
        <f t="shared" si="50"/>
        <v>1.0902090288343214E-2</v>
      </c>
      <c r="DB8" s="318">
        <v>87.116</v>
      </c>
      <c r="DC8" s="319">
        <v>82.143000000000001</v>
      </c>
      <c r="DD8" s="319">
        <v>84.072999999999993</v>
      </c>
      <c r="DE8" s="319">
        <f t="shared" si="75"/>
        <v>253.33199999999999</v>
      </c>
      <c r="DF8" s="795">
        <f>CY8+DE8</f>
        <v>533.73400000000004</v>
      </c>
      <c r="DG8" s="890">
        <f t="shared" si="66"/>
        <v>18.927000000000021</v>
      </c>
      <c r="DH8" s="891">
        <f t="shared" si="51"/>
        <v>3.6765234349960263E-2</v>
      </c>
      <c r="DI8" s="319">
        <v>74.528999999999996</v>
      </c>
      <c r="DJ8" s="319">
        <v>76.897999999999996</v>
      </c>
      <c r="DK8" s="319">
        <v>78.384</v>
      </c>
      <c r="DL8" s="327">
        <f t="shared" si="76"/>
        <v>229.81099999999998</v>
      </c>
      <c r="DM8" s="652">
        <f t="shared" si="52"/>
        <v>763.54500000000007</v>
      </c>
      <c r="DN8" s="890">
        <f t="shared" si="53"/>
        <v>18.927000000000135</v>
      </c>
      <c r="DO8" s="889">
        <f t="shared" si="54"/>
        <v>2.5418402456024669E-2</v>
      </c>
      <c r="DP8" s="319">
        <v>83.825000000000003</v>
      </c>
      <c r="DQ8" s="319">
        <v>87.45</v>
      </c>
      <c r="DR8" s="654">
        <v>95.432000000000002</v>
      </c>
      <c r="DS8" s="320">
        <f t="shared" si="77"/>
        <v>266.70699999999999</v>
      </c>
      <c r="DT8" s="320">
        <f t="shared" si="55"/>
        <v>266.71294108855352</v>
      </c>
      <c r="DU8" s="889">
        <f t="shared" si="56"/>
        <v>0</v>
      </c>
      <c r="DV8" s="652">
        <f>DM8+DS8</f>
        <v>1030.252</v>
      </c>
      <c r="DW8" s="652">
        <f t="shared" si="57"/>
        <v>18.927000000000021</v>
      </c>
      <c r="DX8" s="316">
        <f t="shared" si="58"/>
        <v>1.8715052035695789E-2</v>
      </c>
    </row>
    <row r="9" spans="1:128" x14ac:dyDescent="0.25">
      <c r="A9" s="317" t="s">
        <v>145</v>
      </c>
      <c r="B9" s="318">
        <v>9.2140000000000004</v>
      </c>
      <c r="C9" s="319">
        <v>8.64</v>
      </c>
      <c r="D9" s="319">
        <v>8.2240000000000002</v>
      </c>
      <c r="E9" s="320">
        <f t="shared" si="18"/>
        <v>26.077999999999999</v>
      </c>
      <c r="F9" s="318">
        <v>7.609</v>
      </c>
      <c r="G9" s="319">
        <v>7.3540000000000001</v>
      </c>
      <c r="H9" s="319">
        <v>7.3620000000000001</v>
      </c>
      <c r="I9" s="320">
        <f t="shared" si="19"/>
        <v>22.325000000000003</v>
      </c>
      <c r="J9" s="319">
        <f t="shared" si="20"/>
        <v>48.403000000000006</v>
      </c>
      <c r="K9" s="319">
        <v>7.2949999999999999</v>
      </c>
      <c r="L9" s="319">
        <v>6.9080000000000004</v>
      </c>
      <c r="M9" s="319">
        <v>7.5350000000000001</v>
      </c>
      <c r="N9" s="320">
        <f t="shared" si="1"/>
        <v>21.738</v>
      </c>
      <c r="O9" s="320">
        <f t="shared" si="2"/>
        <v>70.141000000000005</v>
      </c>
      <c r="P9" s="319">
        <v>7.7270000000000003</v>
      </c>
      <c r="Q9" s="319">
        <v>8.6199999999999992</v>
      </c>
      <c r="R9" s="319">
        <v>9.4920000000000009</v>
      </c>
      <c r="S9" s="320">
        <f t="shared" si="21"/>
        <v>25.839000000000002</v>
      </c>
      <c r="T9" s="320">
        <f>S9+O9</f>
        <v>95.98</v>
      </c>
      <c r="U9" s="326">
        <v>9.798</v>
      </c>
      <c r="V9" s="319">
        <v>9.1959999999999997</v>
      </c>
      <c r="W9" s="319">
        <v>8.907</v>
      </c>
      <c r="X9" s="320">
        <f t="shared" si="22"/>
        <v>27.901</v>
      </c>
      <c r="Y9" s="318">
        <v>7.6509999999999998</v>
      </c>
      <c r="Z9" s="319">
        <v>7.1630000000000003</v>
      </c>
      <c r="AA9" s="319">
        <v>7.5389999999999997</v>
      </c>
      <c r="AB9" s="320">
        <f t="shared" si="23"/>
        <v>22.353000000000002</v>
      </c>
      <c r="AC9" s="319">
        <f t="shared" si="24"/>
        <v>50.254000000000005</v>
      </c>
      <c r="AD9" s="319">
        <v>7.2089999999999996</v>
      </c>
      <c r="AE9" s="319">
        <v>7.3760000000000003</v>
      </c>
      <c r="AF9" s="319">
        <v>7.6920000000000002</v>
      </c>
      <c r="AG9" s="320">
        <f t="shared" si="25"/>
        <v>22.277000000000001</v>
      </c>
      <c r="AH9" s="322">
        <f t="shared" si="59"/>
        <v>72.531000000000006</v>
      </c>
      <c r="AI9" s="313">
        <f t="shared" si="6"/>
        <v>2.3900000000000006</v>
      </c>
      <c r="AJ9" s="314">
        <f t="shared" si="7"/>
        <v>3.4074221924409454E-2</v>
      </c>
      <c r="AK9" s="319">
        <v>7.8369999999999997</v>
      </c>
      <c r="AL9" s="319">
        <v>7.9770000000000003</v>
      </c>
      <c r="AM9" s="319">
        <v>9.0440000000000005</v>
      </c>
      <c r="AN9" s="320">
        <f t="shared" si="68"/>
        <v>24.858000000000001</v>
      </c>
      <c r="AO9" s="320">
        <f t="shared" si="60"/>
        <v>97.38900000000001</v>
      </c>
      <c r="AP9" s="323">
        <f t="shared" si="26"/>
        <v>1.409000000000006</v>
      </c>
      <c r="AQ9" s="314">
        <f t="shared" si="27"/>
        <v>1.468014169618681E-2</v>
      </c>
      <c r="AR9" s="326">
        <v>9.5429999999999993</v>
      </c>
      <c r="AS9" s="319">
        <v>8.6170000000000009</v>
      </c>
      <c r="AT9" s="319">
        <v>8.8149999999999995</v>
      </c>
      <c r="AU9" s="320">
        <f t="shared" si="28"/>
        <v>26.975000000000001</v>
      </c>
      <c r="AV9" s="318">
        <v>7.9169999999999998</v>
      </c>
      <c r="AW9" s="319">
        <v>7.274</v>
      </c>
      <c r="AX9" s="319">
        <v>7.7610000000000001</v>
      </c>
      <c r="AY9" s="320">
        <f t="shared" si="69"/>
        <v>22.951999999999998</v>
      </c>
      <c r="AZ9" s="320">
        <f t="shared" si="29"/>
        <v>49.927</v>
      </c>
      <c r="BA9" s="320">
        <f t="shared" si="30"/>
        <v>-0.32700000000000529</v>
      </c>
      <c r="BB9" s="464">
        <f t="shared" si="31"/>
        <v>-6.5069447208183639E-3</v>
      </c>
      <c r="BC9" s="319">
        <v>7.8979999999999997</v>
      </c>
      <c r="BD9" s="319">
        <v>7.3760000000000003</v>
      </c>
      <c r="BE9" s="319">
        <v>7.3230000000000004</v>
      </c>
      <c r="BF9" s="320">
        <f t="shared" si="70"/>
        <v>22.597000000000001</v>
      </c>
      <c r="BG9" s="652">
        <f t="shared" si="32"/>
        <v>72.524000000000001</v>
      </c>
      <c r="BH9" s="322">
        <v>0.32000000000000028</v>
      </c>
      <c r="BI9" s="322">
        <v>1.436459128248857E-2</v>
      </c>
      <c r="BJ9" s="319">
        <v>8.2189999999999994</v>
      </c>
      <c r="BK9" s="319">
        <v>8.58</v>
      </c>
      <c r="BL9" s="319">
        <v>9.1750000000000007</v>
      </c>
      <c r="BM9" s="320">
        <f t="shared" si="71"/>
        <v>25.974</v>
      </c>
      <c r="BN9" s="320">
        <f t="shared" si="33"/>
        <v>1.1159999999999997</v>
      </c>
      <c r="BO9" s="653">
        <f t="shared" si="34"/>
        <v>4.4895003620564866E-2</v>
      </c>
      <c r="BP9" s="652">
        <f t="shared" ref="BP9:BP13" si="78">BG9+BM9</f>
        <v>98.498000000000005</v>
      </c>
      <c r="BQ9" s="652">
        <f t="shared" si="35"/>
        <v>1.1089999999999947</v>
      </c>
      <c r="BR9" s="316">
        <f t="shared" si="36"/>
        <v>1.138732300362455E-2</v>
      </c>
      <c r="BS9" s="326">
        <v>9.9</v>
      </c>
      <c r="BT9" s="319">
        <v>8.5909999999999993</v>
      </c>
      <c r="BU9" s="319">
        <v>8.2919999999999998</v>
      </c>
      <c r="BV9" s="320">
        <f t="shared" si="37"/>
        <v>26.783000000000001</v>
      </c>
      <c r="BW9" s="320">
        <f t="shared" si="38"/>
        <v>-0.19200000000000017</v>
      </c>
      <c r="BX9" s="651">
        <f t="shared" si="39"/>
        <v>-7.1177015755329309E-3</v>
      </c>
      <c r="BY9" s="318">
        <v>8.0559999999999992</v>
      </c>
      <c r="BZ9" s="319">
        <v>7.7389999999999999</v>
      </c>
      <c r="CA9" s="319">
        <v>8.3040000000000003</v>
      </c>
      <c r="CB9" s="319">
        <f t="shared" si="72"/>
        <v>24.098999999999997</v>
      </c>
      <c r="CC9" s="795">
        <f t="shared" si="62"/>
        <v>50.881999999999998</v>
      </c>
      <c r="CD9" s="890">
        <f t="shared" si="63"/>
        <v>0.95499999999999829</v>
      </c>
      <c r="CE9" s="891">
        <f t="shared" si="40"/>
        <v>1.912792677308861E-2</v>
      </c>
      <c r="CF9" s="319">
        <v>7.8849999999999998</v>
      </c>
      <c r="CG9" s="319">
        <v>8.1950000000000003</v>
      </c>
      <c r="CH9" s="319">
        <v>7.8879999999999999</v>
      </c>
      <c r="CI9" s="327">
        <f t="shared" si="73"/>
        <v>23.967999999999996</v>
      </c>
      <c r="CJ9" s="652">
        <f>CI9+CC9</f>
        <v>74.849999999999994</v>
      </c>
      <c r="CK9" s="890">
        <f t="shared" si="42"/>
        <v>2.3259999999999934</v>
      </c>
      <c r="CL9" s="889">
        <f t="shared" si="43"/>
        <v>3.2072141635872242E-2</v>
      </c>
      <c r="CM9" s="319">
        <v>8.2680000000000007</v>
      </c>
      <c r="CN9" s="319">
        <v>8.7010000000000005</v>
      </c>
      <c r="CO9" s="319">
        <v>9.9350000000000005</v>
      </c>
      <c r="CP9" s="320">
        <f t="shared" si="74"/>
        <v>26.904000000000003</v>
      </c>
      <c r="CQ9" s="320">
        <f t="shared" si="44"/>
        <v>26.85910499637944</v>
      </c>
      <c r="CR9" s="889">
        <f t="shared" si="45"/>
        <v>3.5805035805035912E-2</v>
      </c>
      <c r="CS9" s="892">
        <f t="shared" ref="CS9:CS13" si="79">CJ9+CP9</f>
        <v>101.75399999999999</v>
      </c>
      <c r="CT9" s="652">
        <f t="shared" si="46"/>
        <v>3.255999999999986</v>
      </c>
      <c r="CU9" s="316">
        <f t="shared" si="47"/>
        <v>3.3056508761599046E-2</v>
      </c>
      <c r="CV9" s="326">
        <v>9.7249999999999996</v>
      </c>
      <c r="CW9" s="319">
        <v>8.8360000000000003</v>
      </c>
      <c r="CX9" s="319">
        <v>9.1530000000000005</v>
      </c>
      <c r="CY9" s="320">
        <f t="shared" si="48"/>
        <v>27.713999999999999</v>
      </c>
      <c r="CZ9" s="652">
        <f t="shared" si="49"/>
        <v>0.93099999999999739</v>
      </c>
      <c r="DA9" s="651">
        <f t="shared" si="50"/>
        <v>3.4760855766717613E-2</v>
      </c>
      <c r="DB9" s="318">
        <v>8.7799999999999994</v>
      </c>
      <c r="DC9" s="319">
        <v>8.0250000000000004</v>
      </c>
      <c r="DD9" s="319">
        <v>8.6229999999999993</v>
      </c>
      <c r="DE9" s="319">
        <f t="shared" si="75"/>
        <v>25.427999999999997</v>
      </c>
      <c r="DF9" s="795">
        <f t="shared" ref="DF9:DF13" si="80">CY9+DE9</f>
        <v>53.141999999999996</v>
      </c>
      <c r="DG9" s="890">
        <f t="shared" si="66"/>
        <v>2.259999999999998</v>
      </c>
      <c r="DH9" s="891">
        <f t="shared" si="51"/>
        <v>4.4416493062379603E-2</v>
      </c>
      <c r="DI9" s="319">
        <v>7.8849999999999998</v>
      </c>
      <c r="DJ9" s="319">
        <v>8.1950000000000003</v>
      </c>
      <c r="DK9" s="319">
        <v>7.8879999999999999</v>
      </c>
      <c r="DL9" s="327">
        <f t="shared" si="76"/>
        <v>23.967999999999996</v>
      </c>
      <c r="DM9" s="652">
        <f>DL9+DF9</f>
        <v>77.109999999999985</v>
      </c>
      <c r="DN9" s="890">
        <f t="shared" si="53"/>
        <v>2.2599999999999909</v>
      </c>
      <c r="DO9" s="889">
        <f t="shared" si="54"/>
        <v>3.0193720774883026E-2</v>
      </c>
      <c r="DP9" s="319">
        <v>8.2680000000000007</v>
      </c>
      <c r="DQ9" s="319">
        <v>8.7010000000000005</v>
      </c>
      <c r="DR9" s="319">
        <v>9.9350000000000005</v>
      </c>
      <c r="DS9" s="320">
        <f t="shared" si="77"/>
        <v>26.904000000000003</v>
      </c>
      <c r="DT9" s="320">
        <f t="shared" si="55"/>
        <v>26.868194964194966</v>
      </c>
      <c r="DU9" s="889">
        <f t="shared" si="56"/>
        <v>0</v>
      </c>
      <c r="DV9" s="892">
        <f t="shared" ref="DV9:DV13" si="81">DM9+DS9</f>
        <v>104.01399999999998</v>
      </c>
      <c r="DW9" s="652">
        <f t="shared" si="57"/>
        <v>2.2599999999999909</v>
      </c>
      <c r="DX9" s="316">
        <f t="shared" si="58"/>
        <v>2.2210429074041249E-2</v>
      </c>
    </row>
    <row r="10" spans="1:128" x14ac:dyDescent="0.25">
      <c r="A10" s="317" t="s">
        <v>146</v>
      </c>
      <c r="B10" s="318">
        <v>102.387</v>
      </c>
      <c r="C10" s="319">
        <v>112.723</v>
      </c>
      <c r="D10" s="319">
        <v>106.91500000000001</v>
      </c>
      <c r="E10" s="320">
        <f t="shared" si="18"/>
        <v>322.02500000000003</v>
      </c>
      <c r="F10" s="318">
        <v>99.778000000000006</v>
      </c>
      <c r="G10" s="319">
        <v>92.503</v>
      </c>
      <c r="H10" s="319">
        <v>90.081000000000003</v>
      </c>
      <c r="I10" s="320">
        <f t="shared" si="19"/>
        <v>282.36200000000002</v>
      </c>
      <c r="J10" s="319">
        <f t="shared" si="20"/>
        <v>604.38700000000006</v>
      </c>
      <c r="K10" s="319">
        <v>85.27</v>
      </c>
      <c r="L10" s="319">
        <v>88</v>
      </c>
      <c r="M10" s="319">
        <v>102.41800000000001</v>
      </c>
      <c r="N10" s="320">
        <f t="shared" si="1"/>
        <v>275.68799999999999</v>
      </c>
      <c r="O10" s="320">
        <f t="shared" si="2"/>
        <v>880.07500000000005</v>
      </c>
      <c r="P10" s="319">
        <v>114.71899999999999</v>
      </c>
      <c r="Q10" s="319">
        <v>126.93600000000001</v>
      </c>
      <c r="R10" s="319">
        <v>138.33699999999999</v>
      </c>
      <c r="S10" s="320">
        <f t="shared" si="21"/>
        <v>379.99199999999996</v>
      </c>
      <c r="T10" s="320">
        <f t="shared" si="4"/>
        <v>1260.067</v>
      </c>
      <c r="U10" s="321">
        <v>120.86199999999999</v>
      </c>
      <c r="V10" s="319">
        <v>120.938</v>
      </c>
      <c r="W10" s="319">
        <v>121.795</v>
      </c>
      <c r="X10" s="320">
        <f t="shared" si="22"/>
        <v>363.59500000000003</v>
      </c>
      <c r="Y10" s="318">
        <v>107.875</v>
      </c>
      <c r="Z10" s="319">
        <v>93.667000000000002</v>
      </c>
      <c r="AA10" s="319">
        <v>88.837000000000003</v>
      </c>
      <c r="AB10" s="320">
        <f t="shared" si="23"/>
        <v>290.37900000000002</v>
      </c>
      <c r="AC10" s="319">
        <f t="shared" si="24"/>
        <v>653.97400000000005</v>
      </c>
      <c r="AD10" s="319">
        <v>85.795000000000002</v>
      </c>
      <c r="AE10" s="319">
        <v>87.688999999999993</v>
      </c>
      <c r="AF10" s="319">
        <v>107.29300000000001</v>
      </c>
      <c r="AG10" s="320">
        <f t="shared" si="25"/>
        <v>280.77699999999999</v>
      </c>
      <c r="AH10" s="322">
        <f t="shared" si="59"/>
        <v>934.75099999999998</v>
      </c>
      <c r="AI10" s="313">
        <f t="shared" si="6"/>
        <v>54.675999999999931</v>
      </c>
      <c r="AJ10" s="314">
        <f t="shared" si="7"/>
        <v>6.2126523307672654E-2</v>
      </c>
      <c r="AK10" s="319">
        <v>108.223</v>
      </c>
      <c r="AL10" s="319">
        <v>114.702</v>
      </c>
      <c r="AM10" s="319">
        <v>136.65799999999999</v>
      </c>
      <c r="AN10" s="320">
        <f t="shared" si="68"/>
        <v>359.58299999999997</v>
      </c>
      <c r="AO10" s="320">
        <f t="shared" si="60"/>
        <v>1294.3339999999998</v>
      </c>
      <c r="AP10" s="323">
        <f t="shared" si="26"/>
        <v>34.266999999999825</v>
      </c>
      <c r="AQ10" s="314">
        <f t="shared" si="27"/>
        <v>2.7194585684729322E-2</v>
      </c>
      <c r="AR10" s="321">
        <v>115.246</v>
      </c>
      <c r="AS10" s="319">
        <v>119.087</v>
      </c>
      <c r="AT10" s="319">
        <v>121.979268605</v>
      </c>
      <c r="AU10" s="320">
        <f t="shared" si="28"/>
        <v>356.31226860499999</v>
      </c>
      <c r="AV10" s="318">
        <v>111.566</v>
      </c>
      <c r="AW10" s="319">
        <v>96.319000000000003</v>
      </c>
      <c r="AX10" s="319">
        <v>93.091999999999999</v>
      </c>
      <c r="AY10" s="320">
        <f t="shared" si="69"/>
        <v>300.97699999999998</v>
      </c>
      <c r="AZ10" s="320">
        <f t="shared" si="29"/>
        <v>657.28926860499996</v>
      </c>
      <c r="BA10" s="320">
        <f t="shared" si="30"/>
        <v>3.3152686049999147</v>
      </c>
      <c r="BB10" s="464">
        <f t="shared" si="31"/>
        <v>5.069419587017121E-3</v>
      </c>
      <c r="BC10" s="319">
        <v>91.975999999999999</v>
      </c>
      <c r="BD10" s="319">
        <v>94.132000000000005</v>
      </c>
      <c r="BE10" s="319">
        <v>106.39100000000001</v>
      </c>
      <c r="BF10" s="320">
        <f t="shared" si="70"/>
        <v>292.49900000000002</v>
      </c>
      <c r="BG10" s="652">
        <f t="shared" si="32"/>
        <v>949.78826860499998</v>
      </c>
      <c r="BH10" s="322">
        <v>11.722000000000037</v>
      </c>
      <c r="BI10" s="322">
        <v>4.1748433810461894E-2</v>
      </c>
      <c r="BJ10" s="319">
        <v>126.67</v>
      </c>
      <c r="BK10" s="319">
        <v>124.616</v>
      </c>
      <c r="BL10" s="654">
        <v>134.41399999999999</v>
      </c>
      <c r="BM10" s="320">
        <f t="shared" si="71"/>
        <v>385.7</v>
      </c>
      <c r="BN10" s="320">
        <f t="shared" si="33"/>
        <v>26.117000000000019</v>
      </c>
      <c r="BO10" s="653">
        <f t="shared" si="34"/>
        <v>7.2631353540072885E-2</v>
      </c>
      <c r="BP10" s="652">
        <f t="shared" si="78"/>
        <v>1335.488268605</v>
      </c>
      <c r="BQ10" s="652">
        <f t="shared" si="35"/>
        <v>41.154268605000198</v>
      </c>
      <c r="BR10" s="316">
        <f t="shared" si="36"/>
        <v>3.1795710075606554E-2</v>
      </c>
      <c r="BS10" s="321">
        <v>112.759</v>
      </c>
      <c r="BT10" s="319">
        <v>113.601</v>
      </c>
      <c r="BU10" s="319">
        <v>113.328</v>
      </c>
      <c r="BV10" s="320">
        <f t="shared" si="37"/>
        <v>339.68799999999999</v>
      </c>
      <c r="BW10" s="320">
        <f t="shared" si="38"/>
        <v>-16.624268604999997</v>
      </c>
      <c r="BX10" s="651">
        <f t="shared" si="39"/>
        <v>-4.6656458589219407E-2</v>
      </c>
      <c r="BY10" s="318">
        <v>111.41200000000001</v>
      </c>
      <c r="BZ10" s="319">
        <v>99.855000000000004</v>
      </c>
      <c r="CA10" s="319">
        <v>96.715999999999994</v>
      </c>
      <c r="CB10" s="319">
        <f t="shared" si="72"/>
        <v>307.983</v>
      </c>
      <c r="CC10" s="795">
        <f t="shared" si="62"/>
        <v>647.67100000000005</v>
      </c>
      <c r="CD10" s="890">
        <f t="shared" si="63"/>
        <v>-9.618268604999912</v>
      </c>
      <c r="CE10" s="891">
        <f t="shared" si="40"/>
        <v>-1.4633235417662149E-2</v>
      </c>
      <c r="CF10" s="319">
        <v>94.040061051999999</v>
      </c>
      <c r="CG10" s="319">
        <v>92.617000000000004</v>
      </c>
      <c r="CH10" s="319">
        <v>92.66</v>
      </c>
      <c r="CI10" s="327">
        <f t="shared" si="73"/>
        <v>279.31706105199999</v>
      </c>
      <c r="CJ10" s="652">
        <f t="shared" si="41"/>
        <v>926.98806105200003</v>
      </c>
      <c r="CK10" s="890">
        <f t="shared" si="42"/>
        <v>-22.80020755299995</v>
      </c>
      <c r="CL10" s="889">
        <f t="shared" si="43"/>
        <v>-2.400556872163484E-2</v>
      </c>
      <c r="CM10" s="319">
        <v>117.38</v>
      </c>
      <c r="CN10" s="319">
        <v>120.973</v>
      </c>
      <c r="CO10" s="654">
        <v>151.453</v>
      </c>
      <c r="CP10" s="320">
        <f t="shared" si="74"/>
        <v>389.80600000000004</v>
      </c>
      <c r="CQ10" s="320">
        <f t="shared" si="44"/>
        <v>389.73336864645995</v>
      </c>
      <c r="CR10" s="889">
        <f t="shared" si="45"/>
        <v>1.0645579465906385E-2</v>
      </c>
      <c r="CS10" s="652">
        <f t="shared" si="79"/>
        <v>1316.794061052</v>
      </c>
      <c r="CT10" s="652">
        <f t="shared" si="46"/>
        <v>-18.694207553000069</v>
      </c>
      <c r="CU10" s="316">
        <f t="shared" si="47"/>
        <v>-1.3998032025041574E-2</v>
      </c>
      <c r="CV10" s="321">
        <v>108.83</v>
      </c>
      <c r="CW10" s="319">
        <v>110.06399999999999</v>
      </c>
      <c r="CX10" s="319">
        <v>117.26300000000001</v>
      </c>
      <c r="CY10" s="320">
        <f t="shared" si="48"/>
        <v>336.15700000000004</v>
      </c>
      <c r="CZ10" s="652">
        <f t="shared" si="49"/>
        <v>-3.5309999999999491</v>
      </c>
      <c r="DA10" s="651">
        <f t="shared" si="50"/>
        <v>-1.0394832905489593E-2</v>
      </c>
      <c r="DB10" s="318">
        <v>110.46</v>
      </c>
      <c r="DC10" s="319">
        <v>91.912000000000006</v>
      </c>
      <c r="DD10" s="319">
        <v>95.322000000000003</v>
      </c>
      <c r="DE10" s="319">
        <f t="shared" si="75"/>
        <v>297.69400000000002</v>
      </c>
      <c r="DF10" s="795">
        <f t="shared" si="80"/>
        <v>633.85100000000011</v>
      </c>
      <c r="DG10" s="890">
        <f t="shared" si="66"/>
        <v>-13.819999999999936</v>
      </c>
      <c r="DH10" s="891">
        <f t="shared" si="51"/>
        <v>-2.1337994135911531E-2</v>
      </c>
      <c r="DI10" s="319">
        <v>94.040061051999999</v>
      </c>
      <c r="DJ10" s="319">
        <v>92.617000000000004</v>
      </c>
      <c r="DK10" s="319">
        <v>92.66</v>
      </c>
      <c r="DL10" s="327">
        <f t="shared" si="76"/>
        <v>279.31706105199999</v>
      </c>
      <c r="DM10" s="652">
        <f t="shared" ref="DM10:DM11" si="82">DL10+DF10</f>
        <v>913.1680610520001</v>
      </c>
      <c r="DN10" s="890">
        <f t="shared" si="53"/>
        <v>-13.819999999999936</v>
      </c>
      <c r="DO10" s="889">
        <f t="shared" si="54"/>
        <v>-1.4908498373016998E-2</v>
      </c>
      <c r="DP10" s="319">
        <v>117.38</v>
      </c>
      <c r="DQ10" s="319">
        <v>120.973</v>
      </c>
      <c r="DR10" s="654">
        <v>151.453</v>
      </c>
      <c r="DS10" s="320">
        <f t="shared" si="77"/>
        <v>389.80600000000004</v>
      </c>
      <c r="DT10" s="320">
        <f t="shared" si="55"/>
        <v>389.79535442053412</v>
      </c>
      <c r="DU10" s="889">
        <f t="shared" si="56"/>
        <v>0</v>
      </c>
      <c r="DV10" s="652">
        <f t="shared" si="81"/>
        <v>1302.9740610520003</v>
      </c>
      <c r="DW10" s="652">
        <f t="shared" si="57"/>
        <v>-13.819999999999709</v>
      </c>
      <c r="DX10" s="316">
        <f t="shared" si="58"/>
        <v>-1.049518706741337E-2</v>
      </c>
    </row>
    <row r="11" spans="1:128" x14ac:dyDescent="0.25">
      <c r="A11" s="317" t="s">
        <v>147</v>
      </c>
      <c r="B11" s="318">
        <v>26.297000000000001</v>
      </c>
      <c r="C11" s="319">
        <v>25.577000000000002</v>
      </c>
      <c r="D11" s="319">
        <v>23.352</v>
      </c>
      <c r="E11" s="320">
        <f t="shared" si="18"/>
        <v>75.225999999999999</v>
      </c>
      <c r="F11" s="318">
        <v>22.934999999999999</v>
      </c>
      <c r="G11" s="319">
        <v>18.53</v>
      </c>
      <c r="H11" s="319">
        <v>16.385999999999999</v>
      </c>
      <c r="I11" s="320">
        <f t="shared" si="19"/>
        <v>57.850999999999999</v>
      </c>
      <c r="J11" s="319">
        <f t="shared" si="20"/>
        <v>133.077</v>
      </c>
      <c r="K11" s="319">
        <v>13.664999999999999</v>
      </c>
      <c r="L11" s="319">
        <v>16.132999999999999</v>
      </c>
      <c r="M11" s="319">
        <v>18.056999999999999</v>
      </c>
      <c r="N11" s="320">
        <f t="shared" si="1"/>
        <v>47.854999999999997</v>
      </c>
      <c r="O11" s="320">
        <f t="shared" si="2"/>
        <v>180.93199999999999</v>
      </c>
      <c r="P11" s="319">
        <v>20.780999999999999</v>
      </c>
      <c r="Q11" s="319">
        <v>22.963000000000001</v>
      </c>
      <c r="R11" s="319">
        <v>25.454999999999998</v>
      </c>
      <c r="S11" s="320">
        <f t="shared" si="21"/>
        <v>69.198999999999998</v>
      </c>
      <c r="T11" s="320">
        <f t="shared" si="4"/>
        <v>250.13099999999997</v>
      </c>
      <c r="U11" s="326">
        <v>25.977</v>
      </c>
      <c r="V11" s="319">
        <v>25.46</v>
      </c>
      <c r="W11" s="319">
        <v>24.19</v>
      </c>
      <c r="X11" s="320">
        <f t="shared" si="22"/>
        <v>75.626999999999995</v>
      </c>
      <c r="Y11" s="318">
        <v>22.367999999999999</v>
      </c>
      <c r="Z11" s="319">
        <v>18.731000000000002</v>
      </c>
      <c r="AA11" s="319">
        <v>15.257999999999999</v>
      </c>
      <c r="AB11" s="320">
        <f t="shared" si="23"/>
        <v>56.356999999999999</v>
      </c>
      <c r="AC11" s="319">
        <f t="shared" si="24"/>
        <v>131.98399999999998</v>
      </c>
      <c r="AD11" s="319">
        <v>13.707000000000001</v>
      </c>
      <c r="AE11" s="319">
        <v>17.023</v>
      </c>
      <c r="AF11" s="319">
        <v>19.928999999999998</v>
      </c>
      <c r="AG11" s="320">
        <f t="shared" si="25"/>
        <v>50.658999999999999</v>
      </c>
      <c r="AH11" s="322">
        <f t="shared" si="59"/>
        <v>182.64299999999997</v>
      </c>
      <c r="AI11" s="313">
        <f t="shared" si="6"/>
        <v>1.7109999999999843</v>
      </c>
      <c r="AJ11" s="314">
        <f t="shared" si="7"/>
        <v>9.4565914266131479E-3</v>
      </c>
      <c r="AK11" s="319">
        <v>21.331</v>
      </c>
      <c r="AL11" s="319">
        <v>23.786999999999999</v>
      </c>
      <c r="AM11" s="319">
        <v>27.6</v>
      </c>
      <c r="AN11" s="320">
        <f t="shared" si="68"/>
        <v>72.717999999999989</v>
      </c>
      <c r="AO11" s="320">
        <f t="shared" si="60"/>
        <v>255.36099999999996</v>
      </c>
      <c r="AP11" s="323">
        <f t="shared" si="26"/>
        <v>5.2299999999999898</v>
      </c>
      <c r="AQ11" s="314">
        <f t="shared" si="27"/>
        <v>2.0909043661121451E-2</v>
      </c>
      <c r="AR11" s="326">
        <v>29.146999999999998</v>
      </c>
      <c r="AS11" s="319">
        <v>28.42</v>
      </c>
      <c r="AT11" s="319">
        <v>27.75</v>
      </c>
      <c r="AU11" s="320">
        <f t="shared" si="28"/>
        <v>85.317000000000007</v>
      </c>
      <c r="AV11" s="318">
        <v>26.904</v>
      </c>
      <c r="AW11" s="319">
        <v>24.573</v>
      </c>
      <c r="AX11" s="319">
        <v>22.34</v>
      </c>
      <c r="AY11" s="320">
        <f t="shared" si="69"/>
        <v>73.817000000000007</v>
      </c>
      <c r="AZ11" s="320">
        <f t="shared" si="29"/>
        <v>159.13400000000001</v>
      </c>
      <c r="BA11" s="320">
        <f t="shared" si="30"/>
        <v>27.150000000000034</v>
      </c>
      <c r="BB11" s="464">
        <f t="shared" si="31"/>
        <v>0.20570675233361646</v>
      </c>
      <c r="BC11" s="319">
        <v>21.297999999999998</v>
      </c>
      <c r="BD11" s="319">
        <v>23.574999999999999</v>
      </c>
      <c r="BE11" s="319">
        <v>25.398</v>
      </c>
      <c r="BF11" s="320">
        <f t="shared" si="70"/>
        <v>70.271000000000001</v>
      </c>
      <c r="BG11" s="652">
        <f t="shared" si="32"/>
        <v>229.40500000000003</v>
      </c>
      <c r="BH11" s="322">
        <v>19.612000000000002</v>
      </c>
      <c r="BI11" s="322">
        <v>0.38713752738901275</v>
      </c>
      <c r="BJ11" s="319">
        <v>26.626000000000001</v>
      </c>
      <c r="BK11" s="319">
        <v>30.369</v>
      </c>
      <c r="BL11" s="319">
        <v>30.654</v>
      </c>
      <c r="BM11" s="320">
        <f t="shared" si="71"/>
        <v>87.649000000000001</v>
      </c>
      <c r="BN11" s="320">
        <f t="shared" si="33"/>
        <v>14.931000000000012</v>
      </c>
      <c r="BO11" s="653">
        <f t="shared" si="34"/>
        <v>0.20532742924722913</v>
      </c>
      <c r="BP11" s="652">
        <f t="shared" si="78"/>
        <v>317.05400000000003</v>
      </c>
      <c r="BQ11" s="652">
        <f t="shared" si="35"/>
        <v>61.693000000000069</v>
      </c>
      <c r="BR11" s="316">
        <f t="shared" si="36"/>
        <v>0.24159131582348148</v>
      </c>
      <c r="BS11" s="321">
        <v>33.331000000000003</v>
      </c>
      <c r="BT11" s="319">
        <v>28.254000000000001</v>
      </c>
      <c r="BU11" s="319">
        <v>30.978000000000002</v>
      </c>
      <c r="BV11" s="320">
        <f t="shared" si="37"/>
        <v>92.563000000000017</v>
      </c>
      <c r="BW11" s="320">
        <f t="shared" si="38"/>
        <v>7.2460000000000093</v>
      </c>
      <c r="BX11" s="651">
        <f t="shared" si="39"/>
        <v>8.4930318693812623E-2</v>
      </c>
      <c r="BY11" s="318">
        <v>28.001000000000001</v>
      </c>
      <c r="BZ11" s="319">
        <v>24.904</v>
      </c>
      <c r="CA11" s="319">
        <v>21.116</v>
      </c>
      <c r="CB11" s="319">
        <f t="shared" si="72"/>
        <v>74.021000000000001</v>
      </c>
      <c r="CC11" s="795">
        <f t="shared" si="62"/>
        <v>166.584</v>
      </c>
      <c r="CD11" s="890">
        <f t="shared" si="63"/>
        <v>7.4499999999999886</v>
      </c>
      <c r="CE11" s="891">
        <f t="shared" si="40"/>
        <v>4.6815891010091981E-2</v>
      </c>
      <c r="CF11" s="319">
        <v>19.93</v>
      </c>
      <c r="CG11" s="319">
        <v>21.173999999999999</v>
      </c>
      <c r="CH11" s="319">
        <v>23.814</v>
      </c>
      <c r="CI11" s="327">
        <f t="shared" si="73"/>
        <v>64.918000000000006</v>
      </c>
      <c r="CJ11" s="652">
        <f t="shared" si="41"/>
        <v>231.50200000000001</v>
      </c>
      <c r="CK11" s="890">
        <f t="shared" si="42"/>
        <v>2.09699999999998</v>
      </c>
      <c r="CL11" s="889">
        <f t="shared" si="43"/>
        <v>9.1410387742201227E-3</v>
      </c>
      <c r="CM11" s="319">
        <v>26.298999999999999</v>
      </c>
      <c r="CN11" s="319">
        <v>28.015999999999998</v>
      </c>
      <c r="CO11" s="319">
        <v>30.681000000000001</v>
      </c>
      <c r="CP11" s="320">
        <f t="shared" si="74"/>
        <v>84.995999999999995</v>
      </c>
      <c r="CQ11" s="320">
        <f t="shared" si="44"/>
        <v>84.790672570752761</v>
      </c>
      <c r="CR11" s="889">
        <f t="shared" si="45"/>
        <v>-3.0268457141553351E-2</v>
      </c>
      <c r="CS11" s="652">
        <f t="shared" si="79"/>
        <v>316.49799999999999</v>
      </c>
      <c r="CT11" s="652">
        <f t="shared" si="46"/>
        <v>-0.55600000000004002</v>
      </c>
      <c r="CU11" s="316">
        <f t="shared" si="47"/>
        <v>-1.7536444895823733E-3</v>
      </c>
      <c r="CV11" s="321">
        <v>31.655999999999999</v>
      </c>
      <c r="CW11" s="319">
        <v>29.576000000000001</v>
      </c>
      <c r="CX11" s="319">
        <v>30.632999999999999</v>
      </c>
      <c r="CY11" s="320">
        <f t="shared" si="48"/>
        <v>91.864999999999995</v>
      </c>
      <c r="CZ11" s="652">
        <f t="shared" si="49"/>
        <v>-0.69800000000002171</v>
      </c>
      <c r="DA11" s="651">
        <f t="shared" si="50"/>
        <v>-7.5408100428899782E-3</v>
      </c>
      <c r="DB11" s="318">
        <v>26.56</v>
      </c>
      <c r="DC11" s="319">
        <v>24.161999999999999</v>
      </c>
      <c r="DD11" s="319">
        <v>21.216999999999999</v>
      </c>
      <c r="DE11" s="319">
        <f t="shared" si="75"/>
        <v>71.938999999999993</v>
      </c>
      <c r="DF11" s="795">
        <f t="shared" si="80"/>
        <v>163.80399999999997</v>
      </c>
      <c r="DG11" s="890">
        <f t="shared" si="66"/>
        <v>-2.7800000000000296</v>
      </c>
      <c r="DH11" s="891">
        <f t="shared" si="51"/>
        <v>-1.6688277385583428E-2</v>
      </c>
      <c r="DI11" s="319">
        <v>19.93</v>
      </c>
      <c r="DJ11" s="319">
        <v>21.173999999999999</v>
      </c>
      <c r="DK11" s="319">
        <v>23.814</v>
      </c>
      <c r="DL11" s="327">
        <f t="shared" si="76"/>
        <v>64.918000000000006</v>
      </c>
      <c r="DM11" s="652">
        <f t="shared" si="82"/>
        <v>228.72199999999998</v>
      </c>
      <c r="DN11" s="890">
        <f t="shared" si="53"/>
        <v>-2.7800000000000296</v>
      </c>
      <c r="DO11" s="889">
        <f t="shared" si="54"/>
        <v>-1.2008535563407752E-2</v>
      </c>
      <c r="DP11" s="319">
        <v>26.298999999999999</v>
      </c>
      <c r="DQ11" s="319">
        <v>28.015999999999998</v>
      </c>
      <c r="DR11" s="319">
        <v>30.681000000000001</v>
      </c>
      <c r="DS11" s="320">
        <f t="shared" si="77"/>
        <v>84.995999999999995</v>
      </c>
      <c r="DT11" s="320">
        <f t="shared" si="55"/>
        <v>85.026268457141555</v>
      </c>
      <c r="DU11" s="889">
        <f t="shared" si="56"/>
        <v>0</v>
      </c>
      <c r="DV11" s="652">
        <f t="shared" si="81"/>
        <v>313.71799999999996</v>
      </c>
      <c r="DW11" s="652">
        <f t="shared" si="57"/>
        <v>-2.7800000000000296</v>
      </c>
      <c r="DX11" s="316">
        <f t="shared" si="58"/>
        <v>-8.7836258049024396E-3</v>
      </c>
    </row>
    <row r="12" spans="1:128" x14ac:dyDescent="0.25">
      <c r="A12" s="317" t="s">
        <v>148</v>
      </c>
      <c r="B12" s="318">
        <v>142.774</v>
      </c>
      <c r="C12" s="319">
        <v>136.85400000000001</v>
      </c>
      <c r="D12" s="319">
        <v>132.33500000000001</v>
      </c>
      <c r="E12" s="320">
        <f t="shared" si="18"/>
        <v>411.96300000000008</v>
      </c>
      <c r="F12" s="318">
        <v>123.765</v>
      </c>
      <c r="G12" s="319">
        <v>117.16</v>
      </c>
      <c r="H12" s="319">
        <v>112.151</v>
      </c>
      <c r="I12" s="320">
        <f t="shared" si="19"/>
        <v>353.07600000000002</v>
      </c>
      <c r="J12" s="319">
        <f t="shared" si="20"/>
        <v>765.0390000000001</v>
      </c>
      <c r="K12" s="319">
        <v>104.896</v>
      </c>
      <c r="L12" s="319">
        <v>111.824</v>
      </c>
      <c r="M12" s="319">
        <v>112.556</v>
      </c>
      <c r="N12" s="320">
        <f t="shared" si="1"/>
        <v>329.27600000000001</v>
      </c>
      <c r="O12" s="327">
        <f t="shared" si="2"/>
        <v>1094.3150000000001</v>
      </c>
      <c r="P12" s="319">
        <v>123.348</v>
      </c>
      <c r="Q12" s="319">
        <v>131.84899999999999</v>
      </c>
      <c r="R12" s="319">
        <v>136.577</v>
      </c>
      <c r="S12" s="320">
        <f t="shared" si="21"/>
        <v>391.774</v>
      </c>
      <c r="T12" s="320">
        <f t="shared" si="4"/>
        <v>1486.0889999999999</v>
      </c>
      <c r="U12" s="321">
        <v>154.346</v>
      </c>
      <c r="V12" s="319">
        <v>150.93</v>
      </c>
      <c r="W12" s="319">
        <v>140.887</v>
      </c>
      <c r="X12" s="320">
        <f t="shared" si="22"/>
        <v>446.16300000000001</v>
      </c>
      <c r="Y12" s="318">
        <v>126.646</v>
      </c>
      <c r="Z12" s="319">
        <v>119.646</v>
      </c>
      <c r="AA12" s="319">
        <v>112.697</v>
      </c>
      <c r="AB12" s="320">
        <f t="shared" si="23"/>
        <v>358.98900000000003</v>
      </c>
      <c r="AC12" s="319">
        <f t="shared" si="24"/>
        <v>805.15200000000004</v>
      </c>
      <c r="AD12" s="319">
        <v>108.636</v>
      </c>
      <c r="AE12" s="319">
        <v>114.036</v>
      </c>
      <c r="AF12" s="319">
        <v>108.998</v>
      </c>
      <c r="AG12" s="320">
        <f t="shared" si="25"/>
        <v>331.67</v>
      </c>
      <c r="AH12" s="893">
        <f t="shared" si="59"/>
        <v>1136.8220000000001</v>
      </c>
      <c r="AI12" s="313">
        <f t="shared" si="6"/>
        <v>42.507000000000062</v>
      </c>
      <c r="AJ12" s="314">
        <f t="shared" si="7"/>
        <v>3.8843477426518058E-2</v>
      </c>
      <c r="AK12" s="319">
        <v>128.84800000000001</v>
      </c>
      <c r="AL12" s="319">
        <v>135.43100000000001</v>
      </c>
      <c r="AM12" s="319">
        <v>141.155</v>
      </c>
      <c r="AN12" s="320">
        <f t="shared" si="68"/>
        <v>405.43399999999997</v>
      </c>
      <c r="AO12" s="320">
        <f t="shared" si="60"/>
        <v>1542.2560000000001</v>
      </c>
      <c r="AP12" s="323">
        <f t="shared" si="26"/>
        <v>56.167000000000144</v>
      </c>
      <c r="AQ12" s="314">
        <f t="shared" si="27"/>
        <v>3.7795179158179648E-2</v>
      </c>
      <c r="AR12" s="321">
        <v>162.988</v>
      </c>
      <c r="AS12" s="319">
        <v>144.10400000000001</v>
      </c>
      <c r="AT12" s="319">
        <v>136.40199999999999</v>
      </c>
      <c r="AU12" s="320">
        <f t="shared" si="28"/>
        <v>443.49399999999997</v>
      </c>
      <c r="AV12" s="318">
        <v>135.72300000000001</v>
      </c>
      <c r="AW12" s="319">
        <v>125.729</v>
      </c>
      <c r="AX12" s="319">
        <v>110.584</v>
      </c>
      <c r="AY12" s="320">
        <f t="shared" si="69"/>
        <v>372.036</v>
      </c>
      <c r="AZ12" s="320">
        <f t="shared" si="29"/>
        <v>815.53</v>
      </c>
      <c r="BA12" s="320">
        <f t="shared" si="30"/>
        <v>10.377999999999929</v>
      </c>
      <c r="BB12" s="464">
        <f t="shared" si="31"/>
        <v>1.2889491673621745E-2</v>
      </c>
      <c r="BC12" s="319">
        <v>110.899</v>
      </c>
      <c r="BD12" s="319">
        <v>115.40600000000001</v>
      </c>
      <c r="BE12" s="319">
        <v>116.06</v>
      </c>
      <c r="BF12" s="320">
        <f t="shared" si="70"/>
        <v>342.36500000000001</v>
      </c>
      <c r="BG12" s="652">
        <f>BF12+AZ12</f>
        <v>1157.895</v>
      </c>
      <c r="BH12" s="893">
        <v>7.8639999999999759</v>
      </c>
      <c r="BI12" s="893">
        <v>2.3710314469201244E-2</v>
      </c>
      <c r="BJ12" s="319">
        <v>129.93700000000001</v>
      </c>
      <c r="BK12" s="319">
        <v>134.38999999999999</v>
      </c>
      <c r="BL12" s="319">
        <v>136.583</v>
      </c>
      <c r="BM12" s="320">
        <f t="shared" si="71"/>
        <v>400.90999999999997</v>
      </c>
      <c r="BN12" s="320">
        <f t="shared" si="33"/>
        <v>-4.5240000000000009</v>
      </c>
      <c r="BO12" s="653">
        <f t="shared" si="34"/>
        <v>-1.1158412959939246E-2</v>
      </c>
      <c r="BP12" s="652">
        <f t="shared" si="78"/>
        <v>1558.8049999999998</v>
      </c>
      <c r="BQ12" s="652">
        <f t="shared" si="35"/>
        <v>16.548999999999751</v>
      </c>
      <c r="BR12" s="316">
        <f t="shared" si="36"/>
        <v>1.0730384579473062E-2</v>
      </c>
      <c r="BS12" s="321">
        <v>163.89400000000001</v>
      </c>
      <c r="BT12" s="319">
        <v>147.65899999999999</v>
      </c>
      <c r="BU12" s="319">
        <v>138.77600000000001</v>
      </c>
      <c r="BV12" s="320">
        <f t="shared" si="37"/>
        <v>450.32900000000001</v>
      </c>
      <c r="BW12" s="320">
        <f t="shared" si="38"/>
        <v>6.8350000000000364</v>
      </c>
      <c r="BX12" s="651">
        <f t="shared" si="39"/>
        <v>1.5411707937424302E-2</v>
      </c>
      <c r="BY12" s="318">
        <v>131.874</v>
      </c>
      <c r="BZ12" s="319">
        <v>120.989</v>
      </c>
      <c r="CA12" s="319">
        <v>117.03</v>
      </c>
      <c r="CB12" s="319">
        <f t="shared" si="72"/>
        <v>369.89300000000003</v>
      </c>
      <c r="CC12" s="795">
        <f t="shared" si="62"/>
        <v>820.22199999999998</v>
      </c>
      <c r="CD12" s="890">
        <f>CC12-AZ12</f>
        <v>4.6920000000000073</v>
      </c>
      <c r="CE12" s="891">
        <f t="shared" si="40"/>
        <v>5.7533137959364655E-3</v>
      </c>
      <c r="CF12" s="319">
        <v>113.59399999999999</v>
      </c>
      <c r="CG12" s="319">
        <v>113.63800000000001</v>
      </c>
      <c r="CH12" s="319">
        <v>113.21299999999999</v>
      </c>
      <c r="CI12" s="327">
        <f t="shared" si="73"/>
        <v>340.44499999999999</v>
      </c>
      <c r="CJ12" s="652">
        <f>CI12+CC12</f>
        <v>1160.6669999999999</v>
      </c>
      <c r="CK12" s="890">
        <f t="shared" si="42"/>
        <v>2.7719999999999345</v>
      </c>
      <c r="CL12" s="889">
        <f t="shared" si="43"/>
        <v>2.3939994559092348E-3</v>
      </c>
      <c r="CM12" s="319">
        <v>136.04300000000001</v>
      </c>
      <c r="CN12" s="319">
        <v>137.41499999999999</v>
      </c>
      <c r="CO12" s="319">
        <v>140.81800000000001</v>
      </c>
      <c r="CP12" s="320">
        <f t="shared" si="74"/>
        <v>414.27599999999995</v>
      </c>
      <c r="CQ12" s="320">
        <f t="shared" si="44"/>
        <v>414.28715841295991</v>
      </c>
      <c r="CR12" s="889">
        <f t="shared" si="45"/>
        <v>3.3339153425955947E-2</v>
      </c>
      <c r="CS12" s="652">
        <f t="shared" si="79"/>
        <v>1574.9429999999998</v>
      </c>
      <c r="CT12" s="652">
        <f t="shared" si="46"/>
        <v>16.13799999999992</v>
      </c>
      <c r="CU12" s="316">
        <f t="shared" si="47"/>
        <v>1.0352802306895281E-2</v>
      </c>
      <c r="CV12" s="321">
        <v>163.416</v>
      </c>
      <c r="CW12" s="319">
        <v>146.30000000000001</v>
      </c>
      <c r="CX12" s="319">
        <v>140.01</v>
      </c>
      <c r="CY12" s="320">
        <f t="shared" si="48"/>
        <v>449.726</v>
      </c>
      <c r="CZ12" s="652">
        <f t="shared" si="49"/>
        <v>-0.60300000000000864</v>
      </c>
      <c r="DA12" s="651">
        <f t="shared" si="50"/>
        <v>-1.3390210268492408E-3</v>
      </c>
      <c r="DB12" s="318">
        <v>135.75899999999999</v>
      </c>
      <c r="DC12" s="319">
        <v>124.041</v>
      </c>
      <c r="DD12" s="319">
        <v>122.188</v>
      </c>
      <c r="DE12" s="319">
        <f t="shared" si="75"/>
        <v>381.98799999999994</v>
      </c>
      <c r="DF12" s="795">
        <f t="shared" si="80"/>
        <v>831.71399999999994</v>
      </c>
      <c r="DG12" s="890">
        <f>DF12-CC12</f>
        <v>11.491999999999962</v>
      </c>
      <c r="DH12" s="891">
        <f t="shared" si="51"/>
        <v>1.4010840967445315E-2</v>
      </c>
      <c r="DI12" s="319">
        <v>113.59399999999999</v>
      </c>
      <c r="DJ12" s="319">
        <v>113.63800000000001</v>
      </c>
      <c r="DK12" s="319">
        <v>113.21299999999999</v>
      </c>
      <c r="DL12" s="327">
        <f t="shared" si="76"/>
        <v>340.44499999999999</v>
      </c>
      <c r="DM12" s="652">
        <f>DL12+DF12</f>
        <v>1172.1589999999999</v>
      </c>
      <c r="DN12" s="890">
        <f t="shared" si="53"/>
        <v>11.491999999999962</v>
      </c>
      <c r="DO12" s="889">
        <f t="shared" si="54"/>
        <v>9.9012033597922766E-3</v>
      </c>
      <c r="DP12" s="319">
        <v>136.04300000000001</v>
      </c>
      <c r="DQ12" s="319">
        <v>137.41499999999999</v>
      </c>
      <c r="DR12" s="319">
        <v>140.81800000000001</v>
      </c>
      <c r="DS12" s="320">
        <f t="shared" si="77"/>
        <v>414.27599999999995</v>
      </c>
      <c r="DT12" s="320">
        <f t="shared" si="55"/>
        <v>414.24266084657398</v>
      </c>
      <c r="DU12" s="889">
        <f t="shared" si="56"/>
        <v>0</v>
      </c>
      <c r="DV12" s="652">
        <f t="shared" si="81"/>
        <v>1586.4349999999999</v>
      </c>
      <c r="DW12" s="652">
        <f t="shared" si="57"/>
        <v>11.492000000000189</v>
      </c>
      <c r="DX12" s="316">
        <f t="shared" si="58"/>
        <v>7.2967720101617672E-3</v>
      </c>
    </row>
    <row r="13" spans="1:128" x14ac:dyDescent="0.25">
      <c r="A13" s="328" t="s">
        <v>149</v>
      </c>
      <c r="B13" s="329">
        <v>73.108186000000003</v>
      </c>
      <c r="C13" s="330">
        <v>68.222781999999995</v>
      </c>
      <c r="D13" s="330">
        <v>71.669032000000001</v>
      </c>
      <c r="E13" s="331">
        <f t="shared" si="18"/>
        <v>213</v>
      </c>
      <c r="F13" s="329">
        <v>63.748463999999998</v>
      </c>
      <c r="G13" s="330">
        <v>55.402996999999999</v>
      </c>
      <c r="H13" s="330">
        <v>47.405565000000003</v>
      </c>
      <c r="I13" s="331">
        <f t="shared" si="19"/>
        <v>166.55702600000001</v>
      </c>
      <c r="J13" s="330">
        <f t="shared" si="20"/>
        <v>379.55702600000001</v>
      </c>
      <c r="K13" s="330">
        <v>41.257199999999997</v>
      </c>
      <c r="L13" s="330">
        <v>49.156770000000002</v>
      </c>
      <c r="M13" s="330">
        <v>66.629099999999994</v>
      </c>
      <c r="N13" s="331">
        <f t="shared" si="1"/>
        <v>157.04307</v>
      </c>
      <c r="O13" s="332">
        <f t="shared" si="2"/>
        <v>536.60009600000001</v>
      </c>
      <c r="P13" s="330">
        <v>72.324764000000002</v>
      </c>
      <c r="Q13" s="330">
        <v>75.829297999999994</v>
      </c>
      <c r="R13" s="330">
        <v>79.807199999999995</v>
      </c>
      <c r="S13" s="331">
        <f t="shared" si="21"/>
        <v>227.961262</v>
      </c>
      <c r="T13" s="331">
        <f t="shared" si="4"/>
        <v>764.56135800000004</v>
      </c>
      <c r="U13" s="333">
        <v>78.903298000000007</v>
      </c>
      <c r="V13" s="330">
        <v>70.757071999999994</v>
      </c>
      <c r="W13" s="330">
        <v>75.872923999999998</v>
      </c>
      <c r="X13" s="331">
        <f t="shared" si="22"/>
        <v>225.53329400000001</v>
      </c>
      <c r="Y13" s="329">
        <v>70.129884000000004</v>
      </c>
      <c r="Z13" s="330">
        <v>56.344968000000001</v>
      </c>
      <c r="AA13" s="330">
        <v>44.641666000000001</v>
      </c>
      <c r="AB13" s="331">
        <f t="shared" si="23"/>
        <v>171.11651799999999</v>
      </c>
      <c r="AC13" s="330">
        <f t="shared" si="24"/>
        <v>396.649812</v>
      </c>
      <c r="AD13" s="329">
        <v>46.21</v>
      </c>
      <c r="AE13" s="330">
        <v>52.23</v>
      </c>
      <c r="AF13" s="330">
        <v>60.36</v>
      </c>
      <c r="AG13" s="331">
        <f t="shared" si="25"/>
        <v>158.80000000000001</v>
      </c>
      <c r="AH13" s="334">
        <f t="shared" si="59"/>
        <v>555.44981200000007</v>
      </c>
      <c r="AI13" s="894">
        <f t="shared" si="6"/>
        <v>18.849716000000058</v>
      </c>
      <c r="AJ13" s="316">
        <f t="shared" si="7"/>
        <v>3.5128051859312448E-2</v>
      </c>
      <c r="AK13" s="330">
        <v>74.333499000000003</v>
      </c>
      <c r="AL13" s="330">
        <v>71.376577999999995</v>
      </c>
      <c r="AM13" s="330">
        <v>77.216351000000003</v>
      </c>
      <c r="AN13" s="331">
        <f t="shared" si="68"/>
        <v>222.92642800000002</v>
      </c>
      <c r="AO13" s="331">
        <f t="shared" si="60"/>
        <v>778.37624000000005</v>
      </c>
      <c r="AP13" s="335">
        <f t="shared" si="26"/>
        <v>13.814882000000011</v>
      </c>
      <c r="AQ13" s="316">
        <f t="shared" si="27"/>
        <v>1.8069029850185103E-2</v>
      </c>
      <c r="AR13" s="333">
        <v>13.777747</v>
      </c>
      <c r="AS13" s="330">
        <v>12.911327999999999</v>
      </c>
      <c r="AT13" s="330">
        <v>12.039725000000001</v>
      </c>
      <c r="AU13" s="465">
        <f t="shared" si="28"/>
        <v>38.7288</v>
      </c>
      <c r="AV13" s="466">
        <v>11.50014</v>
      </c>
      <c r="AW13" s="466">
        <v>9.6145119999999995</v>
      </c>
      <c r="AX13" s="466">
        <v>7.0585190000000004</v>
      </c>
      <c r="AY13" s="331">
        <f t="shared" si="69"/>
        <v>28.173171</v>
      </c>
      <c r="AZ13" s="331">
        <f t="shared" si="29"/>
        <v>66.901971000000003</v>
      </c>
      <c r="BA13" s="331">
        <f t="shared" si="30"/>
        <v>-329.74784099999999</v>
      </c>
      <c r="BB13" s="467">
        <f t="shared" si="31"/>
        <v>-0.83133240209376424</v>
      </c>
      <c r="BC13" s="329">
        <v>5.7210000000000001</v>
      </c>
      <c r="BD13" s="330">
        <v>6.1879999999999997</v>
      </c>
      <c r="BE13" s="330">
        <v>9.1329999999999991</v>
      </c>
      <c r="BF13" s="331">
        <f t="shared" si="70"/>
        <v>21.041999999999998</v>
      </c>
      <c r="BG13" s="655">
        <f t="shared" si="32"/>
        <v>87.943971000000005</v>
      </c>
      <c r="BH13" s="334">
        <v>-137.75800000000001</v>
      </c>
      <c r="BI13" s="334">
        <v>-0.86749370277078086</v>
      </c>
      <c r="BJ13" s="330">
        <v>10.884</v>
      </c>
      <c r="BK13" s="330">
        <v>11.025</v>
      </c>
      <c r="BL13" s="330">
        <v>11.933</v>
      </c>
      <c r="BM13" s="331">
        <f t="shared" si="71"/>
        <v>33.841999999999999</v>
      </c>
      <c r="BN13" s="331">
        <f t="shared" si="33"/>
        <v>-189.084428</v>
      </c>
      <c r="BO13" s="656">
        <f t="shared" si="34"/>
        <v>-0.84819206810239656</v>
      </c>
      <c r="BP13" s="655">
        <f t="shared" si="78"/>
        <v>121.785971</v>
      </c>
      <c r="BQ13" s="655">
        <f t="shared" si="35"/>
        <v>-656.59026900000003</v>
      </c>
      <c r="BR13" s="316">
        <f t="shared" si="36"/>
        <v>-0.84353842686667824</v>
      </c>
      <c r="BS13" s="333">
        <v>14.073</v>
      </c>
      <c r="BT13" s="330">
        <v>13.548</v>
      </c>
      <c r="BU13" s="330">
        <v>11.053000000000001</v>
      </c>
      <c r="BV13" s="465">
        <f t="shared" si="37"/>
        <v>38.674000000000007</v>
      </c>
      <c r="BW13" s="465">
        <f t="shared" si="38"/>
        <v>-5.4799999999993076E-2</v>
      </c>
      <c r="BX13" s="895">
        <f t="shared" si="39"/>
        <v>-1.4149676726361582E-3</v>
      </c>
      <c r="BY13" s="466">
        <v>10.746</v>
      </c>
      <c r="BZ13" s="466">
        <v>9.3130000000000006</v>
      </c>
      <c r="CA13" s="466">
        <v>7.6689999999999996</v>
      </c>
      <c r="CB13" s="330">
        <f t="shared" si="72"/>
        <v>27.728000000000002</v>
      </c>
      <c r="CC13" s="796">
        <f t="shared" si="62"/>
        <v>66.402000000000015</v>
      </c>
      <c r="CD13" s="896">
        <f t="shared" si="63"/>
        <v>-0.49997099999998795</v>
      </c>
      <c r="CE13" s="897">
        <f t="shared" si="40"/>
        <v>-7.4731878975581312E-3</v>
      </c>
      <c r="CF13" s="329">
        <v>6.431</v>
      </c>
      <c r="CG13" s="330">
        <v>6.6820000000000004</v>
      </c>
      <c r="CH13" s="330">
        <v>9.3659999999999997</v>
      </c>
      <c r="CI13" s="332">
        <f t="shared" si="73"/>
        <v>22.478999999999999</v>
      </c>
      <c r="CJ13" s="655">
        <f t="shared" ref="CJ13" si="83">CI13+CC13</f>
        <v>88.881000000000014</v>
      </c>
      <c r="CK13" s="896">
        <f t="shared" si="42"/>
        <v>0.93702900000000966</v>
      </c>
      <c r="CL13" s="898">
        <f t="shared" si="43"/>
        <v>1.0654840682597921E-2</v>
      </c>
      <c r="CM13" s="330">
        <v>9.9610000000000003</v>
      </c>
      <c r="CN13" s="330">
        <v>11.047000000000001</v>
      </c>
      <c r="CO13" s="330">
        <v>12.513</v>
      </c>
      <c r="CP13" s="331">
        <f t="shared" si="74"/>
        <v>33.521000000000001</v>
      </c>
      <c r="CQ13" s="331">
        <f t="shared" si="44"/>
        <v>34.3691920681024</v>
      </c>
      <c r="CR13" s="898">
        <f t="shared" si="45"/>
        <v>-9.4852550085692267E-3</v>
      </c>
      <c r="CS13" s="655">
        <f t="shared" si="79"/>
        <v>122.40200000000002</v>
      </c>
      <c r="CT13" s="655">
        <f t="shared" si="46"/>
        <v>0.61602900000001171</v>
      </c>
      <c r="CU13" s="316">
        <f t="shared" si="47"/>
        <v>5.0582919768320522E-3</v>
      </c>
      <c r="CV13" s="333">
        <v>13.125999999999999</v>
      </c>
      <c r="CW13" s="330">
        <v>12.066000000000001</v>
      </c>
      <c r="CX13" s="330">
        <v>10.587</v>
      </c>
      <c r="CY13" s="465">
        <f t="shared" si="48"/>
        <v>35.778999999999996</v>
      </c>
      <c r="CZ13" s="655">
        <f t="shared" si="49"/>
        <v>-2.8950000000000102</v>
      </c>
      <c r="DA13" s="651">
        <f t="shared" si="50"/>
        <v>-7.4856492734136859E-2</v>
      </c>
      <c r="DB13" s="466">
        <v>9.9060000000000006</v>
      </c>
      <c r="DC13" s="466">
        <v>9.0839999999999996</v>
      </c>
      <c r="DD13" s="466">
        <v>6.5469999999999997</v>
      </c>
      <c r="DE13" s="330">
        <f t="shared" si="75"/>
        <v>25.537000000000003</v>
      </c>
      <c r="DF13" s="796">
        <f t="shared" si="80"/>
        <v>61.316000000000003</v>
      </c>
      <c r="DG13" s="896">
        <f t="shared" ref="DG13" si="84">DF13-CC13</f>
        <v>-5.0860000000000127</v>
      </c>
      <c r="DH13" s="897">
        <f t="shared" si="51"/>
        <v>-7.6594078491611928E-2</v>
      </c>
      <c r="DI13" s="329">
        <v>6.431</v>
      </c>
      <c r="DJ13" s="330">
        <v>6.6820000000000004</v>
      </c>
      <c r="DK13" s="330">
        <v>9.3659999999999997</v>
      </c>
      <c r="DL13" s="332">
        <f t="shared" si="76"/>
        <v>22.478999999999999</v>
      </c>
      <c r="DM13" s="655">
        <f t="shared" ref="DM13" si="85">DL13+DF13</f>
        <v>83.795000000000002</v>
      </c>
      <c r="DN13" s="896">
        <f t="shared" si="53"/>
        <v>-5.0860000000000127</v>
      </c>
      <c r="DO13" s="898">
        <f t="shared" si="54"/>
        <v>-5.7222578503842381E-2</v>
      </c>
      <c r="DP13" s="330">
        <v>9.9610000000000003</v>
      </c>
      <c r="DQ13" s="330">
        <v>11.047000000000001</v>
      </c>
      <c r="DR13" s="330">
        <v>12.513</v>
      </c>
      <c r="DS13" s="331">
        <f t="shared" si="77"/>
        <v>33.521000000000001</v>
      </c>
      <c r="DT13" s="331">
        <f t="shared" si="55"/>
        <v>33.530485255008571</v>
      </c>
      <c r="DU13" s="898">
        <f t="shared" si="56"/>
        <v>0</v>
      </c>
      <c r="DV13" s="655">
        <f t="shared" si="81"/>
        <v>117.316</v>
      </c>
      <c r="DW13" s="655">
        <f t="shared" si="57"/>
        <v>-5.0860000000000127</v>
      </c>
      <c r="DX13" s="316">
        <f t="shared" si="58"/>
        <v>-4.1551608633845993E-2</v>
      </c>
    </row>
    <row r="14" spans="1:128" x14ac:dyDescent="0.25"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Z14" s="322"/>
      <c r="AO14" s="322">
        <f>AO5+AO6+AO8+AO9+AO10+AO11+AO12</f>
        <v>30655.283999999996</v>
      </c>
      <c r="AX14" s="322">
        <f>AX12+AX11+AX10+AX9+AX8+AX6+AX5</f>
        <v>2015.539</v>
      </c>
      <c r="AY14" s="322">
        <f t="shared" ref="AY14:AZ14" si="86">AY12+AY11+AY10+AY9+AY8+AY6+AY5</f>
        <v>6827.2729999999992</v>
      </c>
      <c r="AZ14" s="322">
        <f t="shared" si="86"/>
        <v>15612.534536748999</v>
      </c>
    </row>
    <row r="15" spans="1:128" ht="28.5" customHeight="1" x14ac:dyDescent="0.25">
      <c r="A15" s="1005" t="s">
        <v>150</v>
      </c>
      <c r="B15" s="1006"/>
      <c r="C15" s="1006"/>
      <c r="D15" s="1006"/>
      <c r="E15" s="1006"/>
      <c r="F15" s="1006"/>
      <c r="G15" s="1006"/>
      <c r="H15" s="1006"/>
      <c r="I15" s="1006"/>
      <c r="J15" s="1006"/>
      <c r="K15" s="1006"/>
      <c r="L15" s="1006"/>
      <c r="M15" s="1006"/>
      <c r="N15" s="1006"/>
      <c r="O15" s="1006"/>
      <c r="P15" s="1006"/>
      <c r="Q15" s="1006"/>
      <c r="R15" s="1006"/>
      <c r="S15" s="1006"/>
      <c r="T15" s="1006"/>
      <c r="U15" s="1006"/>
      <c r="V15" s="1007"/>
      <c r="W15" s="1007"/>
      <c r="X15" s="1007"/>
    </row>
    <row r="16" spans="1:128" ht="43.5" customHeight="1" x14ac:dyDescent="0.25">
      <c r="A16" s="3"/>
      <c r="B16" s="1003">
        <v>2011</v>
      </c>
      <c r="C16" s="1003"/>
      <c r="D16" s="1003"/>
      <c r="E16" s="1003"/>
      <c r="F16" s="1003"/>
      <c r="G16" s="1003"/>
      <c r="H16" s="1003"/>
      <c r="I16" s="1008"/>
      <c r="J16" s="994"/>
      <c r="K16" s="994"/>
      <c r="L16" s="994"/>
      <c r="M16" s="994"/>
      <c r="N16" s="994"/>
      <c r="O16" s="994"/>
      <c r="P16" s="994"/>
      <c r="Q16" s="994"/>
      <c r="R16" s="994"/>
      <c r="S16" s="994"/>
      <c r="T16" s="994"/>
      <c r="U16" s="1009">
        <v>2012</v>
      </c>
      <c r="V16" s="1003"/>
      <c r="W16" s="1003"/>
      <c r="X16" s="1003"/>
      <c r="Y16" s="1003"/>
      <c r="Z16" s="1003"/>
      <c r="AA16" s="1003"/>
      <c r="AB16" s="1008"/>
      <c r="AC16" s="1000"/>
      <c r="AD16" s="994"/>
      <c r="AE16" s="994"/>
      <c r="AF16" s="994"/>
      <c r="AG16" s="994"/>
      <c r="AH16" s="999"/>
      <c r="AI16" s="137" t="s">
        <v>135</v>
      </c>
      <c r="AJ16" s="1002"/>
      <c r="AK16" s="1002"/>
      <c r="AL16" s="1002"/>
      <c r="AM16" s="1002"/>
      <c r="AN16" s="1002"/>
      <c r="AO16" s="1002"/>
      <c r="AP16" s="1002" t="s">
        <v>135</v>
      </c>
      <c r="AQ16" s="1002"/>
      <c r="AR16" s="1009">
        <v>2013</v>
      </c>
      <c r="AS16" s="1003"/>
      <c r="AT16" s="1003"/>
      <c r="AU16" s="1003"/>
      <c r="AV16" s="1003"/>
      <c r="AW16" s="1003"/>
      <c r="AX16" s="1003"/>
      <c r="AY16" s="1013"/>
      <c r="AZ16" s="994"/>
      <c r="BA16" s="1010" t="s">
        <v>230</v>
      </c>
      <c r="BB16" s="1010"/>
      <c r="BC16" s="994"/>
      <c r="BD16" s="994"/>
      <c r="BE16" s="994"/>
      <c r="BF16" s="994"/>
      <c r="BG16" s="137"/>
      <c r="BH16" s="1002"/>
      <c r="BI16" s="1002"/>
      <c r="BJ16" s="1002"/>
      <c r="BK16" s="1002"/>
      <c r="BL16" s="1002"/>
      <c r="BM16" s="657"/>
      <c r="BN16" s="1011" t="s">
        <v>265</v>
      </c>
      <c r="BO16" s="1012"/>
      <c r="BP16" s="1002"/>
      <c r="BQ16" s="1011" t="s">
        <v>267</v>
      </c>
      <c r="BR16" s="1014"/>
      <c r="BS16" s="1000">
        <v>2014</v>
      </c>
      <c r="BT16" s="994"/>
      <c r="BU16" s="994"/>
      <c r="BV16" s="994"/>
      <c r="BW16" s="1011" t="s">
        <v>280</v>
      </c>
      <c r="BX16" s="1012"/>
      <c r="BY16" s="994"/>
      <c r="BZ16" s="994"/>
      <c r="CA16" s="994"/>
      <c r="CB16" s="1001"/>
      <c r="CC16" s="994"/>
      <c r="CD16" s="1015" t="s">
        <v>352</v>
      </c>
      <c r="CE16" s="1016"/>
      <c r="CF16" s="994"/>
      <c r="CG16" s="994"/>
      <c r="CH16" s="994"/>
      <c r="CI16" s="900"/>
      <c r="CJ16" s="996"/>
      <c r="CK16" s="885" t="s">
        <v>353</v>
      </c>
      <c r="CL16" s="1002"/>
      <c r="CM16" s="1002"/>
      <c r="CN16" s="1002"/>
      <c r="CO16" s="1002"/>
      <c r="CP16" s="657"/>
      <c r="CQ16" s="1011" t="s">
        <v>282</v>
      </c>
      <c r="CR16" s="1012"/>
      <c r="CS16" s="1002"/>
      <c r="CT16" s="1011" t="s">
        <v>354</v>
      </c>
      <c r="CU16" s="1014"/>
      <c r="CV16" s="1000">
        <v>2015</v>
      </c>
      <c r="CW16" s="994"/>
      <c r="CX16" s="994"/>
      <c r="CY16" s="994"/>
      <c r="CZ16" s="1011" t="s">
        <v>346</v>
      </c>
      <c r="DA16" s="1012"/>
      <c r="DB16" s="994"/>
      <c r="DC16" s="994"/>
      <c r="DD16" s="994"/>
      <c r="DE16" s="1001"/>
      <c r="DF16" s="994"/>
      <c r="DG16" s="1015" t="s">
        <v>355</v>
      </c>
      <c r="DH16" s="1016"/>
      <c r="DI16" s="994"/>
      <c r="DJ16" s="994"/>
      <c r="DK16" s="994"/>
      <c r="DL16" s="900"/>
      <c r="DM16" s="996"/>
      <c r="DN16" s="885" t="s">
        <v>356</v>
      </c>
      <c r="DO16" s="1002"/>
      <c r="DP16" s="1002"/>
      <c r="DQ16" s="1002"/>
      <c r="DR16" s="1002"/>
      <c r="DS16" s="657"/>
      <c r="DT16" s="1011" t="s">
        <v>349</v>
      </c>
      <c r="DU16" s="1012"/>
      <c r="DV16" s="1002"/>
      <c r="DW16" s="1011" t="s">
        <v>357</v>
      </c>
      <c r="DX16" s="1014"/>
    </row>
    <row r="17" spans="1:129" ht="22.5" customHeight="1" x14ac:dyDescent="0.25">
      <c r="A17" s="215"/>
      <c r="B17" s="1002" t="s">
        <v>0</v>
      </c>
      <c r="C17" s="1002" t="s">
        <v>1</v>
      </c>
      <c r="D17" s="1002" t="s">
        <v>2</v>
      </c>
      <c r="E17" s="996" t="s">
        <v>3</v>
      </c>
      <c r="F17" s="995" t="s">
        <v>4</v>
      </c>
      <c r="G17" s="1002" t="s">
        <v>5</v>
      </c>
      <c r="H17" s="1002" t="s">
        <v>8</v>
      </c>
      <c r="I17" s="1002" t="s">
        <v>6</v>
      </c>
      <c r="J17" s="137" t="s">
        <v>137</v>
      </c>
      <c r="K17" s="1002" t="s">
        <v>100</v>
      </c>
      <c r="L17" s="1002" t="s">
        <v>101</v>
      </c>
      <c r="M17" s="1002" t="s">
        <v>102</v>
      </c>
      <c r="N17" s="996" t="s">
        <v>103</v>
      </c>
      <c r="O17" s="337" t="s">
        <v>138</v>
      </c>
      <c r="P17" s="1002" t="s">
        <v>104</v>
      </c>
      <c r="Q17" s="1002" t="s">
        <v>105</v>
      </c>
      <c r="R17" s="1002" t="s">
        <v>106</v>
      </c>
      <c r="S17" s="1002" t="s">
        <v>107</v>
      </c>
      <c r="T17" s="338" t="s">
        <v>139</v>
      </c>
      <c r="U17" s="995" t="s">
        <v>0</v>
      </c>
      <c r="V17" s="1002" t="s">
        <v>1</v>
      </c>
      <c r="W17" s="1002" t="s">
        <v>2</v>
      </c>
      <c r="X17" s="996" t="s">
        <v>3</v>
      </c>
      <c r="Y17" s="1002" t="s">
        <v>4</v>
      </c>
      <c r="Z17" s="1002" t="s">
        <v>5</v>
      </c>
      <c r="AA17" s="1002" t="s">
        <v>8</v>
      </c>
      <c r="AB17" s="996" t="s">
        <v>6</v>
      </c>
      <c r="AC17" s="137" t="s">
        <v>140</v>
      </c>
      <c r="AD17" s="995" t="s">
        <v>100</v>
      </c>
      <c r="AE17" s="1002" t="s">
        <v>101</v>
      </c>
      <c r="AF17" s="1002" t="s">
        <v>102</v>
      </c>
      <c r="AG17" s="996" t="s">
        <v>103</v>
      </c>
      <c r="AH17" s="996" t="s">
        <v>138</v>
      </c>
      <c r="AI17" s="137" t="s">
        <v>151</v>
      </c>
      <c r="AJ17" s="1002" t="s">
        <v>121</v>
      </c>
      <c r="AK17" s="995" t="s">
        <v>104</v>
      </c>
      <c r="AL17" s="1002" t="s">
        <v>105</v>
      </c>
      <c r="AM17" s="1002" t="s">
        <v>106</v>
      </c>
      <c r="AN17" s="1002" t="s">
        <v>107</v>
      </c>
      <c r="AO17" s="137" t="s">
        <v>139</v>
      </c>
      <c r="AP17" s="1002" t="s">
        <v>151</v>
      </c>
      <c r="AQ17" s="1002" t="s">
        <v>121</v>
      </c>
      <c r="AR17" s="995" t="s">
        <v>0</v>
      </c>
      <c r="AS17" s="1002" t="s">
        <v>1</v>
      </c>
      <c r="AT17" s="1002" t="s">
        <v>2</v>
      </c>
      <c r="AU17" s="996" t="s">
        <v>3</v>
      </c>
      <c r="AV17" s="1002" t="s">
        <v>4</v>
      </c>
      <c r="AW17" s="1002" t="s">
        <v>5</v>
      </c>
      <c r="AX17" s="1002" t="s">
        <v>8</v>
      </c>
      <c r="AY17" s="309" t="s">
        <v>6</v>
      </c>
      <c r="AZ17" s="996" t="s">
        <v>231</v>
      </c>
      <c r="BA17" s="1002" t="s">
        <v>246</v>
      </c>
      <c r="BB17" s="1002" t="s">
        <v>121</v>
      </c>
      <c r="BC17" s="995" t="s">
        <v>100</v>
      </c>
      <c r="BD17" s="1002" t="s">
        <v>101</v>
      </c>
      <c r="BE17" s="1002" t="s">
        <v>102</v>
      </c>
      <c r="BF17" s="996" t="s">
        <v>103</v>
      </c>
      <c r="BG17" s="996" t="s">
        <v>138</v>
      </c>
      <c r="BH17" s="1002" t="s">
        <v>246</v>
      </c>
      <c r="BI17" s="1002" t="s">
        <v>121</v>
      </c>
      <c r="BJ17" s="995" t="s">
        <v>104</v>
      </c>
      <c r="BK17" s="1002" t="s">
        <v>105</v>
      </c>
      <c r="BL17" s="1002" t="s">
        <v>106</v>
      </c>
      <c r="BM17" s="658" t="s">
        <v>107</v>
      </c>
      <c r="BN17" s="309" t="s">
        <v>268</v>
      </c>
      <c r="BO17" s="309" t="s">
        <v>121</v>
      </c>
      <c r="BP17" s="1002" t="s">
        <v>139</v>
      </c>
      <c r="BQ17" s="137" t="s">
        <v>151</v>
      </c>
      <c r="BR17" s="996" t="s">
        <v>121</v>
      </c>
      <c r="BS17" s="995" t="s">
        <v>0</v>
      </c>
      <c r="BT17" s="1002" t="s">
        <v>1</v>
      </c>
      <c r="BU17" s="1002" t="s">
        <v>2</v>
      </c>
      <c r="BV17" s="996" t="s">
        <v>3</v>
      </c>
      <c r="BW17" s="309" t="s">
        <v>268</v>
      </c>
      <c r="BX17" s="309" t="s">
        <v>121</v>
      </c>
      <c r="BY17" s="1002" t="s">
        <v>4</v>
      </c>
      <c r="BZ17" s="1002" t="s">
        <v>5</v>
      </c>
      <c r="CA17" s="1002" t="s">
        <v>8</v>
      </c>
      <c r="CB17" s="309" t="s">
        <v>6</v>
      </c>
      <c r="CC17" s="1002" t="s">
        <v>284</v>
      </c>
      <c r="CD17" s="995" t="s">
        <v>246</v>
      </c>
      <c r="CE17" s="996" t="s">
        <v>121</v>
      </c>
      <c r="CF17" s="1002" t="s">
        <v>100</v>
      </c>
      <c r="CG17" s="1002" t="s">
        <v>101</v>
      </c>
      <c r="CH17" s="1002" t="s">
        <v>102</v>
      </c>
      <c r="CI17" s="137" t="s">
        <v>103</v>
      </c>
      <c r="CJ17" s="996" t="s">
        <v>138</v>
      </c>
      <c r="CK17" s="1002" t="s">
        <v>246</v>
      </c>
      <c r="CL17" s="1002" t="s">
        <v>121</v>
      </c>
      <c r="CM17" s="995" t="s">
        <v>104</v>
      </c>
      <c r="CN17" s="1002" t="s">
        <v>105</v>
      </c>
      <c r="CO17" s="1002" t="s">
        <v>106</v>
      </c>
      <c r="CP17" s="658" t="s">
        <v>107</v>
      </c>
      <c r="CQ17" s="309" t="s">
        <v>268</v>
      </c>
      <c r="CR17" s="309" t="s">
        <v>121</v>
      </c>
      <c r="CS17" s="1002" t="s">
        <v>139</v>
      </c>
      <c r="CT17" s="137" t="s">
        <v>151</v>
      </c>
      <c r="CU17" s="996" t="s">
        <v>121</v>
      </c>
      <c r="CV17" s="995" t="s">
        <v>0</v>
      </c>
      <c r="CW17" s="1002" t="s">
        <v>1</v>
      </c>
      <c r="CX17" s="1002" t="s">
        <v>2</v>
      </c>
      <c r="CY17" s="996" t="s">
        <v>3</v>
      </c>
      <c r="CZ17" s="309" t="s">
        <v>268</v>
      </c>
      <c r="DA17" s="309" t="s">
        <v>121</v>
      </c>
      <c r="DB17" s="1002" t="s">
        <v>4</v>
      </c>
      <c r="DC17" s="1002" t="s">
        <v>5</v>
      </c>
      <c r="DD17" s="1002" t="s">
        <v>8</v>
      </c>
      <c r="DE17" s="309" t="s">
        <v>6</v>
      </c>
      <c r="DF17" s="1002" t="s">
        <v>351</v>
      </c>
      <c r="DG17" s="995" t="s">
        <v>246</v>
      </c>
      <c r="DH17" s="996" t="s">
        <v>121</v>
      </c>
      <c r="DI17" s="1002" t="s">
        <v>100</v>
      </c>
      <c r="DJ17" s="1002" t="s">
        <v>101</v>
      </c>
      <c r="DK17" s="1002" t="s">
        <v>102</v>
      </c>
      <c r="DL17" s="137" t="s">
        <v>103</v>
      </c>
      <c r="DM17" s="996" t="s">
        <v>138</v>
      </c>
      <c r="DN17" s="1002" t="s">
        <v>246</v>
      </c>
      <c r="DO17" s="1002" t="s">
        <v>121</v>
      </c>
      <c r="DP17" s="995" t="s">
        <v>104</v>
      </c>
      <c r="DQ17" s="1002" t="s">
        <v>105</v>
      </c>
      <c r="DR17" s="1002" t="s">
        <v>106</v>
      </c>
      <c r="DS17" s="658" t="s">
        <v>107</v>
      </c>
      <c r="DT17" s="309" t="s">
        <v>268</v>
      </c>
      <c r="DU17" s="309" t="s">
        <v>121</v>
      </c>
      <c r="DV17" s="1002" t="s">
        <v>139</v>
      </c>
      <c r="DW17" s="137" t="s">
        <v>151</v>
      </c>
      <c r="DX17" s="996" t="s">
        <v>121</v>
      </c>
    </row>
    <row r="18" spans="1:129" x14ac:dyDescent="0.25">
      <c r="A18" s="339" t="s">
        <v>7</v>
      </c>
      <c r="B18" s="340">
        <f t="shared" ref="B18:H18" si="87">SUMPRODUCT(B5:B13,B19:B27)/B4</f>
        <v>3.3856937010352057</v>
      </c>
      <c r="C18" s="340">
        <f t="shared" si="87"/>
        <v>3.0394660151596433</v>
      </c>
      <c r="D18" s="340">
        <f t="shared" si="87"/>
        <v>3.1797492306566855</v>
      </c>
      <c r="E18" s="342">
        <f>SUMPRODUCT(E5:E13,E19:E27)/E4</f>
        <v>3.2007628118700691</v>
      </c>
      <c r="F18" s="340">
        <f t="shared" si="87"/>
        <v>3.078628059545502</v>
      </c>
      <c r="G18" s="340">
        <f t="shared" si="87"/>
        <v>3.0257620623952413</v>
      </c>
      <c r="H18" s="340">
        <f t="shared" si="87"/>
        <v>2.85930187599662</v>
      </c>
      <c r="I18" s="342">
        <f>SUMPRODUCT(I5:I13,I19:I27)/I4</f>
        <v>2.9885827865694705</v>
      </c>
      <c r="J18" s="341">
        <f t="shared" ref="J18:J27" si="88">AVERAGE(E18,I18)</f>
        <v>3.0946727992197696</v>
      </c>
      <c r="K18" s="340">
        <f>SUMPRODUCT(K5:K13,K19:K27)/K4</f>
        <v>3.1580420499980506</v>
      </c>
      <c r="L18" s="340">
        <f>SUMPRODUCT(L5:L13,L19:L27)/L4</f>
        <v>3.1732981792335275</v>
      </c>
      <c r="M18" s="340">
        <f>SUMPRODUCT(M5:M13,M19:M27)/M4</f>
        <v>2.5030034834106192</v>
      </c>
      <c r="N18" s="342">
        <f>SUMPRODUCT(N5:N13,N19:N27)/N4</f>
        <v>2.9361691756687489</v>
      </c>
      <c r="O18" s="343">
        <f>AVERAGE(J18,N18)</f>
        <v>3.0154209874442595</v>
      </c>
      <c r="P18" s="340">
        <f>SUMPRODUCT(P5:P13,P19:P27)/P4</f>
        <v>3.066944416312356</v>
      </c>
      <c r="Q18" s="340">
        <f>SUMPRODUCT(Q5:Q13,Q19:Q27)/Q4</f>
        <v>3.1509105182909289</v>
      </c>
      <c r="R18" s="340">
        <f>SUMPRODUCT(R5:R13,R19:R27)/R4</f>
        <v>3.1845279844337484</v>
      </c>
      <c r="S18" s="340">
        <f>SUMPRODUCT(S5:S13,S19:S27)/S4</f>
        <v>3.1337126901406696</v>
      </c>
      <c r="T18" s="344">
        <f t="shared" ref="T18:T27" si="89">AVERAGE(N18,S18,I18,E18)</f>
        <v>3.0648068660622396</v>
      </c>
      <c r="U18" s="340">
        <f t="shared" ref="U18:AA18" si="90">SUMPRODUCT(U5:U13,U19:U27)/U4</f>
        <v>3.1088919841883738</v>
      </c>
      <c r="V18" s="340">
        <f t="shared" si="90"/>
        <v>3.0951243991365955</v>
      </c>
      <c r="W18" s="340">
        <f t="shared" si="90"/>
        <v>3.0337777867965308</v>
      </c>
      <c r="X18" s="340">
        <f>SUMPRODUCT(X5:X13,X19:X27)/X4</f>
        <v>3.0800352450147885</v>
      </c>
      <c r="Y18" s="340">
        <f t="shared" si="90"/>
        <v>2.9747958828010628</v>
      </c>
      <c r="Z18" s="340">
        <f t="shared" si="90"/>
        <v>2.9152375713665317</v>
      </c>
      <c r="AA18" s="340">
        <f t="shared" si="90"/>
        <v>2.7891566557231715</v>
      </c>
      <c r="AB18" s="342">
        <f>SUMPRODUCT(AB5:AB13,AB19:AB27)/AB4</f>
        <v>2.8950443969773718</v>
      </c>
      <c r="AC18" s="468">
        <f t="shared" ref="AC18:AC26" si="91">AVERAGE(X18,AB18)</f>
        <v>2.98753982099608</v>
      </c>
      <c r="AD18" s="340">
        <f>SUMPRODUCT(AD5:AD13,AD19:AD27)/AD4</f>
        <v>2.9908260953092629</v>
      </c>
      <c r="AE18" s="340">
        <f>SUMPRODUCT(AE5:AE13,AE19:AE27)/AE4</f>
        <v>2.9750600375879639</v>
      </c>
      <c r="AF18" s="340">
        <f>SUMPRODUCT(AF5:AF13,AF19:AF27)/AF4</f>
        <v>2.9489165927479442</v>
      </c>
      <c r="AG18" s="340">
        <f>SUMPRODUCT(AG5:AG13,AG19:AG27)/AG4</f>
        <v>2.9709453885219728</v>
      </c>
      <c r="AH18" s="342">
        <f>AVERAGE(AC18,AG18)</f>
        <v>2.9792426047590261</v>
      </c>
      <c r="AI18" s="349">
        <f>AH18-O18</f>
        <v>-3.6178382685233323E-2</v>
      </c>
      <c r="AJ18" s="314">
        <f>AH18/O18-1</f>
        <v>-1.199778831409426E-2</v>
      </c>
      <c r="AK18" s="340">
        <f>SUMPRODUCT(AK5:AK13,AK19:AK27)/AK4</f>
        <v>3.0207347625069545</v>
      </c>
      <c r="AL18" s="340">
        <f>SUMPRODUCT(AL5:AL13,AL19:AL27)/AL4</f>
        <v>3.065113194121122</v>
      </c>
      <c r="AM18" s="340">
        <f>SUMPRODUCT(AM5:AM13,AM19:AM27)/AM4</f>
        <v>3.1287600197557452</v>
      </c>
      <c r="AN18" s="340">
        <f>SUMPRODUCT(AN5:AN13,AN19:AN27)/AN4</f>
        <v>3.0716341199370567</v>
      </c>
      <c r="AO18" s="341">
        <f>SUMPRODUCT(AO5:AO13,AO19:AO27)/AO4</f>
        <v>3.0063506119981924</v>
      </c>
      <c r="AP18" s="340">
        <f>AO18-T18</f>
        <v>-5.8456254064047197E-2</v>
      </c>
      <c r="AQ18" s="314">
        <f>AO18/T18-1</f>
        <v>-1.9073389162415189E-2</v>
      </c>
      <c r="AR18" s="340">
        <f t="shared" ref="AR18:AW18" si="92">SUMPRODUCT(AR5:AR13,AR19:AR27)/AR4</f>
        <v>3.171380657924038</v>
      </c>
      <c r="AS18" s="340">
        <f t="shared" si="92"/>
        <v>3.1017643932803471</v>
      </c>
      <c r="AT18" s="340">
        <f t="shared" si="92"/>
        <v>3.1197654929796164</v>
      </c>
      <c r="AU18" s="340">
        <f>SUMPRODUCT(AU5:AU13,AU19:AU27)/AU4</f>
        <v>3.1310685458947658</v>
      </c>
      <c r="AV18" s="340">
        <f>SUMPRODUCT(AV5:AV13,AV19:AV27)/AV4</f>
        <v>3.0982589121535473</v>
      </c>
      <c r="AW18" s="340">
        <f t="shared" si="92"/>
        <v>2.9535212951355936</v>
      </c>
      <c r="AX18" s="340">
        <f>SUMPRODUCT(AX5:AX13,AX19:AX27)/AX4</f>
        <v>2.887584834996034</v>
      </c>
      <c r="AY18" s="340">
        <f>SUMPRODUCT(AY5:AY13,AY19:AY27)/AY4</f>
        <v>2.9801846083423982</v>
      </c>
      <c r="AZ18" s="340">
        <f>SUMPRODUCT(AZ5:AZ13,AZ19:AZ27)/AZ4</f>
        <v>3.0560073950907212</v>
      </c>
      <c r="BA18" s="340">
        <f>AZ18-AC18</f>
        <v>6.8467574094641215E-2</v>
      </c>
      <c r="BB18" s="469">
        <f>AZ18/AC18-1</f>
        <v>2.2917710958514803E-2</v>
      </c>
      <c r="BC18" s="340">
        <v>3.3160906230252958</v>
      </c>
      <c r="BD18" s="340">
        <v>3.2656334678015759</v>
      </c>
      <c r="BE18" s="340">
        <f>SUMPRODUCT(BE5:BE13,BE19:BE27)/BE4</f>
        <v>3.3848285445997153</v>
      </c>
      <c r="BF18" s="340">
        <f>SUMPRODUCT(BF5:BF13,BF19:BF27)/BF4</f>
        <v>3.3222849218862325</v>
      </c>
      <c r="BG18" s="340">
        <f>SUMPRODUCT(BG5:BG13,BG19:BG27)/BG4</f>
        <v>3.1390107076698555</v>
      </c>
      <c r="BH18" s="590">
        <f>BG18-AH18</f>
        <v>0.15976810291082932</v>
      </c>
      <c r="BI18" s="469">
        <f>BG18/AH18-1</f>
        <v>5.3627087185050604E-2</v>
      </c>
      <c r="BJ18" s="340">
        <v>3.5459555527019102</v>
      </c>
      <c r="BK18" s="340">
        <v>3.4338784704394221</v>
      </c>
      <c r="BL18" s="340">
        <f>SUMPRODUCT(BL5:BL13,BL19:BL27)/BL4</f>
        <v>3.4389594462943007</v>
      </c>
      <c r="BM18" s="659">
        <f>SUMPRODUCT(BM5:BM13,BM19:BM27)/BM4</f>
        <v>3.4704976876416018</v>
      </c>
      <c r="BN18" s="659">
        <f>BM18-AN18</f>
        <v>0.39886356770454512</v>
      </c>
      <c r="BO18" s="651">
        <f>BM18/AN18-1</f>
        <v>0.12985386674657673</v>
      </c>
      <c r="BP18" s="342">
        <f>SUMPRODUCT(BP5:BP13,BP19:BP27)/BP4</f>
        <v>3.2261688741227945</v>
      </c>
      <c r="BQ18" s="660">
        <f>BP18-AO18</f>
        <v>0.21981826212460209</v>
      </c>
      <c r="BR18" s="316">
        <f>BP18/AO18-1</f>
        <v>7.3117972749857874E-2</v>
      </c>
      <c r="BS18" s="340">
        <f>SUMPRODUCT(BS5:BS13,BS19:BS27)/BS4</f>
        <v>3.3684373592403092</v>
      </c>
      <c r="BT18" s="340">
        <v>3.3440820597119485</v>
      </c>
      <c r="BU18" s="340">
        <f>SUMPRODUCT(BU5:BU13,BU19:BU27)/BU4</f>
        <v>3.3533630244782753</v>
      </c>
      <c r="BV18" s="340">
        <f>SUMPRODUCT(BV5:BV13,BV19:BV27)/BV4</f>
        <v>3.3550788884504517</v>
      </c>
      <c r="BW18" s="660">
        <f>BV18-AU18</f>
        <v>0.22401034255568586</v>
      </c>
      <c r="BX18" s="651">
        <f>BV18/AU18-1</f>
        <v>7.1544375114173775E-2</v>
      </c>
      <c r="BY18" s="340">
        <f>SUMPRODUCT(BY5:BY13,BY19:BY27)/BY4</f>
        <v>3.2946570285560877</v>
      </c>
      <c r="BZ18" s="340">
        <f t="shared" ref="BZ18" si="93">SUMPRODUCT(BZ5:BZ13,BZ19:BZ27)/BZ4</f>
        <v>3.214387891394201</v>
      </c>
      <c r="CA18" s="340">
        <f>SUMPRODUCT(CA5:CA13,CA19:CA27)/CA4</f>
        <v>3.2073336745428156</v>
      </c>
      <c r="CB18" s="340">
        <f>SUMPRODUCT(CB5:CB13,CB19:CB27)/CB4</f>
        <v>3.2398955253586568</v>
      </c>
      <c r="CC18" s="340">
        <f>SUMPRODUCT(CC5:CC13,CC19:CC27)/CC4</f>
        <v>3.2975404403557453</v>
      </c>
      <c r="CD18" s="901">
        <f>CC18-AZ18</f>
        <v>0.24153304526502417</v>
      </c>
      <c r="CE18" s="902">
        <f>CC18/AZ18-1</f>
        <v>7.9035491096334232E-2</v>
      </c>
      <c r="CF18" s="340">
        <f>SUMPRODUCT(CF5:CF13,CF19:CF27)/CF4</f>
        <v>3.4064198027045682</v>
      </c>
      <c r="CG18" s="340">
        <f t="shared" ref="CG18" si="94">SUMPRODUCT(CG5:CG13,CG19:CG27)/CG4</f>
        <v>3.3170596933511147</v>
      </c>
      <c r="CH18" s="340">
        <f>SUMPRODUCT(CH5:CH13,CH19:CH27)/CH4</f>
        <v>3.562936015589254</v>
      </c>
      <c r="CI18" s="341">
        <f>SUMPRODUCT(CI5:CI13,CI19:CI27)/CI4</f>
        <v>3.4290609852830869</v>
      </c>
      <c r="CJ18" s="342">
        <f>SUMPRODUCT(CJ5:CJ13,CJ19:CJ27)/CJ4</f>
        <v>3.340759178208816</v>
      </c>
      <c r="CK18" s="590">
        <f>CJ18-BG18</f>
        <v>0.2017484705389605</v>
      </c>
      <c r="CL18" s="903">
        <f>CJ18/BG18-1</f>
        <v>6.4271354680635051E-2</v>
      </c>
      <c r="CM18" s="340">
        <f>SUMPRODUCT(CM5:CM13,CM19:CM27)/CM4</f>
        <v>3.7243522209573836</v>
      </c>
      <c r="CN18" s="340">
        <f>SUMPRODUCT(CN5:CN13,CN19:CN27)/CN4</f>
        <v>3.8264515196029887</v>
      </c>
      <c r="CO18" s="340">
        <f>SUMPRODUCT(CO5:CO13,CO19:CO27)/CO4</f>
        <v>3.8160618701768922</v>
      </c>
      <c r="CP18" s="659">
        <f>SUMPRODUCT(CP5:CP13,CP19:CP27)/CP4</f>
        <v>3.78810373837196</v>
      </c>
      <c r="CQ18" s="659">
        <f>CP18-BO18</f>
        <v>3.6582498716253831</v>
      </c>
      <c r="CR18" s="889">
        <f>CP18/BM18-1</f>
        <v>9.1515995490027091E-2</v>
      </c>
      <c r="CS18" s="342">
        <f>SUMPRODUCT(CS5:CS13,CS19:CS27)/CS4</f>
        <v>3.4553582983944056</v>
      </c>
      <c r="CT18" s="660">
        <f>CS18-BP18</f>
        <v>0.22918942427161104</v>
      </c>
      <c r="CU18" s="316">
        <v>7.1054724746998588E-2</v>
      </c>
      <c r="CV18" s="340">
        <f>SUMPRODUCT(CV5:CV13,CV19:CV27)/CV4</f>
        <v>3.7988450585227294</v>
      </c>
      <c r="CW18" s="340">
        <f>SUMPRODUCT(CW5:CW13,CW19:CW27)/CW4</f>
        <v>3.8322731677454178</v>
      </c>
      <c r="CX18" s="340">
        <f>SUMPRODUCT(CX5:CX13,CX19:CX27)/CX4</f>
        <v>3.8013928227912457</v>
      </c>
      <c r="CY18" s="340">
        <f>SUMPRODUCT(CY5:CY13,CY19:CY27)/CY4</f>
        <v>3.8103674089206319</v>
      </c>
      <c r="CZ18" s="659">
        <f>CY18-BV18</f>
        <v>0.4552885204701802</v>
      </c>
      <c r="DA18" s="651">
        <f>CY18/BV18-1</f>
        <v>0.13570128620148658</v>
      </c>
      <c r="DB18" s="340">
        <f>SUMPRODUCT(DB5:DB13,DB19:DB27)/DB4</f>
        <v>3.7097498781517304</v>
      </c>
      <c r="DC18" s="340">
        <f t="shared" ref="DC18" si="95">SUMPRODUCT(DC5:DC13,DC19:DC27)/DC4</f>
        <v>3.538056938225167</v>
      </c>
      <c r="DD18" s="340">
        <f>SUMPRODUCT(DD5:DD13,DD19:DD27)/DD4</f>
        <v>3.4279511067042172</v>
      </c>
      <c r="DE18" s="340">
        <f>SUMPRODUCT(DE5:DE13,DE19:DE27)/DE4</f>
        <v>3.5598771437523316</v>
      </c>
      <c r="DF18" s="340">
        <f>SUMPRODUCT(DF5:DF13,DF19:DF27)/DF4</f>
        <v>3.6843113948248161</v>
      </c>
      <c r="DG18" s="901">
        <f>DF18-CC18</f>
        <v>0.38677095446907073</v>
      </c>
      <c r="DH18" s="902">
        <f>DF18/CC18-1</f>
        <v>0.11729073879905028</v>
      </c>
      <c r="DI18" s="340">
        <f>SUMPRODUCT(DI5:DI13,DI19:DI27)/DI4</f>
        <v>3.4064198027045682</v>
      </c>
      <c r="DJ18" s="340">
        <f t="shared" ref="DJ18" si="96">SUMPRODUCT(DJ5:DJ13,DJ19:DJ27)/DJ4</f>
        <v>3.3170596933511147</v>
      </c>
      <c r="DK18" s="340">
        <f>SUMPRODUCT(DK5:DK13,DK19:DK27)/DK4</f>
        <v>3.562936015589254</v>
      </c>
      <c r="DL18" s="341">
        <f>SUMPRODUCT(DL5:DL13,DL19:DL27)/DL4</f>
        <v>3.4290609852830869</v>
      </c>
      <c r="DM18" s="342">
        <f>SUMPRODUCT(DM5:DM13,DM19:DM27)/DM4</f>
        <v>3.6033303310942664</v>
      </c>
      <c r="DN18" s="590">
        <f>DM18-CJ18</f>
        <v>0.26257115288545041</v>
      </c>
      <c r="DO18" s="903">
        <f>DM18/CJ18-1</f>
        <v>7.8596252791328425E-2</v>
      </c>
      <c r="DP18" s="340">
        <f>SUMPRODUCT(DP5:DP13,DP19:DP27)/DP4</f>
        <v>3.7243522209573836</v>
      </c>
      <c r="DQ18" s="340">
        <f>SUMPRODUCT(DQ5:DQ13,DQ19:DQ27)/DQ4</f>
        <v>3.8264515196029887</v>
      </c>
      <c r="DR18" s="340">
        <f>SUMPRODUCT(DR5:DR13,DR19:DR27)/DR4</f>
        <v>3.8160618701768922</v>
      </c>
      <c r="DS18" s="659">
        <f>SUMPRODUCT(DS5:DS13,DS19:DS27)/DS4</f>
        <v>3.78810373837196</v>
      </c>
      <c r="DT18" s="659">
        <f>DS18-CR18</f>
        <v>3.6965877428819329</v>
      </c>
      <c r="DU18" s="889">
        <f>DS18/CP18-1</f>
        <v>0</v>
      </c>
      <c r="DV18" s="342">
        <f>SUMPRODUCT(DV5:DV13,DV19:DV27)/DV4</f>
        <v>3.6497891735360324</v>
      </c>
      <c r="DW18" s="660">
        <f>DV18-CS18</f>
        <v>0.19443087514162682</v>
      </c>
      <c r="DX18" s="316">
        <v>7.1054724746998588E-2</v>
      </c>
    </row>
    <row r="19" spans="1:129" x14ac:dyDescent="0.25">
      <c r="A19" s="346" t="s">
        <v>132</v>
      </c>
      <c r="B19" s="352">
        <v>3.107552322660343</v>
      </c>
      <c r="C19" s="348">
        <v>2.5825588577051515</v>
      </c>
      <c r="D19" s="348">
        <v>2.8298261960884115</v>
      </c>
      <c r="E19" s="347">
        <f t="shared" ref="E19:E27" si="97">AVERAGE(B19,D19,C19)</f>
        <v>2.8399791254846356</v>
      </c>
      <c r="F19" s="353">
        <v>2.6961379908873941</v>
      </c>
      <c r="G19" s="348">
        <v>2.6539068819282834</v>
      </c>
      <c r="H19" s="348">
        <v>2.4700125252381571</v>
      </c>
      <c r="I19" s="347">
        <f t="shared" ref="I19:I27" si="98">AVERAGE(F19,H19,G19)</f>
        <v>2.6066857993512782</v>
      </c>
      <c r="J19" s="350">
        <f t="shared" si="88"/>
        <v>2.7233324624179569</v>
      </c>
      <c r="K19" s="348">
        <v>2.9</v>
      </c>
      <c r="L19" s="348">
        <v>2.9</v>
      </c>
      <c r="M19" s="348">
        <v>1.89</v>
      </c>
      <c r="N19" s="347">
        <f t="shared" ref="N19:N27" si="99">AVERAGE(K19,M19,L19)</f>
        <v>2.563333333333333</v>
      </c>
      <c r="O19" s="354">
        <f t="shared" ref="O19:O27" si="100">AVERAGE(I19,N19,E19)</f>
        <v>2.6699994193897489</v>
      </c>
      <c r="P19" s="348">
        <v>2.67</v>
      </c>
      <c r="Q19" s="348">
        <v>2.79</v>
      </c>
      <c r="R19" s="348">
        <v>2.85</v>
      </c>
      <c r="S19" s="348">
        <f t="shared" ref="S19:S25" si="101">AVERAGE(P19,R19,Q19)</f>
        <v>2.7699999999999996</v>
      </c>
      <c r="T19" s="355">
        <f t="shared" si="89"/>
        <v>2.6949995645423117</v>
      </c>
      <c r="U19" s="353">
        <v>2.75</v>
      </c>
      <c r="V19" s="348">
        <v>2.72</v>
      </c>
      <c r="W19" s="348">
        <v>2.72</v>
      </c>
      <c r="X19" s="347">
        <f t="shared" ref="X19:X27" si="102">AVERAGE(U19,W19,V19)</f>
        <v>2.7300000000000004</v>
      </c>
      <c r="Y19" s="348">
        <v>2.59</v>
      </c>
      <c r="Z19" s="348">
        <v>2.5099999999999998</v>
      </c>
      <c r="AA19" s="348">
        <v>2.38</v>
      </c>
      <c r="AB19" s="347">
        <f t="shared" ref="AB19:AB27" si="103">AVERAGE(Y19,AA19,Z19)</f>
        <v>2.4933333333333332</v>
      </c>
      <c r="AC19" s="350">
        <f t="shared" si="91"/>
        <v>2.6116666666666668</v>
      </c>
      <c r="AD19" s="348">
        <v>2.58</v>
      </c>
      <c r="AE19" s="348">
        <v>2.5299999999999998</v>
      </c>
      <c r="AF19" s="348">
        <v>2.4300000000000002</v>
      </c>
      <c r="AG19" s="348">
        <f t="shared" ref="AG19:AG27" si="104">AVERAGE(AD19,AF19,AE19)</f>
        <v>2.5133333333333332</v>
      </c>
      <c r="AH19" s="347">
        <f t="shared" ref="AH19:AH27" si="105">AVERAGE(AB19,AG19,X19)</f>
        <v>2.5788888888888888</v>
      </c>
      <c r="AI19" s="349">
        <f t="shared" si="6"/>
        <v>-9.1110530500860154E-2</v>
      </c>
      <c r="AJ19" s="314">
        <f t="shared" si="7"/>
        <v>-3.4123801615538962E-2</v>
      </c>
      <c r="AK19" s="348">
        <v>2.52</v>
      </c>
      <c r="AL19" s="348">
        <v>2.57</v>
      </c>
      <c r="AM19" s="348">
        <v>2.68</v>
      </c>
      <c r="AN19" s="348">
        <f>AVERAGE(AK19,AM19,AL19)</f>
        <v>2.59</v>
      </c>
      <c r="AO19" s="350">
        <f>AVERAGE(X19,AB19,AG19,AN19)</f>
        <v>2.5816666666666666</v>
      </c>
      <c r="AP19" s="351">
        <f t="shared" ref="AP19:AP27" si="106">AO19-T19</f>
        <v>-0.11333289787564516</v>
      </c>
      <c r="AQ19" s="314">
        <f t="shared" ref="AQ19:AQ27" si="107">AO19/T19-1</f>
        <v>-4.2053030125402735E-2</v>
      </c>
      <c r="AR19" s="353">
        <v>2.6859999999999999</v>
      </c>
      <c r="AS19" s="348">
        <v>2.6</v>
      </c>
      <c r="AT19" s="348">
        <v>2.62</v>
      </c>
      <c r="AU19" s="347">
        <f t="shared" ref="AU19:AU27" si="108">AVERAGE(AR19,AT19,AS19)</f>
        <v>2.6353333333333335</v>
      </c>
      <c r="AV19" s="348">
        <v>2.581</v>
      </c>
      <c r="AW19" s="348">
        <v>2.4180000000000001</v>
      </c>
      <c r="AX19" s="348">
        <v>2.3290000000000002</v>
      </c>
      <c r="AY19" s="347">
        <f>AVERAGE(AV19,AX19,AW19)</f>
        <v>2.4426666666666668</v>
      </c>
      <c r="AZ19" s="347">
        <f>AVERAGE(AU19,AY19)</f>
        <v>2.5390000000000001</v>
      </c>
      <c r="BA19" s="347">
        <f t="shared" ref="BA19:BA27" si="109">AZ19-AC19</f>
        <v>-7.2666666666666657E-2</v>
      </c>
      <c r="BB19" s="464">
        <f t="shared" ref="BB19:BB27" si="110">AZ19/AC19-1</f>
        <v>-2.7823867262284585E-2</v>
      </c>
      <c r="BC19" s="348">
        <v>2.73</v>
      </c>
      <c r="BD19" s="348">
        <v>2.68</v>
      </c>
      <c r="BE19" s="348">
        <v>2.76</v>
      </c>
      <c r="BF19" s="347">
        <f>AVERAGE(BC19,BE19,BD19)</f>
        <v>2.7233333333333332</v>
      </c>
      <c r="BG19" s="347">
        <v>2.6</v>
      </c>
      <c r="BH19" s="348">
        <f t="shared" ref="BH19:BH27" si="111">BG19-AH19</f>
        <v>2.1111111111111303E-2</v>
      </c>
      <c r="BI19" s="579">
        <f>BG19/AH19-1</f>
        <v>8.1861266695391066E-3</v>
      </c>
      <c r="BJ19" s="348">
        <v>2.85</v>
      </c>
      <c r="BK19" s="348">
        <v>2.9</v>
      </c>
      <c r="BL19" s="348">
        <v>2.87</v>
      </c>
      <c r="BM19" s="661">
        <f t="shared" ref="BM19:BM27" si="112">AVERAGE(BJ19,BL19,BK19)</f>
        <v>2.8733333333333335</v>
      </c>
      <c r="BN19" s="661">
        <f>BM19-AN19</f>
        <v>0.28333333333333366</v>
      </c>
      <c r="BO19" s="653">
        <f t="shared" ref="BO19:BO27" si="113">BM19/AN19-1</f>
        <v>0.10939510939510955</v>
      </c>
      <c r="BP19" s="347">
        <f>AVERAGE(AU19,AY19,BF19,BM19)</f>
        <v>2.6686666666666667</v>
      </c>
      <c r="BQ19" s="662">
        <f t="shared" ref="BQ19:BQ27" si="114">BP19-AO19</f>
        <v>8.7000000000000188E-2</v>
      </c>
      <c r="BR19" s="316">
        <f t="shared" ref="BR19:BR27" si="115">BP19/AO19-1</f>
        <v>3.369916074887036E-2</v>
      </c>
      <c r="BS19" s="353">
        <v>2.73</v>
      </c>
      <c r="BT19" s="348">
        <v>2.74</v>
      </c>
      <c r="BU19" s="348">
        <v>2.76</v>
      </c>
      <c r="BV19" s="347">
        <f t="shared" ref="BV19:BV27" si="116">AVERAGE(BS19,BU19,BT19)</f>
        <v>2.7433333333333336</v>
      </c>
      <c r="BW19" s="347">
        <f t="shared" ref="BW19:BW27" si="117">BV19-AU19</f>
        <v>0.1080000000000001</v>
      </c>
      <c r="BX19" s="651">
        <f>BV19/AU19-1</f>
        <v>4.0981533012901528E-2</v>
      </c>
      <c r="BY19" s="348">
        <v>2.6447444162904001</v>
      </c>
      <c r="BZ19" s="348">
        <v>2.5722258154499333</v>
      </c>
      <c r="CA19" s="348">
        <v>2.6238245940942839</v>
      </c>
      <c r="CB19" s="347">
        <f>AVERAGE(BY19,CA19,BZ19)</f>
        <v>2.6135982752782057</v>
      </c>
      <c r="CC19" s="348">
        <f>AVERAGE(BV19,CB19)</f>
        <v>2.6784658043057696</v>
      </c>
      <c r="CD19" s="901">
        <f>CC19-AZ19</f>
        <v>0.13946580430576949</v>
      </c>
      <c r="CE19" s="902">
        <f t="shared" ref="CE19:CE27" si="118">CC19/AZ19-1</f>
        <v>5.4929422727754806E-2</v>
      </c>
      <c r="CF19" s="348">
        <v>2.7500400149361943</v>
      </c>
      <c r="CG19" s="348">
        <v>2.64</v>
      </c>
      <c r="CH19" s="348">
        <v>2.8319922264934534</v>
      </c>
      <c r="CI19" s="350">
        <f>AVERAGE(CF19,CH19,CG19)</f>
        <v>2.7406774138098826</v>
      </c>
      <c r="CJ19" s="347">
        <f>AVERAGE(BV19,CB19,CI19)</f>
        <v>2.6992030074738071</v>
      </c>
      <c r="CK19" s="590">
        <f t="shared" ref="CK19:CK27" si="119">CJ19-BG19</f>
        <v>9.9203007473807059E-2</v>
      </c>
      <c r="CL19" s="903">
        <f t="shared" ref="CL19:CL27" si="120">CJ19/BG19-1</f>
        <v>3.8155002874541211E-2</v>
      </c>
      <c r="CM19" s="348">
        <v>3.0389840271153585</v>
      </c>
      <c r="CN19" s="348">
        <v>3.1724695996577386</v>
      </c>
      <c r="CO19" s="348">
        <v>3.2002056968376937</v>
      </c>
      <c r="CP19" s="661">
        <f t="shared" ref="CP19:CP27" si="121">AVERAGE(CM19,CO19,CN19)</f>
        <v>3.1372197745369301</v>
      </c>
      <c r="CQ19" s="661">
        <f>CP19-BO19</f>
        <v>3.0278246651418206</v>
      </c>
      <c r="CR19" s="889">
        <f t="shared" ref="CR19:CR27" si="122">CP19/BM19-1</f>
        <v>9.1839828725149619E-2</v>
      </c>
      <c r="CS19" s="347">
        <f>AVERAGE(BV19,CB19,CI19,CP19)</f>
        <v>2.808707199239588</v>
      </c>
      <c r="CT19" s="662">
        <f t="shared" ref="CT19:CT27" si="123">CS19-BP19</f>
        <v>0.14004053257292126</v>
      </c>
      <c r="CU19" s="316">
        <f>CS19/BP19-1</f>
        <v>5.2475842832720998E-2</v>
      </c>
      <c r="CV19" s="353">
        <v>3.1530473856022114</v>
      </c>
      <c r="CW19" s="348">
        <v>3.2097526076910663</v>
      </c>
      <c r="CX19" s="348">
        <v>3.1492966484442779</v>
      </c>
      <c r="CY19" s="347">
        <f t="shared" ref="CY19:CY27" si="124">AVERAGE(CV19,CX19,CW19)</f>
        <v>3.1706988805791858</v>
      </c>
      <c r="CZ19" s="661">
        <f t="shared" ref="CZ19:CZ27" si="125">CY19-BV19</f>
        <v>0.42736554724585218</v>
      </c>
      <c r="DA19" s="651">
        <f t="shared" ref="DA19:DA27" si="126">CY19/BV19-1</f>
        <v>0.15578331005316604</v>
      </c>
      <c r="DB19" s="348">
        <v>3.0163373743425606</v>
      </c>
      <c r="DC19" s="348">
        <v>2.8026537893592334</v>
      </c>
      <c r="DD19" s="348">
        <v>2.7089305923075155</v>
      </c>
      <c r="DE19" s="347">
        <f>AVERAGE(DB19,DD19,DC19)</f>
        <v>2.8426405853364365</v>
      </c>
      <c r="DF19" s="348">
        <f>AVERAGE(CY19,DE19)</f>
        <v>3.0066697329578114</v>
      </c>
      <c r="DG19" s="901">
        <f>DF19-CC19</f>
        <v>0.32820392865204173</v>
      </c>
      <c r="DH19" s="902">
        <f t="shared" ref="DH19:DH27" si="127">DF19/CC19-1</f>
        <v>0.12253429859901033</v>
      </c>
      <c r="DI19" s="348">
        <v>2.7500400149361943</v>
      </c>
      <c r="DJ19" s="348">
        <v>2.64</v>
      </c>
      <c r="DK19" s="348">
        <v>2.8319922264934534</v>
      </c>
      <c r="DL19" s="350">
        <f>AVERAGE(DI19,DK19,DJ19)</f>
        <v>2.7406774138098826</v>
      </c>
      <c r="DM19" s="347">
        <f>AVERAGE(CY19,DE19,DL19)</f>
        <v>2.9180056265751682</v>
      </c>
      <c r="DN19" s="590">
        <f t="shared" ref="DN19:DN27" si="128">DM19-CJ19</f>
        <v>0.21880261910136101</v>
      </c>
      <c r="DO19" s="903">
        <f t="shared" ref="DO19:DO27" si="129">DM19/CJ19-1</f>
        <v>8.1061935132526131E-2</v>
      </c>
      <c r="DP19" s="348">
        <v>3.0389840271153585</v>
      </c>
      <c r="DQ19" s="348">
        <v>3.1724695996577386</v>
      </c>
      <c r="DR19" s="348">
        <v>3.2002056968376937</v>
      </c>
      <c r="DS19" s="661">
        <f t="shared" ref="DS19:DS27" si="130">AVERAGE(DP19,DR19,DQ19)</f>
        <v>3.1372197745369301</v>
      </c>
      <c r="DT19" s="661">
        <f>DS19-CR19</f>
        <v>3.0453799458117805</v>
      </c>
      <c r="DU19" s="889">
        <f t="shared" ref="DU19:DU27" si="131">DS19/CP19-1</f>
        <v>0</v>
      </c>
      <c r="DV19" s="347">
        <f>AVERAGE(CY19,DE19,DL19,DS19)</f>
        <v>2.9728091635656089</v>
      </c>
      <c r="DW19" s="662">
        <f t="shared" ref="DW19:DW27" si="132">DV19-CS19</f>
        <v>0.16410196432602087</v>
      </c>
      <c r="DX19" s="316">
        <f>DV19/CS19-1</f>
        <v>5.8426155766770238E-2</v>
      </c>
    </row>
    <row r="20" spans="1:129" x14ac:dyDescent="0.25">
      <c r="A20" s="346" t="s">
        <v>142</v>
      </c>
      <c r="B20" s="352">
        <v>4.145501201636427</v>
      </c>
      <c r="C20" s="348">
        <v>4.2052609429622159</v>
      </c>
      <c r="D20" s="348">
        <v>4.180660495955169</v>
      </c>
      <c r="E20" s="347">
        <f t="shared" si="97"/>
        <v>4.1771408801846039</v>
      </c>
      <c r="F20" s="353">
        <v>4.1364672641957396</v>
      </c>
      <c r="G20" s="348">
        <v>4.1114248800902073</v>
      </c>
      <c r="H20" s="348">
        <v>4.0014184514139162</v>
      </c>
      <c r="I20" s="347">
        <f t="shared" si="98"/>
        <v>4.0831035318999547</v>
      </c>
      <c r="J20" s="350">
        <f t="shared" si="88"/>
        <v>4.1301222060422793</v>
      </c>
      <c r="K20" s="348">
        <v>4.03</v>
      </c>
      <c r="L20" s="348">
        <v>4.04</v>
      </c>
      <c r="M20" s="348">
        <v>4.07</v>
      </c>
      <c r="N20" s="347">
        <f t="shared" si="99"/>
        <v>4.0466666666666669</v>
      </c>
      <c r="O20" s="354">
        <f t="shared" si="100"/>
        <v>4.1023036929170749</v>
      </c>
      <c r="P20" s="348">
        <v>4.16</v>
      </c>
      <c r="Q20" s="348">
        <v>4.18</v>
      </c>
      <c r="R20" s="348">
        <v>4.1500000000000004</v>
      </c>
      <c r="S20" s="348">
        <f>AVERAGE(P20,R20,Q20)</f>
        <v>4.1633333333333331</v>
      </c>
      <c r="T20" s="355">
        <f t="shared" si="89"/>
        <v>4.1175611030211403</v>
      </c>
      <c r="U20" s="353">
        <v>4.1500000000000004</v>
      </c>
      <c r="V20" s="348">
        <v>4.1500000000000004</v>
      </c>
      <c r="W20" s="348">
        <v>4.16</v>
      </c>
      <c r="X20" s="347">
        <f t="shared" si="102"/>
        <v>4.1533333333333333</v>
      </c>
      <c r="Y20" s="348">
        <v>4.1100000000000003</v>
      </c>
      <c r="Z20" s="348">
        <v>4.1100000000000003</v>
      </c>
      <c r="AA20" s="348">
        <v>4.0999999999999996</v>
      </c>
      <c r="AB20" s="347">
        <f t="shared" si="103"/>
        <v>4.1066666666666665</v>
      </c>
      <c r="AC20" s="350">
        <f t="shared" si="91"/>
        <v>4.13</v>
      </c>
      <c r="AD20" s="348">
        <v>4.5199999999999996</v>
      </c>
      <c r="AE20" s="348">
        <v>4.51</v>
      </c>
      <c r="AF20" s="348">
        <v>4.49</v>
      </c>
      <c r="AG20" s="348">
        <f t="shared" si="104"/>
        <v>4.5066666666666668</v>
      </c>
      <c r="AH20" s="347">
        <f>AVERAGE(AB20,AG20,X20)</f>
        <v>4.2555555555555555</v>
      </c>
      <c r="AI20" s="349">
        <f>AH20-O20</f>
        <v>0.15325186263848067</v>
      </c>
      <c r="AJ20" s="314">
        <f t="shared" si="7"/>
        <v>3.7357512780704427E-2</v>
      </c>
      <c r="AK20" s="348">
        <v>4.6100000000000003</v>
      </c>
      <c r="AL20" s="348">
        <v>4.63</v>
      </c>
      <c r="AM20" s="348">
        <v>4.6500000000000004</v>
      </c>
      <c r="AN20" s="348">
        <f t="shared" ref="AN20:AN27" si="133">AVERAGE(AK20,AM20,AL20)</f>
        <v>4.63</v>
      </c>
      <c r="AO20" s="350">
        <f>AVERAGE(X20,AB20,AG20,AN20)</f>
        <v>4.3491666666666662</v>
      </c>
      <c r="AP20" s="351">
        <f t="shared" si="106"/>
        <v>0.23160556364552587</v>
      </c>
      <c r="AQ20" s="314">
        <f t="shared" si="107"/>
        <v>5.6248239637680664E-2</v>
      </c>
      <c r="AR20" s="353">
        <v>4.6153000000000004</v>
      </c>
      <c r="AS20" s="348">
        <v>4.5999999999999996</v>
      </c>
      <c r="AT20" s="348">
        <v>4.6317715637202053</v>
      </c>
      <c r="AU20" s="347">
        <f t="shared" si="108"/>
        <v>4.6156905212400678</v>
      </c>
      <c r="AV20" s="348">
        <v>4.6390000000000002</v>
      </c>
      <c r="AW20" s="348">
        <v>4.53</v>
      </c>
      <c r="AX20" s="348">
        <v>4.47</v>
      </c>
      <c r="AY20" s="347">
        <f t="shared" ref="AY20:AY27" si="134">AVERAGE(AV20,AX20,AW20)</f>
        <v>4.5463333333333331</v>
      </c>
      <c r="AZ20" s="347">
        <f>AVERAGE(AU20,AY20)</f>
        <v>4.5810119272867009</v>
      </c>
      <c r="BA20" s="347">
        <f t="shared" si="109"/>
        <v>0.45101192728670103</v>
      </c>
      <c r="BB20" s="464">
        <f t="shared" si="110"/>
        <v>0.10920385648588393</v>
      </c>
      <c r="BC20" s="348">
        <v>5.12</v>
      </c>
      <c r="BD20" s="348">
        <v>5.08</v>
      </c>
      <c r="BE20" s="348">
        <v>5.22</v>
      </c>
      <c r="BF20" s="347">
        <f t="shared" ref="BF20:BF27" si="135">AVERAGE(BC20,BE20,BD20)</f>
        <v>5.14</v>
      </c>
      <c r="BG20" s="347">
        <v>4.74</v>
      </c>
      <c r="BH20" s="348">
        <f t="shared" si="111"/>
        <v>0.48444444444444468</v>
      </c>
      <c r="BI20" s="579">
        <f t="shared" ref="BI20:BI27" si="136">BG20/AH20-1</f>
        <v>0.11383812010443872</v>
      </c>
      <c r="BJ20" s="348">
        <v>5.34</v>
      </c>
      <c r="BK20" s="348">
        <v>5.33</v>
      </c>
      <c r="BL20" s="348">
        <v>5.31</v>
      </c>
      <c r="BM20" s="661">
        <f t="shared" si="112"/>
        <v>5.3266666666666662</v>
      </c>
      <c r="BN20" s="661">
        <f t="shared" ref="BN20:BN27" si="137">BM20-AN20</f>
        <v>0.69666666666666632</v>
      </c>
      <c r="BO20" s="653">
        <f t="shared" si="113"/>
        <v>0.15046796256299499</v>
      </c>
      <c r="BP20" s="347">
        <f t="shared" ref="BP20:BP26" si="138">AVERAGE(AU20,AY20,BF20,BM20)</f>
        <v>4.9071726303100167</v>
      </c>
      <c r="BQ20" s="662">
        <f t="shared" si="114"/>
        <v>0.55800596364335053</v>
      </c>
      <c r="BR20" s="316">
        <f t="shared" si="115"/>
        <v>0.1283018119126309</v>
      </c>
      <c r="BS20" s="353">
        <v>5.31</v>
      </c>
      <c r="BT20" s="348">
        <v>5.26</v>
      </c>
      <c r="BU20" s="348">
        <v>5.18</v>
      </c>
      <c r="BV20" s="347">
        <f t="shared" si="116"/>
        <v>5.2499999999999991</v>
      </c>
      <c r="BW20" s="347">
        <f t="shared" si="117"/>
        <v>0.63430947875993127</v>
      </c>
      <c r="BX20" s="651">
        <f>BV20/AU20-1</f>
        <v>0.13742461194939803</v>
      </c>
      <c r="BY20" s="348">
        <v>5.2213236009616164</v>
      </c>
      <c r="BZ20" s="348">
        <v>5.1425152108439303</v>
      </c>
      <c r="CA20" s="348">
        <v>5.0743137397576374</v>
      </c>
      <c r="CB20" s="347">
        <f t="shared" ref="CB20:CB27" si="139">AVERAGE(BY20,CA20,BZ20)</f>
        <v>5.1460508505210614</v>
      </c>
      <c r="CC20" s="348">
        <f>AVERAGE(BV20,CB20)</f>
        <v>5.1980254252605302</v>
      </c>
      <c r="CD20" s="901">
        <f t="shared" ref="CD20:CD27" si="140">CC20-AZ20</f>
        <v>0.61701349797382932</v>
      </c>
      <c r="CE20" s="902">
        <f t="shared" si="118"/>
        <v>0.13468934544758571</v>
      </c>
      <c r="CF20" s="348">
        <v>5.4974891976229117</v>
      </c>
      <c r="CG20" s="348">
        <v>5.3528581249793117</v>
      </c>
      <c r="CH20" s="348">
        <v>5.5611682447407453</v>
      </c>
      <c r="CI20" s="350">
        <f t="shared" ref="CI20" si="141">AVERAGE(CF20,CH20,CG20)</f>
        <v>5.4705051891143226</v>
      </c>
      <c r="CJ20" s="347">
        <f t="shared" ref="CJ20:CJ27" si="142">AVERAGE(BV20,CB20,CI20)</f>
        <v>5.2888520132117947</v>
      </c>
      <c r="CK20" s="590">
        <f t="shared" si="119"/>
        <v>0.54885201321179444</v>
      </c>
      <c r="CL20" s="903">
        <f t="shared" si="120"/>
        <v>0.11579156396873302</v>
      </c>
      <c r="CM20" s="348">
        <v>5.5642671958518708</v>
      </c>
      <c r="CN20" s="348">
        <v>5.6844378498442163</v>
      </c>
      <c r="CO20" s="348">
        <v>5.6196117348933141</v>
      </c>
      <c r="CP20" s="661">
        <f t="shared" si="121"/>
        <v>5.6227722601964665</v>
      </c>
      <c r="CQ20" s="661">
        <f t="shared" ref="CQ20:CQ27" si="143">CP20-BO20</f>
        <v>5.472304297633471</v>
      </c>
      <c r="CR20" s="889">
        <f t="shared" si="122"/>
        <v>5.5589285393579546E-2</v>
      </c>
      <c r="CS20" s="347">
        <f t="shared" ref="CS20:CS27" si="144">AVERAGE(BV20,CB20,CI20,CP20)</f>
        <v>5.3723320749579626</v>
      </c>
      <c r="CT20" s="662">
        <f t="shared" si="123"/>
        <v>0.4651594446479459</v>
      </c>
      <c r="CU20" s="316">
        <f t="shared" ref="CU20:CU27" si="145">CS20/BP20-1</f>
        <v>9.4791742555541347E-2</v>
      </c>
      <c r="CV20" s="353">
        <v>5.5010138682374761</v>
      </c>
      <c r="CW20" s="348">
        <v>5.4389487531635581</v>
      </c>
      <c r="CX20" s="348">
        <v>5.4049718061334966</v>
      </c>
      <c r="CY20" s="347">
        <f t="shared" si="124"/>
        <v>5.4483114758448439</v>
      </c>
      <c r="CZ20" s="661">
        <f t="shared" si="125"/>
        <v>0.19831147584484476</v>
      </c>
      <c r="DA20" s="651">
        <f t="shared" si="126"/>
        <v>3.7773614446637183E-2</v>
      </c>
      <c r="DB20" s="348">
        <v>5.3708591375292665</v>
      </c>
      <c r="DC20" s="348">
        <v>5.2763892719299523</v>
      </c>
      <c r="DD20" s="348">
        <v>5.2026791749882095</v>
      </c>
      <c r="DE20" s="347">
        <f t="shared" ref="DE20" si="146">AVERAGE(DB20,DD20,DC20)</f>
        <v>5.2833091948158097</v>
      </c>
      <c r="DF20" s="348">
        <f>AVERAGE(CY20,DE20)</f>
        <v>5.3658103353303268</v>
      </c>
      <c r="DG20" s="901">
        <f t="shared" ref="DG20:DG25" si="147">DF20-CC20</f>
        <v>0.16778491006979657</v>
      </c>
      <c r="DH20" s="902">
        <f t="shared" si="127"/>
        <v>3.227858587501764E-2</v>
      </c>
      <c r="DI20" s="348">
        <v>5.4974891976229117</v>
      </c>
      <c r="DJ20" s="348">
        <v>5.3528581249793117</v>
      </c>
      <c r="DK20" s="348">
        <v>5.5611682447407453</v>
      </c>
      <c r="DL20" s="350">
        <f t="shared" ref="DL20" si="148">AVERAGE(DI20,DK20,DJ20)</f>
        <v>5.4705051891143226</v>
      </c>
      <c r="DM20" s="347">
        <f t="shared" ref="DM20:DM27" si="149">AVERAGE(CY20,DE20,DL20)</f>
        <v>5.4007086199249921</v>
      </c>
      <c r="DN20" s="590">
        <f t="shared" si="128"/>
        <v>0.11185660671319742</v>
      </c>
      <c r="DO20" s="903">
        <f t="shared" si="129"/>
        <v>2.114950587268738E-2</v>
      </c>
      <c r="DP20" s="348">
        <v>5.5642671958518708</v>
      </c>
      <c r="DQ20" s="348">
        <v>5.6844378498442163</v>
      </c>
      <c r="DR20" s="348">
        <v>5.6196117348933141</v>
      </c>
      <c r="DS20" s="661">
        <f t="shared" si="130"/>
        <v>5.6227722601964665</v>
      </c>
      <c r="DT20" s="661">
        <f t="shared" ref="DT20:DT27" si="150">DS20-CR20</f>
        <v>5.5671829748028872</v>
      </c>
      <c r="DU20" s="889">
        <f t="shared" si="131"/>
        <v>0</v>
      </c>
      <c r="DV20" s="347">
        <f t="shared" ref="DV20:DV27" si="151">AVERAGE(CY20,DE20,DL20,DS20)</f>
        <v>5.4562245299928609</v>
      </c>
      <c r="DW20" s="662">
        <f t="shared" si="132"/>
        <v>8.3892455034898283E-2</v>
      </c>
      <c r="DX20" s="316">
        <f t="shared" ref="DX20:DX22" si="152">DV20/CS20-1</f>
        <v>1.561564956603223E-2</v>
      </c>
    </row>
    <row r="21" spans="1:129" s="481" customFormat="1" x14ac:dyDescent="0.25">
      <c r="A21" s="470" t="s">
        <v>152</v>
      </c>
      <c r="B21" s="471">
        <v>9.7799999999999994</v>
      </c>
      <c r="C21" s="472">
        <v>9.86</v>
      </c>
      <c r="D21" s="472">
        <v>10.1</v>
      </c>
      <c r="E21" s="473">
        <f t="shared" si="97"/>
        <v>9.9133333333333322</v>
      </c>
      <c r="F21" s="474">
        <v>10.58</v>
      </c>
      <c r="G21" s="472">
        <v>9.7799999999999994</v>
      </c>
      <c r="H21" s="472">
        <v>11.44</v>
      </c>
      <c r="I21" s="473">
        <f>AVERAGE(F21,H21,G21)</f>
        <v>10.6</v>
      </c>
      <c r="J21" s="475">
        <f t="shared" si="88"/>
        <v>10.256666666666666</v>
      </c>
      <c r="K21" s="472">
        <v>9.08</v>
      </c>
      <c r="L21" s="472">
        <v>8.66</v>
      </c>
      <c r="M21" s="472">
        <v>8.93</v>
      </c>
      <c r="N21" s="473">
        <f t="shared" si="99"/>
        <v>8.8899999999999988</v>
      </c>
      <c r="O21" s="476">
        <f t="shared" si="100"/>
        <v>9.8011111111111102</v>
      </c>
      <c r="P21" s="472">
        <v>9.86</v>
      </c>
      <c r="Q21" s="472">
        <v>10.41</v>
      </c>
      <c r="R21" s="472">
        <v>9.36</v>
      </c>
      <c r="S21" s="472">
        <f>AVERAGE(P21,R21,Q21)</f>
        <v>9.8766666666666669</v>
      </c>
      <c r="T21" s="477">
        <f>AVERAGE(N21,S21,I21,E21)</f>
        <v>9.82</v>
      </c>
      <c r="U21" s="474">
        <v>10.48</v>
      </c>
      <c r="V21" s="472">
        <v>9.51</v>
      </c>
      <c r="W21" s="472">
        <v>10.89</v>
      </c>
      <c r="X21" s="473">
        <f t="shared" si="102"/>
        <v>10.293333333333335</v>
      </c>
      <c r="Y21" s="472">
        <v>10.41</v>
      </c>
      <c r="Z21" s="472">
        <v>10.5</v>
      </c>
      <c r="AA21" s="472">
        <v>9.19</v>
      </c>
      <c r="AB21" s="473">
        <f t="shared" si="103"/>
        <v>10.033333333333333</v>
      </c>
      <c r="AC21" s="475">
        <f>AVERAGE(X21,AB21)</f>
        <v>10.163333333333334</v>
      </c>
      <c r="AD21" s="472">
        <v>9.2799999999999994</v>
      </c>
      <c r="AE21" s="472">
        <v>8.59</v>
      </c>
      <c r="AF21" s="472">
        <v>10.4</v>
      </c>
      <c r="AG21" s="472">
        <f t="shared" si="104"/>
        <v>9.4233333333333338</v>
      </c>
      <c r="AH21" s="473">
        <f t="shared" si="105"/>
        <v>9.9166666666666661</v>
      </c>
      <c r="AI21" s="478">
        <f t="shared" si="6"/>
        <v>0.11555555555555586</v>
      </c>
      <c r="AJ21" s="479">
        <f>AH21/O21-1</f>
        <v>1.1790046479990934E-2</v>
      </c>
      <c r="AK21" s="472">
        <v>11.78</v>
      </c>
      <c r="AL21" s="472">
        <v>11.98</v>
      </c>
      <c r="AM21" s="472">
        <v>11.23</v>
      </c>
      <c r="AN21" s="472">
        <f t="shared" si="133"/>
        <v>11.663333333333332</v>
      </c>
      <c r="AO21" s="475">
        <f>AVERAGE(X21,AB21,AG21,AN21)</f>
        <v>10.353333333333333</v>
      </c>
      <c r="AP21" s="480">
        <f t="shared" si="106"/>
        <v>0.53333333333333321</v>
      </c>
      <c r="AQ21" s="314">
        <f>AO21/T21-1</f>
        <v>5.4310930074677577E-2</v>
      </c>
      <c r="AR21" s="474">
        <v>10.57</v>
      </c>
      <c r="AS21" s="472">
        <v>10.38</v>
      </c>
      <c r="AT21" s="472">
        <v>10.85</v>
      </c>
      <c r="AU21" s="473">
        <f t="shared" si="108"/>
        <v>10.600000000000001</v>
      </c>
      <c r="AV21" s="472">
        <v>10.7</v>
      </c>
      <c r="AW21" s="472">
        <v>11.13</v>
      </c>
      <c r="AX21" s="472">
        <v>9.24</v>
      </c>
      <c r="AY21" s="473">
        <f t="shared" si="134"/>
        <v>10.356666666666667</v>
      </c>
      <c r="AZ21" s="347">
        <f>AVERAGE(AU21,AY21)</f>
        <v>10.478333333333335</v>
      </c>
      <c r="BA21" s="347">
        <f t="shared" si="109"/>
        <v>0.31500000000000128</v>
      </c>
      <c r="BB21" s="464">
        <f t="shared" si="110"/>
        <v>3.0993768448671855E-2</v>
      </c>
      <c r="BC21" s="472">
        <v>9.94</v>
      </c>
      <c r="BD21" s="472">
        <v>9.83</v>
      </c>
      <c r="BE21" s="472">
        <v>10.89</v>
      </c>
      <c r="BF21" s="473">
        <f t="shared" si="135"/>
        <v>10.219999999999999</v>
      </c>
      <c r="BG21" s="347">
        <v>10.44</v>
      </c>
      <c r="BH21" s="348">
        <f t="shared" si="111"/>
        <v>0.52333333333333343</v>
      </c>
      <c r="BI21" s="579">
        <f t="shared" si="136"/>
        <v>5.2773109243697602E-2</v>
      </c>
      <c r="BJ21" s="472">
        <v>12.27</v>
      </c>
      <c r="BK21" s="472">
        <v>12.31</v>
      </c>
      <c r="BL21" s="472">
        <v>12.55</v>
      </c>
      <c r="BM21" s="663">
        <f t="shared" si="112"/>
        <v>12.376666666666667</v>
      </c>
      <c r="BN21" s="663">
        <f t="shared" si="137"/>
        <v>0.71333333333333471</v>
      </c>
      <c r="BO21" s="653">
        <f t="shared" si="113"/>
        <v>6.1160331523292477E-2</v>
      </c>
      <c r="BP21" s="347">
        <v>10.94</v>
      </c>
      <c r="BQ21" s="662">
        <f t="shared" si="114"/>
        <v>0.586666666666666</v>
      </c>
      <c r="BR21" s="316">
        <f t="shared" si="115"/>
        <v>5.6664520283322473E-2</v>
      </c>
      <c r="BS21" s="474">
        <v>12.51</v>
      </c>
      <c r="BT21" s="472">
        <v>12.33</v>
      </c>
      <c r="BU21" s="472">
        <v>12.47</v>
      </c>
      <c r="BV21" s="473">
        <f t="shared" si="116"/>
        <v>12.436666666666667</v>
      </c>
      <c r="BW21" s="347">
        <f t="shared" si="117"/>
        <v>1.836666666666666</v>
      </c>
      <c r="BX21" s="651">
        <f>BV21/AU21-1</f>
        <v>0.17327044025157234</v>
      </c>
      <c r="BY21" s="472">
        <v>12.890894359543692</v>
      </c>
      <c r="BZ21" s="472">
        <v>11.374528308713128</v>
      </c>
      <c r="CA21" s="472">
        <v>10.153280173609913</v>
      </c>
      <c r="CB21" s="473">
        <f>AVERAGE(BY21,CA21,BZ21)</f>
        <v>11.472900947288911</v>
      </c>
      <c r="CC21" s="348">
        <f>AVERAGE(BV21,CB21)</f>
        <v>11.95478380697779</v>
      </c>
      <c r="CD21" s="901">
        <f t="shared" si="140"/>
        <v>1.476450473644455</v>
      </c>
      <c r="CE21" s="902">
        <f t="shared" si="118"/>
        <v>0.14090508735273954</v>
      </c>
      <c r="CF21" s="472">
        <v>10.940152373978322</v>
      </c>
      <c r="CG21" s="472">
        <v>11.266125312582743</v>
      </c>
      <c r="CH21" s="472">
        <v>11.976217924030571</v>
      </c>
      <c r="CI21" s="475">
        <v>11.44</v>
      </c>
      <c r="CJ21" s="662">
        <f t="shared" si="142"/>
        <v>11.78318920465186</v>
      </c>
      <c r="CK21" s="590">
        <f t="shared" si="119"/>
        <v>1.3431892046518605</v>
      </c>
      <c r="CL21" s="903">
        <f t="shared" si="120"/>
        <v>0.1286579697942396</v>
      </c>
      <c r="CM21" s="472">
        <v>12.823429509214476</v>
      </c>
      <c r="CN21" s="472">
        <v>9.1086764367523347</v>
      </c>
      <c r="CO21" s="472">
        <v>11.859620594296722</v>
      </c>
      <c r="CP21" s="663">
        <f t="shared" si="121"/>
        <v>11.263908846754511</v>
      </c>
      <c r="CQ21" s="663">
        <f t="shared" si="143"/>
        <v>11.202748515231217</v>
      </c>
      <c r="CR21" s="889">
        <f t="shared" si="122"/>
        <v>-8.9907715048113901E-2</v>
      </c>
      <c r="CS21" s="347">
        <f t="shared" si="144"/>
        <v>11.653369115177522</v>
      </c>
      <c r="CT21" s="662">
        <f t="shared" si="123"/>
        <v>0.71336911517752277</v>
      </c>
      <c r="CU21" s="316">
        <f t="shared" si="145"/>
        <v>6.520741455004786E-2</v>
      </c>
      <c r="CV21" s="474">
        <v>11.374242787275518</v>
      </c>
      <c r="CW21" s="472">
        <v>11.588558814463251</v>
      </c>
      <c r="CX21" s="472">
        <v>12.51916258526939</v>
      </c>
      <c r="CY21" s="473">
        <f t="shared" si="124"/>
        <v>11.827321395669387</v>
      </c>
      <c r="CZ21" s="663">
        <f t="shared" si="125"/>
        <v>-0.60934527099728086</v>
      </c>
      <c r="DA21" s="651">
        <f t="shared" si="126"/>
        <v>-4.8995867407982896E-2</v>
      </c>
      <c r="DB21" s="472">
        <v>12.160970561096454</v>
      </c>
      <c r="DC21" s="472">
        <v>12.289304165546564</v>
      </c>
      <c r="DD21" s="472">
        <v>9.6311105342993386</v>
      </c>
      <c r="DE21" s="473">
        <f>AVERAGE(DB21,DD21,DC21)</f>
        <v>11.360461753647451</v>
      </c>
      <c r="DF21" s="348">
        <f>AVERAGE(CY21,DE21)</f>
        <v>11.593891574658418</v>
      </c>
      <c r="DG21" s="901">
        <f t="shared" si="147"/>
        <v>-0.3608922323193724</v>
      </c>
      <c r="DH21" s="902">
        <f t="shared" si="127"/>
        <v>-3.0188101946998502E-2</v>
      </c>
      <c r="DI21" s="472">
        <v>10.940152373978322</v>
      </c>
      <c r="DJ21" s="472">
        <v>11.266125312582743</v>
      </c>
      <c r="DK21" s="472">
        <v>11.976217924030571</v>
      </c>
      <c r="DL21" s="475">
        <v>11.44</v>
      </c>
      <c r="DM21" s="662">
        <f t="shared" si="149"/>
        <v>11.542594383105611</v>
      </c>
      <c r="DN21" s="590">
        <f t="shared" si="128"/>
        <v>-0.24059482154624945</v>
      </c>
      <c r="DO21" s="903">
        <f t="shared" si="129"/>
        <v>-2.0418480715837517E-2</v>
      </c>
      <c r="DP21" s="472">
        <v>12.823429509214476</v>
      </c>
      <c r="DQ21" s="472">
        <v>9.1086764367523347</v>
      </c>
      <c r="DR21" s="472">
        <v>11.859620594296722</v>
      </c>
      <c r="DS21" s="663">
        <f t="shared" si="130"/>
        <v>11.263908846754511</v>
      </c>
      <c r="DT21" s="663">
        <f t="shared" si="150"/>
        <v>11.353816561802624</v>
      </c>
      <c r="DU21" s="889">
        <f t="shared" si="131"/>
        <v>0</v>
      </c>
      <c r="DV21" s="347">
        <f t="shared" si="151"/>
        <v>11.472922999017836</v>
      </c>
      <c r="DW21" s="662">
        <f t="shared" si="132"/>
        <v>-0.1804461161596862</v>
      </c>
      <c r="DX21" s="316">
        <f t="shared" si="152"/>
        <v>-1.5484458990033256E-2</v>
      </c>
      <c r="DY21" s="308"/>
    </row>
    <row r="22" spans="1:129" x14ac:dyDescent="0.25">
      <c r="A22" s="346" t="s">
        <v>144</v>
      </c>
      <c r="B22" s="352">
        <v>4.3772366942181646</v>
      </c>
      <c r="C22" s="348">
        <v>4.2598060448551358</v>
      </c>
      <c r="D22" s="348">
        <v>4.2132822922104287</v>
      </c>
      <c r="E22" s="347">
        <f t="shared" si="97"/>
        <v>4.2834416770945767</v>
      </c>
      <c r="F22" s="353">
        <v>4.07471385523493</v>
      </c>
      <c r="G22" s="348">
        <v>4.0144110524435277</v>
      </c>
      <c r="H22" s="348">
        <v>3.9778396755826817</v>
      </c>
      <c r="I22" s="347">
        <f t="shared" si="98"/>
        <v>4.0223215277537134</v>
      </c>
      <c r="J22" s="350">
        <f t="shared" si="88"/>
        <v>4.1528816024241451</v>
      </c>
      <c r="K22" s="348">
        <v>3.88</v>
      </c>
      <c r="L22" s="348">
        <v>3.91</v>
      </c>
      <c r="M22" s="348">
        <v>3.96</v>
      </c>
      <c r="N22" s="347">
        <f t="shared" si="99"/>
        <v>3.9166666666666665</v>
      </c>
      <c r="O22" s="354">
        <f t="shared" si="100"/>
        <v>4.0741432905049857</v>
      </c>
      <c r="P22" s="348">
        <v>4.04</v>
      </c>
      <c r="Q22" s="348">
        <v>4.12</v>
      </c>
      <c r="R22" s="348">
        <v>4.09</v>
      </c>
      <c r="S22" s="348">
        <f t="shared" si="101"/>
        <v>4.083333333333333</v>
      </c>
      <c r="T22" s="355">
        <f t="shared" si="89"/>
        <v>4.0764408012120725</v>
      </c>
      <c r="U22" s="353">
        <v>4.0199999999999996</v>
      </c>
      <c r="V22" s="348">
        <v>4.05</v>
      </c>
      <c r="W22" s="348">
        <v>3.93</v>
      </c>
      <c r="X22" s="347">
        <f t="shared" si="102"/>
        <v>4</v>
      </c>
      <c r="Y22" s="348">
        <v>3.99</v>
      </c>
      <c r="Z22" s="348">
        <v>3.96</v>
      </c>
      <c r="AA22" s="348">
        <v>3.94</v>
      </c>
      <c r="AB22" s="347">
        <f t="shared" si="103"/>
        <v>3.9633333333333334</v>
      </c>
      <c r="AC22" s="350">
        <f t="shared" si="91"/>
        <v>3.9816666666666665</v>
      </c>
      <c r="AD22" s="348">
        <v>3.98</v>
      </c>
      <c r="AE22" s="348">
        <v>4</v>
      </c>
      <c r="AF22" s="348">
        <v>3.95</v>
      </c>
      <c r="AG22" s="348">
        <f>AVERAGE(AD22,AF22,AE22)</f>
        <v>3.9766666666666666</v>
      </c>
      <c r="AH22" s="347">
        <f t="shared" si="105"/>
        <v>3.98</v>
      </c>
      <c r="AI22" s="349">
        <f t="shared" si="6"/>
        <v>-9.414329050498571E-2</v>
      </c>
      <c r="AJ22" s="314">
        <f t="shared" si="7"/>
        <v>-2.3107505993810284E-2</v>
      </c>
      <c r="AK22" s="348">
        <v>4.05</v>
      </c>
      <c r="AL22" s="348">
        <v>4.0199999999999996</v>
      </c>
      <c r="AM22" s="348">
        <v>3.98</v>
      </c>
      <c r="AN22" s="348">
        <f t="shared" si="133"/>
        <v>4.0166666666666666</v>
      </c>
      <c r="AO22" s="350">
        <f t="shared" ref="AO22:AO27" si="153">AVERAGE(X22,AB22,AG22,AN22)</f>
        <v>3.9891666666666667</v>
      </c>
      <c r="AP22" s="351">
        <f t="shared" si="106"/>
        <v>-8.7274134545405779E-2</v>
      </c>
      <c r="AQ22" s="314">
        <f t="shared" si="107"/>
        <v>-2.1409395794354746E-2</v>
      </c>
      <c r="AR22" s="353">
        <v>4.1307999999999998</v>
      </c>
      <c r="AS22" s="348">
        <v>3.86</v>
      </c>
      <c r="AT22" s="348">
        <v>3.9491486354222647</v>
      </c>
      <c r="AU22" s="347">
        <f t="shared" si="108"/>
        <v>3.9799828784740878</v>
      </c>
      <c r="AV22" s="348">
        <v>3.9969999999999999</v>
      </c>
      <c r="AW22" s="348">
        <v>3.99</v>
      </c>
      <c r="AX22" s="348">
        <v>3.97</v>
      </c>
      <c r="AY22" s="347">
        <f t="shared" si="134"/>
        <v>3.9856666666666669</v>
      </c>
      <c r="AZ22" s="347">
        <f t="shared" ref="AZ22:AZ27" si="154">AVERAGE(AU22,AY22)</f>
        <v>3.9828247725703774</v>
      </c>
      <c r="BA22" s="347">
        <f t="shared" si="109"/>
        <v>1.1581059037109043E-3</v>
      </c>
      <c r="BB22" s="464">
        <f t="shared" si="110"/>
        <v>2.9085958234675857E-4</v>
      </c>
      <c r="BC22" s="348">
        <v>4.21</v>
      </c>
      <c r="BD22" s="348">
        <v>4.1900000000000004</v>
      </c>
      <c r="BE22" s="348">
        <v>4.22</v>
      </c>
      <c r="BF22" s="347">
        <f>AVERAGE(BC22,BE22,BD22)</f>
        <v>4.206666666666667</v>
      </c>
      <c r="BG22" s="347">
        <v>4.0519999999999996</v>
      </c>
      <c r="BH22" s="348">
        <f t="shared" si="111"/>
        <v>7.199999999999962E-2</v>
      </c>
      <c r="BI22" s="579">
        <f t="shared" si="136"/>
        <v>1.8090452261306345E-2</v>
      </c>
      <c r="BJ22" s="664" t="s">
        <v>285</v>
      </c>
      <c r="BK22" s="664" t="s">
        <v>269</v>
      </c>
      <c r="BL22" s="348">
        <v>4.26</v>
      </c>
      <c r="BM22" s="661">
        <v>4.293333333333333</v>
      </c>
      <c r="BN22" s="661">
        <f t="shared" si="137"/>
        <v>0.27666666666666639</v>
      </c>
      <c r="BO22" s="653">
        <f t="shared" si="113"/>
        <v>6.8879668049792508E-2</v>
      </c>
      <c r="BP22" s="347">
        <f t="shared" si="138"/>
        <v>4.1164123862851891</v>
      </c>
      <c r="BQ22" s="662">
        <f t="shared" si="114"/>
        <v>0.12724571961852238</v>
      </c>
      <c r="BR22" s="316">
        <f t="shared" si="115"/>
        <v>3.1897819833345942E-2</v>
      </c>
      <c r="BS22" s="353">
        <v>4.28</v>
      </c>
      <c r="BT22" s="348">
        <v>4.28</v>
      </c>
      <c r="BU22" s="348">
        <v>4.26</v>
      </c>
      <c r="BV22" s="347">
        <f t="shared" si="116"/>
        <v>4.2733333333333334</v>
      </c>
      <c r="BW22" s="347">
        <f t="shared" si="117"/>
        <v>0.2933504548592456</v>
      </c>
      <c r="BX22" s="651">
        <f t="shared" ref="BX22:BX27" si="155">BV22/AU22-1</f>
        <v>7.3706461514154942E-2</v>
      </c>
      <c r="BY22" s="348">
        <v>4.2942622911024344</v>
      </c>
      <c r="BZ22" s="348">
        <v>4.242807714487026</v>
      </c>
      <c r="CA22" s="348">
        <v>4.2261403550015526</v>
      </c>
      <c r="CB22" s="347">
        <f t="shared" si="139"/>
        <v>4.2544034535303377</v>
      </c>
      <c r="CC22" s="348">
        <f t="shared" ref="CC22:CC27" si="156">AVERAGE(BV22,CB22)</f>
        <v>4.2638683934318351</v>
      </c>
      <c r="CD22" s="901">
        <f t="shared" si="140"/>
        <v>0.28104362086145773</v>
      </c>
      <c r="CE22" s="902">
        <f t="shared" si="118"/>
        <v>7.0563892942767437E-2</v>
      </c>
      <c r="CF22" s="348">
        <v>4.6372687141917908</v>
      </c>
      <c r="CG22" s="348">
        <v>4.6209274079237224</v>
      </c>
      <c r="CH22" s="348">
        <v>4.6327527413478631</v>
      </c>
      <c r="CI22" s="350">
        <f>AVERAGE(CF22,CH22,CG22)</f>
        <v>4.6303162878211248</v>
      </c>
      <c r="CJ22" s="662">
        <f t="shared" si="142"/>
        <v>4.386017691561598</v>
      </c>
      <c r="CK22" s="590">
        <f t="shared" si="119"/>
        <v>0.33401769156159844</v>
      </c>
      <c r="CL22" s="903">
        <f t="shared" si="120"/>
        <v>8.2432796535439001E-2</v>
      </c>
      <c r="CM22" s="664">
        <v>4.6304507065173519</v>
      </c>
      <c r="CN22" s="664">
        <v>4.6248762830106607</v>
      </c>
      <c r="CO22" s="348">
        <v>4.6382917994919293</v>
      </c>
      <c r="CP22" s="661">
        <f t="shared" si="121"/>
        <v>4.6312062630066473</v>
      </c>
      <c r="CQ22" s="661">
        <f t="shared" si="143"/>
        <v>4.562326594956855</v>
      </c>
      <c r="CR22" s="889">
        <f t="shared" si="122"/>
        <v>7.8697110948753313E-2</v>
      </c>
      <c r="CS22" s="347">
        <f t="shared" si="144"/>
        <v>4.4473148344228601</v>
      </c>
      <c r="CT22" s="662">
        <f t="shared" si="123"/>
        <v>0.330902448137671</v>
      </c>
      <c r="CU22" s="316">
        <f t="shared" si="145"/>
        <v>8.0386126822509674E-2</v>
      </c>
      <c r="CV22" s="353">
        <v>4.6952105335147749</v>
      </c>
      <c r="CW22" s="348">
        <v>4.7245060135036123</v>
      </c>
      <c r="CX22" s="348">
        <v>4.6915854926427203</v>
      </c>
      <c r="CY22" s="347">
        <f t="shared" si="124"/>
        <v>4.7037673465537022</v>
      </c>
      <c r="CZ22" s="661">
        <f t="shared" si="125"/>
        <v>0.43043401322036878</v>
      </c>
      <c r="DA22" s="651">
        <f t="shared" si="126"/>
        <v>0.10072558811709098</v>
      </c>
      <c r="DB22" s="348">
        <v>4.70997290968364</v>
      </c>
      <c r="DC22" s="348">
        <v>4.7139500626955435</v>
      </c>
      <c r="DD22" s="348">
        <v>4.6593555600490051</v>
      </c>
      <c r="DE22" s="347">
        <f t="shared" ref="DE22:DE27" si="157">AVERAGE(DB22,DD22,DC22)</f>
        <v>4.6944261774760632</v>
      </c>
      <c r="DF22" s="348">
        <f>AVERAGE(CY22,DE22)</f>
        <v>4.6990967620148822</v>
      </c>
      <c r="DG22" s="901">
        <f t="shared" si="147"/>
        <v>0.43522836858304714</v>
      </c>
      <c r="DH22" s="902">
        <f t="shared" si="127"/>
        <v>0.10207359337203825</v>
      </c>
      <c r="DI22" s="348">
        <v>4.6372687141917908</v>
      </c>
      <c r="DJ22" s="348">
        <v>4.6209274079237224</v>
      </c>
      <c r="DK22" s="348">
        <v>4.6327527413478631</v>
      </c>
      <c r="DL22" s="350">
        <f>AVERAGE(DI22,DK22,DJ22)</f>
        <v>4.6303162878211248</v>
      </c>
      <c r="DM22" s="662">
        <f t="shared" si="149"/>
        <v>4.6761699372836292</v>
      </c>
      <c r="DN22" s="590">
        <f t="shared" si="128"/>
        <v>0.29015224572203113</v>
      </c>
      <c r="DO22" s="903">
        <f t="shared" si="129"/>
        <v>6.6153915949829445E-2</v>
      </c>
      <c r="DP22" s="664">
        <v>4.6304507065173519</v>
      </c>
      <c r="DQ22" s="664">
        <v>4.6248762830106607</v>
      </c>
      <c r="DR22" s="348">
        <v>4.6382917994919293</v>
      </c>
      <c r="DS22" s="661">
        <f t="shared" si="130"/>
        <v>4.6312062630066473</v>
      </c>
      <c r="DT22" s="661">
        <f t="shared" si="150"/>
        <v>4.552509152057894</v>
      </c>
      <c r="DU22" s="889">
        <f t="shared" si="131"/>
        <v>0</v>
      </c>
      <c r="DV22" s="347">
        <f t="shared" si="151"/>
        <v>4.6649290187143837</v>
      </c>
      <c r="DW22" s="662">
        <f t="shared" si="132"/>
        <v>0.21761418429152357</v>
      </c>
      <c r="DX22" s="316">
        <f t="shared" si="152"/>
        <v>4.89315895981004E-2</v>
      </c>
    </row>
    <row r="23" spans="1:129" x14ac:dyDescent="0.25">
      <c r="A23" s="346" t="s">
        <v>145</v>
      </c>
      <c r="B23" s="352">
        <v>5.2373561970913824</v>
      </c>
      <c r="C23" s="348">
        <v>5.2078703703703706</v>
      </c>
      <c r="D23" s="348">
        <v>5.2662937743190659</v>
      </c>
      <c r="E23" s="347">
        <f t="shared" si="97"/>
        <v>5.2371734472602727</v>
      </c>
      <c r="F23" s="353">
        <v>4.7368905243790245</v>
      </c>
      <c r="G23" s="348">
        <v>4.1566494424802833</v>
      </c>
      <c r="H23" s="348">
        <v>4.1552567237163816</v>
      </c>
      <c r="I23" s="347">
        <f t="shared" si="98"/>
        <v>4.3495988968585628</v>
      </c>
      <c r="J23" s="350">
        <f t="shared" si="88"/>
        <v>4.7933861720594173</v>
      </c>
      <c r="K23" s="348">
        <v>4.29</v>
      </c>
      <c r="L23" s="348">
        <v>4.18</v>
      </c>
      <c r="M23" s="348">
        <v>4.12</v>
      </c>
      <c r="N23" s="347">
        <f t="shared" si="99"/>
        <v>4.1966666666666663</v>
      </c>
      <c r="O23" s="354">
        <f t="shared" si="100"/>
        <v>4.5944796702618333</v>
      </c>
      <c r="P23" s="348">
        <v>5.05</v>
      </c>
      <c r="Q23" s="348">
        <v>5</v>
      </c>
      <c r="R23" s="348">
        <v>5.0999999999999996</v>
      </c>
      <c r="S23" s="348">
        <f t="shared" si="101"/>
        <v>5.05</v>
      </c>
      <c r="T23" s="355">
        <f t="shared" si="89"/>
        <v>4.7083597526963752</v>
      </c>
      <c r="U23" s="353">
        <v>5.23</v>
      </c>
      <c r="V23" s="348">
        <v>5.23</v>
      </c>
      <c r="W23" s="348">
        <v>5.15</v>
      </c>
      <c r="X23" s="347">
        <f t="shared" si="102"/>
        <v>5.203333333333334</v>
      </c>
      <c r="Y23" s="348">
        <v>5.32</v>
      </c>
      <c r="Z23" s="348">
        <v>5.07</v>
      </c>
      <c r="AA23" s="348">
        <v>4.92</v>
      </c>
      <c r="AB23" s="347">
        <f t="shared" si="103"/>
        <v>5.1033333333333335</v>
      </c>
      <c r="AC23" s="350">
        <f t="shared" si="91"/>
        <v>5.1533333333333342</v>
      </c>
      <c r="AD23" s="348">
        <v>5.0599999999999996</v>
      </c>
      <c r="AE23" s="348">
        <v>5.24</v>
      </c>
      <c r="AF23" s="348">
        <v>5.53</v>
      </c>
      <c r="AG23" s="348">
        <f t="shared" si="104"/>
        <v>5.2766666666666664</v>
      </c>
      <c r="AH23" s="347">
        <f t="shared" si="105"/>
        <v>5.1944444444444438</v>
      </c>
      <c r="AI23" s="349">
        <f t="shared" si="6"/>
        <v>0.59996477418261041</v>
      </c>
      <c r="AJ23" s="314">
        <f t="shared" si="7"/>
        <v>0.13058383478458602</v>
      </c>
      <c r="AK23" s="348">
        <v>5.23</v>
      </c>
      <c r="AL23" s="348">
        <v>5.36</v>
      </c>
      <c r="AM23" s="348">
        <v>5.5</v>
      </c>
      <c r="AN23" s="348">
        <f t="shared" si="133"/>
        <v>5.3633333333333333</v>
      </c>
      <c r="AO23" s="350">
        <f t="shared" si="153"/>
        <v>5.2366666666666672</v>
      </c>
      <c r="AP23" s="351">
        <f t="shared" si="106"/>
        <v>0.52830691397029206</v>
      </c>
      <c r="AQ23" s="314">
        <f t="shared" si="107"/>
        <v>0.1122061485781205</v>
      </c>
      <c r="AR23" s="353">
        <v>5.1977000000000002</v>
      </c>
      <c r="AS23" s="348">
        <v>5.3</v>
      </c>
      <c r="AT23" s="348">
        <v>5.5338627339761768</v>
      </c>
      <c r="AU23" s="347">
        <f t="shared" si="108"/>
        <v>5.3438542446587256</v>
      </c>
      <c r="AV23" s="348">
        <v>5.43</v>
      </c>
      <c r="AW23" s="348">
        <v>5.2839999999999998</v>
      </c>
      <c r="AX23" s="348">
        <v>5.0609999999999999</v>
      </c>
      <c r="AY23" s="347">
        <f t="shared" si="134"/>
        <v>5.2583333333333329</v>
      </c>
      <c r="AZ23" s="347">
        <f t="shared" si="154"/>
        <v>5.3010937889960292</v>
      </c>
      <c r="BA23" s="347">
        <f t="shared" si="109"/>
        <v>0.14776045566269502</v>
      </c>
      <c r="BB23" s="464">
        <f t="shared" si="110"/>
        <v>2.8672792172579786E-2</v>
      </c>
      <c r="BC23" s="348">
        <v>5.94</v>
      </c>
      <c r="BD23" s="348">
        <v>5.98</v>
      </c>
      <c r="BE23" s="348">
        <v>5.74</v>
      </c>
      <c r="BF23" s="347">
        <f t="shared" si="135"/>
        <v>5.8866666666666667</v>
      </c>
      <c r="BG23" s="347">
        <v>5.484</v>
      </c>
      <c r="BH23" s="348">
        <f t="shared" si="111"/>
        <v>0.28955555555555623</v>
      </c>
      <c r="BI23" s="579">
        <f t="shared" si="136"/>
        <v>5.5743315508021585E-2</v>
      </c>
      <c r="BJ23" s="348">
        <v>5.83</v>
      </c>
      <c r="BK23" s="348">
        <v>6.1</v>
      </c>
      <c r="BL23" s="348">
        <v>5.93</v>
      </c>
      <c r="BM23" s="661">
        <f t="shared" si="112"/>
        <v>5.9533333333333331</v>
      </c>
      <c r="BN23" s="661">
        <f t="shared" si="137"/>
        <v>0.58999999999999986</v>
      </c>
      <c r="BO23" s="653">
        <f t="shared" si="113"/>
        <v>0.11000621504039776</v>
      </c>
      <c r="BP23" s="347">
        <f t="shared" si="138"/>
        <v>5.6105468944980146</v>
      </c>
      <c r="BQ23" s="662">
        <f t="shared" si="114"/>
        <v>0.37388022783134733</v>
      </c>
      <c r="BR23" s="316">
        <f t="shared" si="115"/>
        <v>7.1396606205858859E-2</v>
      </c>
      <c r="BS23" s="353">
        <v>6.595959595959596</v>
      </c>
      <c r="BT23" s="348">
        <v>6.8114305668723079</v>
      </c>
      <c r="BU23" s="348">
        <v>6.8113294266344937</v>
      </c>
      <c r="BV23" s="347">
        <f t="shared" si="116"/>
        <v>6.7395731964887986</v>
      </c>
      <c r="BW23" s="347">
        <f t="shared" si="117"/>
        <v>1.395718951830073</v>
      </c>
      <c r="BX23" s="651">
        <f t="shared" si="155"/>
        <v>0.26118207719177944</v>
      </c>
      <c r="BY23" s="348">
        <v>6.6589999999999998</v>
      </c>
      <c r="BZ23" s="348">
        <v>7.1420000000000003</v>
      </c>
      <c r="CA23" s="348">
        <v>6.3540000000000001</v>
      </c>
      <c r="CB23" s="347">
        <f t="shared" si="139"/>
        <v>6.7183333333333337</v>
      </c>
      <c r="CC23" s="348">
        <f t="shared" si="156"/>
        <v>6.7289532649110662</v>
      </c>
      <c r="CD23" s="901">
        <f t="shared" si="140"/>
        <v>1.4278594759150369</v>
      </c>
      <c r="CE23" s="902">
        <f t="shared" si="118"/>
        <v>0.26935186071957018</v>
      </c>
      <c r="CF23" s="348">
        <v>6.3840000000000003</v>
      </c>
      <c r="CG23" s="348">
        <v>6.4359999999999999</v>
      </c>
      <c r="CH23" s="348">
        <v>6.47</v>
      </c>
      <c r="CI23" s="350">
        <f t="shared" ref="CI23:CI27" si="158">AVERAGE(CF23,CH23,CG23)</f>
        <v>6.43</v>
      </c>
      <c r="CJ23" s="662">
        <f t="shared" si="142"/>
        <v>6.6293021766073776</v>
      </c>
      <c r="CK23" s="590">
        <f t="shared" si="119"/>
        <v>1.1453021766073777</v>
      </c>
      <c r="CL23" s="903">
        <f t="shared" si="120"/>
        <v>0.20884430645648755</v>
      </c>
      <c r="CM23" s="348">
        <v>6.8069666182873734</v>
      </c>
      <c r="CN23" s="348">
        <v>6.9200091943454778</v>
      </c>
      <c r="CO23" s="348">
        <v>6.7932561650729744</v>
      </c>
      <c r="CP23" s="661">
        <f t="shared" si="121"/>
        <v>6.8400773259019418</v>
      </c>
      <c r="CQ23" s="661">
        <f t="shared" si="143"/>
        <v>6.7300711108615445</v>
      </c>
      <c r="CR23" s="889">
        <f t="shared" si="122"/>
        <v>0.14894915888610449</v>
      </c>
      <c r="CS23" s="347">
        <f t="shared" si="144"/>
        <v>6.6819959639310182</v>
      </c>
      <c r="CT23" s="662">
        <f t="shared" si="123"/>
        <v>1.0714490694330037</v>
      </c>
      <c r="CU23" s="316" t="s">
        <v>358</v>
      </c>
      <c r="CV23" s="353">
        <v>6.7191773778920307</v>
      </c>
      <c r="CW23" s="348">
        <v>6.7879893000932325</v>
      </c>
      <c r="CX23" s="348">
        <v>6.8667152792378978</v>
      </c>
      <c r="CY23" s="347">
        <f t="shared" si="124"/>
        <v>6.7912939857410537</v>
      </c>
      <c r="CZ23" s="661">
        <f t="shared" si="125"/>
        <v>5.1720789252255095E-2</v>
      </c>
      <c r="DA23" s="651">
        <f t="shared" si="126"/>
        <v>7.6741935645421311E-3</v>
      </c>
      <c r="DB23" s="348">
        <v>6.7782829760943075</v>
      </c>
      <c r="DC23" s="348">
        <v>6.979228545212381</v>
      </c>
      <c r="DD23" s="348">
        <v>6.5573153641105648</v>
      </c>
      <c r="DE23" s="347">
        <f t="shared" si="157"/>
        <v>6.7716089618057511</v>
      </c>
      <c r="DF23" s="348">
        <f t="shared" ref="DF23:DF27" si="159">AVERAGE(CY23,DE23)</f>
        <v>6.7814514737734024</v>
      </c>
      <c r="DG23" s="901">
        <f t="shared" si="147"/>
        <v>5.2498208862336249E-2</v>
      </c>
      <c r="DH23" s="902">
        <f t="shared" si="127"/>
        <v>7.8018388292417917E-3</v>
      </c>
      <c r="DI23" s="348">
        <v>6.3840000000000003</v>
      </c>
      <c r="DJ23" s="348">
        <v>6.4359999999999999</v>
      </c>
      <c r="DK23" s="348">
        <v>6.47</v>
      </c>
      <c r="DL23" s="350">
        <f t="shared" ref="DL23:DL27" si="160">AVERAGE(DI23,DK23,DJ23)</f>
        <v>6.43</v>
      </c>
      <c r="DM23" s="662">
        <f t="shared" si="149"/>
        <v>6.6643009825156012</v>
      </c>
      <c r="DN23" s="590">
        <f t="shared" si="128"/>
        <v>3.4998805908223574E-2</v>
      </c>
      <c r="DO23" s="903">
        <f t="shared" si="129"/>
        <v>5.279410257043704E-3</v>
      </c>
      <c r="DP23" s="348">
        <v>6.8069666182873734</v>
      </c>
      <c r="DQ23" s="348">
        <v>6.9200091943454778</v>
      </c>
      <c r="DR23" s="348">
        <v>6.7932561650729744</v>
      </c>
      <c r="DS23" s="661">
        <f t="shared" si="130"/>
        <v>6.8400773259019418</v>
      </c>
      <c r="DT23" s="661">
        <f t="shared" si="150"/>
        <v>6.6911281670158376</v>
      </c>
      <c r="DU23" s="889">
        <f t="shared" si="131"/>
        <v>0</v>
      </c>
      <c r="DV23" s="347">
        <f t="shared" si="151"/>
        <v>6.7082450683621859</v>
      </c>
      <c r="DW23" s="662">
        <f t="shared" si="132"/>
        <v>2.624910443116768E-2</v>
      </c>
      <c r="DX23" s="316" t="s">
        <v>358</v>
      </c>
    </row>
    <row r="24" spans="1:129" x14ac:dyDescent="0.25">
      <c r="A24" s="346" t="s">
        <v>146</v>
      </c>
      <c r="B24" s="352">
        <v>3.2016759940226787</v>
      </c>
      <c r="C24" s="348">
        <v>3.2307426168572517</v>
      </c>
      <c r="D24" s="348">
        <v>3.2934293597717814</v>
      </c>
      <c r="E24" s="347">
        <f t="shared" si="97"/>
        <v>3.2419493235505707</v>
      </c>
      <c r="F24" s="353">
        <v>3.3399847661809217</v>
      </c>
      <c r="G24" s="348">
        <v>3.3425942942391056</v>
      </c>
      <c r="H24" s="348">
        <v>3.4600193159489794</v>
      </c>
      <c r="I24" s="347">
        <f t="shared" si="98"/>
        <v>3.3808661254563357</v>
      </c>
      <c r="J24" s="350">
        <f t="shared" si="88"/>
        <v>3.3114077245034532</v>
      </c>
      <c r="K24" s="348">
        <v>3.48</v>
      </c>
      <c r="L24" s="348">
        <v>3.58</v>
      </c>
      <c r="M24" s="348">
        <v>3.66</v>
      </c>
      <c r="N24" s="347">
        <f t="shared" si="99"/>
        <v>3.5733333333333337</v>
      </c>
      <c r="O24" s="354">
        <f t="shared" si="100"/>
        <v>3.39871626078008</v>
      </c>
      <c r="P24" s="348">
        <v>3.42</v>
      </c>
      <c r="Q24" s="348">
        <v>3.31</v>
      </c>
      <c r="R24" s="348">
        <v>3.31</v>
      </c>
      <c r="S24" s="348">
        <f t="shared" si="101"/>
        <v>3.3466666666666671</v>
      </c>
      <c r="T24" s="355">
        <f t="shared" si="89"/>
        <v>3.3857038622517268</v>
      </c>
      <c r="U24" s="353">
        <v>3.25</v>
      </c>
      <c r="V24" s="348">
        <v>3.27</v>
      </c>
      <c r="W24" s="348">
        <v>1.91</v>
      </c>
      <c r="X24" s="347">
        <f t="shared" si="102"/>
        <v>2.81</v>
      </c>
      <c r="Y24" s="348">
        <v>2.94</v>
      </c>
      <c r="Z24" s="348">
        <v>3.05</v>
      </c>
      <c r="AA24" s="348">
        <v>3.29</v>
      </c>
      <c r="AB24" s="347">
        <f t="shared" si="103"/>
        <v>3.0933333333333337</v>
      </c>
      <c r="AC24" s="350">
        <f t="shared" si="91"/>
        <v>2.9516666666666671</v>
      </c>
      <c r="AD24" s="348">
        <v>3.55</v>
      </c>
      <c r="AE24" s="348">
        <v>3.55</v>
      </c>
      <c r="AF24" s="348">
        <v>3.53</v>
      </c>
      <c r="AG24" s="348">
        <f t="shared" si="104"/>
        <v>3.543333333333333</v>
      </c>
      <c r="AH24" s="347">
        <f t="shared" si="105"/>
        <v>3.1488888888888891</v>
      </c>
      <c r="AI24" s="349">
        <f t="shared" si="6"/>
        <v>-0.24982737189119097</v>
      </c>
      <c r="AJ24" s="314">
        <f t="shared" si="7"/>
        <v>-7.3506392626564887E-2</v>
      </c>
      <c r="AK24" s="348">
        <v>3.35</v>
      </c>
      <c r="AL24" s="348">
        <v>3.17</v>
      </c>
      <c r="AM24" s="348">
        <v>2.87</v>
      </c>
      <c r="AN24" s="348">
        <f>AVERAGE(AK24,AM24,AL24)</f>
        <v>3.1300000000000003</v>
      </c>
      <c r="AO24" s="350">
        <f t="shared" si="153"/>
        <v>3.144166666666667</v>
      </c>
      <c r="AP24" s="351">
        <f t="shared" si="106"/>
        <v>-0.24153719558505982</v>
      </c>
      <c r="AQ24" s="314">
        <f t="shared" si="107"/>
        <v>-7.1340319594408008E-2</v>
      </c>
      <c r="AR24" s="353">
        <v>2.9438</v>
      </c>
      <c r="AS24" s="348">
        <v>2.99</v>
      </c>
      <c r="AT24" s="348">
        <v>3</v>
      </c>
      <c r="AU24" s="347">
        <f t="shared" si="108"/>
        <v>2.9779333333333331</v>
      </c>
      <c r="AV24" s="348">
        <v>3.12</v>
      </c>
      <c r="AW24" s="348">
        <v>3.2410000000000001</v>
      </c>
      <c r="AX24" s="348">
        <v>3.51</v>
      </c>
      <c r="AY24" s="347">
        <f t="shared" si="134"/>
        <v>3.2903333333333333</v>
      </c>
      <c r="AZ24" s="347">
        <f t="shared" si="154"/>
        <v>3.1341333333333332</v>
      </c>
      <c r="BA24" s="347">
        <f t="shared" si="109"/>
        <v>0.18246666666666611</v>
      </c>
      <c r="BB24" s="464">
        <f t="shared" si="110"/>
        <v>6.181818181818155E-2</v>
      </c>
      <c r="BC24" s="348">
        <v>3.98</v>
      </c>
      <c r="BD24" s="348">
        <v>4.05</v>
      </c>
      <c r="BE24" s="348">
        <v>4</v>
      </c>
      <c r="BF24" s="347">
        <f t="shared" si="135"/>
        <v>4.0100000000000007</v>
      </c>
      <c r="BG24" s="347">
        <v>3.39</v>
      </c>
      <c r="BH24" s="348">
        <f t="shared" si="111"/>
        <v>0.24111111111111105</v>
      </c>
      <c r="BI24" s="579">
        <f t="shared" si="136"/>
        <v>7.6570218772053611E-2</v>
      </c>
      <c r="BJ24" s="348">
        <v>3.81</v>
      </c>
      <c r="BK24" s="348">
        <v>3.52</v>
      </c>
      <c r="BL24" s="348">
        <v>3.36</v>
      </c>
      <c r="BM24" s="661">
        <f t="shared" si="112"/>
        <v>3.563333333333333</v>
      </c>
      <c r="BN24" s="661">
        <f t="shared" si="137"/>
        <v>0.43333333333333268</v>
      </c>
      <c r="BO24" s="653">
        <f t="shared" si="113"/>
        <v>0.13844515441959504</v>
      </c>
      <c r="BP24" s="347">
        <v>3.44</v>
      </c>
      <c r="BQ24" s="662">
        <f t="shared" si="114"/>
        <v>0.29583333333333295</v>
      </c>
      <c r="BR24" s="316">
        <f t="shared" si="115"/>
        <v>9.4089583885502037E-2</v>
      </c>
      <c r="BS24" s="353">
        <v>3.4</v>
      </c>
      <c r="BT24" s="348">
        <v>3.41</v>
      </c>
      <c r="BU24" s="348">
        <v>3.5</v>
      </c>
      <c r="BV24" s="347">
        <f t="shared" si="116"/>
        <v>3.436666666666667</v>
      </c>
      <c r="BW24" s="347">
        <f t="shared" si="117"/>
        <v>0.45873333333333388</v>
      </c>
      <c r="BX24" s="651">
        <f>BV24/AU24-1</f>
        <v>0.15404419172132822</v>
      </c>
      <c r="BY24" s="348">
        <v>3.5288813773246064</v>
      </c>
      <c r="BZ24" s="348">
        <v>3.5700733364560433</v>
      </c>
      <c r="CA24" s="348">
        <v>3.8142272096655581</v>
      </c>
      <c r="CB24" s="347">
        <f t="shared" si="139"/>
        <v>3.637727307815402</v>
      </c>
      <c r="CC24" s="348">
        <f t="shared" si="156"/>
        <v>3.5371969872410345</v>
      </c>
      <c r="CD24" s="901">
        <f t="shared" si="140"/>
        <v>0.40306365390770127</v>
      </c>
      <c r="CE24" s="902">
        <f t="shared" si="118"/>
        <v>0.12860450116173561</v>
      </c>
      <c r="CF24" s="348">
        <v>4.1017792549784451</v>
      </c>
      <c r="CG24" s="348">
        <v>4.1093224341625731</v>
      </c>
      <c r="CH24" s="348">
        <v>4.0936981657728557</v>
      </c>
      <c r="CI24" s="350">
        <f t="shared" si="158"/>
        <v>4.101599951637958</v>
      </c>
      <c r="CJ24" s="662">
        <f t="shared" si="142"/>
        <v>3.7253313087066755</v>
      </c>
      <c r="CK24" s="590">
        <f t="shared" si="119"/>
        <v>0.33533130870667538</v>
      </c>
      <c r="CL24" s="903">
        <f t="shared" si="120"/>
        <v>9.8917790178960185E-2</v>
      </c>
      <c r="CM24" s="348">
        <v>3.7542321192992936</v>
      </c>
      <c r="CN24" s="348">
        <v>3.666301242706449</v>
      </c>
      <c r="CO24" s="348">
        <v>3.5482828678281524</v>
      </c>
      <c r="CP24" s="661">
        <f t="shared" si="121"/>
        <v>3.6562720766112982</v>
      </c>
      <c r="CQ24" s="661">
        <f t="shared" si="143"/>
        <v>3.5178269221917029</v>
      </c>
      <c r="CR24" s="889">
        <f t="shared" si="122"/>
        <v>2.608196724358236E-2</v>
      </c>
      <c r="CS24" s="347">
        <f t="shared" si="144"/>
        <v>3.7080665006828313</v>
      </c>
      <c r="CT24" s="662">
        <f t="shared" si="123"/>
        <v>0.26806650068283133</v>
      </c>
      <c r="CU24" s="316">
        <f t="shared" si="145"/>
        <v>7.792630833803238E-2</v>
      </c>
      <c r="CV24" s="353">
        <v>3.5389749800282475</v>
      </c>
      <c r="CW24" s="348">
        <v>3.6145088597452855</v>
      </c>
      <c r="CX24" s="348">
        <v>3.6867666265911816</v>
      </c>
      <c r="CY24" s="347">
        <f t="shared" si="124"/>
        <v>3.6134168221215717</v>
      </c>
      <c r="CZ24" s="661">
        <f t="shared" si="125"/>
        <v>0.17675015545490469</v>
      </c>
      <c r="DA24" s="651">
        <f t="shared" si="126"/>
        <v>5.1430695088721112E-2</v>
      </c>
      <c r="DB24" s="348">
        <v>3.7328759955679964</v>
      </c>
      <c r="DC24" s="348">
        <v>3.8735135437529156</v>
      </c>
      <c r="DD24" s="348">
        <v>3.9173029869850478</v>
      </c>
      <c r="DE24" s="347">
        <f t="shared" si="157"/>
        <v>3.8412308421019863</v>
      </c>
      <c r="DF24" s="348">
        <f t="shared" si="159"/>
        <v>3.7273238321117788</v>
      </c>
      <c r="DG24" s="901">
        <f t="shared" si="147"/>
        <v>0.19012684487074427</v>
      </c>
      <c r="DH24" s="902">
        <f t="shared" si="127"/>
        <v>5.3750708698595995E-2</v>
      </c>
      <c r="DI24" s="348">
        <v>4.1017792549784451</v>
      </c>
      <c r="DJ24" s="348">
        <v>4.1093224341625731</v>
      </c>
      <c r="DK24" s="348">
        <v>4.0936981657728557</v>
      </c>
      <c r="DL24" s="350">
        <f t="shared" si="160"/>
        <v>4.101599951637958</v>
      </c>
      <c r="DM24" s="662">
        <f t="shared" si="149"/>
        <v>3.8520825386205053</v>
      </c>
      <c r="DN24" s="590">
        <f t="shared" si="128"/>
        <v>0.12675122991382981</v>
      </c>
      <c r="DO24" s="903">
        <f t="shared" si="129"/>
        <v>3.4024149642098322E-2</v>
      </c>
      <c r="DP24" s="348">
        <v>3.7542321192992936</v>
      </c>
      <c r="DQ24" s="348">
        <v>3.666301242706449</v>
      </c>
      <c r="DR24" s="348">
        <v>3.5482828678281524</v>
      </c>
      <c r="DS24" s="661">
        <f t="shared" si="130"/>
        <v>3.6562720766112982</v>
      </c>
      <c r="DT24" s="661">
        <f t="shared" si="150"/>
        <v>3.6301901093677156</v>
      </c>
      <c r="DU24" s="889">
        <f t="shared" si="131"/>
        <v>0</v>
      </c>
      <c r="DV24" s="347">
        <f t="shared" si="151"/>
        <v>3.8031299231182034</v>
      </c>
      <c r="DW24" s="662">
        <f t="shared" si="132"/>
        <v>9.5063422435372136E-2</v>
      </c>
      <c r="DX24" s="316">
        <f t="shared" ref="DX24:DX27" si="161">DV24/CS24-1</f>
        <v>2.563692490894276E-2</v>
      </c>
    </row>
    <row r="25" spans="1:129" ht="16.5" customHeight="1" x14ac:dyDescent="0.25">
      <c r="A25" s="346" t="s">
        <v>147</v>
      </c>
      <c r="B25" s="352">
        <v>9.6059246301859531</v>
      </c>
      <c r="C25" s="348">
        <v>9.5669937834773418</v>
      </c>
      <c r="D25" s="348">
        <v>9.4012076053442968</v>
      </c>
      <c r="E25" s="347">
        <f>AVERAGE(B25,D25,C25)</f>
        <v>9.5247086730025305</v>
      </c>
      <c r="F25" s="353">
        <v>9.3189884456071503</v>
      </c>
      <c r="G25" s="348">
        <v>9.3583917970858064</v>
      </c>
      <c r="H25" s="348">
        <v>8.6140607835957539</v>
      </c>
      <c r="I25" s="347">
        <f>AVERAGE(F25,H25,G25)</f>
        <v>9.0971470087629029</v>
      </c>
      <c r="J25" s="350">
        <f t="shared" si="88"/>
        <v>9.3109278408827159</v>
      </c>
      <c r="K25" s="348">
        <v>9.1999999999999993</v>
      </c>
      <c r="L25" s="348">
        <v>9.33</v>
      </c>
      <c r="M25" s="348">
        <v>9.48</v>
      </c>
      <c r="N25" s="347">
        <f>AVERAGE(K25,M25,L25)</f>
        <v>9.336666666666666</v>
      </c>
      <c r="O25" s="354">
        <f t="shared" si="100"/>
        <v>9.3195074494773653</v>
      </c>
      <c r="P25" s="348">
        <v>9.43</v>
      </c>
      <c r="Q25" s="348">
        <v>9.48</v>
      </c>
      <c r="R25" s="348">
        <v>9.51</v>
      </c>
      <c r="S25" s="348">
        <f t="shared" si="101"/>
        <v>9.4733333333333327</v>
      </c>
      <c r="T25" s="355">
        <f t="shared" si="89"/>
        <v>9.3579639204413585</v>
      </c>
      <c r="U25" s="353">
        <v>9.06</v>
      </c>
      <c r="V25" s="348">
        <v>9.17</v>
      </c>
      <c r="W25" s="348">
        <v>9.1199999999999992</v>
      </c>
      <c r="X25" s="347">
        <f t="shared" si="102"/>
        <v>9.1166666666666671</v>
      </c>
      <c r="Y25" s="348">
        <v>8.8000000000000007</v>
      </c>
      <c r="Z25" s="348">
        <v>8.7200000000000006</v>
      </c>
      <c r="AA25" s="348">
        <v>8.6199999999999992</v>
      </c>
      <c r="AB25" s="347">
        <f t="shared" si="103"/>
        <v>8.7133333333333329</v>
      </c>
      <c r="AC25" s="350">
        <f t="shared" si="91"/>
        <v>8.9149999999999991</v>
      </c>
      <c r="AD25" s="348">
        <v>8.92</v>
      </c>
      <c r="AE25" s="348">
        <v>8.81</v>
      </c>
      <c r="AF25" s="348">
        <v>8.7799999999999994</v>
      </c>
      <c r="AG25" s="348">
        <f t="shared" si="104"/>
        <v>8.836666666666666</v>
      </c>
      <c r="AH25" s="347">
        <f t="shared" si="105"/>
        <v>8.8888888888888875</v>
      </c>
      <c r="AI25" s="349">
        <f t="shared" si="6"/>
        <v>-0.43061856058847781</v>
      </c>
      <c r="AJ25" s="314">
        <f t="shared" si="7"/>
        <v>-4.6206150155781778E-2</v>
      </c>
      <c r="AK25" s="348">
        <v>9.09</v>
      </c>
      <c r="AL25" s="348">
        <v>9.0399999999999991</v>
      </c>
      <c r="AM25" s="348">
        <v>9.06</v>
      </c>
      <c r="AN25" s="348">
        <f t="shared" si="133"/>
        <v>9.0633333333333326</v>
      </c>
      <c r="AO25" s="350">
        <f t="shared" si="153"/>
        <v>8.9324999999999992</v>
      </c>
      <c r="AP25" s="351">
        <f t="shared" si="106"/>
        <v>-0.42546392044135928</v>
      </c>
      <c r="AQ25" s="314">
        <f t="shared" si="107"/>
        <v>-4.5465437146213428E-2</v>
      </c>
      <c r="AR25" s="353">
        <v>8.4108000000000001</v>
      </c>
      <c r="AS25" s="348">
        <v>8.4700000000000006</v>
      </c>
      <c r="AT25" s="348">
        <v>8.4067027027027024</v>
      </c>
      <c r="AU25" s="347">
        <f t="shared" si="108"/>
        <v>8.4291675675675677</v>
      </c>
      <c r="AV25" s="348">
        <v>8.4700000000000006</v>
      </c>
      <c r="AW25" s="348">
        <v>8.4770000000000003</v>
      </c>
      <c r="AX25" s="348">
        <v>8.4120000000000008</v>
      </c>
      <c r="AY25" s="347">
        <f t="shared" si="134"/>
        <v>8.4530000000000012</v>
      </c>
      <c r="AZ25" s="347">
        <f t="shared" si="154"/>
        <v>8.4410837837837853</v>
      </c>
      <c r="BA25" s="347">
        <f t="shared" si="109"/>
        <v>-0.47391621621621383</v>
      </c>
      <c r="BB25" s="464">
        <f t="shared" si="110"/>
        <v>-5.315941853238515E-2</v>
      </c>
      <c r="BC25" s="348">
        <v>8.85</v>
      </c>
      <c r="BD25" s="348">
        <v>8.8699999999999992</v>
      </c>
      <c r="BE25" s="348">
        <v>8.82</v>
      </c>
      <c r="BF25" s="347">
        <f t="shared" si="135"/>
        <v>8.8466666666666658</v>
      </c>
      <c r="BG25" s="347">
        <v>8.56</v>
      </c>
      <c r="BH25" s="348">
        <f t="shared" si="111"/>
        <v>-0.32888888888888701</v>
      </c>
      <c r="BI25" s="579">
        <f t="shared" si="136"/>
        <v>-3.6999999999999811E-2</v>
      </c>
      <c r="BJ25" s="348">
        <v>8.68</v>
      </c>
      <c r="BK25" s="348">
        <v>8.73</v>
      </c>
      <c r="BL25" s="348">
        <v>8.7100000000000009</v>
      </c>
      <c r="BM25" s="661">
        <f t="shared" si="112"/>
        <v>8.706666666666667</v>
      </c>
      <c r="BN25" s="661">
        <f t="shared" si="137"/>
        <v>-0.35666666666666558</v>
      </c>
      <c r="BO25" s="653">
        <f t="shared" si="113"/>
        <v>-3.935270319970563E-2</v>
      </c>
      <c r="BP25" s="347">
        <f t="shared" si="138"/>
        <v>8.6088752252252263</v>
      </c>
      <c r="BQ25" s="662">
        <f t="shared" si="114"/>
        <v>-0.32362477477477292</v>
      </c>
      <c r="BR25" s="316">
        <f t="shared" si="115"/>
        <v>-3.6230033560008201E-2</v>
      </c>
      <c r="BS25" s="353">
        <v>8.7100000000000009</v>
      </c>
      <c r="BT25" s="797" t="s">
        <v>359</v>
      </c>
      <c r="BU25" s="348">
        <v>7.78</v>
      </c>
      <c r="BV25" s="662">
        <v>7.82</v>
      </c>
      <c r="BW25" s="347">
        <f>BV25-AU25</f>
        <v>-0.6091675675675674</v>
      </c>
      <c r="BX25" s="651">
        <f t="shared" si="155"/>
        <v>-7.226900671798564E-2</v>
      </c>
      <c r="BY25" s="348">
        <v>7.7127602585621942</v>
      </c>
      <c r="BZ25" s="348">
        <v>7.8095085126887245</v>
      </c>
      <c r="CA25" s="348">
        <v>8.1599734798257249</v>
      </c>
      <c r="CB25" s="347">
        <f t="shared" si="139"/>
        <v>7.8940807503588815</v>
      </c>
      <c r="CC25" s="348">
        <f t="shared" si="156"/>
        <v>7.8570403751794409</v>
      </c>
      <c r="CD25" s="901">
        <f t="shared" si="140"/>
        <v>-0.58404340860434445</v>
      </c>
      <c r="CE25" s="902">
        <f t="shared" si="118"/>
        <v>-6.9190571206786733E-2</v>
      </c>
      <c r="CF25" s="348">
        <v>8.8171098845960856</v>
      </c>
      <c r="CG25" s="348">
        <v>8.861953339000662</v>
      </c>
      <c r="CH25" s="348">
        <v>8.8057445200302347</v>
      </c>
      <c r="CI25" s="350">
        <f t="shared" si="158"/>
        <v>8.8282692478756601</v>
      </c>
      <c r="CJ25" s="662">
        <f t="shared" si="142"/>
        <v>8.1807833327448467</v>
      </c>
      <c r="CK25" s="590">
        <f t="shared" si="119"/>
        <v>-0.37921666725515379</v>
      </c>
      <c r="CL25" s="903">
        <f t="shared" si="120"/>
        <v>-4.4301012529807671E-2</v>
      </c>
      <c r="CM25" s="348">
        <v>8.904445035932925</v>
      </c>
      <c r="CN25" s="348">
        <v>8.7055968018275269</v>
      </c>
      <c r="CO25" s="348">
        <v>8.4813728366089762</v>
      </c>
      <c r="CP25" s="661">
        <f t="shared" si="121"/>
        <v>8.6971382247898088</v>
      </c>
      <c r="CQ25" s="661">
        <f t="shared" si="143"/>
        <v>8.7364909279895144</v>
      </c>
      <c r="CR25" s="889">
        <f t="shared" si="122"/>
        <v>-1.0943845953512721E-3</v>
      </c>
      <c r="CS25" s="347">
        <f t="shared" si="144"/>
        <v>8.3098720557560881</v>
      </c>
      <c r="CT25" s="662">
        <f t="shared" si="123"/>
        <v>-0.29900316946913819</v>
      </c>
      <c r="CU25" s="316">
        <f t="shared" si="145"/>
        <v>-3.4731966911660694E-2</v>
      </c>
      <c r="CV25" s="353">
        <v>10.016205458680819</v>
      </c>
      <c r="CW25" s="348">
        <v>9.8821679740329991</v>
      </c>
      <c r="CX25" s="348">
        <v>9.9742434629321313</v>
      </c>
      <c r="CY25" s="347">
        <f t="shared" si="124"/>
        <v>9.957538965215317</v>
      </c>
      <c r="CZ25" s="661">
        <f t="shared" si="125"/>
        <v>2.1375389652153167</v>
      </c>
      <c r="DA25" s="651">
        <f t="shared" si="126"/>
        <v>0.27334257867203537</v>
      </c>
      <c r="DB25" s="348">
        <v>9.9363704819277103</v>
      </c>
      <c r="DC25" s="348">
        <v>9.8738928896614517</v>
      </c>
      <c r="DD25" s="348">
        <v>9.8223122967431777</v>
      </c>
      <c r="DE25" s="347">
        <f t="shared" si="157"/>
        <v>9.8775252227774466</v>
      </c>
      <c r="DF25" s="348">
        <f t="shared" si="159"/>
        <v>9.9175320939963818</v>
      </c>
      <c r="DG25" s="901">
        <f t="shared" si="147"/>
        <v>2.0604917188169409</v>
      </c>
      <c r="DH25" s="902">
        <f t="shared" si="127"/>
        <v>0.26224782111672473</v>
      </c>
      <c r="DI25" s="348">
        <v>8.8171098845960856</v>
      </c>
      <c r="DJ25" s="348">
        <v>8.861953339000662</v>
      </c>
      <c r="DK25" s="348">
        <v>8.8057445200302347</v>
      </c>
      <c r="DL25" s="350">
        <f t="shared" si="160"/>
        <v>8.8282692478756601</v>
      </c>
      <c r="DM25" s="662">
        <f t="shared" si="149"/>
        <v>9.5544444786228073</v>
      </c>
      <c r="DN25" s="590">
        <f t="shared" si="128"/>
        <v>1.3736611458779606</v>
      </c>
      <c r="DO25" s="903">
        <f t="shared" si="129"/>
        <v>0.16791315574630494</v>
      </c>
      <c r="DP25" s="348">
        <v>8.904445035932925</v>
      </c>
      <c r="DQ25" s="348">
        <v>8.7055968018275269</v>
      </c>
      <c r="DR25" s="348">
        <v>8.4813728366089762</v>
      </c>
      <c r="DS25" s="661">
        <f t="shared" si="130"/>
        <v>8.6971382247898088</v>
      </c>
      <c r="DT25" s="661">
        <f t="shared" si="150"/>
        <v>8.6982326093851601</v>
      </c>
      <c r="DU25" s="889">
        <f t="shared" si="131"/>
        <v>0</v>
      </c>
      <c r="DV25" s="347">
        <f t="shared" si="151"/>
        <v>9.3401179151645586</v>
      </c>
      <c r="DW25" s="662">
        <f t="shared" si="132"/>
        <v>1.0302458594084705</v>
      </c>
      <c r="DX25" s="316">
        <f t="shared" si="161"/>
        <v>0.12397854654029716</v>
      </c>
    </row>
    <row r="26" spans="1:129" x14ac:dyDescent="0.25">
      <c r="A26" s="317" t="s">
        <v>148</v>
      </c>
      <c r="B26" s="352">
        <v>4.0802667152282632</v>
      </c>
      <c r="C26" s="348">
        <v>4.176034313940403</v>
      </c>
      <c r="D26" s="348">
        <v>4.1796123474515436</v>
      </c>
      <c r="E26" s="347">
        <f t="shared" si="97"/>
        <v>4.1453044588734036</v>
      </c>
      <c r="F26" s="353">
        <v>4.1714782046620611</v>
      </c>
      <c r="G26" s="348">
        <v>4.1124957323318538</v>
      </c>
      <c r="H26" s="348">
        <v>4.0660270528127258</v>
      </c>
      <c r="I26" s="347">
        <f t="shared" si="98"/>
        <v>4.1166669966022136</v>
      </c>
      <c r="J26" s="350">
        <f t="shared" si="88"/>
        <v>4.1309857277378086</v>
      </c>
      <c r="K26" s="348">
        <v>4.07</v>
      </c>
      <c r="L26" s="348">
        <v>4.1100000000000003</v>
      </c>
      <c r="M26" s="348">
        <v>4.04</v>
      </c>
      <c r="N26" s="347">
        <f t="shared" si="99"/>
        <v>4.0733333333333333</v>
      </c>
      <c r="O26" s="354">
        <f t="shared" si="100"/>
        <v>4.1117682629363168</v>
      </c>
      <c r="P26" s="348">
        <v>4.0999999999999996</v>
      </c>
      <c r="Q26" s="348">
        <v>4.1399999999999997</v>
      </c>
      <c r="R26" s="348">
        <v>4.1900000000000004</v>
      </c>
      <c r="S26" s="348">
        <f>AVERAGE(P26,R26,Q26)</f>
        <v>4.1433333333333335</v>
      </c>
      <c r="T26" s="355">
        <f t="shared" si="89"/>
        <v>4.1196595305355714</v>
      </c>
      <c r="U26" s="353">
        <v>4.0999999999999996</v>
      </c>
      <c r="V26" s="348">
        <v>4.16</v>
      </c>
      <c r="W26" s="348">
        <v>4.1500000000000004</v>
      </c>
      <c r="X26" s="347">
        <f t="shared" si="102"/>
        <v>4.1366666666666667</v>
      </c>
      <c r="Y26" s="348">
        <v>4.04</v>
      </c>
      <c r="Z26" s="348">
        <v>4.03</v>
      </c>
      <c r="AA26" s="348">
        <v>3.95</v>
      </c>
      <c r="AB26" s="347">
        <f t="shared" si="103"/>
        <v>4.0066666666666668</v>
      </c>
      <c r="AC26" s="350">
        <f t="shared" si="91"/>
        <v>4.0716666666666672</v>
      </c>
      <c r="AD26" s="348">
        <v>4.12</v>
      </c>
      <c r="AE26" s="348">
        <v>4.16</v>
      </c>
      <c r="AF26" s="348">
        <v>4.1900000000000004</v>
      </c>
      <c r="AG26" s="348">
        <f t="shared" si="104"/>
        <v>4.1566666666666672</v>
      </c>
      <c r="AH26" s="347">
        <f t="shared" si="105"/>
        <v>4.1000000000000005</v>
      </c>
      <c r="AI26" s="349">
        <f t="shared" si="6"/>
        <v>-1.1768262936316276E-2</v>
      </c>
      <c r="AJ26" s="314">
        <f t="shared" si="7"/>
        <v>-2.8620929448762711E-3</v>
      </c>
      <c r="AK26" s="348">
        <v>4.1100000000000003</v>
      </c>
      <c r="AL26" s="348">
        <v>4.2300000000000004</v>
      </c>
      <c r="AM26" s="348">
        <v>4.24</v>
      </c>
      <c r="AN26" s="348">
        <f t="shared" si="133"/>
        <v>4.1933333333333342</v>
      </c>
      <c r="AO26" s="350">
        <f>AVERAGE(X26,AB26,AG26,AN26)</f>
        <v>4.123333333333334</v>
      </c>
      <c r="AP26" s="351">
        <f t="shared" si="106"/>
        <v>3.6738027977625265E-3</v>
      </c>
      <c r="AQ26" s="314">
        <f t="shared" si="107"/>
        <v>8.9177340276092032E-4</v>
      </c>
      <c r="AR26" s="353">
        <v>4.2168000000000001</v>
      </c>
      <c r="AS26" s="348">
        <v>4.25</v>
      </c>
      <c r="AT26" s="348">
        <v>4.2882142490579316</v>
      </c>
      <c r="AU26" s="347">
        <f t="shared" si="108"/>
        <v>4.2516714163526439</v>
      </c>
      <c r="AV26" s="348">
        <v>4.2039999999999997</v>
      </c>
      <c r="AW26" s="348">
        <v>4.2039999999999997</v>
      </c>
      <c r="AX26" s="348">
        <v>4.13</v>
      </c>
      <c r="AY26" s="347">
        <f t="shared" si="134"/>
        <v>4.1793333333333331</v>
      </c>
      <c r="AZ26" s="347">
        <f t="shared" si="154"/>
        <v>4.2155023748429885</v>
      </c>
      <c r="BA26" s="347">
        <f t="shared" si="109"/>
        <v>0.1438357081763213</v>
      </c>
      <c r="BB26" s="464">
        <f t="shared" si="110"/>
        <v>3.5326002826767455E-2</v>
      </c>
      <c r="BC26" s="348">
        <v>4.82</v>
      </c>
      <c r="BD26" s="348">
        <v>4.7</v>
      </c>
      <c r="BE26" s="348">
        <v>4.41</v>
      </c>
      <c r="BF26" s="347">
        <f t="shared" si="135"/>
        <v>4.6433333333333335</v>
      </c>
      <c r="BG26" s="347">
        <v>4.34</v>
      </c>
      <c r="BH26" s="348">
        <f t="shared" si="111"/>
        <v>0.23999999999999932</v>
      </c>
      <c r="BI26" s="579">
        <f t="shared" si="136"/>
        <v>5.8536585365853488E-2</v>
      </c>
      <c r="BJ26" s="348">
        <v>4.59</v>
      </c>
      <c r="BK26" s="348">
        <v>4.6900000000000004</v>
      </c>
      <c r="BL26" s="348">
        <v>4.6500000000000004</v>
      </c>
      <c r="BM26" s="661">
        <f t="shared" si="112"/>
        <v>4.6433333333333335</v>
      </c>
      <c r="BN26" s="661">
        <f t="shared" si="137"/>
        <v>0.44999999999999929</v>
      </c>
      <c r="BO26" s="653">
        <f t="shared" si="113"/>
        <v>0.10731319554848939</v>
      </c>
      <c r="BP26" s="347">
        <f t="shared" si="138"/>
        <v>4.429417854088161</v>
      </c>
      <c r="BQ26" s="662">
        <f t="shared" si="114"/>
        <v>0.30608452075482706</v>
      </c>
      <c r="BR26" s="316">
        <f t="shared" si="115"/>
        <v>7.4232300910628934E-2</v>
      </c>
      <c r="BS26" s="353">
        <v>4.6100000000000003</v>
      </c>
      <c r="BT26" s="348">
        <v>4.63</v>
      </c>
      <c r="BU26" s="348">
        <v>4.59</v>
      </c>
      <c r="BV26" s="347">
        <f t="shared" si="116"/>
        <v>4.6099999999999994</v>
      </c>
      <c r="BW26" s="347">
        <f t="shared" si="117"/>
        <v>0.35832858364735554</v>
      </c>
      <c r="BX26" s="651">
        <f t="shared" si="155"/>
        <v>8.4279462958770424E-2</v>
      </c>
      <c r="BY26" s="348">
        <v>4.6023476955275493</v>
      </c>
      <c r="BZ26" s="348">
        <v>4.5692335666878803</v>
      </c>
      <c r="CA26" s="348">
        <v>4.3881227035802786</v>
      </c>
      <c r="CB26" s="347">
        <f t="shared" si="139"/>
        <v>4.5199013219319033</v>
      </c>
      <c r="CC26" s="348">
        <f t="shared" si="156"/>
        <v>4.5649506609659518</v>
      </c>
      <c r="CD26" s="901">
        <f>CC26-AZ26</f>
        <v>0.3494482861229633</v>
      </c>
      <c r="CE26" s="902">
        <f t="shared" si="118"/>
        <v>8.2896000298417372E-2</v>
      </c>
      <c r="CF26" s="348">
        <v>4.5144990052291494</v>
      </c>
      <c r="CG26" s="348">
        <v>4.5561519914113235</v>
      </c>
      <c r="CH26" s="348">
        <v>4.5539911494263023</v>
      </c>
      <c r="CI26" s="350">
        <f t="shared" si="158"/>
        <v>4.5415473820222587</v>
      </c>
      <c r="CJ26" s="662">
        <f t="shared" si="142"/>
        <v>4.5571495679847205</v>
      </c>
      <c r="CK26" s="590">
        <f t="shared" si="119"/>
        <v>0.21714956798472063</v>
      </c>
      <c r="CL26" s="903">
        <f t="shared" si="120"/>
        <v>5.0034462669290569E-2</v>
      </c>
      <c r="CM26" s="348">
        <v>4.610968590813199</v>
      </c>
      <c r="CN26" s="348">
        <v>4.6430811774551541</v>
      </c>
      <c r="CO26" s="348">
        <v>4.7062520416424034</v>
      </c>
      <c r="CP26" s="661">
        <f t="shared" si="121"/>
        <v>4.6534339366369188</v>
      </c>
      <c r="CQ26" s="661">
        <f t="shared" si="143"/>
        <v>4.5461207410884299</v>
      </c>
      <c r="CR26" s="889">
        <f t="shared" si="122"/>
        <v>2.1752914508799126E-3</v>
      </c>
      <c r="CS26" s="347">
        <f t="shared" si="144"/>
        <v>4.5812206601477703</v>
      </c>
      <c r="CT26" s="662">
        <f t="shared" si="123"/>
        <v>0.15180280605960927</v>
      </c>
      <c r="CU26" s="316">
        <f t="shared" si="145"/>
        <v>3.4271502725691461E-2</v>
      </c>
      <c r="CV26" s="353">
        <v>4.8645481470602636</v>
      </c>
      <c r="CW26" s="348">
        <v>4.9477306903622695</v>
      </c>
      <c r="CX26" s="348">
        <v>4.9096707378044426</v>
      </c>
      <c r="CY26" s="347">
        <f t="shared" si="124"/>
        <v>4.9073165250756583</v>
      </c>
      <c r="CZ26" s="661">
        <f t="shared" si="125"/>
        <v>0.29731652507565887</v>
      </c>
      <c r="DA26" s="651">
        <f t="shared" si="126"/>
        <v>6.4493823226823954E-2</v>
      </c>
      <c r="DB26" s="348">
        <v>4.9230106291295606</v>
      </c>
      <c r="DC26" s="348">
        <v>4.8925435944566713</v>
      </c>
      <c r="DD26" s="348">
        <v>4.8071905588110129</v>
      </c>
      <c r="DE26" s="347">
        <f t="shared" si="157"/>
        <v>4.8742482607990816</v>
      </c>
      <c r="DF26" s="348">
        <f t="shared" si="159"/>
        <v>4.8907823929373695</v>
      </c>
      <c r="DG26" s="901">
        <f>DF26-CC26</f>
        <v>0.32583173197141768</v>
      </c>
      <c r="DH26" s="902">
        <f t="shared" si="127"/>
        <v>7.1376835407564121E-2</v>
      </c>
      <c r="DI26" s="348">
        <v>4.5144990052291494</v>
      </c>
      <c r="DJ26" s="348">
        <v>4.5561519914113235</v>
      </c>
      <c r="DK26" s="348">
        <v>4.5539911494263023</v>
      </c>
      <c r="DL26" s="350">
        <f t="shared" si="160"/>
        <v>4.5415473820222587</v>
      </c>
      <c r="DM26" s="662">
        <f t="shared" si="149"/>
        <v>4.7743707226323329</v>
      </c>
      <c r="DN26" s="590">
        <f t="shared" si="128"/>
        <v>0.21722115464761238</v>
      </c>
      <c r="DO26" s="903">
        <f t="shared" si="129"/>
        <v>4.7666013899050563E-2</v>
      </c>
      <c r="DP26" s="348">
        <v>4.610968590813199</v>
      </c>
      <c r="DQ26" s="348">
        <v>4.6430811774551541</v>
      </c>
      <c r="DR26" s="348">
        <v>4.7062520416424034</v>
      </c>
      <c r="DS26" s="661">
        <f t="shared" si="130"/>
        <v>4.6534339366369188</v>
      </c>
      <c r="DT26" s="661">
        <f t="shared" si="150"/>
        <v>4.6512586451860392</v>
      </c>
      <c r="DU26" s="889">
        <f t="shared" si="131"/>
        <v>0</v>
      </c>
      <c r="DV26" s="347">
        <f t="shared" si="151"/>
        <v>4.7441365261334791</v>
      </c>
      <c r="DW26" s="662">
        <f t="shared" si="132"/>
        <v>0.16291586598570884</v>
      </c>
      <c r="DX26" s="316">
        <f t="shared" si="161"/>
        <v>3.5561671893022062E-2</v>
      </c>
    </row>
    <row r="27" spans="1:129" x14ac:dyDescent="0.25">
      <c r="A27" s="328" t="s">
        <v>149</v>
      </c>
      <c r="B27" s="356">
        <v>1.7314000000000001</v>
      </c>
      <c r="C27" s="357">
        <v>1.7157</v>
      </c>
      <c r="D27" s="357">
        <v>1.6494</v>
      </c>
      <c r="E27" s="360">
        <f t="shared" si="97"/>
        <v>1.6988333333333332</v>
      </c>
      <c r="F27" s="358">
        <v>1.6418999999999999</v>
      </c>
      <c r="G27" s="357">
        <v>1.5505</v>
      </c>
      <c r="H27" s="357">
        <v>1.4289000000000001</v>
      </c>
      <c r="I27" s="360">
        <f t="shared" si="98"/>
        <v>1.5404333333333333</v>
      </c>
      <c r="J27" s="359">
        <f t="shared" si="88"/>
        <v>1.6196333333333333</v>
      </c>
      <c r="K27" s="357">
        <v>1.284271472615689</v>
      </c>
      <c r="L27" s="357">
        <v>1.3836742934899913</v>
      </c>
      <c r="M27" s="357">
        <v>1.4686736425976039</v>
      </c>
      <c r="N27" s="360">
        <f t="shared" si="99"/>
        <v>1.378873136234428</v>
      </c>
      <c r="O27" s="361">
        <f t="shared" si="100"/>
        <v>1.5393799343003647</v>
      </c>
      <c r="P27" s="357">
        <v>1.551130439914052</v>
      </c>
      <c r="Q27" s="357">
        <v>1.5065868735854577</v>
      </c>
      <c r="R27" s="357">
        <v>1.4688057343197105</v>
      </c>
      <c r="S27" s="357">
        <f>AVERAGE(P27,R27,Q27)</f>
        <v>1.5088410159397398</v>
      </c>
      <c r="T27" s="362">
        <f t="shared" si="89"/>
        <v>1.5317452047102085</v>
      </c>
      <c r="U27" s="358">
        <v>1.8410359999999999</v>
      </c>
      <c r="V27" s="357">
        <v>1.764926</v>
      </c>
      <c r="W27" s="357">
        <v>1.7285820000000001</v>
      </c>
      <c r="X27" s="360">
        <f t="shared" si="102"/>
        <v>1.7781813333333334</v>
      </c>
      <c r="Y27" s="358">
        <v>1.7861659999999999</v>
      </c>
      <c r="Z27" s="357">
        <v>1.8302979999999998</v>
      </c>
      <c r="AA27" s="357">
        <v>1.6482239999999999</v>
      </c>
      <c r="AB27" s="360">
        <f t="shared" si="103"/>
        <v>1.7548959999999998</v>
      </c>
      <c r="AC27" s="359">
        <f>AVERAGE(X27,AB27)</f>
        <v>1.7665386666666665</v>
      </c>
      <c r="AD27" s="358">
        <v>1.8636901103657235</v>
      </c>
      <c r="AE27" s="357">
        <v>1.8390987937966741</v>
      </c>
      <c r="AF27" s="357">
        <v>1.9867008614976802</v>
      </c>
      <c r="AG27" s="357">
        <f t="shared" si="104"/>
        <v>1.8964965885533591</v>
      </c>
      <c r="AH27" s="360">
        <f t="shared" si="105"/>
        <v>1.8098579739622309</v>
      </c>
      <c r="AI27" s="345">
        <f t="shared" si="6"/>
        <v>0.27047803966186623</v>
      </c>
      <c r="AJ27" s="316">
        <f t="shared" si="7"/>
        <v>0.1757058368990605</v>
      </c>
      <c r="AK27" s="358">
        <v>1.9443082034924788</v>
      </c>
      <c r="AL27" s="357">
        <v>2.0423211659152378</v>
      </c>
      <c r="AM27" s="357">
        <v>2.2852304473698846</v>
      </c>
      <c r="AN27" s="357">
        <f t="shared" si="133"/>
        <v>2.0906199389258671</v>
      </c>
      <c r="AO27" s="359">
        <f t="shared" si="153"/>
        <v>1.8800484652031397</v>
      </c>
      <c r="AP27" s="363">
        <f t="shared" si="106"/>
        <v>0.34830326049293125</v>
      </c>
      <c r="AQ27" s="316">
        <f t="shared" si="107"/>
        <v>0.22738981615341625</v>
      </c>
      <c r="AR27" s="358">
        <v>4.4137545416678083</v>
      </c>
      <c r="AS27" s="357">
        <v>4.205408208373294</v>
      </c>
      <c r="AT27" s="357">
        <v>4.3747138384639213</v>
      </c>
      <c r="AU27" s="482">
        <f t="shared" si="108"/>
        <v>4.3312921961683406</v>
      </c>
      <c r="AV27" s="483">
        <v>4.2767373266760229</v>
      </c>
      <c r="AW27" s="483">
        <v>4.1841473597411918</v>
      </c>
      <c r="AX27" s="483">
        <v>3.9066284301281895</v>
      </c>
      <c r="AY27" s="360">
        <f t="shared" si="134"/>
        <v>4.1225043721818011</v>
      </c>
      <c r="AZ27" s="360">
        <f t="shared" si="154"/>
        <v>4.2268982841750713</v>
      </c>
      <c r="BA27" s="360">
        <f t="shared" si="109"/>
        <v>2.4603596175084048</v>
      </c>
      <c r="BB27" s="467">
        <f t="shared" si="110"/>
        <v>1.392757296476804</v>
      </c>
      <c r="BC27" s="357">
        <v>4.1500000000000004</v>
      </c>
      <c r="BD27" s="357">
        <v>4.18</v>
      </c>
      <c r="BE27" s="357">
        <v>4.74</v>
      </c>
      <c r="BF27" s="360">
        <f t="shared" si="135"/>
        <v>4.3566666666666665</v>
      </c>
      <c r="BG27" s="360">
        <f t="shared" ref="BG27" si="162">AVERAGE(AZ27,BF27)</f>
        <v>4.2917824754208684</v>
      </c>
      <c r="BH27" s="357">
        <f t="shared" si="111"/>
        <v>2.4819245014586375</v>
      </c>
      <c r="BI27" s="580">
        <f t="shared" si="136"/>
        <v>1.3713366115823362</v>
      </c>
      <c r="BJ27" s="357">
        <v>4.6900000000000004</v>
      </c>
      <c r="BK27" s="357">
        <v>4.78</v>
      </c>
      <c r="BL27" s="357">
        <v>4.79</v>
      </c>
      <c r="BM27" s="665">
        <f t="shared" si="112"/>
        <v>4.7533333333333339</v>
      </c>
      <c r="BN27" s="665">
        <f t="shared" si="137"/>
        <v>2.6627133944074668</v>
      </c>
      <c r="BO27" s="656">
        <f t="shared" si="113"/>
        <v>1.2736477562610129</v>
      </c>
      <c r="BP27" s="360">
        <v>4.42</v>
      </c>
      <c r="BQ27" s="666">
        <f t="shared" si="114"/>
        <v>2.5399515347968604</v>
      </c>
      <c r="BR27" s="316">
        <f t="shared" si="115"/>
        <v>1.3510032224208741</v>
      </c>
      <c r="BS27" s="358">
        <v>4.84</v>
      </c>
      <c r="BT27" s="357">
        <v>4.66</v>
      </c>
      <c r="BU27" s="357">
        <v>4.63</v>
      </c>
      <c r="BV27" s="482">
        <f t="shared" si="116"/>
        <v>4.71</v>
      </c>
      <c r="BW27" s="482">
        <f t="shared" si="117"/>
        <v>0.37870780383165936</v>
      </c>
      <c r="BX27" s="895">
        <f t="shared" si="155"/>
        <v>8.7435293367342348E-2</v>
      </c>
      <c r="BY27" s="483">
        <v>4.7092871766238602</v>
      </c>
      <c r="BZ27" s="483">
        <v>4.6552131429185009</v>
      </c>
      <c r="CA27" s="483">
        <v>4.4043551962446212</v>
      </c>
      <c r="CB27" s="360">
        <f t="shared" si="139"/>
        <v>4.5896185052623268</v>
      </c>
      <c r="CC27" s="357">
        <f t="shared" si="156"/>
        <v>4.6498092526311634</v>
      </c>
      <c r="CD27" s="904">
        <f t="shared" si="140"/>
        <v>0.42291096845609211</v>
      </c>
      <c r="CE27" s="905">
        <f t="shared" si="118"/>
        <v>0.10005231733146092</v>
      </c>
      <c r="CF27" s="357">
        <v>4.2472399315814027</v>
      </c>
      <c r="CG27" s="357">
        <v>4.0444477701287038</v>
      </c>
      <c r="CH27" s="357">
        <v>4.8716634635917151</v>
      </c>
      <c r="CI27" s="359">
        <f t="shared" si="158"/>
        <v>4.3877837217672733</v>
      </c>
      <c r="CJ27" s="360">
        <f t="shared" si="142"/>
        <v>4.5624674090098667</v>
      </c>
      <c r="CK27" s="906">
        <f t="shared" si="119"/>
        <v>0.27068493358899826</v>
      </c>
      <c r="CL27" s="907">
        <f t="shared" si="120"/>
        <v>6.3070515604930266E-2</v>
      </c>
      <c r="CM27" s="357">
        <v>5.0410601345246464</v>
      </c>
      <c r="CN27" s="357">
        <v>4.8444826649769164</v>
      </c>
      <c r="CO27" s="357">
        <v>4.8511148405658115</v>
      </c>
      <c r="CP27" s="665">
        <f t="shared" si="121"/>
        <v>4.9122192133557911</v>
      </c>
      <c r="CQ27" s="665">
        <f t="shared" si="143"/>
        <v>3.6385714570947782</v>
      </c>
      <c r="CR27" s="898">
        <f t="shared" si="122"/>
        <v>3.3426201968258962E-2</v>
      </c>
      <c r="CS27" s="360">
        <f t="shared" si="144"/>
        <v>4.6499053600963478</v>
      </c>
      <c r="CT27" s="666">
        <f t="shared" si="123"/>
        <v>0.22990536009634788</v>
      </c>
      <c r="CU27" s="316">
        <f t="shared" si="145"/>
        <v>5.2014787352114844E-2</v>
      </c>
      <c r="CV27" s="358">
        <v>4.9437757123266799</v>
      </c>
      <c r="CW27" s="357">
        <v>4.8054864909663522</v>
      </c>
      <c r="CX27" s="357">
        <v>4.910078398035326</v>
      </c>
      <c r="CY27" s="482">
        <f t="shared" si="124"/>
        <v>4.886446867109453</v>
      </c>
      <c r="CZ27" s="665">
        <f t="shared" si="125"/>
        <v>0.17644686710945301</v>
      </c>
      <c r="DA27" s="651">
        <f t="shared" si="126"/>
        <v>3.7462179853386957E-2</v>
      </c>
      <c r="DB27" s="483">
        <v>4.7566121542499493</v>
      </c>
      <c r="DC27" s="483">
        <v>4.5310435931307795</v>
      </c>
      <c r="DD27" s="483">
        <v>4.1933710096227284</v>
      </c>
      <c r="DE27" s="360">
        <f t="shared" si="157"/>
        <v>4.4936755856678188</v>
      </c>
      <c r="DF27" s="357">
        <f t="shared" si="159"/>
        <v>4.6900612263886359</v>
      </c>
      <c r="DG27" s="904">
        <f t="shared" ref="DG27" si="163">DF27-CC27</f>
        <v>4.025197375747247E-2</v>
      </c>
      <c r="DH27" s="905">
        <f t="shared" si="127"/>
        <v>8.6566935481697804E-3</v>
      </c>
      <c r="DI27" s="357">
        <v>4.2472399315814027</v>
      </c>
      <c r="DJ27" s="357">
        <v>4.0444477701287038</v>
      </c>
      <c r="DK27" s="357">
        <v>4.8716634635917151</v>
      </c>
      <c r="DL27" s="359">
        <f t="shared" si="160"/>
        <v>4.3877837217672733</v>
      </c>
      <c r="DM27" s="360">
        <f t="shared" si="149"/>
        <v>4.5893020581815156</v>
      </c>
      <c r="DN27" s="906">
        <f t="shared" si="128"/>
        <v>2.6834649171648906E-2</v>
      </c>
      <c r="DO27" s="907">
        <f t="shared" si="129"/>
        <v>5.8816089554210027E-3</v>
      </c>
      <c r="DP27" s="357">
        <v>5.0410601345246464</v>
      </c>
      <c r="DQ27" s="357">
        <v>4.8444826649769164</v>
      </c>
      <c r="DR27" s="357">
        <v>4.8511148405658115</v>
      </c>
      <c r="DS27" s="665">
        <f t="shared" si="130"/>
        <v>4.9122192133557911</v>
      </c>
      <c r="DT27" s="665">
        <f t="shared" si="150"/>
        <v>4.8787930113875326</v>
      </c>
      <c r="DU27" s="898">
        <f t="shared" si="131"/>
        <v>0</v>
      </c>
      <c r="DV27" s="360">
        <f t="shared" si="151"/>
        <v>4.670031346975084</v>
      </c>
      <c r="DW27" s="666">
        <f t="shared" si="132"/>
        <v>2.0125986878736235E-2</v>
      </c>
      <c r="DX27" s="316">
        <f t="shared" si="161"/>
        <v>4.3282573128153867E-3</v>
      </c>
    </row>
    <row r="28" spans="1:129" x14ac:dyDescent="0.25">
      <c r="A28" s="364"/>
      <c r="E28" s="322"/>
      <c r="O28" s="351"/>
      <c r="P28" s="351"/>
      <c r="Q28" s="351"/>
      <c r="R28" s="351"/>
      <c r="S28" s="351"/>
      <c r="T28" s="351"/>
    </row>
    <row r="31" spans="1:129" ht="15.75" x14ac:dyDescent="0.25">
      <c r="CQ31" s="365" t="s">
        <v>153</v>
      </c>
    </row>
    <row r="32" spans="1:129" ht="15.75" x14ac:dyDescent="0.25">
      <c r="CQ32" s="366" t="s">
        <v>154</v>
      </c>
    </row>
    <row r="33" spans="9:95" ht="15.75" customHeight="1" x14ac:dyDescent="0.25">
      <c r="CQ33" s="367" t="s">
        <v>155</v>
      </c>
    </row>
    <row r="34" spans="9:95" x14ac:dyDescent="0.25">
      <c r="CQ34" s="346" t="s">
        <v>156</v>
      </c>
    </row>
    <row r="35" spans="9:95" x14ac:dyDescent="0.25">
      <c r="CQ35" s="368" t="s">
        <v>157</v>
      </c>
    </row>
    <row r="36" spans="9:95" x14ac:dyDescent="0.25">
      <c r="CQ36" s="368" t="s">
        <v>270</v>
      </c>
    </row>
    <row r="37" spans="9:95" x14ac:dyDescent="0.25">
      <c r="CQ37" s="368" t="s">
        <v>271</v>
      </c>
    </row>
    <row r="38" spans="9:95" x14ac:dyDescent="0.25">
      <c r="CQ38" s="798" t="s">
        <v>286</v>
      </c>
    </row>
    <row r="39" spans="9:95" x14ac:dyDescent="0.25">
      <c r="CQ39" s="368" t="s">
        <v>360</v>
      </c>
    </row>
    <row r="40" spans="9:95" x14ac:dyDescent="0.25"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8"/>
    </row>
  </sheetData>
  <mergeCells count="29">
    <mergeCell ref="DW16:DX16"/>
    <mergeCell ref="CD16:CE16"/>
    <mergeCell ref="CQ16:CR16"/>
    <mergeCell ref="CT16:CU16"/>
    <mergeCell ref="CZ16:DA16"/>
    <mergeCell ref="DG16:DH16"/>
    <mergeCell ref="DT16:DU16"/>
    <mergeCell ref="DT2:DU2"/>
    <mergeCell ref="DW2:DX2"/>
    <mergeCell ref="A15:X15"/>
    <mergeCell ref="B16:I16"/>
    <mergeCell ref="U16:AB16"/>
    <mergeCell ref="AR16:AY16"/>
    <mergeCell ref="BA16:BB16"/>
    <mergeCell ref="BN16:BO16"/>
    <mergeCell ref="BQ16:BR16"/>
    <mergeCell ref="BW16:BX16"/>
    <mergeCell ref="BW2:BX2"/>
    <mergeCell ref="CD2:CE2"/>
    <mergeCell ref="CQ2:CR2"/>
    <mergeCell ref="CT2:CU2"/>
    <mergeCell ref="CZ2:DA2"/>
    <mergeCell ref="DG2:DH2"/>
    <mergeCell ref="AR1:BQ1"/>
    <mergeCell ref="B2:I2"/>
    <mergeCell ref="U2:AH2"/>
    <mergeCell ref="BA2:BB2"/>
    <mergeCell ref="BN2:BO2"/>
    <mergeCell ref="BQ2:BR2"/>
  </mergeCells>
  <pageMargins left="0" right="0" top="0" bottom="0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N52"/>
  <sheetViews>
    <sheetView showGridLines="0" view="pageBreakPreview" zoomScale="77" zoomScaleNormal="100" zoomScaleSheetLayoutView="77" workbookViewId="0">
      <pane xSplit="1" ySplit="3" topLeftCell="B16" activePane="bottomRight" state="frozen"/>
      <selection activeCell="EC20" sqref="EC20"/>
      <selection pane="topRight" activeCell="EC20" sqref="EC20"/>
      <selection pane="bottomLeft" activeCell="EC20" sqref="EC20"/>
      <selection pane="bottomRight" activeCell="L5" sqref="L5"/>
    </sheetView>
  </sheetViews>
  <sheetFormatPr defaultColWidth="9.140625" defaultRowHeight="15" outlineLevelRow="1" x14ac:dyDescent="0.25"/>
  <cols>
    <col min="1" max="1" width="38.85546875" style="308" customWidth="1"/>
    <col min="2" max="14" width="9.7109375" style="308" customWidth="1"/>
    <col min="15" max="15" width="9.140625" style="308" customWidth="1"/>
    <col min="16" max="64" width="9.140625" style="308"/>
    <col min="65" max="65" width="10" style="308" customWidth="1"/>
    <col min="66" max="66" width="9.7109375" style="308" customWidth="1"/>
    <col min="67" max="16384" width="9.140625" style="308"/>
  </cols>
  <sheetData>
    <row r="1" spans="1:66" ht="45.75" customHeight="1" x14ac:dyDescent="0.25">
      <c r="A1" s="1017" t="s">
        <v>361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</row>
    <row r="2" spans="1:66" ht="29.25" customHeight="1" x14ac:dyDescent="0.25">
      <c r="A2" s="369"/>
      <c r="B2" s="824">
        <v>2011</v>
      </c>
      <c r="C2" s="836">
        <v>2012</v>
      </c>
      <c r="D2" s="837"/>
      <c r="E2" s="838"/>
      <c r="F2" s="836">
        <v>2013</v>
      </c>
      <c r="G2" s="837"/>
      <c r="H2" s="838"/>
      <c r="I2" s="836">
        <v>2014</v>
      </c>
      <c r="J2" s="837"/>
      <c r="K2" s="838"/>
      <c r="L2" s="836">
        <v>2015</v>
      </c>
      <c r="M2" s="837"/>
      <c r="N2" s="838"/>
      <c r="BM2" s="827" t="s">
        <v>136</v>
      </c>
      <c r="BN2" s="827"/>
    </row>
    <row r="3" spans="1:66" x14ac:dyDescent="0.25">
      <c r="A3" s="370"/>
      <c r="B3" s="371" t="s">
        <v>110</v>
      </c>
      <c r="C3" s="371" t="s">
        <v>158</v>
      </c>
      <c r="D3" s="371" t="s">
        <v>159</v>
      </c>
      <c r="E3" s="371" t="s">
        <v>110</v>
      </c>
      <c r="F3" s="371" t="s">
        <v>158</v>
      </c>
      <c r="G3" s="371" t="s">
        <v>159</v>
      </c>
      <c r="H3" s="371" t="s">
        <v>110</v>
      </c>
      <c r="I3" s="371" t="s">
        <v>158</v>
      </c>
      <c r="J3" s="371" t="s">
        <v>159</v>
      </c>
      <c r="K3" s="371" t="s">
        <v>110</v>
      </c>
      <c r="L3" s="371" t="s">
        <v>158</v>
      </c>
      <c r="M3" s="371" t="s">
        <v>159</v>
      </c>
      <c r="N3" s="371" t="s">
        <v>110</v>
      </c>
    </row>
    <row r="4" spans="1:66" x14ac:dyDescent="0.25">
      <c r="A4" s="372" t="s">
        <v>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BM4" s="308">
        <v>0</v>
      </c>
      <c r="BN4" s="374" t="e">
        <v>#DIV/0!</v>
      </c>
    </row>
    <row r="5" spans="1:66" x14ac:dyDescent="0.25">
      <c r="A5" s="375" t="s">
        <v>160</v>
      </c>
      <c r="B5" s="376">
        <v>1.7870600000000001</v>
      </c>
      <c r="C5" s="376">
        <v>1.7220597358688619</v>
      </c>
      <c r="D5" s="376">
        <v>1.8497359424186113</v>
      </c>
      <c r="E5" s="376">
        <v>1.7826881114070767</v>
      </c>
      <c r="F5" s="377">
        <v>1.7323139797902023</v>
      </c>
      <c r="G5" s="377">
        <v>2.0163533799955755</v>
      </c>
      <c r="H5" s="377">
        <v>1.8674088394483699</v>
      </c>
      <c r="I5" s="377">
        <v>1.8517529201431144</v>
      </c>
      <c r="J5" s="377">
        <v>1.9773676768210593</v>
      </c>
      <c r="K5" s="377">
        <v>1.9107794144019807</v>
      </c>
      <c r="L5" s="377">
        <f>'[1]по полугодиям (2811)'!$AL$30/1000</f>
        <v>1.8023202089078785</v>
      </c>
      <c r="M5" s="377">
        <f>'[1]по полугодиям (2811)'!$AU$30/1000</f>
        <v>2.0617469743318946</v>
      </c>
      <c r="N5" s="377">
        <f>'[1]по полугодиям (2811)'!$BD$30/1000</f>
        <v>1.9227123573608624</v>
      </c>
      <c r="O5" s="715"/>
      <c r="BM5" s="308">
        <v>0</v>
      </c>
      <c r="BN5" s="378" t="e">
        <v>#DIV/0!</v>
      </c>
    </row>
    <row r="6" spans="1:66" outlineLevel="1" x14ac:dyDescent="0.25">
      <c r="A6" s="379" t="s">
        <v>161</v>
      </c>
      <c r="B6" s="380">
        <v>1.19902</v>
      </c>
      <c r="C6" s="376">
        <v>1.0137423044298184</v>
      </c>
      <c r="D6" s="376">
        <v>1.0524138498591353</v>
      </c>
      <c r="E6" s="376">
        <v>1.0327073595047369</v>
      </c>
      <c r="F6" s="377">
        <v>1.0305676473782173</v>
      </c>
      <c r="G6" s="377">
        <v>1.1395637262526883</v>
      </c>
      <c r="H6" s="377">
        <v>1.0839761002481718</v>
      </c>
      <c r="I6" s="377">
        <v>1.0931088787736245</v>
      </c>
      <c r="J6" s="377">
        <v>1.1207742594021985</v>
      </c>
      <c r="K6" s="377">
        <v>1.1066067283021932</v>
      </c>
      <c r="L6" s="377">
        <f>'[1]по полугодиям (2811)'!$AL$26/1000</f>
        <v>1.1097691522440938</v>
      </c>
      <c r="M6" s="377">
        <f>'[1]по полугодиям (2811)'!$AU$26/1000</f>
        <v>1.1768513910569214</v>
      </c>
      <c r="N6" s="377">
        <f>'[1]по полугодиям (2811)'!$BD$26/1000</f>
        <v>1.1425011989257339</v>
      </c>
      <c r="O6" s="715"/>
      <c r="BM6" s="308">
        <v>0</v>
      </c>
      <c r="BN6" s="378" t="e">
        <v>#DIV/0!</v>
      </c>
    </row>
    <row r="7" spans="1:66" outlineLevel="1" x14ac:dyDescent="0.25">
      <c r="A7" s="381" t="s">
        <v>9</v>
      </c>
      <c r="B7" s="382">
        <v>1.15591</v>
      </c>
      <c r="C7" s="383">
        <v>0.97876366396445058</v>
      </c>
      <c r="D7" s="383">
        <v>1.0158111097383542</v>
      </c>
      <c r="E7" s="383">
        <v>0.99697281862329323</v>
      </c>
      <c r="F7" s="384">
        <v>0.99490209112811723</v>
      </c>
      <c r="G7" s="384">
        <v>1.0996985149822651</v>
      </c>
      <c r="H7" s="384">
        <v>1.0462815181562326</v>
      </c>
      <c r="I7" s="667">
        <v>1.0533781756074254</v>
      </c>
      <c r="J7" s="667">
        <v>1.0738226571726273</v>
      </c>
      <c r="K7" s="667">
        <v>1.063357940621757</v>
      </c>
      <c r="L7" s="667">
        <f>'[1]по полугодиям (2811)'!$AL$27/1000</f>
        <v>1.0628707755220139</v>
      </c>
      <c r="M7" s="667">
        <f>'[1]по полугодиям (2811)'!$AU$27/1000</f>
        <v>1.1289429732654575</v>
      </c>
      <c r="N7" s="667">
        <f>'[1]по полугодиям (2811)'!$BD$27/1000</f>
        <v>1.0951805528992358</v>
      </c>
      <c r="O7" s="715"/>
      <c r="BM7" s="308">
        <v>0</v>
      </c>
      <c r="BN7" s="378" t="e">
        <v>#DIV/0!</v>
      </c>
    </row>
    <row r="8" spans="1:66" outlineLevel="1" x14ac:dyDescent="0.25">
      <c r="A8" s="381" t="s">
        <v>10</v>
      </c>
      <c r="B8" s="382">
        <v>2.3327200000000001</v>
      </c>
      <c r="C8" s="383">
        <v>2.2928969496148341</v>
      </c>
      <c r="D8" s="383">
        <v>2.6541264259719366</v>
      </c>
      <c r="E8" s="383">
        <v>2.4543079363037736</v>
      </c>
      <c r="F8" s="384">
        <v>2.4227018712297941</v>
      </c>
      <c r="G8" s="384">
        <v>2.7672920480017966</v>
      </c>
      <c r="H8" s="384">
        <v>2.5877717055554279</v>
      </c>
      <c r="I8" s="667">
        <v>2.707986947368421</v>
      </c>
      <c r="J8" s="667">
        <v>3.1096787674777504</v>
      </c>
      <c r="K8" s="667">
        <v>2.8999230388590473</v>
      </c>
      <c r="L8" s="667">
        <f>'[1]по полугодиям (2811)'!$AL$28/1000</f>
        <v>2.8124208416174996</v>
      </c>
      <c r="M8" s="667">
        <f>'[1]по полугодиям (2811)'!$AU$28/1000</f>
        <v>3.245308271418728</v>
      </c>
      <c r="N8" s="667">
        <f>'[1]по полугодиям (2811)'!$BD$28/1000</f>
        <v>3.005441512024067</v>
      </c>
      <c r="O8" s="715"/>
      <c r="BM8" s="308">
        <v>0</v>
      </c>
      <c r="BN8" s="378" t="e">
        <v>#DIV/0!</v>
      </c>
    </row>
    <row r="9" spans="1:66" outlineLevel="1" x14ac:dyDescent="0.25">
      <c r="A9" s="381" t="s">
        <v>162</v>
      </c>
      <c r="B9" s="385" t="s">
        <v>163</v>
      </c>
      <c r="C9" s="385" t="s">
        <v>163</v>
      </c>
      <c r="D9" s="385" t="s">
        <v>163</v>
      </c>
      <c r="E9" s="385" t="s">
        <v>163</v>
      </c>
      <c r="F9" s="385" t="s">
        <v>163</v>
      </c>
      <c r="G9" s="385" t="s">
        <v>163</v>
      </c>
      <c r="H9" s="385" t="s">
        <v>163</v>
      </c>
      <c r="I9" s="385"/>
      <c r="J9" s="385"/>
      <c r="K9" s="385"/>
      <c r="L9" s="385"/>
      <c r="M9" s="385"/>
      <c r="N9" s="385"/>
      <c r="O9" s="715"/>
      <c r="BM9" s="308">
        <v>0</v>
      </c>
      <c r="BN9" s="378" t="e">
        <v>#DIV/0!</v>
      </c>
    </row>
    <row r="10" spans="1:66" outlineLevel="1" x14ac:dyDescent="0.25">
      <c r="A10" s="381" t="s">
        <v>164</v>
      </c>
      <c r="B10" s="385" t="s">
        <v>163</v>
      </c>
      <c r="C10" s="385" t="s">
        <v>163</v>
      </c>
      <c r="D10" s="385" t="s">
        <v>163</v>
      </c>
      <c r="E10" s="385" t="s">
        <v>163</v>
      </c>
      <c r="F10" s="385" t="s">
        <v>163</v>
      </c>
      <c r="G10" s="385" t="s">
        <v>163</v>
      </c>
      <c r="H10" s="385" t="s">
        <v>163</v>
      </c>
      <c r="I10" s="385"/>
      <c r="J10" s="385"/>
      <c r="K10" s="385"/>
      <c r="L10" s="385"/>
      <c r="M10" s="385"/>
      <c r="N10" s="385"/>
      <c r="O10" s="715"/>
      <c r="BM10" s="308">
        <v>0</v>
      </c>
      <c r="BN10" s="378" t="e">
        <v>#DIV/0!</v>
      </c>
    </row>
    <row r="11" spans="1:66" outlineLevel="1" x14ac:dyDescent="0.25">
      <c r="A11" s="381" t="s">
        <v>165</v>
      </c>
      <c r="B11" s="385" t="s">
        <v>163</v>
      </c>
      <c r="C11" s="385" t="s">
        <v>163</v>
      </c>
      <c r="D11" s="385" t="s">
        <v>163</v>
      </c>
      <c r="E11" s="385" t="s">
        <v>163</v>
      </c>
      <c r="F11" s="385" t="s">
        <v>163</v>
      </c>
      <c r="G11" s="385" t="s">
        <v>163</v>
      </c>
      <c r="H11" s="385" t="s">
        <v>163</v>
      </c>
      <c r="I11" s="385"/>
      <c r="J11" s="385"/>
      <c r="K11" s="385"/>
      <c r="L11" s="385"/>
      <c r="M11" s="385"/>
      <c r="N11" s="385"/>
      <c r="O11" s="715"/>
      <c r="BM11" s="308">
        <v>0</v>
      </c>
      <c r="BN11" s="378" t="e">
        <v>#DIV/0!</v>
      </c>
    </row>
    <row r="12" spans="1:66" outlineLevel="1" x14ac:dyDescent="0.25">
      <c r="A12" s="381" t="s">
        <v>166</v>
      </c>
      <c r="B12" s="385" t="s">
        <v>163</v>
      </c>
      <c r="C12" s="385" t="s">
        <v>163</v>
      </c>
      <c r="D12" s="385" t="s">
        <v>163</v>
      </c>
      <c r="E12" s="385" t="s">
        <v>163</v>
      </c>
      <c r="F12" s="385" t="s">
        <v>163</v>
      </c>
      <c r="G12" s="385" t="s">
        <v>163</v>
      </c>
      <c r="H12" s="385" t="s">
        <v>163</v>
      </c>
      <c r="I12" s="385"/>
      <c r="J12" s="385"/>
      <c r="K12" s="385"/>
      <c r="L12" s="385"/>
      <c r="M12" s="385"/>
      <c r="N12" s="385"/>
      <c r="O12" s="715"/>
      <c r="BM12" s="308">
        <v>0</v>
      </c>
      <c r="BN12" s="378" t="e">
        <v>#DIV/0!</v>
      </c>
    </row>
    <row r="13" spans="1:66" s="908" customFormat="1" outlineLevel="1" x14ac:dyDescent="0.25">
      <c r="A13" s="379" t="s">
        <v>167</v>
      </c>
      <c r="B13" s="380">
        <v>1.44035</v>
      </c>
      <c r="C13" s="376">
        <v>1.3108460912405691</v>
      </c>
      <c r="D13" s="376">
        <v>1.3804787336535371</v>
      </c>
      <c r="E13" s="376">
        <v>1.3455184617270843</v>
      </c>
      <c r="F13" s="377">
        <v>1.2944090829047568</v>
      </c>
      <c r="G13" s="377">
        <v>1.5526603849878162</v>
      </c>
      <c r="H13" s="377">
        <v>1.4124644646129381</v>
      </c>
      <c r="I13" s="377">
        <v>1.3874724946671311</v>
      </c>
      <c r="J13" s="377">
        <v>1.4756186272228202</v>
      </c>
      <c r="K13" s="377">
        <v>1.4288317297466671</v>
      </c>
      <c r="L13" s="377">
        <f>'[1]по полугодиям (2811)'!$AL$10/1000</f>
        <v>1.4035785669273926</v>
      </c>
      <c r="M13" s="377">
        <f>'[1]по полугодиям (2811)'!$AU$10/1000</f>
        <v>1.6123208645541471</v>
      </c>
      <c r="N13" s="377">
        <f>'[1]по полугодиям (2811)'!$BD$10/1000</f>
        <v>1.4951208340270943</v>
      </c>
      <c r="O13" s="715"/>
      <c r="BM13" s="908">
        <v>0</v>
      </c>
      <c r="BN13" s="909" t="e">
        <v>#DIV/0!</v>
      </c>
    </row>
    <row r="14" spans="1:66" outlineLevel="1" x14ac:dyDescent="0.25">
      <c r="A14" s="381" t="s">
        <v>11</v>
      </c>
      <c r="B14" s="382">
        <v>1.2504</v>
      </c>
      <c r="C14" s="383">
        <v>1.1540060393922977</v>
      </c>
      <c r="D14" s="383">
        <v>1.2161143499670153</v>
      </c>
      <c r="E14" s="383">
        <v>1.1839464415596359</v>
      </c>
      <c r="F14" s="384">
        <v>1.1404899406397497</v>
      </c>
      <c r="G14" s="384">
        <v>1.3988425409197245</v>
      </c>
      <c r="H14" s="384">
        <v>1.2569498742376448</v>
      </c>
      <c r="I14" s="384">
        <v>1.2393318026330942</v>
      </c>
      <c r="J14" s="384">
        <v>1.3097748350494336</v>
      </c>
      <c r="K14" s="384">
        <v>1.2723361297619982</v>
      </c>
      <c r="L14" s="667">
        <f>'[1]по полугодиям (2811)'!$AL$11/1000</f>
        <v>1.2467980998320594</v>
      </c>
      <c r="M14" s="667">
        <f>'[1]по полугодиям (2811)'!$AU$11/1000</f>
        <v>1.4523850312161515</v>
      </c>
      <c r="N14" s="667">
        <f>'[1]по полугодиям (2811)'!$BD$11/1000</f>
        <v>1.3347587003952111</v>
      </c>
      <c r="O14" s="715"/>
    </row>
    <row r="15" spans="1:66" ht="18.75" customHeight="1" outlineLevel="1" x14ac:dyDescent="0.25">
      <c r="A15" s="381" t="s">
        <v>168</v>
      </c>
      <c r="B15" s="385" t="s">
        <v>163</v>
      </c>
      <c r="C15" s="385" t="s">
        <v>163</v>
      </c>
      <c r="D15" s="385" t="s">
        <v>163</v>
      </c>
      <c r="E15" s="385" t="s">
        <v>163</v>
      </c>
      <c r="F15" s="385" t="s">
        <v>163</v>
      </c>
      <c r="G15" s="385" t="s">
        <v>163</v>
      </c>
      <c r="H15" s="385" t="s">
        <v>163</v>
      </c>
      <c r="I15" s="385"/>
      <c r="J15" s="385"/>
      <c r="K15" s="385"/>
      <c r="L15" s="385"/>
      <c r="M15" s="385"/>
      <c r="N15" s="385"/>
      <c r="O15" s="715"/>
    </row>
    <row r="16" spans="1:66" ht="18" customHeight="1" outlineLevel="1" x14ac:dyDescent="0.25">
      <c r="A16" s="381" t="s">
        <v>12</v>
      </c>
      <c r="B16" s="382">
        <v>3.6462500000000002</v>
      </c>
      <c r="C16" s="383">
        <v>2.5442426724031959</v>
      </c>
      <c r="D16" s="383">
        <v>2.1980218140944205</v>
      </c>
      <c r="E16" s="383">
        <v>2.3381037939317597</v>
      </c>
      <c r="F16" s="384">
        <v>2.4036896600966884</v>
      </c>
      <c r="G16" s="384">
        <v>2.4664637763525286</v>
      </c>
      <c r="H16" s="384">
        <v>2.4350087585280145</v>
      </c>
      <c r="I16" s="384">
        <v>2.1337495879307808</v>
      </c>
      <c r="J16" s="384">
        <v>2.2973701398617767</v>
      </c>
      <c r="K16" s="384">
        <v>2.211084259534605</v>
      </c>
      <c r="L16" s="667">
        <f>'[1]по полугодиям (2811)'!$AL$12/1000</f>
        <v>2.2006498917568678</v>
      </c>
      <c r="M16" s="667">
        <f>'[1]по полугодиям (2811)'!$AU$12/1000</f>
        <v>2.2521820281192646</v>
      </c>
      <c r="N16" s="667">
        <f>'[1]по полугодиям (2811)'!$BD$12/1000</f>
        <v>2.2257590056737118</v>
      </c>
      <c r="O16" s="715"/>
      <c r="BM16" s="825" t="s">
        <v>136</v>
      </c>
      <c r="BN16" s="825"/>
    </row>
    <row r="17" spans="1:66" s="908" customFormat="1" ht="22.5" customHeight="1" outlineLevel="1" x14ac:dyDescent="0.25">
      <c r="A17" s="379" t="s">
        <v>169</v>
      </c>
      <c r="B17" s="380">
        <v>1.90934</v>
      </c>
      <c r="C17" s="376">
        <v>1.906868825745925</v>
      </c>
      <c r="D17" s="376">
        <v>2.2357534073793541</v>
      </c>
      <c r="E17" s="376">
        <v>2.0536922495559327</v>
      </c>
      <c r="F17" s="377">
        <v>1.9110613713539091</v>
      </c>
      <c r="G17" s="377">
        <v>2.2842760924980441</v>
      </c>
      <c r="H17" s="377">
        <v>2.0875529819996377</v>
      </c>
      <c r="I17" s="377">
        <v>1.9207984660043338</v>
      </c>
      <c r="J17" s="377">
        <v>2.0830150033121124</v>
      </c>
      <c r="K17" s="377">
        <v>1.9962641147525271</v>
      </c>
      <c r="L17" s="377">
        <f>'[1]по полугодиям (2811)'!$AL$19/1000</f>
        <v>1.8697606828007924</v>
      </c>
      <c r="M17" s="377">
        <f>'[1]по полугодиям (2811)'!$AU$19/1000</f>
        <v>2.2807662507601183</v>
      </c>
      <c r="N17" s="377">
        <f>'[1]по полугодиям (2811)'!$BD$19/1000</f>
        <v>2.0577997665355672</v>
      </c>
      <c r="O17" s="715"/>
    </row>
    <row r="18" spans="1:66" outlineLevel="1" x14ac:dyDescent="0.25">
      <c r="A18" s="381" t="s">
        <v>13</v>
      </c>
      <c r="B18" s="382">
        <v>1.75386</v>
      </c>
      <c r="C18" s="383">
        <v>1.7106348904376174</v>
      </c>
      <c r="D18" s="383">
        <v>1.9435344714029501</v>
      </c>
      <c r="E18" s="383">
        <v>1.8165198202156732</v>
      </c>
      <c r="F18" s="384">
        <v>1.7798701419050771</v>
      </c>
      <c r="G18" s="384">
        <v>2.1061171584389364</v>
      </c>
      <c r="H18" s="384">
        <v>1.9332535829055026</v>
      </c>
      <c r="I18" s="384">
        <v>1.8651528677548337</v>
      </c>
      <c r="J18" s="384">
        <v>2.0320908774500954</v>
      </c>
      <c r="K18" s="384">
        <v>1.9433781323337618</v>
      </c>
      <c r="L18" s="667">
        <f>'[1]по полугодиям (2811)'!$AL$20/1000</f>
        <v>1.957894872457189</v>
      </c>
      <c r="M18" s="667">
        <f>'[1]по полугодиям (2811)'!$AU$20/1000</f>
        <v>2.2286215576891193</v>
      </c>
      <c r="N18" s="667">
        <f>'[1]по полугодиям (2811)'!$BD$20/1000</f>
        <v>2.0836168616048321</v>
      </c>
      <c r="O18" s="715"/>
      <c r="BM18" s="386">
        <v>0</v>
      </c>
      <c r="BN18" s="308" t="e">
        <v>#DIV/0!</v>
      </c>
    </row>
    <row r="19" spans="1:66" outlineLevel="1" x14ac:dyDescent="0.25">
      <c r="A19" s="381" t="s">
        <v>14</v>
      </c>
      <c r="B19" s="382">
        <v>1.5080100000000001</v>
      </c>
      <c r="C19" s="383">
        <v>1.5273820616355667</v>
      </c>
      <c r="D19" s="383">
        <v>1.8117862585096249</v>
      </c>
      <c r="E19" s="383">
        <v>1.6534433557759769</v>
      </c>
      <c r="F19" s="384">
        <v>1.5594981428988079</v>
      </c>
      <c r="G19" s="384">
        <v>1.8380492111513993</v>
      </c>
      <c r="H19" s="384">
        <v>1.6893407842444803</v>
      </c>
      <c r="I19" s="384">
        <v>1.7231343208066567</v>
      </c>
      <c r="J19" s="384">
        <v>1.8640544176446521</v>
      </c>
      <c r="K19" s="384">
        <v>1.7892213409386444</v>
      </c>
      <c r="L19" s="667">
        <f>'[1]по полугодиям (2811)'!$AL$21/1000</f>
        <v>1.5003886423446786</v>
      </c>
      <c r="M19" s="667">
        <f>'[1]по полугодиям (2811)'!$AU$21/1000</f>
        <v>2.063843307149873</v>
      </c>
      <c r="N19" s="667">
        <f>'[1]по полугодиям (2811)'!$BD$21/1000</f>
        <v>1.7557789665521473</v>
      </c>
      <c r="O19" s="715"/>
      <c r="BM19" s="387">
        <v>0</v>
      </c>
      <c r="BN19" s="387" t="e">
        <v>#DIV/0!</v>
      </c>
    </row>
    <row r="20" spans="1:66" outlineLevel="1" x14ac:dyDescent="0.25">
      <c r="A20" s="381" t="s">
        <v>15</v>
      </c>
      <c r="B20" s="382">
        <v>1.7470399999999999</v>
      </c>
      <c r="C20" s="383">
        <v>1.5911751761688995</v>
      </c>
      <c r="D20" s="383">
        <v>2.0112483974718112</v>
      </c>
      <c r="E20" s="383">
        <v>1.7628832573148223</v>
      </c>
      <c r="F20" s="384">
        <v>1.5456119615184489</v>
      </c>
      <c r="G20" s="384">
        <v>1.8905557184810258</v>
      </c>
      <c r="H20" s="384">
        <v>1.7099763024175978</v>
      </c>
      <c r="I20" s="384">
        <v>1.693388319693782</v>
      </c>
      <c r="J20" s="384">
        <v>1.844268503021808</v>
      </c>
      <c r="K20" s="384">
        <v>1.7615898163007786</v>
      </c>
      <c r="L20" s="667">
        <f>'[1]по полугодиям (2811)'!$AL$22/1000</f>
        <v>1.7074718106235909</v>
      </c>
      <c r="M20" s="667">
        <f>'[1]по полугодиям (2811)'!$AU$22/1000</f>
        <v>1.9840252101635074</v>
      </c>
      <c r="N20" s="667">
        <f>'[1]по полугодиям (2811)'!$BD$22/1000</f>
        <v>1.8289680584441983</v>
      </c>
      <c r="O20" s="715"/>
      <c r="BM20" s="387">
        <v>0</v>
      </c>
      <c r="BN20" s="387" t="e">
        <v>#DIV/0!</v>
      </c>
    </row>
    <row r="21" spans="1:66" outlineLevel="1" x14ac:dyDescent="0.25">
      <c r="A21" s="381" t="s">
        <v>16</v>
      </c>
      <c r="B21" s="382">
        <v>1.5975699999999999</v>
      </c>
      <c r="C21" s="383">
        <v>1.6585242083580667</v>
      </c>
      <c r="D21" s="383">
        <v>1.9787287200837571</v>
      </c>
      <c r="E21" s="383">
        <v>1.8019171484976206</v>
      </c>
      <c r="F21" s="384">
        <v>1.7571412111551454</v>
      </c>
      <c r="G21" s="384">
        <v>2.0938140905746274</v>
      </c>
      <c r="H21" s="384">
        <v>1.9239363043316466</v>
      </c>
      <c r="I21" s="384">
        <v>1.9640805853178354</v>
      </c>
      <c r="J21" s="384">
        <v>2.1365018251375925</v>
      </c>
      <c r="K21" s="384">
        <v>2.0439025198736376</v>
      </c>
      <c r="L21" s="667">
        <f>'[1]по полугодиям (2811)'!$AL$23/1000</f>
        <v>1.9769213909857046</v>
      </c>
      <c r="M21" s="667">
        <f>'[1]по полугодиям (2811)'!$AU$23/1000</f>
        <v>2.3033323669774908</v>
      </c>
      <c r="N21" s="667">
        <f>'[1]по полугодиям (2811)'!$BD$23/1000</f>
        <v>2.1284643725678749</v>
      </c>
      <c r="O21" s="715"/>
      <c r="BM21" s="387">
        <v>0</v>
      </c>
      <c r="BN21" s="387" t="e">
        <v>#DIV/0!</v>
      </c>
    </row>
    <row r="22" spans="1:66" outlineLevel="1" x14ac:dyDescent="0.25">
      <c r="A22" s="381" t="s">
        <v>17</v>
      </c>
      <c r="B22" s="382">
        <v>2.4904299999999999</v>
      </c>
      <c r="C22" s="383">
        <v>2.5863196821778804</v>
      </c>
      <c r="D22" s="383">
        <v>2.9139697035394754</v>
      </c>
      <c r="E22" s="383">
        <v>2.7404463804435308</v>
      </c>
      <c r="F22" s="384">
        <v>2.2743988642096697</v>
      </c>
      <c r="G22" s="384">
        <v>2.7436565751515709</v>
      </c>
      <c r="H22" s="384">
        <v>2.4888716697535891</v>
      </c>
      <c r="I22" s="384">
        <v>2.3445235637309341</v>
      </c>
      <c r="J22" s="384">
        <v>2.5440471128599431</v>
      </c>
      <c r="K22" s="384">
        <v>2.4370011872379722</v>
      </c>
      <c r="L22" s="667">
        <f>'[1]по полугодиям (2811)'!$AL$24/1000</f>
        <v>2.3836278015674046</v>
      </c>
      <c r="M22" s="667">
        <f>'[1]по полугодиям (2811)'!$AU$24/1000</f>
        <v>2.8109383047988006</v>
      </c>
      <c r="N22" s="667">
        <f>'[1]по полугодиям (2811)'!$BD$24/1000</f>
        <v>2.5750158814073849</v>
      </c>
      <c r="O22" s="715"/>
      <c r="BM22" s="387">
        <v>0</v>
      </c>
      <c r="BN22" s="387" t="e">
        <v>#DIV/0!</v>
      </c>
    </row>
    <row r="23" spans="1:66" outlineLevel="1" x14ac:dyDescent="0.25">
      <c r="A23" s="381" t="s">
        <v>18</v>
      </c>
      <c r="B23" s="382">
        <v>4.4811699999999997</v>
      </c>
      <c r="C23" s="383">
        <v>4.2100888286586295</v>
      </c>
      <c r="D23" s="383">
        <v>4.4390946281848676</v>
      </c>
      <c r="E23" s="383">
        <v>4.3175768238283148</v>
      </c>
      <c r="F23" s="384">
        <v>3.8168649061404851</v>
      </c>
      <c r="G23" s="384">
        <v>4.5214639322222192</v>
      </c>
      <c r="H23" s="384">
        <v>4.1569573659728993</v>
      </c>
      <c r="I23" s="384">
        <v>3.971340868365115</v>
      </c>
      <c r="J23" s="384">
        <v>4.0909321887048309</v>
      </c>
      <c r="K23" s="384">
        <v>4.0284970024486721</v>
      </c>
      <c r="L23" s="667">
        <f>'[1]по полугодиям (2811)'!$AL$25/1000</f>
        <v>4.0593214732250464</v>
      </c>
      <c r="M23" s="667">
        <f>'[1]по полугодиям (2811)'!$AU$25/1000</f>
        <v>4.1819543719087138</v>
      </c>
      <c r="N23" s="667">
        <f>'[1]по полугодиям (2811)'!$BD$25/1000</f>
        <v>4.1234267918530483</v>
      </c>
      <c r="O23" s="715"/>
      <c r="BM23" s="387">
        <v>0</v>
      </c>
      <c r="BN23" s="387" t="e">
        <v>#DIV/0!</v>
      </c>
    </row>
    <row r="24" spans="1:66" outlineLevel="1" x14ac:dyDescent="0.25">
      <c r="A24" s="381" t="s">
        <v>170</v>
      </c>
      <c r="B24" s="385" t="s">
        <v>163</v>
      </c>
      <c r="C24" s="385" t="s">
        <v>163</v>
      </c>
      <c r="D24" s="385" t="s">
        <v>163</v>
      </c>
      <c r="E24" s="385" t="s">
        <v>163</v>
      </c>
      <c r="F24" s="384" t="s">
        <v>163</v>
      </c>
      <c r="G24" s="384" t="s">
        <v>163</v>
      </c>
      <c r="H24" s="384" t="s">
        <v>163</v>
      </c>
      <c r="I24" s="384"/>
      <c r="J24" s="384"/>
      <c r="K24" s="384"/>
      <c r="L24" s="667"/>
      <c r="M24" s="667"/>
      <c r="N24" s="667"/>
      <c r="O24" s="715"/>
      <c r="BM24" s="387">
        <v>0</v>
      </c>
      <c r="BN24" s="387" t="e">
        <v>#DIV/0!</v>
      </c>
    </row>
    <row r="25" spans="1:66" outlineLevel="1" x14ac:dyDescent="0.25">
      <c r="A25" s="381" t="s">
        <v>19</v>
      </c>
      <c r="B25" s="382">
        <v>5.7964000000000002</v>
      </c>
      <c r="C25" s="383">
        <v>5.7784406267906867</v>
      </c>
      <c r="D25" s="383">
        <v>6.0248811980543113</v>
      </c>
      <c r="E25" s="383">
        <v>5.8959534401677871</v>
      </c>
      <c r="F25" s="384">
        <v>5.7274443035554894</v>
      </c>
      <c r="G25" s="384">
        <v>6.960316783468171</v>
      </c>
      <c r="H25" s="384">
        <v>6.3147838149664528</v>
      </c>
      <c r="I25" s="384">
        <v>6.1563959133652801</v>
      </c>
      <c r="J25" s="384">
        <v>6.3451402890522788</v>
      </c>
      <c r="K25" s="384">
        <v>6.2493432721600666</v>
      </c>
      <c r="L25" s="667">
        <v>5.7614999999999998</v>
      </c>
      <c r="M25" s="667">
        <v>8.4779999999999998</v>
      </c>
      <c r="N25" s="667">
        <v>7.1002999999999998</v>
      </c>
      <c r="O25" s="715"/>
      <c r="BM25" s="387">
        <v>0</v>
      </c>
      <c r="BN25" s="387" t="e">
        <v>#DIV/0!</v>
      </c>
    </row>
    <row r="26" spans="1:66" outlineLevel="1" x14ac:dyDescent="0.25">
      <c r="A26" s="379" t="s">
        <v>171</v>
      </c>
      <c r="B26" s="380">
        <v>1.64072</v>
      </c>
      <c r="C26" s="376">
        <v>1.6529577311547756</v>
      </c>
      <c r="D26" s="376">
        <v>1.6775468890174401</v>
      </c>
      <c r="E26" s="376">
        <v>1.6653745196485561</v>
      </c>
      <c r="F26" s="377">
        <v>1.6802536136882937</v>
      </c>
      <c r="G26" s="377">
        <v>2.0054397245236664</v>
      </c>
      <c r="H26" s="377">
        <v>1.836290164005407</v>
      </c>
      <c r="I26" s="377">
        <v>1.8017887306277414</v>
      </c>
      <c r="J26" s="377">
        <v>1.906537624782054</v>
      </c>
      <c r="K26" s="377">
        <v>1.8504120306784753</v>
      </c>
      <c r="L26" s="377">
        <f>'[1]по полугодиям (2811)'!$AL$17/1000</f>
        <v>1.7714713130420388</v>
      </c>
      <c r="M26" s="377">
        <f>'[1]по полугодиям (2811)'!$AU$17/1000</f>
        <v>2.0073217048614551</v>
      </c>
      <c r="N26" s="377">
        <f>'[1]по полугодиям (2811)'!$BD$17/1000</f>
        <v>1.8767640042175682</v>
      </c>
      <c r="O26" s="715"/>
      <c r="BM26" s="387">
        <v>0</v>
      </c>
      <c r="BN26" s="387" t="e">
        <v>#DIV/0!</v>
      </c>
    </row>
    <row r="27" spans="1:66" outlineLevel="1" x14ac:dyDescent="0.25">
      <c r="A27" s="381" t="s">
        <v>20</v>
      </c>
      <c r="B27" s="382">
        <v>1.64072</v>
      </c>
      <c r="C27" s="383">
        <v>1.6529577311547756</v>
      </c>
      <c r="D27" s="383">
        <v>1.6775468890174401</v>
      </c>
      <c r="E27" s="383">
        <v>1.6653745196485561</v>
      </c>
      <c r="F27" s="384">
        <v>1.6802536136882937</v>
      </c>
      <c r="G27" s="384">
        <v>2.0054397245236664</v>
      </c>
      <c r="H27" s="384">
        <v>1.836290164005407</v>
      </c>
      <c r="I27" s="384">
        <v>1.8017887306277414</v>
      </c>
      <c r="J27" s="384">
        <v>1.906537624782054</v>
      </c>
      <c r="K27" s="384">
        <v>1.8504120306784753</v>
      </c>
      <c r="L27" s="384">
        <f>'[1]по полугодиям (2811)'!$AL$17/1000</f>
        <v>1.7714713130420388</v>
      </c>
      <c r="M27" s="384">
        <f>'[1]по полугодиям (2811)'!$AU$17/1000</f>
        <v>2.0073217048614551</v>
      </c>
      <c r="N27" s="384">
        <f>'[1]по полугодиям (2811)'!$BD$17/1000</f>
        <v>1.8767640042175682</v>
      </c>
      <c r="O27" s="715"/>
      <c r="BM27" s="388">
        <v>0</v>
      </c>
      <c r="BN27" s="388" t="e">
        <v>#DIV/0!</v>
      </c>
    </row>
    <row r="28" spans="1:66" outlineLevel="1" x14ac:dyDescent="0.25">
      <c r="A28" s="379" t="s">
        <v>172</v>
      </c>
      <c r="B28" s="380">
        <v>2.05579</v>
      </c>
      <c r="C28" s="376">
        <v>2.0034882987220977</v>
      </c>
      <c r="D28" s="376">
        <v>2.1741644825149549</v>
      </c>
      <c r="E28" s="376">
        <v>2.0826800346660841</v>
      </c>
      <c r="F28" s="377">
        <v>2.0401675222917945</v>
      </c>
      <c r="G28" s="377">
        <v>2.2842029223198397</v>
      </c>
      <c r="H28" s="377">
        <v>2.155217538293881</v>
      </c>
      <c r="I28" s="377">
        <v>2.1417179745856743</v>
      </c>
      <c r="J28" s="377">
        <v>2.3118883061504079</v>
      </c>
      <c r="K28" s="377">
        <v>2.2215420316552525</v>
      </c>
      <c r="L28" s="377">
        <f>2295.12461837055/1000</f>
        <v>2.2951246183705498</v>
      </c>
      <c r="M28" s="377">
        <f>2514.9429079097/1000</f>
        <v>2.5149429079096999</v>
      </c>
      <c r="N28" s="377">
        <v>2.4011999999999998</v>
      </c>
      <c r="O28" s="715"/>
    </row>
    <row r="29" spans="1:66" outlineLevel="1" x14ac:dyDescent="0.25">
      <c r="A29" s="381" t="s">
        <v>21</v>
      </c>
      <c r="B29" s="382">
        <v>2.25047</v>
      </c>
      <c r="C29" s="383">
        <v>2.2421975405202037</v>
      </c>
      <c r="D29" s="383">
        <v>2.409362779317791</v>
      </c>
      <c r="E29" s="383">
        <v>2.3213972508596732</v>
      </c>
      <c r="F29" s="384">
        <v>2.2561658021572231</v>
      </c>
      <c r="G29" s="384">
        <v>2.8668164514717795</v>
      </c>
      <c r="H29" s="384">
        <v>2.5245915017992528</v>
      </c>
      <c r="I29" s="384">
        <v>2.5415500807868505</v>
      </c>
      <c r="J29" s="384">
        <v>2.9276867652029614</v>
      </c>
      <c r="K29" s="384">
        <v>2.7170165364376953</v>
      </c>
      <c r="L29" s="384">
        <f>'[1]по полугодиям (2811)'!$AL$14/1000</f>
        <v>2.5717539344836839</v>
      </c>
      <c r="M29" s="384">
        <f>'[1]по полугодиям (2811)'!$AU$14/1000</f>
        <v>2.8576839616312086</v>
      </c>
      <c r="N29" s="384">
        <f>'[1]по полугодиям (2811)'!$BD$14/1000</f>
        <v>2.7030186119834969</v>
      </c>
    </row>
    <row r="30" spans="1:66" outlineLevel="1" x14ac:dyDescent="0.25">
      <c r="A30" s="381" t="s">
        <v>173</v>
      </c>
      <c r="B30" s="385" t="s">
        <v>163</v>
      </c>
      <c r="C30" s="385" t="s">
        <v>163</v>
      </c>
      <c r="D30" s="385" t="s">
        <v>163</v>
      </c>
      <c r="E30" s="385" t="s">
        <v>163</v>
      </c>
      <c r="F30" s="385" t="s">
        <v>163</v>
      </c>
      <c r="G30" s="385" t="s">
        <v>163</v>
      </c>
      <c r="H30" s="385" t="s">
        <v>163</v>
      </c>
      <c r="I30" s="385"/>
      <c r="J30" s="385"/>
      <c r="K30" s="385"/>
      <c r="L30" s="385"/>
      <c r="M30" s="385"/>
      <c r="N30" s="385"/>
    </row>
    <row r="31" spans="1:66" outlineLevel="1" x14ac:dyDescent="0.25">
      <c r="A31" s="381" t="s">
        <v>174</v>
      </c>
      <c r="B31" s="385" t="s">
        <v>163</v>
      </c>
      <c r="C31" s="385" t="s">
        <v>163</v>
      </c>
      <c r="D31" s="385" t="s">
        <v>163</v>
      </c>
      <c r="E31" s="385" t="s">
        <v>163</v>
      </c>
      <c r="F31" s="385" t="s">
        <v>163</v>
      </c>
      <c r="G31" s="385" t="s">
        <v>163</v>
      </c>
      <c r="H31" s="385" t="s">
        <v>163</v>
      </c>
      <c r="I31" s="385"/>
      <c r="J31" s="385"/>
      <c r="K31" s="385"/>
      <c r="L31" s="385"/>
      <c r="M31" s="385"/>
      <c r="N31" s="385"/>
    </row>
    <row r="32" spans="1:66" outlineLevel="1" x14ac:dyDescent="0.25">
      <c r="A32" s="381" t="s">
        <v>22</v>
      </c>
      <c r="B32" s="382">
        <v>1.7528300000000001</v>
      </c>
      <c r="C32" s="383">
        <v>1.7298245802019232</v>
      </c>
      <c r="D32" s="383">
        <v>1.8774893304914235</v>
      </c>
      <c r="E32" s="383">
        <v>1.7984520991755908</v>
      </c>
      <c r="F32" s="384">
        <v>1.7987480241945286</v>
      </c>
      <c r="G32" s="384">
        <v>1.8397261566473313</v>
      </c>
      <c r="H32" s="384">
        <v>1.8200362798255194</v>
      </c>
      <c r="I32" s="384">
        <v>1.7505304987015442</v>
      </c>
      <c r="J32" s="384">
        <v>1.7841330797438848</v>
      </c>
      <c r="K32" s="384">
        <v>1.7669161522868202</v>
      </c>
      <c r="L32" s="384">
        <f>'[1]по полугодиям (2811)'!$AL$16/1000</f>
        <v>1.8552724773438698</v>
      </c>
      <c r="M32" s="384">
        <f>'[1]по полугодиям (2811)'!$AU$16/1000</f>
        <v>1.9777209673041007</v>
      </c>
      <c r="N32" s="384">
        <f>'[1]по полугодиям (2811)'!$BD$16/1000</f>
        <v>1.9162462159486222</v>
      </c>
    </row>
    <row r="33" spans="1:14" outlineLevel="1" x14ac:dyDescent="0.25">
      <c r="A33" s="381" t="s">
        <v>23</v>
      </c>
      <c r="B33" s="382">
        <v>2.3999700000000002</v>
      </c>
      <c r="C33" s="383">
        <v>2.1293980575938978</v>
      </c>
      <c r="D33" s="383">
        <v>2.3514053039418727</v>
      </c>
      <c r="E33" s="383">
        <v>2.227966602242712</v>
      </c>
      <c r="F33" s="384">
        <v>2.1006067369927726</v>
      </c>
      <c r="G33" s="384">
        <v>2.3836742616341082</v>
      </c>
      <c r="H33" s="384">
        <v>2.2207470401539879</v>
      </c>
      <c r="I33" s="384">
        <v>2.2130583824144314</v>
      </c>
      <c r="J33" s="384">
        <v>2.422846474011219</v>
      </c>
      <c r="K33" s="384">
        <v>2.3084532562242863</v>
      </c>
      <c r="L33" s="384">
        <f>'[1]по полугодиям (2811)'!$AL$15/1000</f>
        <v>2.3751062515773258</v>
      </c>
      <c r="M33" s="384">
        <f>'[1]по полугодиям (2811)'!$AU$15/1000</f>
        <v>2.7319536738128312</v>
      </c>
      <c r="N33" s="384">
        <f>'[1]по полугодиям (2811)'!$BD$15/1000</f>
        <v>2.5505187870983912</v>
      </c>
    </row>
    <row r="34" spans="1:14" outlineLevel="1" x14ac:dyDescent="0.25">
      <c r="A34" s="381" t="s">
        <v>175</v>
      </c>
      <c r="B34" s="385" t="s">
        <v>163</v>
      </c>
      <c r="C34" s="385" t="s">
        <v>163</v>
      </c>
      <c r="D34" s="385" t="s">
        <v>163</v>
      </c>
      <c r="E34" s="385" t="s">
        <v>163</v>
      </c>
      <c r="F34" s="384" t="s">
        <v>163</v>
      </c>
      <c r="G34" s="384">
        <v>0</v>
      </c>
      <c r="H34" s="384" t="s">
        <v>163</v>
      </c>
      <c r="I34" s="384"/>
      <c r="J34" s="384"/>
      <c r="K34" s="384"/>
      <c r="L34" s="384"/>
      <c r="M34" s="384"/>
      <c r="N34" s="384"/>
    </row>
    <row r="35" spans="1:14" outlineLevel="1" x14ac:dyDescent="0.25">
      <c r="A35" s="381" t="s">
        <v>24</v>
      </c>
      <c r="B35" s="382">
        <v>8.5874500000000005</v>
      </c>
      <c r="C35" s="383">
        <v>7.8847093048967976</v>
      </c>
      <c r="D35" s="383">
        <v>9.150352026751964</v>
      </c>
      <c r="E35" s="383">
        <v>8.4037138742906432</v>
      </c>
      <c r="F35" s="384">
        <v>9.7030018602220505</v>
      </c>
      <c r="G35" s="384">
        <v>10.735054069243949</v>
      </c>
      <c r="H35" s="384">
        <v>10.265325751817924</v>
      </c>
      <c r="I35" s="384">
        <v>10.57150223913003</v>
      </c>
      <c r="J35" s="384">
        <v>9.9641507504577547</v>
      </c>
      <c r="K35" s="384">
        <v>10.240581666464482</v>
      </c>
      <c r="L35" s="384">
        <f>'[1]по полугодиям (2811)'!$AL$18/1000</f>
        <v>11.022664291132854</v>
      </c>
      <c r="M35" s="384">
        <f>'[1]по полугодиям (2811)'!$AU$18/1000</f>
        <v>10.704644082195079</v>
      </c>
      <c r="N35" s="384">
        <f>'[1]по полугодиям (2811)'!$BD$18/1000</f>
        <v>10.849377491079478</v>
      </c>
    </row>
    <row r="36" spans="1:14" outlineLevel="1" x14ac:dyDescent="0.25">
      <c r="A36" s="379" t="s">
        <v>176</v>
      </c>
      <c r="B36" s="385" t="s">
        <v>163</v>
      </c>
      <c r="C36" s="389" t="s">
        <v>163</v>
      </c>
      <c r="D36" s="389" t="s">
        <v>163</v>
      </c>
      <c r="E36" s="389" t="s">
        <v>163</v>
      </c>
      <c r="F36" s="390" t="s">
        <v>163</v>
      </c>
      <c r="G36" s="390" t="s">
        <v>163</v>
      </c>
      <c r="H36" s="390" t="s">
        <v>163</v>
      </c>
      <c r="I36" s="390"/>
      <c r="J36" s="390"/>
      <c r="K36" s="390"/>
      <c r="L36" s="390"/>
      <c r="M36" s="390"/>
      <c r="N36" s="390"/>
    </row>
    <row r="37" spans="1:14" outlineLevel="1" x14ac:dyDescent="0.25">
      <c r="A37" s="381" t="s">
        <v>177</v>
      </c>
      <c r="B37" s="385" t="s">
        <v>163</v>
      </c>
      <c r="C37" s="389" t="s">
        <v>163</v>
      </c>
      <c r="D37" s="389" t="s">
        <v>163</v>
      </c>
      <c r="E37" s="389" t="s">
        <v>163</v>
      </c>
      <c r="F37" s="390" t="s">
        <v>163</v>
      </c>
      <c r="G37" s="390" t="s">
        <v>163</v>
      </c>
      <c r="H37" s="390" t="s">
        <v>163</v>
      </c>
      <c r="I37" s="390"/>
      <c r="J37" s="390"/>
      <c r="K37" s="390"/>
      <c r="L37" s="390"/>
      <c r="M37" s="390"/>
      <c r="N37" s="390"/>
    </row>
    <row r="38" spans="1:14" outlineLevel="1" x14ac:dyDescent="0.25">
      <c r="A38" s="381" t="s">
        <v>178</v>
      </c>
      <c r="B38" s="385" t="s">
        <v>163</v>
      </c>
      <c r="C38" s="389" t="s">
        <v>163</v>
      </c>
      <c r="D38" s="389" t="s">
        <v>163</v>
      </c>
      <c r="E38" s="389" t="s">
        <v>163</v>
      </c>
      <c r="F38" s="390" t="s">
        <v>163</v>
      </c>
      <c r="G38" s="390" t="s">
        <v>163</v>
      </c>
      <c r="H38" s="390" t="s">
        <v>163</v>
      </c>
      <c r="I38" s="390"/>
      <c r="J38" s="390"/>
      <c r="K38" s="390"/>
      <c r="L38" s="390"/>
      <c r="M38" s="390"/>
      <c r="N38" s="390"/>
    </row>
    <row r="39" spans="1:14" outlineLevel="1" x14ac:dyDescent="0.25">
      <c r="A39" s="381" t="s">
        <v>179</v>
      </c>
      <c r="B39" s="385" t="s">
        <v>163</v>
      </c>
      <c r="C39" s="389" t="s">
        <v>163</v>
      </c>
      <c r="D39" s="389" t="s">
        <v>163</v>
      </c>
      <c r="E39" s="389" t="s">
        <v>163</v>
      </c>
      <c r="F39" s="390" t="s">
        <v>163</v>
      </c>
      <c r="G39" s="390" t="s">
        <v>163</v>
      </c>
      <c r="H39" s="390" t="s">
        <v>163</v>
      </c>
      <c r="I39" s="390"/>
      <c r="J39" s="390"/>
      <c r="K39" s="390"/>
      <c r="L39" s="390"/>
      <c r="M39" s="390"/>
      <c r="N39" s="390"/>
    </row>
    <row r="40" spans="1:14" outlineLevel="1" x14ac:dyDescent="0.25">
      <c r="A40" s="379" t="s">
        <v>180</v>
      </c>
      <c r="B40" s="385" t="s">
        <v>163</v>
      </c>
      <c r="C40" s="389" t="s">
        <v>163</v>
      </c>
      <c r="D40" s="389" t="s">
        <v>163</v>
      </c>
      <c r="E40" s="389" t="s">
        <v>163</v>
      </c>
      <c r="F40" s="390" t="s">
        <v>163</v>
      </c>
      <c r="G40" s="390" t="s">
        <v>163</v>
      </c>
      <c r="H40" s="390" t="s">
        <v>163</v>
      </c>
      <c r="I40" s="390"/>
      <c r="J40" s="390"/>
      <c r="K40" s="390"/>
      <c r="L40" s="390"/>
      <c r="M40" s="390"/>
      <c r="N40" s="390"/>
    </row>
    <row r="41" spans="1:14" outlineLevel="1" x14ac:dyDescent="0.25">
      <c r="A41" s="381" t="s">
        <v>181</v>
      </c>
      <c r="B41" s="385" t="s">
        <v>163</v>
      </c>
      <c r="C41" s="389" t="s">
        <v>163</v>
      </c>
      <c r="D41" s="389" t="s">
        <v>163</v>
      </c>
      <c r="E41" s="389" t="s">
        <v>163</v>
      </c>
      <c r="F41" s="390" t="s">
        <v>163</v>
      </c>
      <c r="G41" s="390" t="s">
        <v>163</v>
      </c>
      <c r="H41" s="390" t="s">
        <v>163</v>
      </c>
      <c r="I41" s="390"/>
      <c r="J41" s="390"/>
      <c r="K41" s="390"/>
      <c r="L41" s="390"/>
      <c r="M41" s="390"/>
      <c r="N41" s="390"/>
    </row>
    <row r="42" spans="1:14" x14ac:dyDescent="0.25">
      <c r="A42" s="375" t="s">
        <v>142</v>
      </c>
      <c r="B42" s="380">
        <v>3.7576000000000001</v>
      </c>
      <c r="C42" s="376"/>
      <c r="D42" s="376">
        <v>4.2031000000000001</v>
      </c>
      <c r="E42" s="376">
        <v>3.9529999999999998</v>
      </c>
      <c r="F42" s="391">
        <v>4.2706806692948618</v>
      </c>
      <c r="G42" s="391">
        <v>4.8562456478081559</v>
      </c>
      <c r="H42" s="376">
        <v>4.5518121067199742</v>
      </c>
      <c r="I42" s="391">
        <v>4.5999999999999996</v>
      </c>
      <c r="J42" s="391">
        <v>4.8</v>
      </c>
      <c r="K42" s="376">
        <v>4.6966229922913527</v>
      </c>
      <c r="L42" s="391">
        <v>4.7046999999999999</v>
      </c>
      <c r="M42" s="391">
        <v>5.3941999999999997</v>
      </c>
      <c r="N42" s="376">
        <v>5.0183</v>
      </c>
    </row>
    <row r="43" spans="1:14" x14ac:dyDescent="0.25">
      <c r="A43" s="375" t="s">
        <v>152</v>
      </c>
      <c r="B43" s="380">
        <v>21.5</v>
      </c>
      <c r="C43" s="376"/>
      <c r="D43" s="376">
        <v>23.593016128387561</v>
      </c>
      <c r="E43" s="376">
        <v>22.063390001374692</v>
      </c>
      <c r="F43" s="391">
        <v>27.332610071546508</v>
      </c>
      <c r="G43" s="391">
        <v>27.328398839566031</v>
      </c>
      <c r="H43" s="376">
        <v>27.330656817553241</v>
      </c>
      <c r="I43" s="391">
        <v>29.389466838903356</v>
      </c>
      <c r="J43" s="391">
        <v>29.407212786613407</v>
      </c>
      <c r="K43" s="376">
        <v>29.397710969225557</v>
      </c>
      <c r="L43" s="391">
        <v>29.476500000000001</v>
      </c>
      <c r="M43" s="391">
        <v>34.111800000000002</v>
      </c>
      <c r="N43" s="376">
        <v>31.630099999999999</v>
      </c>
    </row>
    <row r="44" spans="1:14" x14ac:dyDescent="0.25">
      <c r="A44" s="375" t="s">
        <v>144</v>
      </c>
      <c r="B44" s="380">
        <v>4.6896000000000004</v>
      </c>
      <c r="C44" s="376"/>
      <c r="D44" s="376">
        <v>4.3923008231271403</v>
      </c>
      <c r="E44" s="376">
        <v>4.4476306529248903</v>
      </c>
      <c r="F44" s="391">
        <v>4.4219999999999997</v>
      </c>
      <c r="G44" s="391">
        <v>4.3979999999999997</v>
      </c>
      <c r="H44" s="376">
        <v>4.4103950391026157</v>
      </c>
      <c r="I44" s="391">
        <v>4.4369581501190343</v>
      </c>
      <c r="J44" s="391">
        <v>4.9750716665739878</v>
      </c>
      <c r="K44" s="376">
        <v>4.6973815191161465</v>
      </c>
      <c r="L44" s="391">
        <v>5.0411999999999999</v>
      </c>
      <c r="M44" s="391">
        <v>5.4046000000000003</v>
      </c>
      <c r="N44" s="376">
        <v>5.2159000000000004</v>
      </c>
    </row>
    <row r="45" spans="1:14" x14ac:dyDescent="0.25">
      <c r="A45" s="392" t="s">
        <v>145</v>
      </c>
      <c r="B45" s="380">
        <v>18.54</v>
      </c>
      <c r="C45" s="376"/>
      <c r="D45" s="376">
        <v>19.5326696389609</v>
      </c>
      <c r="E45" s="376">
        <v>18.985658360487299</v>
      </c>
      <c r="F45" s="391">
        <v>19.5738119840655</v>
      </c>
      <c r="G45" s="391">
        <v>21.856834192853999</v>
      </c>
      <c r="H45" s="376">
        <v>20.702387619736001</v>
      </c>
      <c r="I45" s="391">
        <v>22.290968057265584</v>
      </c>
      <c r="J45" s="391">
        <v>19.050957600418933</v>
      </c>
      <c r="K45" s="376">
        <v>20.745899838113655</v>
      </c>
      <c r="L45" s="391">
        <v>21.460599999999999</v>
      </c>
      <c r="M45" s="391">
        <v>23.444600000000001</v>
      </c>
      <c r="N45" s="376">
        <v>22.4237</v>
      </c>
    </row>
    <row r="46" spans="1:14" x14ac:dyDescent="0.25">
      <c r="A46" s="375" t="s">
        <v>146</v>
      </c>
      <c r="B46" s="380">
        <v>2.7475000000000001</v>
      </c>
      <c r="C46" s="376"/>
      <c r="D46" s="376">
        <v>3.0424000000000002</v>
      </c>
      <c r="E46" s="376">
        <v>2.89448237288136</v>
      </c>
      <c r="F46" s="391">
        <v>2.99113947309568</v>
      </c>
      <c r="G46" s="391">
        <v>3.4229789790714098</v>
      </c>
      <c r="H46" s="376">
        <v>3.224866084008851</v>
      </c>
      <c r="I46" s="391">
        <v>3.4154742462606</v>
      </c>
      <c r="J46" s="391">
        <v>3.7412994935436301</v>
      </c>
      <c r="K46" s="376">
        <v>3.58688597308893</v>
      </c>
      <c r="L46" s="391">
        <v>3.5327999999999999</v>
      </c>
      <c r="M46" s="391">
        <v>4.0472999999999999</v>
      </c>
      <c r="N46" s="376">
        <v>3.7915000000000001</v>
      </c>
    </row>
    <row r="47" spans="1:14" x14ac:dyDescent="0.25">
      <c r="A47" s="375" t="s">
        <v>147</v>
      </c>
      <c r="B47" s="380">
        <v>7.7598000000000003</v>
      </c>
      <c r="C47" s="376"/>
      <c r="D47" s="376">
        <v>7.8851522734954598</v>
      </c>
      <c r="E47" s="376">
        <v>7.8095575126239698</v>
      </c>
      <c r="F47" s="391">
        <v>7.8327194700796801</v>
      </c>
      <c r="G47" s="391">
        <v>8.0181927482765101</v>
      </c>
      <c r="H47" s="376">
        <v>7.9241803507835042</v>
      </c>
      <c r="I47" s="391">
        <v>8.0181900000000006</v>
      </c>
      <c r="J47" s="391">
        <v>9.0242100000000001</v>
      </c>
      <c r="K47" s="376">
        <v>8.4949067162555263</v>
      </c>
      <c r="L47" s="391">
        <v>8.9986999999999995</v>
      </c>
      <c r="M47" s="391">
        <v>9.1440000000000001</v>
      </c>
      <c r="N47" s="376">
        <v>9.0670000000000002</v>
      </c>
    </row>
    <row r="48" spans="1:14" x14ac:dyDescent="0.25">
      <c r="A48" s="375" t="s">
        <v>148</v>
      </c>
      <c r="B48" s="380">
        <v>3.7915999999999999</v>
      </c>
      <c r="C48" s="376"/>
      <c r="D48" s="376">
        <v>4.0104920194738787</v>
      </c>
      <c r="E48" s="376">
        <v>3.92</v>
      </c>
      <c r="F48" s="391">
        <v>3.9009999999999998</v>
      </c>
      <c r="G48" s="391">
        <v>4.2130000000000001</v>
      </c>
      <c r="H48" s="376">
        <v>4.049507022893132</v>
      </c>
      <c r="I48" s="391">
        <v>4.2130000000000001</v>
      </c>
      <c r="J48" s="391">
        <v>4.6975260410935009</v>
      </c>
      <c r="K48" s="376">
        <v>4.4438953524161278</v>
      </c>
      <c r="L48" s="391">
        <v>4.6454277131053994</v>
      </c>
      <c r="M48" s="391">
        <v>5.3191213704265952</v>
      </c>
      <c r="N48" s="376">
        <v>4.9636668989315691</v>
      </c>
    </row>
    <row r="49" spans="1:8" ht="15" hidden="1" customHeight="1" x14ac:dyDescent="0.25">
      <c r="A49" s="375" t="s">
        <v>149</v>
      </c>
      <c r="B49" s="393"/>
      <c r="C49" s="394"/>
      <c r="D49" s="394"/>
      <c r="E49" s="394"/>
      <c r="F49" s="395"/>
      <c r="G49" s="395"/>
      <c r="H49" s="394"/>
    </row>
    <row r="51" spans="1:8" x14ac:dyDescent="0.25">
      <c r="A51" s="364"/>
      <c r="E51" s="322"/>
      <c r="F51" s="322"/>
      <c r="G51" s="322"/>
    </row>
    <row r="52" spans="1:8" x14ac:dyDescent="0.25">
      <c r="A52" s="364"/>
    </row>
  </sheetData>
  <mergeCells count="1">
    <mergeCell ref="A1:N1"/>
  </mergeCells>
  <pageMargins left="0.15748031496062992" right="0.70866141732283472" top="0.33" bottom="0.17" header="0.31496062992125984" footer="0.31496062992125984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26"/>
  <sheetViews>
    <sheetView showGridLines="0" zoomScaleNormal="100" zoomScaleSheetLayoutView="85" workbookViewId="0">
      <pane xSplit="1" ySplit="2" topLeftCell="V3" activePane="bottomRight" state="frozen"/>
      <selection activeCell="EC20" sqref="EC20"/>
      <selection pane="topRight" activeCell="EC20" sqref="EC20"/>
      <selection pane="bottomLeft" activeCell="EC20" sqref="EC20"/>
      <selection pane="bottomRight" activeCell="W6" sqref="W6"/>
    </sheetView>
  </sheetViews>
  <sheetFormatPr defaultColWidth="9.140625" defaultRowHeight="15" outlineLevelRow="1" x14ac:dyDescent="0.25"/>
  <cols>
    <col min="1" max="1" width="43.5703125" style="308" customWidth="1"/>
    <col min="2" max="2" width="22.85546875" style="308" customWidth="1"/>
    <col min="3" max="3" width="20.28515625" style="308" customWidth="1"/>
    <col min="4" max="4" width="18.140625" style="308" customWidth="1"/>
    <col min="5" max="5" width="18.140625" style="346" customWidth="1"/>
    <col min="6" max="6" width="18.28515625" style="308" customWidth="1"/>
    <col min="7" max="7" width="16.85546875" style="308" customWidth="1"/>
    <col min="8" max="8" width="18.140625" style="308" customWidth="1"/>
    <col min="9" max="9" width="18.85546875" style="308" customWidth="1"/>
    <col min="10" max="10" width="21.28515625" style="308" customWidth="1"/>
    <col min="11" max="11" width="18.140625" style="308" customWidth="1"/>
    <col min="12" max="12" width="18.28515625" style="308" customWidth="1"/>
    <col min="13" max="13" width="16.85546875" style="308" customWidth="1"/>
    <col min="14" max="14" width="18.140625" style="308" customWidth="1"/>
    <col min="15" max="15" width="18.85546875" style="308" customWidth="1"/>
    <col min="16" max="16" width="21.28515625" style="308" customWidth="1"/>
    <col min="17" max="17" width="17.28515625" style="308" customWidth="1"/>
    <col min="18" max="18" width="23.42578125" style="308" customWidth="1"/>
    <col min="19" max="19" width="17.42578125" style="308" customWidth="1"/>
    <col min="20" max="20" width="15.7109375" style="308" customWidth="1"/>
    <col min="21" max="21" width="17.85546875" style="308" customWidth="1"/>
    <col min="22" max="22" width="19.28515625" style="308" customWidth="1"/>
    <col min="23" max="28" width="17.5703125" style="308" customWidth="1"/>
    <col min="29" max="16384" width="9.140625" style="308"/>
  </cols>
  <sheetData>
    <row r="1" spans="1:31" ht="45.75" customHeight="1" thickBot="1" x14ac:dyDescent="0.3">
      <c r="A1" s="823" t="s">
        <v>362</v>
      </c>
      <c r="B1" s="823"/>
      <c r="C1" s="823"/>
      <c r="D1" s="823"/>
      <c r="E1" s="823"/>
      <c r="F1" s="823"/>
      <c r="G1" s="823"/>
      <c r="H1" s="823"/>
    </row>
    <row r="2" spans="1:31" ht="18.75" x14ac:dyDescent="0.25">
      <c r="A2" s="396"/>
      <c r="B2" s="839">
        <v>2011</v>
      </c>
      <c r="C2" s="840"/>
      <c r="D2" s="841"/>
      <c r="E2" s="842">
        <v>2012</v>
      </c>
      <c r="F2" s="840"/>
      <c r="G2" s="840"/>
      <c r="H2" s="840"/>
      <c r="I2" s="840"/>
      <c r="J2" s="841"/>
      <c r="K2" s="842">
        <v>2013</v>
      </c>
      <c r="L2" s="840"/>
      <c r="M2" s="840"/>
      <c r="N2" s="840"/>
      <c r="O2" s="840"/>
      <c r="P2" s="841"/>
      <c r="Q2" s="842">
        <v>2014</v>
      </c>
      <c r="R2" s="840"/>
      <c r="S2" s="840"/>
      <c r="T2" s="840"/>
      <c r="U2" s="840"/>
      <c r="V2" s="841"/>
      <c r="W2" s="842">
        <v>2015</v>
      </c>
      <c r="X2" s="840"/>
      <c r="Y2" s="840"/>
      <c r="Z2" s="840"/>
      <c r="AA2" s="840"/>
      <c r="AB2" s="841"/>
      <c r="AC2" s="841"/>
    </row>
    <row r="3" spans="1:31" ht="69.75" customHeight="1" x14ac:dyDescent="0.25">
      <c r="A3" s="370"/>
      <c r="B3" s="397" t="s">
        <v>182</v>
      </c>
      <c r="C3" s="397" t="s">
        <v>183</v>
      </c>
      <c r="D3" s="397" t="s">
        <v>184</v>
      </c>
      <c r="E3" s="397" t="s">
        <v>185</v>
      </c>
      <c r="F3" s="397" t="s">
        <v>186</v>
      </c>
      <c r="G3" s="397" t="s">
        <v>187</v>
      </c>
      <c r="H3" s="397" t="s">
        <v>185</v>
      </c>
      <c r="I3" s="397" t="s">
        <v>186</v>
      </c>
      <c r="J3" s="690" t="s">
        <v>187</v>
      </c>
      <c r="K3" s="697" t="s">
        <v>185</v>
      </c>
      <c r="L3" s="397" t="s">
        <v>186</v>
      </c>
      <c r="M3" s="397" t="s">
        <v>187</v>
      </c>
      <c r="N3" s="397" t="s">
        <v>185</v>
      </c>
      <c r="O3" s="397" t="s">
        <v>186</v>
      </c>
      <c r="P3" s="698" t="s">
        <v>187</v>
      </c>
      <c r="Q3" s="697" t="s">
        <v>185</v>
      </c>
      <c r="R3" s="397" t="s">
        <v>186</v>
      </c>
      <c r="S3" s="397" t="s">
        <v>187</v>
      </c>
      <c r="T3" s="397" t="s">
        <v>185</v>
      </c>
      <c r="U3" s="397" t="s">
        <v>186</v>
      </c>
      <c r="V3" s="698" t="s">
        <v>187</v>
      </c>
      <c r="W3" s="697" t="s">
        <v>185</v>
      </c>
      <c r="X3" s="397" t="s">
        <v>186</v>
      </c>
      <c r="Y3" s="397" t="s">
        <v>187</v>
      </c>
      <c r="Z3" s="397" t="s">
        <v>185</v>
      </c>
      <c r="AA3" s="397" t="s">
        <v>186</v>
      </c>
      <c r="AB3" s="698" t="s">
        <v>187</v>
      </c>
      <c r="AC3" s="698" t="s">
        <v>363</v>
      </c>
    </row>
    <row r="4" spans="1:31" ht="42.75" customHeight="1" x14ac:dyDescent="0.25">
      <c r="A4" s="398" t="s">
        <v>7</v>
      </c>
      <c r="B4" s="1018" t="s">
        <v>364</v>
      </c>
      <c r="C4" s="1018"/>
      <c r="D4" s="1018"/>
      <c r="E4" s="399" t="s">
        <v>188</v>
      </c>
      <c r="F4" s="399" t="s">
        <v>188</v>
      </c>
      <c r="G4" s="400" t="s">
        <v>188</v>
      </c>
      <c r="H4" s="400" t="s">
        <v>189</v>
      </c>
      <c r="I4" s="400" t="s">
        <v>189</v>
      </c>
      <c r="J4" s="691" t="s">
        <v>189</v>
      </c>
      <c r="K4" s="699" t="s">
        <v>188</v>
      </c>
      <c r="L4" s="400" t="s">
        <v>188</v>
      </c>
      <c r="M4" s="400" t="s">
        <v>188</v>
      </c>
      <c r="N4" s="400" t="s">
        <v>189</v>
      </c>
      <c r="O4" s="400" t="s">
        <v>189</v>
      </c>
      <c r="P4" s="700" t="s">
        <v>189</v>
      </c>
      <c r="Q4" s="699" t="s">
        <v>188</v>
      </c>
      <c r="R4" s="400" t="s">
        <v>188</v>
      </c>
      <c r="S4" s="400" t="s">
        <v>188</v>
      </c>
      <c r="T4" s="400" t="s">
        <v>189</v>
      </c>
      <c r="U4" s="400" t="s">
        <v>189</v>
      </c>
      <c r="V4" s="700" t="s">
        <v>189</v>
      </c>
      <c r="W4" s="699" t="s">
        <v>188</v>
      </c>
      <c r="X4" s="400" t="s">
        <v>188</v>
      </c>
      <c r="Y4" s="400" t="s">
        <v>188</v>
      </c>
      <c r="Z4" s="400" t="s">
        <v>189</v>
      </c>
      <c r="AA4" s="400" t="s">
        <v>189</v>
      </c>
      <c r="AB4" s="700" t="s">
        <v>189</v>
      </c>
      <c r="AC4" s="700" t="s">
        <v>121</v>
      </c>
    </row>
    <row r="5" spans="1:31" x14ac:dyDescent="0.25">
      <c r="A5" s="398" t="s">
        <v>365</v>
      </c>
      <c r="B5" s="910">
        <v>987.93</v>
      </c>
      <c r="C5" s="372"/>
      <c r="D5" s="372"/>
      <c r="E5" s="911" t="s">
        <v>366</v>
      </c>
      <c r="F5" s="911"/>
      <c r="G5" s="911"/>
      <c r="H5" s="911">
        <v>1024.54</v>
      </c>
      <c r="I5" s="400"/>
      <c r="J5" s="691"/>
      <c r="K5" s="911" t="s">
        <v>367</v>
      </c>
      <c r="L5" s="400"/>
      <c r="M5" s="400"/>
      <c r="N5" s="911">
        <v>1086.47</v>
      </c>
      <c r="O5" s="400"/>
      <c r="P5" s="700"/>
      <c r="Q5" s="911">
        <v>1053.18</v>
      </c>
      <c r="R5" s="400"/>
      <c r="S5" s="400"/>
      <c r="T5" s="911">
        <v>1066.78</v>
      </c>
      <c r="U5" s="400"/>
      <c r="V5" s="700"/>
      <c r="W5" s="911">
        <v>1065.1600000000001</v>
      </c>
      <c r="X5" s="400"/>
      <c r="Y5" s="400"/>
      <c r="Z5" s="911">
        <v>1169.9100000000001</v>
      </c>
      <c r="AA5" s="400"/>
      <c r="AB5" s="691"/>
      <c r="AC5" s="912">
        <f>Z5/W5-1</f>
        <v>9.8342033121784578E-2</v>
      </c>
      <c r="AD5" s="913"/>
      <c r="AE5" s="715"/>
    </row>
    <row r="6" spans="1:31" s="404" customFormat="1" x14ac:dyDescent="0.25">
      <c r="A6" s="401" t="s">
        <v>25</v>
      </c>
      <c r="B6" s="402">
        <v>987.9293338700171</v>
      </c>
      <c r="C6" s="402">
        <v>202115.8423456437</v>
      </c>
      <c r="D6" s="402">
        <v>1787.0596691488718</v>
      </c>
      <c r="E6" s="403">
        <v>1019.7523417535143</v>
      </c>
      <c r="F6" s="403">
        <v>201252.42466557471</v>
      </c>
      <c r="G6" s="403">
        <v>1722.0597358688619</v>
      </c>
      <c r="H6" s="403">
        <v>1024.5416878184744</v>
      </c>
      <c r="I6" s="403">
        <v>213826.37581731021</v>
      </c>
      <c r="J6" s="692">
        <v>1849.7359424186113</v>
      </c>
      <c r="K6" s="701">
        <v>1011.2124265290538</v>
      </c>
      <c r="L6" s="403">
        <v>213406.1829921449</v>
      </c>
      <c r="M6" s="403">
        <v>1732.3139797902022</v>
      </c>
      <c r="N6" s="403">
        <v>1082.7177689304553</v>
      </c>
      <c r="O6" s="403">
        <v>250612.20102989752</v>
      </c>
      <c r="P6" s="702">
        <v>2016.3533799955756</v>
      </c>
      <c r="Q6" s="701">
        <v>1055.454569554855</v>
      </c>
      <c r="R6" s="403">
        <v>228404.26343560949</v>
      </c>
      <c r="S6" s="403">
        <v>1806.1068346841616</v>
      </c>
      <c r="T6" s="403">
        <v>1064.1362499950374</v>
      </c>
      <c r="U6" s="403">
        <v>232396.82788878176</v>
      </c>
      <c r="V6" s="702">
        <v>1926.6176838204201</v>
      </c>
      <c r="W6" s="914">
        <f>'[2]по полугодиям (2811)'!$AJ$47</f>
        <v>1090.1309256033958</v>
      </c>
      <c r="X6" s="914">
        <f>'[2]по полугодиям (2811)'!$AK$47</f>
        <v>235597.61119001237</v>
      </c>
      <c r="Y6" s="914">
        <f>'[2]по полугодиям (2811)'!$AL$47</f>
        <v>1847.5372027272172</v>
      </c>
      <c r="Z6" s="914">
        <f>'[2]по полугодиям (2811)'!$AS$47</f>
        <v>1237.2229487252025</v>
      </c>
      <c r="AA6" s="914">
        <f>'[2]по полугодиям (2811)'!$AT$47</f>
        <v>246818.30095709686</v>
      </c>
      <c r="AB6" s="914">
        <f>'[2]по полугодиям (2811)'!$AU$47</f>
        <v>2143.8706050438045</v>
      </c>
      <c r="AC6" s="915">
        <v>0.16</v>
      </c>
      <c r="AD6" s="687"/>
      <c r="AE6" s="687"/>
    </row>
    <row r="7" spans="1:31" s="404" customFormat="1" outlineLevel="1" x14ac:dyDescent="0.25">
      <c r="A7" s="405" t="s">
        <v>26</v>
      </c>
      <c r="B7" s="406">
        <v>621.14216473067881</v>
      </c>
      <c r="C7" s="406">
        <v>152100.33419549328</v>
      </c>
      <c r="D7" s="406">
        <v>1199.0236597242786</v>
      </c>
      <c r="E7" s="406">
        <v>623.25290801112442</v>
      </c>
      <c r="F7" s="407">
        <v>151002.77614499626</v>
      </c>
      <c r="G7" s="407">
        <v>1013.7423044298184</v>
      </c>
      <c r="H7" s="407">
        <v>621.30618641780165</v>
      </c>
      <c r="I7" s="407">
        <v>160437.63543689324</v>
      </c>
      <c r="J7" s="693">
        <v>1052.4138498591353</v>
      </c>
      <c r="K7" s="703">
        <v>622.73211889121899</v>
      </c>
      <c r="L7" s="407">
        <v>160437.63543689324</v>
      </c>
      <c r="M7" s="407">
        <v>1030.5676473782173</v>
      </c>
      <c r="N7" s="407">
        <v>654.6503829823755</v>
      </c>
      <c r="O7" s="407">
        <v>183280.89689320384</v>
      </c>
      <c r="P7" s="704">
        <v>1139.5637262526884</v>
      </c>
      <c r="Q7" s="703">
        <v>654.72056719759871</v>
      </c>
      <c r="R7" s="407">
        <v>172131.25525158664</v>
      </c>
      <c r="S7" s="407">
        <v>1093.1088787736246</v>
      </c>
      <c r="T7" s="407">
        <v>660.21930399921314</v>
      </c>
      <c r="U7" s="407">
        <v>172287.05075216698</v>
      </c>
      <c r="V7" s="704">
        <v>1120.7742594021986</v>
      </c>
      <c r="W7" s="916">
        <f>'[2]по полугодиям (2811)'!$AJ$26</f>
        <v>663.29588599932777</v>
      </c>
      <c r="X7" s="916">
        <f>'[2]по полугодиям (2811)'!$AK$26</f>
        <v>175779.77918030907</v>
      </c>
      <c r="Y7" s="916">
        <f>'[2]по полугодиям (2811)'!$AL$26</f>
        <v>1109.7691522440937</v>
      </c>
      <c r="Z7" s="916">
        <f>'[2]по полугодиям (2811)'!$AS$26</f>
        <v>707.46791114056043</v>
      </c>
      <c r="AA7" s="916">
        <f>'[2]по полугодиям (2811)'!$AT$26</f>
        <v>176972.01650636972</v>
      </c>
      <c r="AB7" s="916">
        <f>'[2]по полугодиям (2811)'!$AU$26</f>
        <v>1176.8513910569213</v>
      </c>
      <c r="AC7" s="915">
        <v>0.06</v>
      </c>
      <c r="AD7" s="687"/>
      <c r="AE7" s="687"/>
    </row>
    <row r="8" spans="1:31" s="404" customFormat="1" outlineLevel="1" x14ac:dyDescent="0.25">
      <c r="A8" s="408" t="s">
        <v>9</v>
      </c>
      <c r="B8" s="409">
        <v>602.64517851512289</v>
      </c>
      <c r="C8" s="409">
        <v>152100.33419549325</v>
      </c>
      <c r="D8" s="409">
        <v>1155.9115479433115</v>
      </c>
      <c r="E8" s="410">
        <v>608.87</v>
      </c>
      <c r="F8" s="411">
        <v>150955.81064715103</v>
      </c>
      <c r="G8" s="411">
        <v>978.76366396445053</v>
      </c>
      <c r="H8" s="411">
        <v>609.22</v>
      </c>
      <c r="I8" s="411">
        <v>160390.67000000001</v>
      </c>
      <c r="J8" s="694">
        <v>1015.8111097383542</v>
      </c>
      <c r="K8" s="705">
        <v>609.21910000000003</v>
      </c>
      <c r="L8" s="411">
        <v>160390.67000000001</v>
      </c>
      <c r="M8" s="411">
        <v>994.90209112811726</v>
      </c>
      <c r="N8" s="411">
        <v>637.78497670178911</v>
      </c>
      <c r="O8" s="411">
        <v>184764.74</v>
      </c>
      <c r="P8" s="706">
        <v>1099.6985149822651</v>
      </c>
      <c r="Q8" s="705">
        <v>637.78</v>
      </c>
      <c r="R8" s="411">
        <v>172676.1811675097</v>
      </c>
      <c r="S8" s="411">
        <v>1053.3781756074254</v>
      </c>
      <c r="T8" s="411">
        <v>638.02911889344659</v>
      </c>
      <c r="U8" s="411">
        <v>172676.1811675097</v>
      </c>
      <c r="V8" s="706">
        <v>1073.8226571726273</v>
      </c>
      <c r="W8" s="917">
        <f>'[2]по полугодиям (2811)'!$AJ$27</f>
        <v>637.45239129557172</v>
      </c>
      <c r="X8" s="918">
        <f>'[2]по полугодиям (2811)'!$AK$27</f>
        <v>175854.74763013361</v>
      </c>
      <c r="Y8" s="918">
        <f>'[2]по полугодиям (2811)'!$AL$27</f>
        <v>1062.8707755220139</v>
      </c>
      <c r="Z8" s="918">
        <f>'[2]по полугодиям (2811)'!$AS$27</f>
        <v>684.39783907651235</v>
      </c>
      <c r="AA8" s="918">
        <f>'[2]по полугодиям (2811)'!$AT$27</f>
        <v>175854.74763013361</v>
      </c>
      <c r="AB8" s="919">
        <f>'[2]по полугодиям (2811)'!$AU$27</f>
        <v>1128.9429732654573</v>
      </c>
      <c r="AC8" s="915">
        <v>6.2E-2</v>
      </c>
      <c r="AD8" s="687"/>
      <c r="AE8" s="687"/>
    </row>
    <row r="9" spans="1:31" s="404" customFormat="1" outlineLevel="1" x14ac:dyDescent="0.25">
      <c r="A9" s="408" t="s">
        <v>10</v>
      </c>
      <c r="B9" s="409">
        <v>1107.5454697571799</v>
      </c>
      <c r="C9" s="409">
        <v>152100.33419549325</v>
      </c>
      <c r="D9" s="409">
        <v>2332.7150304459965</v>
      </c>
      <c r="E9" s="410">
        <v>1149.23</v>
      </c>
      <c r="F9" s="411">
        <v>151560.49143190859</v>
      </c>
      <c r="G9" s="411">
        <v>2292.8969496148343</v>
      </c>
      <c r="H9" s="411">
        <v>1150.19</v>
      </c>
      <c r="I9" s="411">
        <v>160995.35</v>
      </c>
      <c r="J9" s="694">
        <v>2654.1264259719364</v>
      </c>
      <c r="K9" s="705">
        <v>1150.1859999999999</v>
      </c>
      <c r="L9" s="411">
        <v>160995.35</v>
      </c>
      <c r="M9" s="411">
        <v>2422.7018712297941</v>
      </c>
      <c r="N9" s="411">
        <v>1343.2783517267246</v>
      </c>
      <c r="O9" s="411">
        <v>165660.26</v>
      </c>
      <c r="P9" s="706">
        <v>2767.2920480017965</v>
      </c>
      <c r="Q9" s="705">
        <v>1343.28</v>
      </c>
      <c r="R9" s="411">
        <v>165660.26</v>
      </c>
      <c r="S9" s="411">
        <v>2707.9869473684212</v>
      </c>
      <c r="T9" s="411">
        <v>1600.2119154567449</v>
      </c>
      <c r="U9" s="411">
        <v>167666.12706997205</v>
      </c>
      <c r="V9" s="706">
        <v>3109.6787674777506</v>
      </c>
      <c r="W9" s="920">
        <f>'[2]по полугодиям (2811)'!$AJ$28</f>
        <v>1601.5473350296834</v>
      </c>
      <c r="X9" s="918">
        <f>'[2]по полугодиям (2811)'!$AK$28</f>
        <v>174829.12253069913</v>
      </c>
      <c r="Y9" s="918">
        <f>'[2]по полугодиям (2811)'!$AL$28</f>
        <v>2812.4208416174997</v>
      </c>
      <c r="Z9" s="918">
        <f>'[2]по полугодиям (2811)'!$AS$28</f>
        <v>1703.5235416779037</v>
      </c>
      <c r="AA9" s="918">
        <f>'[2]по полугодиям (2811)'!$AT$28</f>
        <v>192171.13964371019</v>
      </c>
      <c r="AB9" s="919">
        <f>'[2]по полугодиям (2811)'!$AU$28</f>
        <v>3245.3082714187281</v>
      </c>
      <c r="AC9" s="915">
        <v>0.154</v>
      </c>
      <c r="AD9" s="687"/>
      <c r="AE9" s="687"/>
    </row>
    <row r="10" spans="1:31" s="404" customFormat="1" outlineLevel="1" x14ac:dyDescent="0.25">
      <c r="A10" s="405" t="s">
        <v>27</v>
      </c>
      <c r="B10" s="412">
        <v>766.83768296240748</v>
      </c>
      <c r="C10" s="412">
        <v>157554.73842557581</v>
      </c>
      <c r="D10" s="412">
        <v>1440.3479262740993</v>
      </c>
      <c r="E10" s="412">
        <v>783.92691917255263</v>
      </c>
      <c r="F10" s="413">
        <v>157077.5478485378</v>
      </c>
      <c r="G10" s="413">
        <v>1310.846091240569</v>
      </c>
      <c r="H10" s="413">
        <v>816.02677601816811</v>
      </c>
      <c r="I10" s="413">
        <v>166880.59068062829</v>
      </c>
      <c r="J10" s="695">
        <v>1380.4787336535371</v>
      </c>
      <c r="K10" s="707">
        <v>789.67846433875059</v>
      </c>
      <c r="L10" s="413">
        <v>166880.59068062829</v>
      </c>
      <c r="M10" s="413">
        <v>1294.4090829047568</v>
      </c>
      <c r="N10" s="413">
        <v>844.64891007584652</v>
      </c>
      <c r="O10" s="413">
        <v>197122.81261780104</v>
      </c>
      <c r="P10" s="708">
        <v>1552.6603849878163</v>
      </c>
      <c r="Q10" s="707">
        <v>854.89429563765384</v>
      </c>
      <c r="R10" s="413">
        <v>179728.87669516579</v>
      </c>
      <c r="S10" s="413">
        <v>1387.4724946671311</v>
      </c>
      <c r="T10" s="413">
        <v>861.51422293938629</v>
      </c>
      <c r="U10" s="413">
        <v>183199.77592879496</v>
      </c>
      <c r="V10" s="708">
        <v>1475.6186272228201</v>
      </c>
      <c r="W10" s="921">
        <f>'[2]по полугодиям (2811)'!$AJ$10</f>
        <v>852.5394177611513</v>
      </c>
      <c r="X10" s="922">
        <f>'[2]по полугодиям (2811)'!$AK$10</f>
        <v>190952.86162496562</v>
      </c>
      <c r="Y10" s="922">
        <f>'[2]по полугодиям (2811)'!$AL$10</f>
        <v>1403.5785669273926</v>
      </c>
      <c r="Z10" s="922">
        <f>'[2]по полугодиям (2811)'!$AS$10</f>
        <v>916.50675996953191</v>
      </c>
      <c r="AA10" s="922">
        <f>'[2]по полугодиям (2811)'!$AT$10</f>
        <v>208607.06302669144</v>
      </c>
      <c r="AB10" s="923">
        <f>'[2]по полугодиям (2811)'!$AU$10</f>
        <v>1612.3208645541472</v>
      </c>
      <c r="AC10" s="915">
        <v>0.14899999999999999</v>
      </c>
      <c r="AD10" s="687"/>
      <c r="AE10" s="687"/>
    </row>
    <row r="11" spans="1:31" s="404" customFormat="1" outlineLevel="1" x14ac:dyDescent="0.25">
      <c r="A11" s="408" t="s">
        <v>12</v>
      </c>
      <c r="B11" s="414">
        <v>1377.9302335412733</v>
      </c>
      <c r="C11" s="414">
        <v>157554.73842557581</v>
      </c>
      <c r="D11" s="414">
        <v>3646.2531671205074</v>
      </c>
      <c r="E11" s="415">
        <v>1297.1099999999999</v>
      </c>
      <c r="F11" s="416">
        <v>157077.5827682731</v>
      </c>
      <c r="G11" s="416">
        <v>2544.2426724031957</v>
      </c>
      <c r="H11" s="416">
        <v>1297.6400000000001</v>
      </c>
      <c r="I11" s="416">
        <v>166880.62</v>
      </c>
      <c r="J11" s="696">
        <v>2198.0218140944207</v>
      </c>
      <c r="K11" s="709">
        <v>1297.6367</v>
      </c>
      <c r="L11" s="416">
        <v>166880.62</v>
      </c>
      <c r="M11" s="416">
        <v>2403.6896600966884</v>
      </c>
      <c r="N11" s="416">
        <v>1330.7984309938568</v>
      </c>
      <c r="O11" s="416">
        <v>170608.11</v>
      </c>
      <c r="P11" s="710">
        <v>2466.4637763525284</v>
      </c>
      <c r="Q11" s="709">
        <v>1318.729969477889</v>
      </c>
      <c r="R11" s="416">
        <v>170608.11</v>
      </c>
      <c r="S11" s="416">
        <v>2133.7495879307808</v>
      </c>
      <c r="T11" s="416">
        <v>1318.729969477889</v>
      </c>
      <c r="U11" s="416">
        <v>183606.9679141797</v>
      </c>
      <c r="V11" s="710">
        <v>2297.3701398617768</v>
      </c>
      <c r="W11" s="924">
        <f>'[2]по полугодиям (2811)'!$AJ$12</f>
        <v>1279.1689557369386</v>
      </c>
      <c r="X11" s="925">
        <f>'[2]по полугодиям (2811)'!$AK$12</f>
        <v>191356.01639894504</v>
      </c>
      <c r="Y11" s="925">
        <f>'[2]по полугодиям (2811)'!$AL$12</f>
        <v>2200.6498917568679</v>
      </c>
      <c r="Z11" s="925">
        <f>'[2]по полугодиям (2811)'!$AS$12</f>
        <v>1279.1689557369386</v>
      </c>
      <c r="AA11" s="925">
        <f>'[2]по полугодиям (2811)'!$AT$12</f>
        <v>194469.33491820944</v>
      </c>
      <c r="AB11" s="926">
        <f>'[2]по полугодиям (2811)'!$AU$12</f>
        <v>2252.1820281192645</v>
      </c>
      <c r="AC11" s="915">
        <v>2.3E-2</v>
      </c>
      <c r="AD11" s="687"/>
      <c r="AE11" s="687"/>
    </row>
    <row r="12" spans="1:31" s="404" customFormat="1" outlineLevel="1" x14ac:dyDescent="0.25">
      <c r="A12" s="408" t="s">
        <v>11</v>
      </c>
      <c r="B12" s="414">
        <v>714.2169833025041</v>
      </c>
      <c r="C12" s="414">
        <v>157554.73842557581</v>
      </c>
      <c r="D12" s="414">
        <v>1250.3991582080662</v>
      </c>
      <c r="E12" s="415">
        <v>718.67</v>
      </c>
      <c r="F12" s="416">
        <v>157077.53512777711</v>
      </c>
      <c r="G12" s="416">
        <v>1154.0060393922977</v>
      </c>
      <c r="H12" s="416">
        <v>719.2</v>
      </c>
      <c r="I12" s="416">
        <v>166880.57999999999</v>
      </c>
      <c r="J12" s="696">
        <v>1216.1143499670152</v>
      </c>
      <c r="K12" s="709">
        <v>719.19629999999995</v>
      </c>
      <c r="L12" s="416">
        <v>166880.57999999999</v>
      </c>
      <c r="M12" s="416">
        <v>1140.4899406397496</v>
      </c>
      <c r="N12" s="416">
        <v>762.81678742343797</v>
      </c>
      <c r="O12" s="416">
        <v>206781.74</v>
      </c>
      <c r="P12" s="710">
        <v>1398.8425409197246</v>
      </c>
      <c r="Q12" s="709">
        <v>762.82</v>
      </c>
      <c r="R12" s="416">
        <v>183051.44170554768</v>
      </c>
      <c r="S12" s="416">
        <v>1239.3318026330942</v>
      </c>
      <c r="T12" s="416">
        <v>769.24010834259775</v>
      </c>
      <c r="U12" s="416">
        <v>183051.44170554768</v>
      </c>
      <c r="V12" s="710">
        <v>1309.7748350494337</v>
      </c>
      <c r="W12" s="924">
        <f>'[2]по полугодиям (2811)'!$AJ$11</f>
        <v>768.62324093115433</v>
      </c>
      <c r="X12" s="925">
        <f>'[2]по полугодиям (2811)'!$AK$11</f>
        <v>190800.49019031302</v>
      </c>
      <c r="Y12" s="925">
        <f>'[2]по полугодиям (2811)'!$AL$11</f>
        <v>1246.7980998320593</v>
      </c>
      <c r="Z12" s="925">
        <f>'[2]по полугодиям (2811)'!$AS$11</f>
        <v>825.85790705732575</v>
      </c>
      <c r="AA12" s="925">
        <f>'[2]по полугодиям (2811)'!$AT$11</f>
        <v>214665.05468910089</v>
      </c>
      <c r="AB12" s="926">
        <f>'[2]по полугодиям (2811)'!$AU$11</f>
        <v>1452.3850312161514</v>
      </c>
      <c r="AC12" s="915">
        <v>0.16500000000000001</v>
      </c>
      <c r="AD12" s="687"/>
      <c r="AE12" s="687"/>
    </row>
    <row r="13" spans="1:31" s="417" customFormat="1" outlineLevel="1" x14ac:dyDescent="0.25">
      <c r="A13" s="405" t="s">
        <v>28</v>
      </c>
      <c r="B13" s="413">
        <v>962.66770789497343</v>
      </c>
      <c r="C13" s="413">
        <v>217283.03502276842</v>
      </c>
      <c r="D13" s="412">
        <v>1909.3430314315335</v>
      </c>
      <c r="E13" s="412">
        <v>986.29612991229283</v>
      </c>
      <c r="F13" s="413">
        <v>216748.89512134402</v>
      </c>
      <c r="G13" s="413">
        <v>1906.8688257459251</v>
      </c>
      <c r="H13" s="413">
        <v>1023.7637844724934</v>
      </c>
      <c r="I13" s="413">
        <v>230131.33196905704</v>
      </c>
      <c r="J13" s="695">
        <v>2235.753407379354</v>
      </c>
      <c r="K13" s="707">
        <v>980.6146581754258</v>
      </c>
      <c r="L13" s="413">
        <v>230131.16120557528</v>
      </c>
      <c r="M13" s="413">
        <v>1911.0613713539092</v>
      </c>
      <c r="N13" s="413">
        <v>1098.8420733665928</v>
      </c>
      <c r="O13" s="413">
        <v>263044.96475283476</v>
      </c>
      <c r="P13" s="708">
        <v>2284.2760924980439</v>
      </c>
      <c r="Q13" s="707">
        <v>983.39822300548803</v>
      </c>
      <c r="R13" s="413">
        <v>242357.69980365265</v>
      </c>
      <c r="S13" s="413">
        <v>1920.7984660043337</v>
      </c>
      <c r="T13" s="413">
        <v>1005.4346026259271</v>
      </c>
      <c r="U13" s="413">
        <v>242357.69980365265</v>
      </c>
      <c r="V13" s="708">
        <v>2083.0150033121126</v>
      </c>
      <c r="W13" s="921">
        <f>'[2]по полугодиям (2811)'!$AJ$45</f>
        <v>1084.3002203245553</v>
      </c>
      <c r="X13" s="922">
        <f>'[2]по полугодиям (2811)'!$AK$45</f>
        <v>256531.34579511112</v>
      </c>
      <c r="Y13" s="922">
        <f>'[2]по полугодиям (2811)'!$AL$45</f>
        <v>2007.0578405002007</v>
      </c>
      <c r="Z13" s="922">
        <f>'[2]по полугодиям (2811)'!$AS$45</f>
        <v>1345.5644211499193</v>
      </c>
      <c r="AA13" s="922">
        <f>'[2]по полугодиям (2811)'!$AT$45</f>
        <v>272018.61955963378</v>
      </c>
      <c r="AB13" s="923">
        <f>'[2]по полугодиям (2811)'!$AU$45</f>
        <v>2531.3492198267641</v>
      </c>
      <c r="AC13" s="915">
        <v>0.26100000000000001</v>
      </c>
      <c r="AD13" s="687"/>
      <c r="AE13" s="687"/>
    </row>
    <row r="14" spans="1:31" s="404" customFormat="1" outlineLevel="1" x14ac:dyDescent="0.25">
      <c r="A14" s="408" t="s">
        <v>13</v>
      </c>
      <c r="B14" s="418">
        <v>943.16873712828783</v>
      </c>
      <c r="C14" s="418">
        <v>217283.0350227684</v>
      </c>
      <c r="D14" s="409">
        <v>1753.8570810135714</v>
      </c>
      <c r="E14" s="410">
        <v>938.35</v>
      </c>
      <c r="F14" s="411">
        <v>216745.12769968936</v>
      </c>
      <c r="G14" s="411">
        <v>1710.6348904376175</v>
      </c>
      <c r="H14" s="411">
        <v>959.94</v>
      </c>
      <c r="I14" s="411">
        <v>230127.34</v>
      </c>
      <c r="J14" s="694">
        <v>1943.5344714029502</v>
      </c>
      <c r="K14" s="705">
        <v>959.94179999999994</v>
      </c>
      <c r="L14" s="411">
        <v>230127.34</v>
      </c>
      <c r="M14" s="411">
        <v>1779.8701419050772</v>
      </c>
      <c r="N14" s="411">
        <v>1057.4074938386036</v>
      </c>
      <c r="O14" s="411">
        <v>261169.57</v>
      </c>
      <c r="P14" s="706">
        <v>2106.1171584389363</v>
      </c>
      <c r="Q14" s="705">
        <v>1057.4100000000001</v>
      </c>
      <c r="R14" s="411">
        <v>245974.72463277463</v>
      </c>
      <c r="S14" s="411">
        <v>1865.1528677548338</v>
      </c>
      <c r="T14" s="411">
        <v>1116.0557891395797</v>
      </c>
      <c r="U14" s="411">
        <v>245974.72463277463</v>
      </c>
      <c r="V14" s="706">
        <v>2032.0908774500954</v>
      </c>
      <c r="W14" s="920">
        <f>'[2]по полугодиям (2811)'!$AJ$20</f>
        <v>1116.1532827145666</v>
      </c>
      <c r="X14" s="918">
        <f>'[2]по полугодиям (2811)'!$AK$20</f>
        <v>245787.26068437402</v>
      </c>
      <c r="Y14" s="918">
        <f>'[2]по полугодиям (2811)'!$AL$20</f>
        <v>1957.894872457189</v>
      </c>
      <c r="Z14" s="918">
        <f>'[2]по полугодиям (2811)'!$AS$20</f>
        <v>1257.7772031761217</v>
      </c>
      <c r="AA14" s="918">
        <f>'[2]по полугодиям (2811)'!$AT$20</f>
        <v>245787.26068437402</v>
      </c>
      <c r="AB14" s="919">
        <f>'[2]по полугодиям (2811)'!$AU$20</f>
        <v>2228.6215576891191</v>
      </c>
      <c r="AC14" s="915">
        <v>0.13800000000000001</v>
      </c>
      <c r="AD14" s="687"/>
      <c r="AE14" s="687"/>
    </row>
    <row r="15" spans="1:31" s="404" customFormat="1" outlineLevel="1" x14ac:dyDescent="0.25">
      <c r="A15" s="408" t="s">
        <v>14</v>
      </c>
      <c r="B15" s="418">
        <v>660.55798939691238</v>
      </c>
      <c r="C15" s="418">
        <v>217283.0350227684</v>
      </c>
      <c r="D15" s="409">
        <v>1508.0056696330546</v>
      </c>
      <c r="E15" s="410">
        <v>676.01</v>
      </c>
      <c r="F15" s="411">
        <v>216745.13735805466</v>
      </c>
      <c r="G15" s="411">
        <v>1527.3820616355667</v>
      </c>
      <c r="H15" s="411">
        <v>676.37</v>
      </c>
      <c r="I15" s="411">
        <v>230127.35</v>
      </c>
      <c r="J15" s="694">
        <v>1811.786258509625</v>
      </c>
      <c r="K15" s="705">
        <v>676.37220000000002</v>
      </c>
      <c r="L15" s="411">
        <v>230127.35</v>
      </c>
      <c r="M15" s="411">
        <v>1559.4981428988081</v>
      </c>
      <c r="N15" s="411">
        <v>767.55264505745731</v>
      </c>
      <c r="O15" s="411">
        <v>243563.74</v>
      </c>
      <c r="P15" s="706">
        <v>1838.0492111513993</v>
      </c>
      <c r="Q15" s="705">
        <v>767.55</v>
      </c>
      <c r="R15" s="411">
        <v>232169.38594339328</v>
      </c>
      <c r="S15" s="411">
        <v>1723.1343208066567</v>
      </c>
      <c r="T15" s="411">
        <v>782.00661710581471</v>
      </c>
      <c r="U15" s="411">
        <v>232169.38594339328</v>
      </c>
      <c r="V15" s="706">
        <v>1864.0544176446522</v>
      </c>
      <c r="W15" s="920">
        <f>'[2]по полугодиям (2811)'!$AJ$21</f>
        <v>782.10073161126491</v>
      </c>
      <c r="X15" s="918">
        <f>'[2]по полугодиям (2811)'!$AK$21</f>
        <v>242570.27696820456</v>
      </c>
      <c r="Y15" s="918">
        <f>'[2]по полугодиям (2811)'!$AL$21</f>
        <v>1500.3886423446786</v>
      </c>
      <c r="Z15" s="918">
        <f>'[2]по полугодиям (2811)'!$AS$21</f>
        <v>877.41388399548271</v>
      </c>
      <c r="AA15" s="918">
        <f>'[2]по полугодиям (2811)'!$AT$21</f>
        <v>289307.90615621785</v>
      </c>
      <c r="AB15" s="919">
        <f>'[2]по полугодиям (2811)'!$AU$21</f>
        <v>2063.843307149873</v>
      </c>
      <c r="AC15" s="915">
        <v>0.376</v>
      </c>
      <c r="AD15" s="687"/>
      <c r="AE15" s="687"/>
    </row>
    <row r="16" spans="1:31" s="404" customFormat="1" outlineLevel="1" x14ac:dyDescent="0.25">
      <c r="A16" s="408" t="s">
        <v>15</v>
      </c>
      <c r="B16" s="419">
        <v>857.98653283811473</v>
      </c>
      <c r="C16" s="419">
        <v>217283.0350227684</v>
      </c>
      <c r="D16" s="414">
        <v>1747.0429119333951</v>
      </c>
      <c r="E16" s="415">
        <v>854.66</v>
      </c>
      <c r="F16" s="416">
        <v>216768.87024137791</v>
      </c>
      <c r="G16" s="416">
        <v>1591.1751761688995</v>
      </c>
      <c r="H16" s="416">
        <v>880.15</v>
      </c>
      <c r="I16" s="416">
        <v>230152.5</v>
      </c>
      <c r="J16" s="696">
        <v>2011.2483974718111</v>
      </c>
      <c r="K16" s="709">
        <v>880.14779999999996</v>
      </c>
      <c r="L16" s="416">
        <v>230152.5</v>
      </c>
      <c r="M16" s="416">
        <v>1545.6119615184489</v>
      </c>
      <c r="N16" s="416">
        <v>1045.5525785927011</v>
      </c>
      <c r="O16" s="416">
        <v>266004.33</v>
      </c>
      <c r="P16" s="710">
        <v>1890.5557184810257</v>
      </c>
      <c r="Q16" s="705">
        <v>982.59746661691725</v>
      </c>
      <c r="R16" s="411">
        <v>258791.76183261489</v>
      </c>
      <c r="S16" s="411">
        <v>1693.388319693782</v>
      </c>
      <c r="T16" s="411">
        <v>982.59746661691725</v>
      </c>
      <c r="U16" s="411">
        <v>258791.76183261489</v>
      </c>
      <c r="V16" s="706">
        <v>1844.2685030218081</v>
      </c>
      <c r="W16" s="920">
        <f>'[2]по полугодиям (2811)'!$AJ$22</f>
        <v>982.55174208031076</v>
      </c>
      <c r="X16" s="918">
        <f>'[2]по полугодиям (2811)'!$AK$22</f>
        <v>271252.07030059124</v>
      </c>
      <c r="Y16" s="918">
        <f>'[2]по полугодиям (2811)'!$AL$22</f>
        <v>1707.471810623591</v>
      </c>
      <c r="Z16" s="918">
        <f>'[2]по полугодиям (2811)'!$AS$22</f>
        <v>1098.0767912862766</v>
      </c>
      <c r="AA16" s="918">
        <f>'[2]по полугодиям (2811)'!$AT$22</f>
        <v>280125.63194147975</v>
      </c>
      <c r="AB16" s="919">
        <f>'[2]по полугодиям (2811)'!$AU$22</f>
        <v>1984.0252101635074</v>
      </c>
      <c r="AC16" s="915">
        <v>0.16200000000000001</v>
      </c>
      <c r="AD16" s="687"/>
      <c r="AE16" s="687"/>
    </row>
    <row r="17" spans="1:31" s="404" customFormat="1" outlineLevel="1" x14ac:dyDescent="0.25">
      <c r="A17" s="408" t="s">
        <v>16</v>
      </c>
      <c r="B17" s="418">
        <v>691.28815900485506</v>
      </c>
      <c r="C17" s="418">
        <v>217283.0350227684</v>
      </c>
      <c r="D17" s="409">
        <v>1597.569440128661</v>
      </c>
      <c r="E17" s="410">
        <v>688.03</v>
      </c>
      <c r="F17" s="411">
        <v>216745.1443024991</v>
      </c>
      <c r="G17" s="411">
        <v>1658.5242083580667</v>
      </c>
      <c r="H17" s="411">
        <v>708.17</v>
      </c>
      <c r="I17" s="411">
        <v>230127.35999999999</v>
      </c>
      <c r="J17" s="694">
        <v>1978.728720083757</v>
      </c>
      <c r="K17" s="705">
        <v>708.1721</v>
      </c>
      <c r="L17" s="411">
        <v>230127.35999999999</v>
      </c>
      <c r="M17" s="411">
        <v>1757.1412111551454</v>
      </c>
      <c r="N17" s="411">
        <v>914.73870096298208</v>
      </c>
      <c r="O17" s="411">
        <v>253976.66</v>
      </c>
      <c r="P17" s="706">
        <v>2093.8140905746272</v>
      </c>
      <c r="Q17" s="705">
        <v>914.74</v>
      </c>
      <c r="R17" s="411">
        <v>245603.99366355775</v>
      </c>
      <c r="S17" s="411">
        <v>1964.0805853178354</v>
      </c>
      <c r="T17" s="411">
        <v>919.18969500155561</v>
      </c>
      <c r="U17" s="411">
        <v>245603.99366355775</v>
      </c>
      <c r="V17" s="706">
        <v>2136.5018251375923</v>
      </c>
      <c r="W17" s="920">
        <f>'[2]по полугодиям (2811)'!$AJ$23</f>
        <v>922.57357971351405</v>
      </c>
      <c r="X17" s="918">
        <f>'[2]по полугодиям (2811)'!$AK$23</f>
        <v>241381.71141185969</v>
      </c>
      <c r="Y17" s="918">
        <f>'[2]по полугодиям (2811)'!$AL$23</f>
        <v>1976.9213909857046</v>
      </c>
      <c r="Z17" s="918">
        <f>'[2]по полугодиям (2811)'!$AS$23</f>
        <v>1086.7027003151275</v>
      </c>
      <c r="AA17" s="918">
        <f>'[2]по полугодиям (2811)'!$AT$23</f>
        <v>241381.71141185969</v>
      </c>
      <c r="AB17" s="919">
        <f>'[2]по полугодиям (2811)'!$AU$23</f>
        <v>2303.3323669774909</v>
      </c>
      <c r="AC17" s="915">
        <v>0.16500000000000001</v>
      </c>
      <c r="AD17" s="687"/>
      <c r="AE17" s="687"/>
    </row>
    <row r="18" spans="1:31" s="404" customFormat="1" outlineLevel="1" x14ac:dyDescent="0.25">
      <c r="A18" s="408" t="s">
        <v>17</v>
      </c>
      <c r="B18" s="418">
        <v>946.91386728806867</v>
      </c>
      <c r="C18" s="418">
        <v>217283.0350227684</v>
      </c>
      <c r="D18" s="409">
        <v>2490.4332942745632</v>
      </c>
      <c r="E18" s="410">
        <v>971.56</v>
      </c>
      <c r="F18" s="411">
        <v>216745.13163193379</v>
      </c>
      <c r="G18" s="411">
        <v>2586.3196821778806</v>
      </c>
      <c r="H18" s="411">
        <v>983.75</v>
      </c>
      <c r="I18" s="411">
        <v>230127.34</v>
      </c>
      <c r="J18" s="694">
        <v>2913.9697035394752</v>
      </c>
      <c r="K18" s="705">
        <v>983.74509999999998</v>
      </c>
      <c r="L18" s="411">
        <v>230127.34</v>
      </c>
      <c r="M18" s="411">
        <v>2274.3988642096697</v>
      </c>
      <c r="N18" s="411">
        <v>1081.5874373528745</v>
      </c>
      <c r="O18" s="411">
        <v>249462.97</v>
      </c>
      <c r="P18" s="706">
        <v>2743.6565751515709</v>
      </c>
      <c r="Q18" s="705">
        <v>1077.9748944642306</v>
      </c>
      <c r="R18" s="411">
        <v>239681.37390333638</v>
      </c>
      <c r="S18" s="411">
        <v>2344.5235637309343</v>
      </c>
      <c r="T18" s="411">
        <v>1077.9748944642306</v>
      </c>
      <c r="U18" s="411">
        <v>239681.37390333638</v>
      </c>
      <c r="V18" s="706">
        <v>2544.0471128599429</v>
      </c>
      <c r="W18" s="927">
        <f>'[2]по полугодиям (2811)'!$AJ$24</f>
        <v>1077.9821416972727</v>
      </c>
      <c r="X18" s="918">
        <f>'[2]по полугодиям (2811)'!$AK$24</f>
        <v>249998.22529575237</v>
      </c>
      <c r="Y18" s="918">
        <f>'[2]по полугодиям (2811)'!$AL$24</f>
        <v>2383.6278015674047</v>
      </c>
      <c r="Z18" s="918">
        <f>'[2]по полугодиям (2811)'!$AS$24</f>
        <v>1227.2057479662178</v>
      </c>
      <c r="AA18" s="918">
        <f>'[2]по полугодиям (2811)'!$AT$24</f>
        <v>249998.22529575237</v>
      </c>
      <c r="AB18" s="919">
        <f>'[2]по полугодиям (2811)'!$AU$24</f>
        <v>2810.9383047988008</v>
      </c>
      <c r="AC18" s="915">
        <v>0.17899999999999999</v>
      </c>
      <c r="AD18" s="687"/>
      <c r="AE18" s="687"/>
    </row>
    <row r="19" spans="1:31" s="404" customFormat="1" outlineLevel="1" x14ac:dyDescent="0.25">
      <c r="A19" s="408" t="s">
        <v>18</v>
      </c>
      <c r="B19" s="418">
        <v>3123.3760936790582</v>
      </c>
      <c r="C19" s="418">
        <v>217283.0350227684</v>
      </c>
      <c r="D19" s="409">
        <v>4481.1653460554307</v>
      </c>
      <c r="E19" s="411">
        <v>3137.8</v>
      </c>
      <c r="F19" s="411">
        <v>216780.14405159565</v>
      </c>
      <c r="G19" s="411">
        <v>4210.0888286586296</v>
      </c>
      <c r="H19" s="411">
        <v>3152</v>
      </c>
      <c r="I19" s="411">
        <v>230164.45</v>
      </c>
      <c r="J19" s="694">
        <v>4439.0946281848674</v>
      </c>
      <c r="K19" s="705">
        <v>2721.0883781456805</v>
      </c>
      <c r="L19" s="411">
        <v>230164.45</v>
      </c>
      <c r="M19" s="411">
        <v>3816.8649061404853</v>
      </c>
      <c r="N19" s="411">
        <v>2721.0883781456805</v>
      </c>
      <c r="O19" s="411">
        <v>352834.47</v>
      </c>
      <c r="P19" s="706">
        <v>4521.4639322222192</v>
      </c>
      <c r="Q19" s="705">
        <v>2721.09</v>
      </c>
      <c r="R19" s="411">
        <v>264092.84646987752</v>
      </c>
      <c r="S19" s="411">
        <v>3971.3408683651151</v>
      </c>
      <c r="T19" s="411">
        <v>2725.2057083381769</v>
      </c>
      <c r="U19" s="411">
        <v>264092.84646987752</v>
      </c>
      <c r="V19" s="706">
        <v>4090.9321887048309</v>
      </c>
      <c r="W19" s="920">
        <f>'[2]по полугодиям (2811)'!$AJ$25</f>
        <v>2744.6539951891582</v>
      </c>
      <c r="X19" s="918">
        <f>'[2]по полугодиям (2811)'!$AK$25</f>
        <v>265607.51533189032</v>
      </c>
      <c r="Y19" s="918">
        <f>'[2]по полугодиям (2811)'!$AL$25</f>
        <v>4059.3214732250467</v>
      </c>
      <c r="Z19" s="918">
        <f>'[2]по полугодиям (2811)'!$AS$25</f>
        <v>2981.6747739891284</v>
      </c>
      <c r="AA19" s="918">
        <f>'[2]по полугодиям (2811)'!$AT$25</f>
        <v>265607.51533189032</v>
      </c>
      <c r="AB19" s="919">
        <f>'[2]по полугодиям (2811)'!$AU$25</f>
        <v>4181.9543719087142</v>
      </c>
      <c r="AC19" s="915">
        <v>0.03</v>
      </c>
      <c r="AD19" s="687"/>
      <c r="AE19" s="687"/>
    </row>
    <row r="20" spans="1:31" s="404" customFormat="1" outlineLevel="1" x14ac:dyDescent="0.25">
      <c r="A20" s="408" t="s">
        <v>368</v>
      </c>
      <c r="B20" s="418">
        <v>4202.9213425249318</v>
      </c>
      <c r="C20" s="418">
        <v>217283.0350227684</v>
      </c>
      <c r="D20" s="409">
        <v>5796.3980504691654</v>
      </c>
      <c r="E20" s="411">
        <v>4285.87</v>
      </c>
      <c r="F20" s="411">
        <v>216745.21690189789</v>
      </c>
      <c r="G20" s="411">
        <v>5778.440626790687</v>
      </c>
      <c r="H20" s="411">
        <v>4286.22</v>
      </c>
      <c r="I20" s="411">
        <v>230127.43</v>
      </c>
      <c r="J20" s="694">
        <v>6024.8811980543114</v>
      </c>
      <c r="K20" s="705">
        <v>4145.1185637328444</v>
      </c>
      <c r="L20" s="411">
        <v>230127.43</v>
      </c>
      <c r="M20" s="411">
        <v>5727.4443035554896</v>
      </c>
      <c r="N20" s="411">
        <v>4145.1185637328444</v>
      </c>
      <c r="O20" s="411">
        <v>372522.29</v>
      </c>
      <c r="P20" s="706">
        <v>6960.3167834681708</v>
      </c>
      <c r="Q20" s="705"/>
      <c r="R20" s="411"/>
      <c r="S20" s="411"/>
      <c r="T20" s="411"/>
      <c r="U20" s="411"/>
      <c r="V20" s="706"/>
      <c r="W20" s="920">
        <f>'[2]по полугодиям (2811)'!$AJ$43</f>
        <v>3499.66</v>
      </c>
      <c r="X20" s="918">
        <f>'[2]по полугодиям (2811)'!$AK$43</f>
        <v>399091.61</v>
      </c>
      <c r="Y20" s="918">
        <f>'[2]по полугодиям (2811)'!$AL$43</f>
        <v>5761.5000000000009</v>
      </c>
      <c r="Z20" s="918">
        <f>'[2]по полугодиям (2811)'!$AS$43</f>
        <v>6150.5</v>
      </c>
      <c r="AA20" s="918">
        <f>'[2]по полугодиям (2811)'!$AT$43</f>
        <v>428307.42</v>
      </c>
      <c r="AB20" s="919">
        <f>'[2]по полугодиям (2811)'!$AU$43</f>
        <v>8478.02</v>
      </c>
      <c r="AC20" s="915">
        <v>0.47099999999999997</v>
      </c>
      <c r="AD20" s="687"/>
      <c r="AE20" s="687"/>
    </row>
    <row r="21" spans="1:31" s="404" customFormat="1" outlineLevel="1" x14ac:dyDescent="0.25">
      <c r="A21" s="405" t="s">
        <v>29</v>
      </c>
      <c r="B21" s="407">
        <v>1170.5728951468327</v>
      </c>
      <c r="C21" s="407">
        <v>280421.47441922221</v>
      </c>
      <c r="D21" s="406">
        <v>2055.7946122618787</v>
      </c>
      <c r="E21" s="407">
        <v>1250.1548863265984</v>
      </c>
      <c r="F21" s="407">
        <v>278373.94264962384</v>
      </c>
      <c r="G21" s="407">
        <v>2003.4882987220976</v>
      </c>
      <c r="H21" s="407">
        <v>1248.4721529387784</v>
      </c>
      <c r="I21" s="407">
        <v>296101.5</v>
      </c>
      <c r="J21" s="693">
        <v>2174.1644825149547</v>
      </c>
      <c r="K21" s="703">
        <v>1258.1870489516198</v>
      </c>
      <c r="L21" s="407">
        <v>294136.55227272731</v>
      </c>
      <c r="M21" s="407">
        <v>2040.1675222917945</v>
      </c>
      <c r="N21" s="407">
        <v>1326.0043188568759</v>
      </c>
      <c r="O21" s="407">
        <v>321480.62570909091</v>
      </c>
      <c r="P21" s="704">
        <v>2284.2029223198397</v>
      </c>
      <c r="Q21" s="703">
        <v>1348.3481086306635</v>
      </c>
      <c r="R21" s="407">
        <v>309618.60056671523</v>
      </c>
      <c r="S21" s="407">
        <v>2141.7179745856743</v>
      </c>
      <c r="T21" s="407">
        <v>1357.5531020433496</v>
      </c>
      <c r="U21" s="407">
        <v>329060.56222583551</v>
      </c>
      <c r="V21" s="704">
        <v>2311.888306150408</v>
      </c>
      <c r="W21" s="928">
        <f>'[2]по полугодиям (2811)'!$AJ$32</f>
        <v>1259.4694904245841</v>
      </c>
      <c r="X21" s="916">
        <f>'[2]по полугодиям (2811)'!$AK$32</f>
        <v>239724.30175480683</v>
      </c>
      <c r="Y21" s="916">
        <f>'[2]по полугодиям (2811)'!$AL$32</f>
        <v>2027.1913692263927</v>
      </c>
      <c r="Z21" s="916">
        <f>'[2]по полугодиям (2811)'!$AS$32</f>
        <v>1383.1864891602459</v>
      </c>
      <c r="AA21" s="916">
        <f>'[2]по полугодиям (2811)'!$AT$32</f>
        <v>243910.39910730635</v>
      </c>
      <c r="AB21" s="929">
        <f>'[2]по полугодиям (2811)'!$AU$32</f>
        <v>2273.6430899559778</v>
      </c>
      <c r="AC21" s="915">
        <v>0.122</v>
      </c>
      <c r="AD21" s="687"/>
      <c r="AE21" s="687"/>
    </row>
    <row r="22" spans="1:31" s="404" customFormat="1" outlineLevel="1" x14ac:dyDescent="0.25">
      <c r="A22" s="408" t="s">
        <v>20</v>
      </c>
      <c r="B22" s="418">
        <v>1031.130282033208</v>
      </c>
      <c r="C22" s="418">
        <v>150975.63510642989</v>
      </c>
      <c r="D22" s="409">
        <v>1640.7237465863145</v>
      </c>
      <c r="E22" s="411">
        <v>1079.25</v>
      </c>
      <c r="F22" s="411">
        <v>150849.34988716154</v>
      </c>
      <c r="G22" s="411">
        <v>1652.9577311547757</v>
      </c>
      <c r="H22" s="411">
        <v>1079.98</v>
      </c>
      <c r="I22" s="411">
        <v>160277.82</v>
      </c>
      <c r="J22" s="694">
        <v>1677.54688901744</v>
      </c>
      <c r="K22" s="705">
        <v>1079.9784999999999</v>
      </c>
      <c r="L22" s="411">
        <v>160277.82</v>
      </c>
      <c r="M22" s="411">
        <v>1680.2536136882936</v>
      </c>
      <c r="N22" s="411">
        <v>1125.783068583306</v>
      </c>
      <c r="O22" s="411">
        <v>216666.49</v>
      </c>
      <c r="P22" s="706">
        <v>2005.4397245236664</v>
      </c>
      <c r="Q22" s="705">
        <v>1122.8981306896919</v>
      </c>
      <c r="R22" s="411">
        <v>181274.27974510335</v>
      </c>
      <c r="S22" s="411">
        <v>1801.7887306277414</v>
      </c>
      <c r="T22" s="411">
        <v>1122.8981306896919</v>
      </c>
      <c r="U22" s="411">
        <v>181274.27974510335</v>
      </c>
      <c r="V22" s="706">
        <v>1906.5376247820541</v>
      </c>
      <c r="W22" s="920">
        <f>'[2]по полугодиям (2811)'!$AJ$17</f>
        <v>1121.7254999156601</v>
      </c>
      <c r="X22" s="918">
        <f>'[2]по полугодиям (2811)'!$AK$17</f>
        <v>182376.65918237233</v>
      </c>
      <c r="Y22" s="918">
        <f>'[2]по полугодиям (2811)'!$AL$17</f>
        <v>1771.4713130420387</v>
      </c>
      <c r="Z22" s="918">
        <f>'[2]по полугодиям (2811)'!$AS$17</f>
        <v>1201.6692097290372</v>
      </c>
      <c r="AA22" s="918">
        <f>'[2]по полугодиям (2811)'!$AT$17</f>
        <v>182376.65918237233</v>
      </c>
      <c r="AB22" s="919">
        <f>'[2]по полугодиям (2811)'!$AU$17</f>
        <v>2007.3217048614551</v>
      </c>
      <c r="AC22" s="915">
        <v>0.13300000000000001</v>
      </c>
      <c r="AD22" s="687"/>
      <c r="AE22" s="687"/>
    </row>
    <row r="23" spans="1:31" s="404" customFormat="1" outlineLevel="1" x14ac:dyDescent="0.25">
      <c r="A23" s="408" t="s">
        <v>23</v>
      </c>
      <c r="B23" s="418">
        <v>1467.3292461305073</v>
      </c>
      <c r="C23" s="418">
        <v>280421.47441922221</v>
      </c>
      <c r="D23" s="409">
        <v>2399.9745299561114</v>
      </c>
      <c r="E23" s="411">
        <v>1463.45</v>
      </c>
      <c r="F23" s="411">
        <v>278373.94264962379</v>
      </c>
      <c r="G23" s="411">
        <v>2129.3980575938976</v>
      </c>
      <c r="H23" s="411">
        <v>1464.32</v>
      </c>
      <c r="I23" s="411">
        <v>296101.5</v>
      </c>
      <c r="J23" s="694">
        <v>2351.4053039418727</v>
      </c>
      <c r="K23" s="705">
        <v>1464.3191999999999</v>
      </c>
      <c r="L23" s="411">
        <v>285454</v>
      </c>
      <c r="M23" s="411">
        <v>2100.6067369927728</v>
      </c>
      <c r="N23" s="411">
        <v>1520.7784828083295</v>
      </c>
      <c r="O23" s="411">
        <v>285454</v>
      </c>
      <c r="P23" s="706">
        <v>2383.674261634108</v>
      </c>
      <c r="Q23" s="705">
        <v>1520.78</v>
      </c>
      <c r="R23" s="411">
        <v>285454</v>
      </c>
      <c r="S23" s="411">
        <v>2213.0583824144314</v>
      </c>
      <c r="T23" s="411">
        <v>1541.9408001878073</v>
      </c>
      <c r="U23" s="411">
        <v>302907.15460650361</v>
      </c>
      <c r="V23" s="706">
        <v>2422.846474011219</v>
      </c>
      <c r="W23" s="920">
        <f>'[2]по полугодиям (2811)'!$AJ$15</f>
        <v>1541.7391991692168</v>
      </c>
      <c r="X23" s="918">
        <f>'[2]по полугодиям (2811)'!$AK$15</f>
        <v>316605.17477395531</v>
      </c>
      <c r="Y23" s="918">
        <f>'[2]по полугодиям (2811)'!$AL$15</f>
        <v>2375.106251577326</v>
      </c>
      <c r="Z23" s="918">
        <f>'[2]по полугодиям (2811)'!$AS$15</f>
        <v>1701.7643577309802</v>
      </c>
      <c r="AA23" s="918">
        <f>'[2]по полугодиям (2811)'!$AT$15</f>
        <v>378389.04327928554</v>
      </c>
      <c r="AB23" s="919">
        <f>'[2]по полугодиям (2811)'!$AU$15</f>
        <v>2731.9536738128313</v>
      </c>
      <c r="AC23" s="915">
        <v>0.15</v>
      </c>
      <c r="AD23" s="687"/>
      <c r="AE23" s="687"/>
    </row>
    <row r="24" spans="1:31" s="404" customFormat="1" outlineLevel="1" x14ac:dyDescent="0.25">
      <c r="A24" s="408" t="s">
        <v>21</v>
      </c>
      <c r="B24" s="418">
        <v>1200.7665214706899</v>
      </c>
      <c r="C24" s="418">
        <v>280421.47441922221</v>
      </c>
      <c r="D24" s="409">
        <v>2250.4725754463839</v>
      </c>
      <c r="E24" s="411">
        <v>1325.52</v>
      </c>
      <c r="F24" s="411">
        <v>278373.94264962379</v>
      </c>
      <c r="G24" s="411">
        <v>2242.1975405202038</v>
      </c>
      <c r="H24" s="411">
        <v>1326.39</v>
      </c>
      <c r="I24" s="411">
        <v>296101.5</v>
      </c>
      <c r="J24" s="694">
        <v>2409.3627793177911</v>
      </c>
      <c r="K24" s="705">
        <v>1326.3867</v>
      </c>
      <c r="L24" s="411">
        <v>296101.5</v>
      </c>
      <c r="M24" s="411">
        <v>2256.165802157223</v>
      </c>
      <c r="N24" s="411">
        <v>1511.5955068434037</v>
      </c>
      <c r="O24" s="411">
        <v>338519.24</v>
      </c>
      <c r="P24" s="706">
        <v>2866.8164514717796</v>
      </c>
      <c r="Q24" s="705">
        <v>1511.6</v>
      </c>
      <c r="R24" s="411">
        <v>338519.24</v>
      </c>
      <c r="S24" s="411">
        <v>2541.5500807868507</v>
      </c>
      <c r="T24" s="411">
        <v>1559.9514396367408</v>
      </c>
      <c r="U24" s="411">
        <v>374420.98535193584</v>
      </c>
      <c r="V24" s="706">
        <v>2927.6867652029614</v>
      </c>
      <c r="W24" s="920">
        <f>'[2]по полугодиям (2811)'!$AJ$14</f>
        <v>1560.7849597705219</v>
      </c>
      <c r="X24" s="918">
        <f>'[2]по полугодиям (2811)'!$AK$14</f>
        <v>332760.6231859902</v>
      </c>
      <c r="Y24" s="918">
        <f>'[2]по полугодиям (2811)'!$AL$14</f>
        <v>2571.7539344836841</v>
      </c>
      <c r="Z24" s="918">
        <f>'[2]по полугодиям (2811)'!$AS$14</f>
        <v>1731.6394850034549</v>
      </c>
      <c r="AA24" s="918">
        <f>'[2]по полугодиям (2811)'!$AT$14</f>
        <v>332760.6231859902</v>
      </c>
      <c r="AB24" s="919">
        <f>'[2]по полугодиям (2811)'!$AU$14</f>
        <v>2857.6839616312086</v>
      </c>
      <c r="AC24" s="915">
        <v>0.111</v>
      </c>
      <c r="AD24" s="687"/>
      <c r="AE24" s="687"/>
    </row>
    <row r="25" spans="1:31" s="404" customFormat="1" ht="15.75" outlineLevel="1" thickBot="1" x14ac:dyDescent="0.3">
      <c r="A25" s="408" t="s">
        <v>22</v>
      </c>
      <c r="B25" s="418">
        <v>1027.5307442393153</v>
      </c>
      <c r="C25" s="418">
        <v>280421.47441922221</v>
      </c>
      <c r="D25" s="409">
        <v>1752.8251285375898</v>
      </c>
      <c r="E25" s="411">
        <v>1077.48</v>
      </c>
      <c r="F25" s="411">
        <v>278373.94264962379</v>
      </c>
      <c r="G25" s="411">
        <v>1729.8245802019233</v>
      </c>
      <c r="H25" s="411">
        <v>1078.3499999999999</v>
      </c>
      <c r="I25" s="411">
        <v>296101.5</v>
      </c>
      <c r="J25" s="694">
        <v>1877.4893304914235</v>
      </c>
      <c r="K25" s="711">
        <v>1078.3498</v>
      </c>
      <c r="L25" s="712">
        <v>296101.5</v>
      </c>
      <c r="M25" s="712">
        <v>1798.7480241945286</v>
      </c>
      <c r="N25" s="712">
        <v>1122.8038756857266</v>
      </c>
      <c r="O25" s="712">
        <v>318593.65999999997</v>
      </c>
      <c r="P25" s="713">
        <v>1839.7261566473312</v>
      </c>
      <c r="Q25" s="711">
        <v>1122.8</v>
      </c>
      <c r="R25" s="712">
        <v>285973.09085846669</v>
      </c>
      <c r="S25" s="712">
        <v>1750.5304987015443</v>
      </c>
      <c r="T25" s="712">
        <v>1124.556676368504</v>
      </c>
      <c r="U25" s="712">
        <v>285973.09085846669</v>
      </c>
      <c r="V25" s="713">
        <v>1784.1330797438848</v>
      </c>
      <c r="W25" s="920">
        <f>'[2]по полугодиям (2811)'!$AJ$16</f>
        <v>1123.7060445497402</v>
      </c>
      <c r="X25" s="918">
        <f>'[2]по полугодиям (2811)'!$AK$16</f>
        <v>293681.33950406744</v>
      </c>
      <c r="Y25" s="918">
        <f>'[2]по полугодиям (2811)'!$AL$16</f>
        <v>1855.2724773438697</v>
      </c>
      <c r="Z25" s="918">
        <f>'[2]по полугодиям (2811)'!$AS$16</f>
        <v>1240.1433546279413</v>
      </c>
      <c r="AA25" s="918">
        <f>'[2]по полугодиям (2811)'!$AT$16</f>
        <v>293681.33950406744</v>
      </c>
      <c r="AB25" s="919">
        <f>'[2]по полугодиям (2811)'!$AU$16</f>
        <v>1977.7209673041007</v>
      </c>
      <c r="AC25" s="915">
        <v>6.6000000000000003E-2</v>
      </c>
      <c r="AD25" s="687"/>
      <c r="AE25" s="687"/>
    </row>
    <row r="26" spans="1:31" s="404" customFormat="1" ht="15.75" outlineLevel="1" thickBot="1" x14ac:dyDescent="0.3">
      <c r="A26" s="408" t="s">
        <v>369</v>
      </c>
      <c r="B26" s="418"/>
      <c r="C26" s="418"/>
      <c r="D26" s="409"/>
      <c r="E26" s="411"/>
      <c r="F26" s="411"/>
      <c r="G26" s="411"/>
      <c r="H26" s="411"/>
      <c r="I26" s="411"/>
      <c r="J26" s="694"/>
      <c r="K26" s="711"/>
      <c r="L26" s="712"/>
      <c r="M26" s="712"/>
      <c r="N26" s="712"/>
      <c r="O26" s="712"/>
      <c r="P26" s="713"/>
      <c r="Q26" s="711"/>
      <c r="R26" s="712"/>
      <c r="S26" s="712"/>
      <c r="T26" s="712"/>
      <c r="U26" s="712"/>
      <c r="V26" s="713"/>
      <c r="W26" s="930">
        <f>'[2]по полугодиям (2811)'!$AJ$18</f>
        <v>5473.7413145924038</v>
      </c>
      <c r="X26" s="931">
        <f>'[2]по полугодиям (2811)'!$AK$18</f>
        <v>326789.17571216181</v>
      </c>
      <c r="Y26" s="931">
        <f>'[2]по полугодиям (2811)'!$AL$18</f>
        <v>11022.664291132854</v>
      </c>
      <c r="Z26" s="931">
        <f>'[2]по полугодиям (2811)'!$AS$18</f>
        <v>6022.6797807067651</v>
      </c>
      <c r="AA26" s="931">
        <f>'[2]по полугодиям (2811)'!$AT$18</f>
        <v>341731.03977524373</v>
      </c>
      <c r="AB26" s="932">
        <f>'[2]по полугодиям (2811)'!$AU$18</f>
        <v>10704.64408219508</v>
      </c>
      <c r="AC26" s="915">
        <v>-2.9000000000000001E-2</v>
      </c>
      <c r="AD26" s="687"/>
      <c r="AE26" s="687"/>
    </row>
  </sheetData>
  <mergeCells count="1">
    <mergeCell ref="B4:D4"/>
  </mergeCells>
  <pageMargins left="0.15748031496062992" right="0.70866141732283472" top="0.31496062992125984" bottom="0.15748031496062992" header="0.31496062992125984" footer="0.31496062992125984"/>
  <pageSetup paperSize="8" scale="60" orientation="landscape" r:id="rId1"/>
  <colBreaks count="2" manualBreakCount="2">
    <brk id="4" max="1048575" man="1"/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3"/>
  <sheetViews>
    <sheetView showGridLines="0" view="pageBreakPreview" zoomScaleNormal="100" zoomScaleSheetLayoutView="100" workbookViewId="0">
      <pane xSplit="1" ySplit="3" topLeftCell="B4" activePane="bottomRight" state="frozen"/>
      <selection activeCell="EC20" sqref="EC20"/>
      <selection pane="topRight" activeCell="EC20" sqref="EC20"/>
      <selection pane="bottomLeft" activeCell="EC20" sqref="EC20"/>
      <selection pane="bottomRight"/>
    </sheetView>
  </sheetViews>
  <sheetFormatPr defaultColWidth="9.140625" defaultRowHeight="15" outlineLevelRow="1" x14ac:dyDescent="0.25"/>
  <cols>
    <col min="1" max="1" width="35.5703125" style="308" customWidth="1"/>
    <col min="2" max="7" width="12.7109375" style="308" customWidth="1"/>
    <col min="8" max="8" width="13.42578125" style="308" customWidth="1"/>
    <col min="9" max="9" width="14.42578125" style="308" customWidth="1"/>
    <col min="10" max="10" width="14.7109375" style="308" customWidth="1"/>
    <col min="11" max="11" width="13.140625" style="308" customWidth="1"/>
    <col min="12" max="12" width="13.42578125" style="308" customWidth="1"/>
    <col min="13" max="13" width="14.140625" style="308" customWidth="1"/>
    <col min="14" max="15" width="9.140625" style="308"/>
    <col min="16" max="19" width="9.140625" style="308" customWidth="1"/>
    <col min="20" max="16384" width="9.140625" style="308"/>
  </cols>
  <sheetData>
    <row r="1" spans="1:15" ht="75" customHeight="1" x14ac:dyDescent="0.25">
      <c r="A1" s="835" t="s">
        <v>370</v>
      </c>
      <c r="B1" s="835"/>
      <c r="C1" s="835"/>
      <c r="D1" s="835"/>
      <c r="E1" s="835"/>
      <c r="F1" s="835"/>
      <c r="G1" s="835"/>
      <c r="H1" s="826"/>
      <c r="I1" s="826"/>
      <c r="J1" s="826"/>
      <c r="K1" s="826"/>
      <c r="L1" s="826"/>
      <c r="M1" s="826"/>
      <c r="N1" s="827"/>
      <c r="O1" s="827"/>
    </row>
    <row r="2" spans="1:15" ht="31.5" x14ac:dyDescent="0.25">
      <c r="A2" s="369"/>
      <c r="B2" s="420">
        <v>2011</v>
      </c>
      <c r="C2" s="836">
        <v>2012</v>
      </c>
      <c r="D2" s="838"/>
      <c r="E2" s="836">
        <v>2013</v>
      </c>
      <c r="F2" s="837"/>
      <c r="G2" s="838"/>
      <c r="H2" s="836">
        <v>2014</v>
      </c>
      <c r="I2" s="837"/>
      <c r="J2" s="838"/>
      <c r="K2" s="836">
        <v>2015</v>
      </c>
      <c r="L2" s="837"/>
      <c r="M2" s="838"/>
      <c r="N2" s="933" t="s">
        <v>371</v>
      </c>
    </row>
    <row r="3" spans="1:15" ht="15.75" x14ac:dyDescent="0.25">
      <c r="A3" s="421"/>
      <c r="B3" s="422"/>
      <c r="C3" s="371" t="s">
        <v>190</v>
      </c>
      <c r="D3" s="371" t="s">
        <v>110</v>
      </c>
      <c r="E3" s="423" t="s">
        <v>158</v>
      </c>
      <c r="F3" s="423" t="s">
        <v>159</v>
      </c>
      <c r="G3" s="371" t="s">
        <v>110</v>
      </c>
      <c r="H3" s="423" t="s">
        <v>158</v>
      </c>
      <c r="I3" s="423" t="s">
        <v>159</v>
      </c>
      <c r="J3" s="371" t="s">
        <v>110</v>
      </c>
      <c r="K3" s="423" t="s">
        <v>158</v>
      </c>
      <c r="L3" s="423" t="s">
        <v>159</v>
      </c>
      <c r="M3" s="371" t="s">
        <v>110</v>
      </c>
      <c r="N3" s="933" t="s">
        <v>121</v>
      </c>
    </row>
    <row r="4" spans="1:15" x14ac:dyDescent="0.25">
      <c r="A4" s="372" t="s">
        <v>7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373"/>
    </row>
    <row r="5" spans="1:15" x14ac:dyDescent="0.25">
      <c r="A5" s="375" t="s">
        <v>160</v>
      </c>
      <c r="B5" s="934">
        <v>1017.64</v>
      </c>
      <c r="C5" s="934">
        <v>1086.02</v>
      </c>
      <c r="D5" s="934">
        <v>1045.3399999999999</v>
      </c>
      <c r="E5" s="934" t="s">
        <v>372</v>
      </c>
      <c r="F5" s="934">
        <v>1167.53</v>
      </c>
      <c r="G5" s="934">
        <v>1121.01</v>
      </c>
      <c r="H5" s="934">
        <v>1186.4000000000001</v>
      </c>
      <c r="I5" s="934">
        <v>1243.9000000000001</v>
      </c>
      <c r="J5" s="934">
        <v>1209.7</v>
      </c>
      <c r="K5" s="934">
        <v>1251.8699999999999</v>
      </c>
      <c r="L5" s="934">
        <v>1366.49</v>
      </c>
      <c r="M5" s="934">
        <v>1298.75</v>
      </c>
      <c r="N5" s="935">
        <f>M5/J5-1</f>
        <v>7.3613292551872433E-2</v>
      </c>
    </row>
    <row r="6" spans="1:15" outlineLevel="1" x14ac:dyDescent="0.25">
      <c r="A6" s="379" t="s">
        <v>161</v>
      </c>
      <c r="B6" s="425">
        <v>1162</v>
      </c>
      <c r="C6" s="425">
        <v>1345.0965976454527</v>
      </c>
      <c r="D6" s="425">
        <v>1242.0359003351775</v>
      </c>
      <c r="E6" s="425">
        <v>1352.7</v>
      </c>
      <c r="F6" s="425">
        <v>1481.6</v>
      </c>
      <c r="G6" s="425">
        <v>1409.3000923834502</v>
      </c>
      <c r="H6" s="425">
        <v>1481.6</v>
      </c>
      <c r="I6" s="425">
        <v>1598.45</v>
      </c>
      <c r="J6" s="425">
        <v>1531.3780999931628</v>
      </c>
      <c r="K6" s="425">
        <v>1598.45</v>
      </c>
      <c r="L6" s="425">
        <v>1772.08</v>
      </c>
      <c r="M6" s="425">
        <v>1676.1879333847364</v>
      </c>
      <c r="N6" s="935">
        <f>M6/J6-1</f>
        <v>9.45617763452542E-2</v>
      </c>
    </row>
    <row r="7" spans="1:15" outlineLevel="1" x14ac:dyDescent="0.25">
      <c r="A7" s="379" t="s">
        <v>167</v>
      </c>
      <c r="B7" s="425">
        <v>717</v>
      </c>
      <c r="C7" s="425">
        <v>750.0454740445939</v>
      </c>
      <c r="D7" s="425">
        <v>730.83524591438083</v>
      </c>
      <c r="E7" s="425">
        <v>747.07</v>
      </c>
      <c r="F7" s="425">
        <v>747.07</v>
      </c>
      <c r="G7" s="425">
        <v>747.07000000000016</v>
      </c>
      <c r="H7" s="425">
        <v>746.89680809879394</v>
      </c>
      <c r="I7" s="425">
        <v>747.22091719544119</v>
      </c>
      <c r="J7" s="425">
        <v>747.03295671522346</v>
      </c>
      <c r="K7" s="425">
        <v>746.83762607479287</v>
      </c>
      <c r="L7" s="425">
        <v>796.34438419319054</v>
      </c>
      <c r="M7" s="425">
        <v>767.65346560659987</v>
      </c>
      <c r="N7" s="935">
        <f>M7/J7-1</f>
        <v>2.7603211753932211E-2</v>
      </c>
    </row>
    <row r="8" spans="1:15" outlineLevel="1" x14ac:dyDescent="0.25">
      <c r="A8" s="379" t="s">
        <v>191</v>
      </c>
      <c r="B8" s="426">
        <v>929</v>
      </c>
      <c r="C8" s="426">
        <v>1022.79</v>
      </c>
      <c r="D8" s="426">
        <v>966.02013392350477</v>
      </c>
      <c r="E8" s="426">
        <v>1026.0038952145326</v>
      </c>
      <c r="F8" s="426">
        <v>1099.2824311735396</v>
      </c>
      <c r="G8" s="425">
        <v>1055.7126654493077</v>
      </c>
      <c r="H8" s="426">
        <v>1118.0149526980017</v>
      </c>
      <c r="I8" s="426">
        <v>1173.9242390415438</v>
      </c>
      <c r="J8" s="425">
        <v>1141.2843230021124</v>
      </c>
      <c r="K8" s="425">
        <v>1173.605580829344</v>
      </c>
      <c r="L8" s="425">
        <v>1266.3634259086825</v>
      </c>
      <c r="M8" s="425">
        <v>1212.6598679198544</v>
      </c>
      <c r="N8" s="935">
        <f t="shared" ref="N8:N20" si="0">M8/J8-1</f>
        <v>6.2539669983366464E-2</v>
      </c>
    </row>
    <row r="9" spans="1:15" outlineLevel="1" x14ac:dyDescent="0.25">
      <c r="A9" s="379" t="s">
        <v>171</v>
      </c>
      <c r="B9" s="425">
        <v>957.9</v>
      </c>
      <c r="C9" s="425">
        <v>957.8903288212781</v>
      </c>
      <c r="D9" s="425">
        <v>957.8903288212781</v>
      </c>
      <c r="E9" s="425">
        <v>957.89032882127799</v>
      </c>
      <c r="F9" s="425">
        <v>1072.8371682798315</v>
      </c>
      <c r="G9" s="425">
        <v>1003.9099036482153</v>
      </c>
      <c r="H9" s="425">
        <v>1036.3251462875087</v>
      </c>
      <c r="I9" s="425">
        <v>1078.5142304228041</v>
      </c>
      <c r="J9" s="425">
        <v>1053.3029671009149</v>
      </c>
      <c r="K9" s="425">
        <v>1115.7538592115898</v>
      </c>
      <c r="L9" s="425">
        <v>1246.650517286512</v>
      </c>
      <c r="M9" s="425">
        <v>1167.7884026931749</v>
      </c>
      <c r="N9" s="935">
        <f t="shared" si="0"/>
        <v>0.10869183812077066</v>
      </c>
    </row>
    <row r="10" spans="1:15" ht="30" outlineLevel="1" x14ac:dyDescent="0.25">
      <c r="A10" s="427" t="s">
        <v>192</v>
      </c>
      <c r="B10" s="425">
        <v>1223.23</v>
      </c>
      <c r="C10" s="425">
        <v>1231.3699999999999</v>
      </c>
      <c r="D10" s="425">
        <v>1225.0732913345632</v>
      </c>
      <c r="E10" s="425">
        <v>1210</v>
      </c>
      <c r="F10" s="425">
        <v>1355.2</v>
      </c>
      <c r="G10" s="425">
        <v>1260.8054591657742</v>
      </c>
      <c r="H10" s="425">
        <v>1355.2692749401376</v>
      </c>
      <c r="I10" s="425">
        <v>1435.1728472094912</v>
      </c>
      <c r="J10" s="425">
        <v>1384.6761000000001</v>
      </c>
      <c r="K10" s="425">
        <f>'[3]свод по тарифам и НВВ (ТЭ)'!$P$14</f>
        <v>1457.79</v>
      </c>
      <c r="L10" s="425">
        <f>'[3]свод по тарифам и НВВ (ТЭ)'!$S$14</f>
        <v>1663.34</v>
      </c>
      <c r="M10" s="425">
        <f>'[3]свод по тарифам и НВВ (ТЭ)'!$M$14</f>
        <v>1533.4382100074322</v>
      </c>
      <c r="N10" s="935">
        <f t="shared" si="0"/>
        <v>0.10743459066523364</v>
      </c>
    </row>
    <row r="11" spans="1:15" outlineLevel="1" x14ac:dyDescent="0.25">
      <c r="A11" s="379" t="s">
        <v>176</v>
      </c>
      <c r="B11" s="426" t="s">
        <v>163</v>
      </c>
      <c r="C11" s="426" t="s">
        <v>163</v>
      </c>
      <c r="D11" s="426" t="s">
        <v>163</v>
      </c>
      <c r="E11" s="426" t="s">
        <v>163</v>
      </c>
      <c r="F11" s="426" t="s">
        <v>163</v>
      </c>
      <c r="G11" s="426" t="s">
        <v>163</v>
      </c>
      <c r="H11" s="426"/>
      <c r="I11" s="426"/>
      <c r="J11" s="426"/>
      <c r="K11" s="425"/>
      <c r="L11" s="425"/>
      <c r="M11" s="425"/>
      <c r="N11" s="935"/>
    </row>
    <row r="12" spans="1:15" outlineLevel="1" x14ac:dyDescent="0.25">
      <c r="A12" s="379" t="s">
        <v>180</v>
      </c>
      <c r="B12" s="426" t="s">
        <v>163</v>
      </c>
      <c r="C12" s="426" t="s">
        <v>163</v>
      </c>
      <c r="D12" s="426" t="s">
        <v>163</v>
      </c>
      <c r="E12" s="426" t="s">
        <v>163</v>
      </c>
      <c r="F12" s="426" t="s">
        <v>163</v>
      </c>
      <c r="G12" s="426" t="s">
        <v>163</v>
      </c>
      <c r="H12" s="426"/>
      <c r="I12" s="426"/>
      <c r="J12" s="426"/>
      <c r="K12" s="425"/>
      <c r="L12" s="425"/>
      <c r="M12" s="425"/>
      <c r="N12" s="935"/>
    </row>
    <row r="13" spans="1:15" x14ac:dyDescent="0.25">
      <c r="A13" s="375" t="s">
        <v>142</v>
      </c>
      <c r="B13" s="425">
        <v>950.85</v>
      </c>
      <c r="C13" s="425">
        <v>1062.5995615099114</v>
      </c>
      <c r="D13" s="425">
        <v>1001.4</v>
      </c>
      <c r="E13" s="425">
        <v>1064.0787467328346</v>
      </c>
      <c r="F13" s="425">
        <v>1218.0291086344557</v>
      </c>
      <c r="G13" s="936">
        <v>1132.4280374118525</v>
      </c>
      <c r="H13" s="425">
        <v>1216.8577521418556</v>
      </c>
      <c r="I13" s="425">
        <v>1284.5922559837152</v>
      </c>
      <c r="J13" s="425">
        <v>1247.1683938573433</v>
      </c>
      <c r="K13" s="425">
        <v>1284.6065366862965</v>
      </c>
      <c r="L13" s="425">
        <v>1376.5884673249132</v>
      </c>
      <c r="M13" s="936">
        <v>1325.519276200145</v>
      </c>
      <c r="N13" s="935">
        <f t="shared" si="0"/>
        <v>6.282301790897038E-2</v>
      </c>
    </row>
    <row r="14" spans="1:15" x14ac:dyDescent="0.25">
      <c r="A14" s="392" t="s">
        <v>152</v>
      </c>
      <c r="B14" s="425">
        <v>4936.67</v>
      </c>
      <c r="C14" s="425">
        <v>6835.99</v>
      </c>
      <c r="D14" s="425">
        <v>5749.29</v>
      </c>
      <c r="E14" s="425">
        <v>6893.9999999999991</v>
      </c>
      <c r="F14" s="425">
        <v>8818.41</v>
      </c>
      <c r="G14" s="936">
        <v>7712.5928870117423</v>
      </c>
      <c r="H14" s="425">
        <v>8417.925432609245</v>
      </c>
      <c r="I14" s="425">
        <v>9048.7070547873554</v>
      </c>
      <c r="J14" s="425">
        <v>8687.3415879563636</v>
      </c>
      <c r="K14" s="425">
        <v>9038.4305438919073</v>
      </c>
      <c r="L14" s="425">
        <v>9940.8755440951845</v>
      </c>
      <c r="M14" s="936">
        <v>9423.7505391894192</v>
      </c>
      <c r="N14" s="935">
        <f t="shared" si="0"/>
        <v>8.4768043684845029E-2</v>
      </c>
    </row>
    <row r="15" spans="1:15" x14ac:dyDescent="0.25">
      <c r="A15" s="375" t="s">
        <v>144</v>
      </c>
      <c r="B15" s="425">
        <v>3390</v>
      </c>
      <c r="C15" s="425">
        <v>3767.2493944451612</v>
      </c>
      <c r="D15" s="425">
        <v>3495.6566656052605</v>
      </c>
      <c r="E15" s="425">
        <v>3655.5242211580789</v>
      </c>
      <c r="F15" s="425">
        <v>3901.1934924842012</v>
      </c>
      <c r="G15" s="936">
        <v>3751.1997839647479</v>
      </c>
      <c r="H15" s="425">
        <v>4046.9631728656946</v>
      </c>
      <c r="I15" s="425">
        <v>4459.7534164979961</v>
      </c>
      <c r="J15" s="425">
        <v>4011.881863845837</v>
      </c>
      <c r="K15" s="425">
        <v>4215.9106683655737</v>
      </c>
      <c r="L15" s="425">
        <v>4676.6673013872432</v>
      </c>
      <c r="M15" s="936">
        <v>4385.4330749434821</v>
      </c>
      <c r="N15" s="935">
        <f t="shared" si="0"/>
        <v>9.3111219067541162E-2</v>
      </c>
    </row>
    <row r="16" spans="1:15" x14ac:dyDescent="0.25">
      <c r="A16" s="392" t="s">
        <v>145</v>
      </c>
      <c r="B16" s="425">
        <v>8235.57</v>
      </c>
      <c r="C16" s="425">
        <v>9079.6527970058596</v>
      </c>
      <c r="D16" s="425">
        <v>8471.347966902631</v>
      </c>
      <c r="E16" s="425">
        <v>9191.7788493905555</v>
      </c>
      <c r="F16" s="425">
        <v>10423.6754683336</v>
      </c>
      <c r="G16" s="936">
        <v>9653.5687760163673</v>
      </c>
      <c r="H16" s="425">
        <v>10459.493205321531</v>
      </c>
      <c r="I16" s="425">
        <v>11368.003898581457</v>
      </c>
      <c r="J16" s="425">
        <v>10802.080537625066</v>
      </c>
      <c r="K16" s="425">
        <v>11464.063450339652</v>
      </c>
      <c r="L16" s="425">
        <v>12657.929006729693</v>
      </c>
      <c r="M16" s="936">
        <v>11914.148543619342</v>
      </c>
      <c r="N16" s="935">
        <f t="shared" si="0"/>
        <v>0.1029494273923246</v>
      </c>
    </row>
    <row r="17" spans="1:17" x14ac:dyDescent="0.25">
      <c r="A17" s="375" t="s">
        <v>146</v>
      </c>
      <c r="B17" s="425">
        <v>2739</v>
      </c>
      <c r="C17" s="425">
        <v>3019.5792921294869</v>
      </c>
      <c r="D17" s="425">
        <v>2842.2536749265018</v>
      </c>
      <c r="E17" s="425">
        <v>3036.351176889661</v>
      </c>
      <c r="F17" s="425">
        <v>3516.3992446668422</v>
      </c>
      <c r="G17" s="936">
        <v>3227.1743043341708</v>
      </c>
      <c r="H17" s="425">
        <v>3512.34</v>
      </c>
      <c r="I17" s="425">
        <v>3509.98</v>
      </c>
      <c r="J17" s="425">
        <v>3511.4158416919695</v>
      </c>
      <c r="K17" s="425">
        <v>3516.3355604548292</v>
      </c>
      <c r="L17" s="425">
        <v>3966.105028433954</v>
      </c>
      <c r="M17" s="936">
        <v>3692.2502905080696</v>
      </c>
      <c r="N17" s="935">
        <f t="shared" si="0"/>
        <v>5.1499012640144892E-2</v>
      </c>
    </row>
    <row r="18" spans="1:17" x14ac:dyDescent="0.25">
      <c r="A18" s="375" t="s">
        <v>147</v>
      </c>
      <c r="B18" s="425">
        <v>2302.21</v>
      </c>
      <c r="C18" s="425">
        <v>2443.2023950697003</v>
      </c>
      <c r="D18" s="425">
        <v>2355.2981012427917</v>
      </c>
      <c r="E18" s="425">
        <v>2377.2006424002066</v>
      </c>
      <c r="F18" s="425">
        <v>3094.1556827794343</v>
      </c>
      <c r="G18" s="936">
        <v>2657.8990319820382</v>
      </c>
      <c r="H18" s="425">
        <v>3035.1862919365685</v>
      </c>
      <c r="I18" s="425">
        <v>3081.9811846231646</v>
      </c>
      <c r="J18" s="425">
        <v>3053.4325774460326</v>
      </c>
      <c r="K18" s="425">
        <v>3036.0661102676931</v>
      </c>
      <c r="L18" s="425">
        <v>3350.1706192592442</v>
      </c>
      <c r="M18" s="936">
        <v>3158.9597813393157</v>
      </c>
      <c r="N18" s="935">
        <f t="shared" si="0"/>
        <v>3.45601879906412E-2</v>
      </c>
    </row>
    <row r="19" spans="1:17" x14ac:dyDescent="0.25">
      <c r="A19" s="375" t="s">
        <v>148</v>
      </c>
      <c r="B19" s="425">
        <v>670.29</v>
      </c>
      <c r="C19" s="425">
        <v>740.35856553433257</v>
      </c>
      <c r="D19" s="425">
        <v>696.35821646096269</v>
      </c>
      <c r="E19" s="425">
        <v>687.47</v>
      </c>
      <c r="F19" s="425">
        <v>730</v>
      </c>
      <c r="G19" s="936">
        <v>702.89031967293863</v>
      </c>
      <c r="H19" s="425">
        <v>729.86</v>
      </c>
      <c r="I19" s="425">
        <v>763.27</v>
      </c>
      <c r="J19" s="425">
        <v>742.42411154742899</v>
      </c>
      <c r="K19" s="425">
        <v>762.8</v>
      </c>
      <c r="L19" s="425">
        <v>830.33</v>
      </c>
      <c r="M19" s="936">
        <v>787.39758383722256</v>
      </c>
      <c r="N19" s="935">
        <f t="shared" si="0"/>
        <v>6.0576524375071328E-2</v>
      </c>
    </row>
    <row r="20" spans="1:17" x14ac:dyDescent="0.25">
      <c r="A20" s="375" t="s">
        <v>274</v>
      </c>
      <c r="B20" s="415" t="s">
        <v>163</v>
      </c>
      <c r="C20" s="389"/>
      <c r="D20" s="389"/>
      <c r="E20" s="688">
        <v>3731.8034345921669</v>
      </c>
      <c r="F20" s="688">
        <v>4376.757437632109</v>
      </c>
      <c r="G20" s="937">
        <v>4017.494781803689</v>
      </c>
      <c r="H20" s="688">
        <v>4389.8449004734048</v>
      </c>
      <c r="I20" s="688">
        <v>4651.194765967075</v>
      </c>
      <c r="J20" s="689">
        <v>4497.6440558175364</v>
      </c>
      <c r="K20" s="425">
        <v>4663.0441544506029</v>
      </c>
      <c r="L20" s="425">
        <v>5109.7420262195756</v>
      </c>
      <c r="M20" s="936">
        <v>4853.3789084005894</v>
      </c>
      <c r="N20" s="935">
        <f t="shared" si="0"/>
        <v>7.9093598374669671E-2</v>
      </c>
    </row>
    <row r="21" spans="1:17" x14ac:dyDescent="0.25">
      <c r="Q21" s="322"/>
    </row>
    <row r="22" spans="1:17" x14ac:dyDescent="0.25">
      <c r="A22" s="364"/>
      <c r="G22" s="322"/>
    </row>
    <row r="23" spans="1:17" x14ac:dyDescent="0.25">
      <c r="A23" s="364"/>
    </row>
  </sheetData>
  <pageMargins left="0.70866141732283472" right="0.70866141732283472" top="0.3" bottom="0.17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zoomScale="90" zoomScaleNormal="90" zoomScaleSheetLayoutView="100" workbookViewId="0">
      <pane xSplit="1" ySplit="3" topLeftCell="B4" activePane="bottomRight" state="frozen"/>
      <selection activeCell="EC20" sqref="EC20"/>
      <selection pane="topRight" activeCell="EC20" sqref="EC20"/>
      <selection pane="bottomLeft" activeCell="EC20" sqref="EC20"/>
      <selection pane="bottomRight" activeCell="EC20" sqref="EC20"/>
    </sheetView>
  </sheetViews>
  <sheetFormatPr defaultRowHeight="15" x14ac:dyDescent="0.25"/>
  <cols>
    <col min="1" max="1" width="50.42578125" style="308" customWidth="1"/>
    <col min="2" max="2" width="14" style="308" customWidth="1"/>
    <col min="3" max="3" width="11.85546875" style="308" customWidth="1"/>
    <col min="4" max="4" width="11.140625" style="308" customWidth="1"/>
    <col min="5" max="6" width="13" style="308" customWidth="1"/>
    <col min="7" max="7" width="10.5703125" style="308" customWidth="1"/>
    <col min="8" max="8" width="11" style="308" customWidth="1"/>
    <col min="9" max="256" width="9.140625" style="308"/>
    <col min="257" max="257" width="50.42578125" style="308" customWidth="1"/>
    <col min="258" max="258" width="14" style="308" customWidth="1"/>
    <col min="259" max="259" width="11.85546875" style="308" customWidth="1"/>
    <col min="260" max="260" width="11.140625" style="308" customWidth="1"/>
    <col min="261" max="262" width="13" style="308" customWidth="1"/>
    <col min="263" max="263" width="10.5703125" style="308" customWidth="1"/>
    <col min="264" max="264" width="11" style="308" customWidth="1"/>
    <col min="265" max="512" width="9.140625" style="308"/>
    <col min="513" max="513" width="50.42578125" style="308" customWidth="1"/>
    <col min="514" max="514" width="14" style="308" customWidth="1"/>
    <col min="515" max="515" width="11.85546875" style="308" customWidth="1"/>
    <col min="516" max="516" width="11.140625" style="308" customWidth="1"/>
    <col min="517" max="518" width="13" style="308" customWidth="1"/>
    <col min="519" max="519" width="10.5703125" style="308" customWidth="1"/>
    <col min="520" max="520" width="11" style="308" customWidth="1"/>
    <col min="521" max="768" width="9.140625" style="308"/>
    <col min="769" max="769" width="50.42578125" style="308" customWidth="1"/>
    <col min="770" max="770" width="14" style="308" customWidth="1"/>
    <col min="771" max="771" width="11.85546875" style="308" customWidth="1"/>
    <col min="772" max="772" width="11.140625" style="308" customWidth="1"/>
    <col min="773" max="774" width="13" style="308" customWidth="1"/>
    <col min="775" max="775" width="10.5703125" style="308" customWidth="1"/>
    <col min="776" max="776" width="11" style="308" customWidth="1"/>
    <col min="777" max="1024" width="9.140625" style="308"/>
    <col min="1025" max="1025" width="50.42578125" style="308" customWidth="1"/>
    <col min="1026" max="1026" width="14" style="308" customWidth="1"/>
    <col min="1027" max="1027" width="11.85546875" style="308" customWidth="1"/>
    <col min="1028" max="1028" width="11.140625" style="308" customWidth="1"/>
    <col min="1029" max="1030" width="13" style="308" customWidth="1"/>
    <col min="1031" max="1031" width="10.5703125" style="308" customWidth="1"/>
    <col min="1032" max="1032" width="11" style="308" customWidth="1"/>
    <col min="1033" max="1280" width="9.140625" style="308"/>
    <col min="1281" max="1281" width="50.42578125" style="308" customWidth="1"/>
    <col min="1282" max="1282" width="14" style="308" customWidth="1"/>
    <col min="1283" max="1283" width="11.85546875" style="308" customWidth="1"/>
    <col min="1284" max="1284" width="11.140625" style="308" customWidth="1"/>
    <col min="1285" max="1286" width="13" style="308" customWidth="1"/>
    <col min="1287" max="1287" width="10.5703125" style="308" customWidth="1"/>
    <col min="1288" max="1288" width="11" style="308" customWidth="1"/>
    <col min="1289" max="1536" width="9.140625" style="308"/>
    <col min="1537" max="1537" width="50.42578125" style="308" customWidth="1"/>
    <col min="1538" max="1538" width="14" style="308" customWidth="1"/>
    <col min="1539" max="1539" width="11.85546875" style="308" customWidth="1"/>
    <col min="1540" max="1540" width="11.140625" style="308" customWidth="1"/>
    <col min="1541" max="1542" width="13" style="308" customWidth="1"/>
    <col min="1543" max="1543" width="10.5703125" style="308" customWidth="1"/>
    <col min="1544" max="1544" width="11" style="308" customWidth="1"/>
    <col min="1545" max="1792" width="9.140625" style="308"/>
    <col min="1793" max="1793" width="50.42578125" style="308" customWidth="1"/>
    <col min="1794" max="1794" width="14" style="308" customWidth="1"/>
    <col min="1795" max="1795" width="11.85546875" style="308" customWidth="1"/>
    <col min="1796" max="1796" width="11.140625" style="308" customWidth="1"/>
    <col min="1797" max="1798" width="13" style="308" customWidth="1"/>
    <col min="1799" max="1799" width="10.5703125" style="308" customWidth="1"/>
    <col min="1800" max="1800" width="11" style="308" customWidth="1"/>
    <col min="1801" max="2048" width="9.140625" style="308"/>
    <col min="2049" max="2049" width="50.42578125" style="308" customWidth="1"/>
    <col min="2050" max="2050" width="14" style="308" customWidth="1"/>
    <col min="2051" max="2051" width="11.85546875" style="308" customWidth="1"/>
    <col min="2052" max="2052" width="11.140625" style="308" customWidth="1"/>
    <col min="2053" max="2054" width="13" style="308" customWidth="1"/>
    <col min="2055" max="2055" width="10.5703125" style="308" customWidth="1"/>
    <col min="2056" max="2056" width="11" style="308" customWidth="1"/>
    <col min="2057" max="2304" width="9.140625" style="308"/>
    <col min="2305" max="2305" width="50.42578125" style="308" customWidth="1"/>
    <col min="2306" max="2306" width="14" style="308" customWidth="1"/>
    <col min="2307" max="2307" width="11.85546875" style="308" customWidth="1"/>
    <col min="2308" max="2308" width="11.140625" style="308" customWidth="1"/>
    <col min="2309" max="2310" width="13" style="308" customWidth="1"/>
    <col min="2311" max="2311" width="10.5703125" style="308" customWidth="1"/>
    <col min="2312" max="2312" width="11" style="308" customWidth="1"/>
    <col min="2313" max="2560" width="9.140625" style="308"/>
    <col min="2561" max="2561" width="50.42578125" style="308" customWidth="1"/>
    <col min="2562" max="2562" width="14" style="308" customWidth="1"/>
    <col min="2563" max="2563" width="11.85546875" style="308" customWidth="1"/>
    <col min="2564" max="2564" width="11.140625" style="308" customWidth="1"/>
    <col min="2565" max="2566" width="13" style="308" customWidth="1"/>
    <col min="2567" max="2567" width="10.5703125" style="308" customWidth="1"/>
    <col min="2568" max="2568" width="11" style="308" customWidth="1"/>
    <col min="2569" max="2816" width="9.140625" style="308"/>
    <col min="2817" max="2817" width="50.42578125" style="308" customWidth="1"/>
    <col min="2818" max="2818" width="14" style="308" customWidth="1"/>
    <col min="2819" max="2819" width="11.85546875" style="308" customWidth="1"/>
    <col min="2820" max="2820" width="11.140625" style="308" customWidth="1"/>
    <col min="2821" max="2822" width="13" style="308" customWidth="1"/>
    <col min="2823" max="2823" width="10.5703125" style="308" customWidth="1"/>
    <col min="2824" max="2824" width="11" style="308" customWidth="1"/>
    <col min="2825" max="3072" width="9.140625" style="308"/>
    <col min="3073" max="3073" width="50.42578125" style="308" customWidth="1"/>
    <col min="3074" max="3074" width="14" style="308" customWidth="1"/>
    <col min="3075" max="3075" width="11.85546875" style="308" customWidth="1"/>
    <col min="3076" max="3076" width="11.140625" style="308" customWidth="1"/>
    <col min="3077" max="3078" width="13" style="308" customWidth="1"/>
    <col min="3079" max="3079" width="10.5703125" style="308" customWidth="1"/>
    <col min="3080" max="3080" width="11" style="308" customWidth="1"/>
    <col min="3081" max="3328" width="9.140625" style="308"/>
    <col min="3329" max="3329" width="50.42578125" style="308" customWidth="1"/>
    <col min="3330" max="3330" width="14" style="308" customWidth="1"/>
    <col min="3331" max="3331" width="11.85546875" style="308" customWidth="1"/>
    <col min="3332" max="3332" width="11.140625" style="308" customWidth="1"/>
    <col min="3333" max="3334" width="13" style="308" customWidth="1"/>
    <col min="3335" max="3335" width="10.5703125" style="308" customWidth="1"/>
    <col min="3336" max="3336" width="11" style="308" customWidth="1"/>
    <col min="3337" max="3584" width="9.140625" style="308"/>
    <col min="3585" max="3585" width="50.42578125" style="308" customWidth="1"/>
    <col min="3586" max="3586" width="14" style="308" customWidth="1"/>
    <col min="3587" max="3587" width="11.85546875" style="308" customWidth="1"/>
    <col min="3588" max="3588" width="11.140625" style="308" customWidth="1"/>
    <col min="3589" max="3590" width="13" style="308" customWidth="1"/>
    <col min="3591" max="3591" width="10.5703125" style="308" customWidth="1"/>
    <col min="3592" max="3592" width="11" style="308" customWidth="1"/>
    <col min="3593" max="3840" width="9.140625" style="308"/>
    <col min="3841" max="3841" width="50.42578125" style="308" customWidth="1"/>
    <col min="3842" max="3842" width="14" style="308" customWidth="1"/>
    <col min="3843" max="3843" width="11.85546875" style="308" customWidth="1"/>
    <col min="3844" max="3844" width="11.140625" style="308" customWidth="1"/>
    <col min="3845" max="3846" width="13" style="308" customWidth="1"/>
    <col min="3847" max="3847" width="10.5703125" style="308" customWidth="1"/>
    <col min="3848" max="3848" width="11" style="308" customWidth="1"/>
    <col min="3849" max="4096" width="9.140625" style="308"/>
    <col min="4097" max="4097" width="50.42578125" style="308" customWidth="1"/>
    <col min="4098" max="4098" width="14" style="308" customWidth="1"/>
    <col min="4099" max="4099" width="11.85546875" style="308" customWidth="1"/>
    <col min="4100" max="4100" width="11.140625" style="308" customWidth="1"/>
    <col min="4101" max="4102" width="13" style="308" customWidth="1"/>
    <col min="4103" max="4103" width="10.5703125" style="308" customWidth="1"/>
    <col min="4104" max="4104" width="11" style="308" customWidth="1"/>
    <col min="4105" max="4352" width="9.140625" style="308"/>
    <col min="4353" max="4353" width="50.42578125" style="308" customWidth="1"/>
    <col min="4354" max="4354" width="14" style="308" customWidth="1"/>
    <col min="4355" max="4355" width="11.85546875" style="308" customWidth="1"/>
    <col min="4356" max="4356" width="11.140625" style="308" customWidth="1"/>
    <col min="4357" max="4358" width="13" style="308" customWidth="1"/>
    <col min="4359" max="4359" width="10.5703125" style="308" customWidth="1"/>
    <col min="4360" max="4360" width="11" style="308" customWidth="1"/>
    <col min="4361" max="4608" width="9.140625" style="308"/>
    <col min="4609" max="4609" width="50.42578125" style="308" customWidth="1"/>
    <col min="4610" max="4610" width="14" style="308" customWidth="1"/>
    <col min="4611" max="4611" width="11.85546875" style="308" customWidth="1"/>
    <col min="4612" max="4612" width="11.140625" style="308" customWidth="1"/>
    <col min="4613" max="4614" width="13" style="308" customWidth="1"/>
    <col min="4615" max="4615" width="10.5703125" style="308" customWidth="1"/>
    <col min="4616" max="4616" width="11" style="308" customWidth="1"/>
    <col min="4617" max="4864" width="9.140625" style="308"/>
    <col min="4865" max="4865" width="50.42578125" style="308" customWidth="1"/>
    <col min="4866" max="4866" width="14" style="308" customWidth="1"/>
    <col min="4867" max="4867" width="11.85546875" style="308" customWidth="1"/>
    <col min="4868" max="4868" width="11.140625" style="308" customWidth="1"/>
    <col min="4869" max="4870" width="13" style="308" customWidth="1"/>
    <col min="4871" max="4871" width="10.5703125" style="308" customWidth="1"/>
    <col min="4872" max="4872" width="11" style="308" customWidth="1"/>
    <col min="4873" max="5120" width="9.140625" style="308"/>
    <col min="5121" max="5121" width="50.42578125" style="308" customWidth="1"/>
    <col min="5122" max="5122" width="14" style="308" customWidth="1"/>
    <col min="5123" max="5123" width="11.85546875" style="308" customWidth="1"/>
    <col min="5124" max="5124" width="11.140625" style="308" customWidth="1"/>
    <col min="5125" max="5126" width="13" style="308" customWidth="1"/>
    <col min="5127" max="5127" width="10.5703125" style="308" customWidth="1"/>
    <col min="5128" max="5128" width="11" style="308" customWidth="1"/>
    <col min="5129" max="5376" width="9.140625" style="308"/>
    <col min="5377" max="5377" width="50.42578125" style="308" customWidth="1"/>
    <col min="5378" max="5378" width="14" style="308" customWidth="1"/>
    <col min="5379" max="5379" width="11.85546875" style="308" customWidth="1"/>
    <col min="5380" max="5380" width="11.140625" style="308" customWidth="1"/>
    <col min="5381" max="5382" width="13" style="308" customWidth="1"/>
    <col min="5383" max="5383" width="10.5703125" style="308" customWidth="1"/>
    <col min="5384" max="5384" width="11" style="308" customWidth="1"/>
    <col min="5385" max="5632" width="9.140625" style="308"/>
    <col min="5633" max="5633" width="50.42578125" style="308" customWidth="1"/>
    <col min="5634" max="5634" width="14" style="308" customWidth="1"/>
    <col min="5635" max="5635" width="11.85546875" style="308" customWidth="1"/>
    <col min="5636" max="5636" width="11.140625" style="308" customWidth="1"/>
    <col min="5637" max="5638" width="13" style="308" customWidth="1"/>
    <col min="5639" max="5639" width="10.5703125" style="308" customWidth="1"/>
    <col min="5640" max="5640" width="11" style="308" customWidth="1"/>
    <col min="5641" max="5888" width="9.140625" style="308"/>
    <col min="5889" max="5889" width="50.42578125" style="308" customWidth="1"/>
    <col min="5890" max="5890" width="14" style="308" customWidth="1"/>
    <col min="5891" max="5891" width="11.85546875" style="308" customWidth="1"/>
    <col min="5892" max="5892" width="11.140625" style="308" customWidth="1"/>
    <col min="5893" max="5894" width="13" style="308" customWidth="1"/>
    <col min="5895" max="5895" width="10.5703125" style="308" customWidth="1"/>
    <col min="5896" max="5896" width="11" style="308" customWidth="1"/>
    <col min="5897" max="6144" width="9.140625" style="308"/>
    <col min="6145" max="6145" width="50.42578125" style="308" customWidth="1"/>
    <col min="6146" max="6146" width="14" style="308" customWidth="1"/>
    <col min="6147" max="6147" width="11.85546875" style="308" customWidth="1"/>
    <col min="6148" max="6148" width="11.140625" style="308" customWidth="1"/>
    <col min="6149" max="6150" width="13" style="308" customWidth="1"/>
    <col min="6151" max="6151" width="10.5703125" style="308" customWidth="1"/>
    <col min="6152" max="6152" width="11" style="308" customWidth="1"/>
    <col min="6153" max="6400" width="9.140625" style="308"/>
    <col min="6401" max="6401" width="50.42578125" style="308" customWidth="1"/>
    <col min="6402" max="6402" width="14" style="308" customWidth="1"/>
    <col min="6403" max="6403" width="11.85546875" style="308" customWidth="1"/>
    <col min="6404" max="6404" width="11.140625" style="308" customWidth="1"/>
    <col min="6405" max="6406" width="13" style="308" customWidth="1"/>
    <col min="6407" max="6407" width="10.5703125" style="308" customWidth="1"/>
    <col min="6408" max="6408" width="11" style="308" customWidth="1"/>
    <col min="6409" max="6656" width="9.140625" style="308"/>
    <col min="6657" max="6657" width="50.42578125" style="308" customWidth="1"/>
    <col min="6658" max="6658" width="14" style="308" customWidth="1"/>
    <col min="6659" max="6659" width="11.85546875" style="308" customWidth="1"/>
    <col min="6660" max="6660" width="11.140625" style="308" customWidth="1"/>
    <col min="6661" max="6662" width="13" style="308" customWidth="1"/>
    <col min="6663" max="6663" width="10.5703125" style="308" customWidth="1"/>
    <col min="6664" max="6664" width="11" style="308" customWidth="1"/>
    <col min="6665" max="6912" width="9.140625" style="308"/>
    <col min="6913" max="6913" width="50.42578125" style="308" customWidth="1"/>
    <col min="6914" max="6914" width="14" style="308" customWidth="1"/>
    <col min="6915" max="6915" width="11.85546875" style="308" customWidth="1"/>
    <col min="6916" max="6916" width="11.140625" style="308" customWidth="1"/>
    <col min="6917" max="6918" width="13" style="308" customWidth="1"/>
    <col min="6919" max="6919" width="10.5703125" style="308" customWidth="1"/>
    <col min="6920" max="6920" width="11" style="308" customWidth="1"/>
    <col min="6921" max="7168" width="9.140625" style="308"/>
    <col min="7169" max="7169" width="50.42578125" style="308" customWidth="1"/>
    <col min="7170" max="7170" width="14" style="308" customWidth="1"/>
    <col min="7171" max="7171" width="11.85546875" style="308" customWidth="1"/>
    <col min="7172" max="7172" width="11.140625" style="308" customWidth="1"/>
    <col min="7173" max="7174" width="13" style="308" customWidth="1"/>
    <col min="7175" max="7175" width="10.5703125" style="308" customWidth="1"/>
    <col min="7176" max="7176" width="11" style="308" customWidth="1"/>
    <col min="7177" max="7424" width="9.140625" style="308"/>
    <col min="7425" max="7425" width="50.42578125" style="308" customWidth="1"/>
    <col min="7426" max="7426" width="14" style="308" customWidth="1"/>
    <col min="7427" max="7427" width="11.85546875" style="308" customWidth="1"/>
    <col min="7428" max="7428" width="11.140625" style="308" customWidth="1"/>
    <col min="7429" max="7430" width="13" style="308" customWidth="1"/>
    <col min="7431" max="7431" width="10.5703125" style="308" customWidth="1"/>
    <col min="7432" max="7432" width="11" style="308" customWidth="1"/>
    <col min="7433" max="7680" width="9.140625" style="308"/>
    <col min="7681" max="7681" width="50.42578125" style="308" customWidth="1"/>
    <col min="7682" max="7682" width="14" style="308" customWidth="1"/>
    <col min="7683" max="7683" width="11.85546875" style="308" customWidth="1"/>
    <col min="7684" max="7684" width="11.140625" style="308" customWidth="1"/>
    <col min="7685" max="7686" width="13" style="308" customWidth="1"/>
    <col min="7687" max="7687" width="10.5703125" style="308" customWidth="1"/>
    <col min="7688" max="7688" width="11" style="308" customWidth="1"/>
    <col min="7689" max="7936" width="9.140625" style="308"/>
    <col min="7937" max="7937" width="50.42578125" style="308" customWidth="1"/>
    <col min="7938" max="7938" width="14" style="308" customWidth="1"/>
    <col min="7939" max="7939" width="11.85546875" style="308" customWidth="1"/>
    <col min="7940" max="7940" width="11.140625" style="308" customWidth="1"/>
    <col min="7941" max="7942" width="13" style="308" customWidth="1"/>
    <col min="7943" max="7943" width="10.5703125" style="308" customWidth="1"/>
    <col min="7944" max="7944" width="11" style="308" customWidth="1"/>
    <col min="7945" max="8192" width="9.140625" style="308"/>
    <col min="8193" max="8193" width="50.42578125" style="308" customWidth="1"/>
    <col min="8194" max="8194" width="14" style="308" customWidth="1"/>
    <col min="8195" max="8195" width="11.85546875" style="308" customWidth="1"/>
    <col min="8196" max="8196" width="11.140625" style="308" customWidth="1"/>
    <col min="8197" max="8198" width="13" style="308" customWidth="1"/>
    <col min="8199" max="8199" width="10.5703125" style="308" customWidth="1"/>
    <col min="8200" max="8200" width="11" style="308" customWidth="1"/>
    <col min="8201" max="8448" width="9.140625" style="308"/>
    <col min="8449" max="8449" width="50.42578125" style="308" customWidth="1"/>
    <col min="8450" max="8450" width="14" style="308" customWidth="1"/>
    <col min="8451" max="8451" width="11.85546875" style="308" customWidth="1"/>
    <col min="8452" max="8452" width="11.140625" style="308" customWidth="1"/>
    <col min="8453" max="8454" width="13" style="308" customWidth="1"/>
    <col min="8455" max="8455" width="10.5703125" style="308" customWidth="1"/>
    <col min="8456" max="8456" width="11" style="308" customWidth="1"/>
    <col min="8457" max="8704" width="9.140625" style="308"/>
    <col min="8705" max="8705" width="50.42578125" style="308" customWidth="1"/>
    <col min="8706" max="8706" width="14" style="308" customWidth="1"/>
    <col min="8707" max="8707" width="11.85546875" style="308" customWidth="1"/>
    <col min="8708" max="8708" width="11.140625" style="308" customWidth="1"/>
    <col min="8709" max="8710" width="13" style="308" customWidth="1"/>
    <col min="8711" max="8711" width="10.5703125" style="308" customWidth="1"/>
    <col min="8712" max="8712" width="11" style="308" customWidth="1"/>
    <col min="8713" max="8960" width="9.140625" style="308"/>
    <col min="8961" max="8961" width="50.42578125" style="308" customWidth="1"/>
    <col min="8962" max="8962" width="14" style="308" customWidth="1"/>
    <col min="8963" max="8963" width="11.85546875" style="308" customWidth="1"/>
    <col min="8964" max="8964" width="11.140625" style="308" customWidth="1"/>
    <col min="8965" max="8966" width="13" style="308" customWidth="1"/>
    <col min="8967" max="8967" width="10.5703125" style="308" customWidth="1"/>
    <col min="8968" max="8968" width="11" style="308" customWidth="1"/>
    <col min="8969" max="9216" width="9.140625" style="308"/>
    <col min="9217" max="9217" width="50.42578125" style="308" customWidth="1"/>
    <col min="9218" max="9218" width="14" style="308" customWidth="1"/>
    <col min="9219" max="9219" width="11.85546875" style="308" customWidth="1"/>
    <col min="9220" max="9220" width="11.140625" style="308" customWidth="1"/>
    <col min="9221" max="9222" width="13" style="308" customWidth="1"/>
    <col min="9223" max="9223" width="10.5703125" style="308" customWidth="1"/>
    <col min="9224" max="9224" width="11" style="308" customWidth="1"/>
    <col min="9225" max="9472" width="9.140625" style="308"/>
    <col min="9473" max="9473" width="50.42578125" style="308" customWidth="1"/>
    <col min="9474" max="9474" width="14" style="308" customWidth="1"/>
    <col min="9475" max="9475" width="11.85546875" style="308" customWidth="1"/>
    <col min="9476" max="9476" width="11.140625" style="308" customWidth="1"/>
    <col min="9477" max="9478" width="13" style="308" customWidth="1"/>
    <col min="9479" max="9479" width="10.5703125" style="308" customWidth="1"/>
    <col min="9480" max="9480" width="11" style="308" customWidth="1"/>
    <col min="9481" max="9728" width="9.140625" style="308"/>
    <col min="9729" max="9729" width="50.42578125" style="308" customWidth="1"/>
    <col min="9730" max="9730" width="14" style="308" customWidth="1"/>
    <col min="9731" max="9731" width="11.85546875" style="308" customWidth="1"/>
    <col min="9732" max="9732" width="11.140625" style="308" customWidth="1"/>
    <col min="9733" max="9734" width="13" style="308" customWidth="1"/>
    <col min="9735" max="9735" width="10.5703125" style="308" customWidth="1"/>
    <col min="9736" max="9736" width="11" style="308" customWidth="1"/>
    <col min="9737" max="9984" width="9.140625" style="308"/>
    <col min="9985" max="9985" width="50.42578125" style="308" customWidth="1"/>
    <col min="9986" max="9986" width="14" style="308" customWidth="1"/>
    <col min="9987" max="9987" width="11.85546875" style="308" customWidth="1"/>
    <col min="9988" max="9988" width="11.140625" style="308" customWidth="1"/>
    <col min="9989" max="9990" width="13" style="308" customWidth="1"/>
    <col min="9991" max="9991" width="10.5703125" style="308" customWidth="1"/>
    <col min="9992" max="9992" width="11" style="308" customWidth="1"/>
    <col min="9993" max="10240" width="9.140625" style="308"/>
    <col min="10241" max="10241" width="50.42578125" style="308" customWidth="1"/>
    <col min="10242" max="10242" width="14" style="308" customWidth="1"/>
    <col min="10243" max="10243" width="11.85546875" style="308" customWidth="1"/>
    <col min="10244" max="10244" width="11.140625" style="308" customWidth="1"/>
    <col min="10245" max="10246" width="13" style="308" customWidth="1"/>
    <col min="10247" max="10247" width="10.5703125" style="308" customWidth="1"/>
    <col min="10248" max="10248" width="11" style="308" customWidth="1"/>
    <col min="10249" max="10496" width="9.140625" style="308"/>
    <col min="10497" max="10497" width="50.42578125" style="308" customWidth="1"/>
    <col min="10498" max="10498" width="14" style="308" customWidth="1"/>
    <col min="10499" max="10499" width="11.85546875" style="308" customWidth="1"/>
    <col min="10500" max="10500" width="11.140625" style="308" customWidth="1"/>
    <col min="10501" max="10502" width="13" style="308" customWidth="1"/>
    <col min="10503" max="10503" width="10.5703125" style="308" customWidth="1"/>
    <col min="10504" max="10504" width="11" style="308" customWidth="1"/>
    <col min="10505" max="10752" width="9.140625" style="308"/>
    <col min="10753" max="10753" width="50.42578125" style="308" customWidth="1"/>
    <col min="10754" max="10754" width="14" style="308" customWidth="1"/>
    <col min="10755" max="10755" width="11.85546875" style="308" customWidth="1"/>
    <col min="10756" max="10756" width="11.140625" style="308" customWidth="1"/>
    <col min="10757" max="10758" width="13" style="308" customWidth="1"/>
    <col min="10759" max="10759" width="10.5703125" style="308" customWidth="1"/>
    <col min="10760" max="10760" width="11" style="308" customWidth="1"/>
    <col min="10761" max="11008" width="9.140625" style="308"/>
    <col min="11009" max="11009" width="50.42578125" style="308" customWidth="1"/>
    <col min="11010" max="11010" width="14" style="308" customWidth="1"/>
    <col min="11011" max="11011" width="11.85546875" style="308" customWidth="1"/>
    <col min="11012" max="11012" width="11.140625" style="308" customWidth="1"/>
    <col min="11013" max="11014" width="13" style="308" customWidth="1"/>
    <col min="11015" max="11015" width="10.5703125" style="308" customWidth="1"/>
    <col min="11016" max="11016" width="11" style="308" customWidth="1"/>
    <col min="11017" max="11264" width="9.140625" style="308"/>
    <col min="11265" max="11265" width="50.42578125" style="308" customWidth="1"/>
    <col min="11266" max="11266" width="14" style="308" customWidth="1"/>
    <col min="11267" max="11267" width="11.85546875" style="308" customWidth="1"/>
    <col min="11268" max="11268" width="11.140625" style="308" customWidth="1"/>
    <col min="11269" max="11270" width="13" style="308" customWidth="1"/>
    <col min="11271" max="11271" width="10.5703125" style="308" customWidth="1"/>
    <col min="11272" max="11272" width="11" style="308" customWidth="1"/>
    <col min="11273" max="11520" width="9.140625" style="308"/>
    <col min="11521" max="11521" width="50.42578125" style="308" customWidth="1"/>
    <col min="11522" max="11522" width="14" style="308" customWidth="1"/>
    <col min="11523" max="11523" width="11.85546875" style="308" customWidth="1"/>
    <col min="11524" max="11524" width="11.140625" style="308" customWidth="1"/>
    <col min="11525" max="11526" width="13" style="308" customWidth="1"/>
    <col min="11527" max="11527" width="10.5703125" style="308" customWidth="1"/>
    <col min="11528" max="11528" width="11" style="308" customWidth="1"/>
    <col min="11529" max="11776" width="9.140625" style="308"/>
    <col min="11777" max="11777" width="50.42578125" style="308" customWidth="1"/>
    <col min="11778" max="11778" width="14" style="308" customWidth="1"/>
    <col min="11779" max="11779" width="11.85546875" style="308" customWidth="1"/>
    <col min="11780" max="11780" width="11.140625" style="308" customWidth="1"/>
    <col min="11781" max="11782" width="13" style="308" customWidth="1"/>
    <col min="11783" max="11783" width="10.5703125" style="308" customWidth="1"/>
    <col min="11784" max="11784" width="11" style="308" customWidth="1"/>
    <col min="11785" max="12032" width="9.140625" style="308"/>
    <col min="12033" max="12033" width="50.42578125" style="308" customWidth="1"/>
    <col min="12034" max="12034" width="14" style="308" customWidth="1"/>
    <col min="12035" max="12035" width="11.85546875" style="308" customWidth="1"/>
    <col min="12036" max="12036" width="11.140625" style="308" customWidth="1"/>
    <col min="12037" max="12038" width="13" style="308" customWidth="1"/>
    <col min="12039" max="12039" width="10.5703125" style="308" customWidth="1"/>
    <col min="12040" max="12040" width="11" style="308" customWidth="1"/>
    <col min="12041" max="12288" width="9.140625" style="308"/>
    <col min="12289" max="12289" width="50.42578125" style="308" customWidth="1"/>
    <col min="12290" max="12290" width="14" style="308" customWidth="1"/>
    <col min="12291" max="12291" width="11.85546875" style="308" customWidth="1"/>
    <col min="12292" max="12292" width="11.140625" style="308" customWidth="1"/>
    <col min="12293" max="12294" width="13" style="308" customWidth="1"/>
    <col min="12295" max="12295" width="10.5703125" style="308" customWidth="1"/>
    <col min="12296" max="12296" width="11" style="308" customWidth="1"/>
    <col min="12297" max="12544" width="9.140625" style="308"/>
    <col min="12545" max="12545" width="50.42578125" style="308" customWidth="1"/>
    <col min="12546" max="12546" width="14" style="308" customWidth="1"/>
    <col min="12547" max="12547" width="11.85546875" style="308" customWidth="1"/>
    <col min="12548" max="12548" width="11.140625" style="308" customWidth="1"/>
    <col min="12549" max="12550" width="13" style="308" customWidth="1"/>
    <col min="12551" max="12551" width="10.5703125" style="308" customWidth="1"/>
    <col min="12552" max="12552" width="11" style="308" customWidth="1"/>
    <col min="12553" max="12800" width="9.140625" style="308"/>
    <col min="12801" max="12801" width="50.42578125" style="308" customWidth="1"/>
    <col min="12802" max="12802" width="14" style="308" customWidth="1"/>
    <col min="12803" max="12803" width="11.85546875" style="308" customWidth="1"/>
    <col min="12804" max="12804" width="11.140625" style="308" customWidth="1"/>
    <col min="12805" max="12806" width="13" style="308" customWidth="1"/>
    <col min="12807" max="12807" width="10.5703125" style="308" customWidth="1"/>
    <col min="12808" max="12808" width="11" style="308" customWidth="1"/>
    <col min="12809" max="13056" width="9.140625" style="308"/>
    <col min="13057" max="13057" width="50.42578125" style="308" customWidth="1"/>
    <col min="13058" max="13058" width="14" style="308" customWidth="1"/>
    <col min="13059" max="13059" width="11.85546875" style="308" customWidth="1"/>
    <col min="13060" max="13060" width="11.140625" style="308" customWidth="1"/>
    <col min="13061" max="13062" width="13" style="308" customWidth="1"/>
    <col min="13063" max="13063" width="10.5703125" style="308" customWidth="1"/>
    <col min="13064" max="13064" width="11" style="308" customWidth="1"/>
    <col min="13065" max="13312" width="9.140625" style="308"/>
    <col min="13313" max="13313" width="50.42578125" style="308" customWidth="1"/>
    <col min="13314" max="13314" width="14" style="308" customWidth="1"/>
    <col min="13315" max="13315" width="11.85546875" style="308" customWidth="1"/>
    <col min="13316" max="13316" width="11.140625" style="308" customWidth="1"/>
    <col min="13317" max="13318" width="13" style="308" customWidth="1"/>
    <col min="13319" max="13319" width="10.5703125" style="308" customWidth="1"/>
    <col min="13320" max="13320" width="11" style="308" customWidth="1"/>
    <col min="13321" max="13568" width="9.140625" style="308"/>
    <col min="13569" max="13569" width="50.42578125" style="308" customWidth="1"/>
    <col min="13570" max="13570" width="14" style="308" customWidth="1"/>
    <col min="13571" max="13571" width="11.85546875" style="308" customWidth="1"/>
    <col min="13572" max="13572" width="11.140625" style="308" customWidth="1"/>
    <col min="13573" max="13574" width="13" style="308" customWidth="1"/>
    <col min="13575" max="13575" width="10.5703125" style="308" customWidth="1"/>
    <col min="13576" max="13576" width="11" style="308" customWidth="1"/>
    <col min="13577" max="13824" width="9.140625" style="308"/>
    <col min="13825" max="13825" width="50.42578125" style="308" customWidth="1"/>
    <col min="13826" max="13826" width="14" style="308" customWidth="1"/>
    <col min="13827" max="13827" width="11.85546875" style="308" customWidth="1"/>
    <col min="13828" max="13828" width="11.140625" style="308" customWidth="1"/>
    <col min="13829" max="13830" width="13" style="308" customWidth="1"/>
    <col min="13831" max="13831" width="10.5703125" style="308" customWidth="1"/>
    <col min="13832" max="13832" width="11" style="308" customWidth="1"/>
    <col min="13833" max="14080" width="9.140625" style="308"/>
    <col min="14081" max="14081" width="50.42578125" style="308" customWidth="1"/>
    <col min="14082" max="14082" width="14" style="308" customWidth="1"/>
    <col min="14083" max="14083" width="11.85546875" style="308" customWidth="1"/>
    <col min="14084" max="14084" width="11.140625" style="308" customWidth="1"/>
    <col min="14085" max="14086" width="13" style="308" customWidth="1"/>
    <col min="14087" max="14087" width="10.5703125" style="308" customWidth="1"/>
    <col min="14088" max="14088" width="11" style="308" customWidth="1"/>
    <col min="14089" max="14336" width="9.140625" style="308"/>
    <col min="14337" max="14337" width="50.42578125" style="308" customWidth="1"/>
    <col min="14338" max="14338" width="14" style="308" customWidth="1"/>
    <col min="14339" max="14339" width="11.85546875" style="308" customWidth="1"/>
    <col min="14340" max="14340" width="11.140625" style="308" customWidth="1"/>
    <col min="14341" max="14342" width="13" style="308" customWidth="1"/>
    <col min="14343" max="14343" width="10.5703125" style="308" customWidth="1"/>
    <col min="14344" max="14344" width="11" style="308" customWidth="1"/>
    <col min="14345" max="14592" width="9.140625" style="308"/>
    <col min="14593" max="14593" width="50.42578125" style="308" customWidth="1"/>
    <col min="14594" max="14594" width="14" style="308" customWidth="1"/>
    <col min="14595" max="14595" width="11.85546875" style="308" customWidth="1"/>
    <col min="14596" max="14596" width="11.140625" style="308" customWidth="1"/>
    <col min="14597" max="14598" width="13" style="308" customWidth="1"/>
    <col min="14599" max="14599" width="10.5703125" style="308" customWidth="1"/>
    <col min="14600" max="14600" width="11" style="308" customWidth="1"/>
    <col min="14601" max="14848" width="9.140625" style="308"/>
    <col min="14849" max="14849" width="50.42578125" style="308" customWidth="1"/>
    <col min="14850" max="14850" width="14" style="308" customWidth="1"/>
    <col min="14851" max="14851" width="11.85546875" style="308" customWidth="1"/>
    <col min="14852" max="14852" width="11.140625" style="308" customWidth="1"/>
    <col min="14853" max="14854" width="13" style="308" customWidth="1"/>
    <col min="14855" max="14855" width="10.5703125" style="308" customWidth="1"/>
    <col min="14856" max="14856" width="11" style="308" customWidth="1"/>
    <col min="14857" max="15104" width="9.140625" style="308"/>
    <col min="15105" max="15105" width="50.42578125" style="308" customWidth="1"/>
    <col min="15106" max="15106" width="14" style="308" customWidth="1"/>
    <col min="15107" max="15107" width="11.85546875" style="308" customWidth="1"/>
    <col min="15108" max="15108" width="11.140625" style="308" customWidth="1"/>
    <col min="15109" max="15110" width="13" style="308" customWidth="1"/>
    <col min="15111" max="15111" width="10.5703125" style="308" customWidth="1"/>
    <col min="15112" max="15112" width="11" style="308" customWidth="1"/>
    <col min="15113" max="15360" width="9.140625" style="308"/>
    <col min="15361" max="15361" width="50.42578125" style="308" customWidth="1"/>
    <col min="15362" max="15362" width="14" style="308" customWidth="1"/>
    <col min="15363" max="15363" width="11.85546875" style="308" customWidth="1"/>
    <col min="15364" max="15364" width="11.140625" style="308" customWidth="1"/>
    <col min="15365" max="15366" width="13" style="308" customWidth="1"/>
    <col min="15367" max="15367" width="10.5703125" style="308" customWidth="1"/>
    <col min="15368" max="15368" width="11" style="308" customWidth="1"/>
    <col min="15369" max="15616" width="9.140625" style="308"/>
    <col min="15617" max="15617" width="50.42578125" style="308" customWidth="1"/>
    <col min="15618" max="15618" width="14" style="308" customWidth="1"/>
    <col min="15619" max="15619" width="11.85546875" style="308" customWidth="1"/>
    <col min="15620" max="15620" width="11.140625" style="308" customWidth="1"/>
    <col min="15621" max="15622" width="13" style="308" customWidth="1"/>
    <col min="15623" max="15623" width="10.5703125" style="308" customWidth="1"/>
    <col min="15624" max="15624" width="11" style="308" customWidth="1"/>
    <col min="15625" max="15872" width="9.140625" style="308"/>
    <col min="15873" max="15873" width="50.42578125" style="308" customWidth="1"/>
    <col min="15874" max="15874" width="14" style="308" customWidth="1"/>
    <col min="15875" max="15875" width="11.85546875" style="308" customWidth="1"/>
    <col min="15876" max="15876" width="11.140625" style="308" customWidth="1"/>
    <col min="15877" max="15878" width="13" style="308" customWidth="1"/>
    <col min="15879" max="15879" width="10.5703125" style="308" customWidth="1"/>
    <col min="15880" max="15880" width="11" style="308" customWidth="1"/>
    <col min="15881" max="16128" width="9.140625" style="308"/>
    <col min="16129" max="16129" width="50.42578125" style="308" customWidth="1"/>
    <col min="16130" max="16130" width="14" style="308" customWidth="1"/>
    <col min="16131" max="16131" width="11.85546875" style="308" customWidth="1"/>
    <col min="16132" max="16132" width="11.140625" style="308" customWidth="1"/>
    <col min="16133" max="16134" width="13" style="308" customWidth="1"/>
    <col min="16135" max="16135" width="10.5703125" style="308" customWidth="1"/>
    <col min="16136" max="16136" width="11" style="308" customWidth="1"/>
    <col min="16137" max="16384" width="9.140625" style="308"/>
  </cols>
  <sheetData>
    <row r="1" spans="1:8" ht="28.5" customHeight="1" x14ac:dyDescent="0.25">
      <c r="A1" s="858" t="s">
        <v>193</v>
      </c>
      <c r="B1" s="858"/>
      <c r="C1" s="858"/>
      <c r="D1" s="858"/>
      <c r="E1" s="858"/>
      <c r="F1" s="858"/>
      <c r="G1" s="858"/>
      <c r="H1" s="858"/>
    </row>
    <row r="2" spans="1:8" ht="18.75" x14ac:dyDescent="0.25">
      <c r="A2" s="3"/>
      <c r="B2" s="3"/>
      <c r="C2" s="428"/>
      <c r="D2" s="428"/>
      <c r="E2" s="428"/>
      <c r="F2" s="428"/>
      <c r="G2" s="428"/>
      <c r="H2" s="428"/>
    </row>
    <row r="3" spans="1:8" ht="18.75" x14ac:dyDescent="0.25">
      <c r="A3" s="215"/>
      <c r="B3" s="428">
        <v>2011</v>
      </c>
      <c r="C3" s="428">
        <v>2012</v>
      </c>
      <c r="D3" s="428">
        <v>2013</v>
      </c>
      <c r="E3" s="428">
        <v>2014</v>
      </c>
      <c r="F3" s="428">
        <v>2015</v>
      </c>
      <c r="G3" s="428">
        <v>2016</v>
      </c>
      <c r="H3" s="428">
        <v>2017</v>
      </c>
    </row>
    <row r="4" spans="1:8" x14ac:dyDescent="0.25">
      <c r="A4" s="859" t="s">
        <v>194</v>
      </c>
      <c r="B4" s="860"/>
      <c r="C4" s="860"/>
      <c r="D4" s="860"/>
      <c r="E4" s="860"/>
      <c r="F4" s="860"/>
      <c r="G4" s="860"/>
      <c r="H4" s="861"/>
    </row>
    <row r="5" spans="1:8" x14ac:dyDescent="0.25">
      <c r="A5" s="429" t="s">
        <v>195</v>
      </c>
      <c r="B5" s="429"/>
      <c r="C5" s="429"/>
      <c r="D5" s="429"/>
      <c r="E5" s="429"/>
      <c r="F5" s="429"/>
      <c r="G5" s="429"/>
      <c r="H5" s="429"/>
    </row>
    <row r="6" spans="1:8" x14ac:dyDescent="0.25">
      <c r="A6" s="430" t="s">
        <v>196</v>
      </c>
      <c r="B6" s="431">
        <v>4332503.2</v>
      </c>
      <c r="C6" s="432">
        <v>4641935.9400000004</v>
      </c>
      <c r="D6" s="433">
        <v>5166391.07</v>
      </c>
      <c r="E6" s="432">
        <v>5699894.9199999999</v>
      </c>
      <c r="F6" s="433">
        <v>6441972.0300000003</v>
      </c>
      <c r="G6" s="432">
        <v>7256311.2300000004</v>
      </c>
      <c r="H6" s="433">
        <v>8183680.0999999996</v>
      </c>
    </row>
    <row r="7" spans="1:8" x14ac:dyDescent="0.25">
      <c r="A7" s="430" t="s">
        <v>197</v>
      </c>
      <c r="B7" s="431">
        <v>2598821.44</v>
      </c>
      <c r="C7" s="432">
        <v>3090284.2</v>
      </c>
      <c r="D7" s="433">
        <v>3207545.6</v>
      </c>
      <c r="E7" s="432">
        <v>3229412.7</v>
      </c>
      <c r="F7" s="433">
        <v>3397385.7</v>
      </c>
      <c r="G7" s="432">
        <v>3713950.6187305343</v>
      </c>
      <c r="H7" s="433">
        <v>4540141.6308775917</v>
      </c>
    </row>
    <row r="8" spans="1:8" x14ac:dyDescent="0.25">
      <c r="A8" s="430" t="s">
        <v>198</v>
      </c>
      <c r="B8" s="431">
        <v>4281196</v>
      </c>
      <c r="C8" s="432">
        <v>4499928.05</v>
      </c>
      <c r="D8" s="433">
        <v>5520914</v>
      </c>
      <c r="E8" s="432">
        <v>5798067</v>
      </c>
      <c r="F8" s="433">
        <v>6362497</v>
      </c>
      <c r="G8" s="432">
        <v>7011580.9517555879</v>
      </c>
      <c r="H8" s="433">
        <v>7108678.8293692572</v>
      </c>
    </row>
    <row r="9" spans="1:8" x14ac:dyDescent="0.25">
      <c r="A9" s="430" t="s">
        <v>199</v>
      </c>
      <c r="B9" s="431">
        <v>878608.40000000014</v>
      </c>
      <c r="C9" s="432">
        <v>911150</v>
      </c>
      <c r="D9" s="433">
        <v>1071502.0090000001</v>
      </c>
      <c r="E9" s="432">
        <v>1217362.382</v>
      </c>
      <c r="F9" s="432">
        <v>1387372.936</v>
      </c>
      <c r="G9" s="433">
        <v>1578088.2679999999</v>
      </c>
      <c r="H9" s="432">
        <v>1793667.871</v>
      </c>
    </row>
    <row r="10" spans="1:8" x14ac:dyDescent="0.25">
      <c r="A10" s="859" t="s">
        <v>200</v>
      </c>
      <c r="B10" s="860"/>
      <c r="C10" s="860"/>
      <c r="D10" s="860"/>
      <c r="E10" s="860"/>
      <c r="F10" s="860"/>
      <c r="G10" s="860"/>
      <c r="H10" s="861"/>
    </row>
    <row r="11" spans="1:8" x14ac:dyDescent="0.25">
      <c r="A11" s="429" t="s">
        <v>195</v>
      </c>
      <c r="B11" s="429"/>
      <c r="C11" s="429"/>
      <c r="D11" s="429"/>
      <c r="E11" s="429"/>
      <c r="F11" s="429"/>
      <c r="G11" s="429"/>
      <c r="H11" s="429"/>
    </row>
    <row r="12" spans="1:8" x14ac:dyDescent="0.25">
      <c r="A12" s="430" t="s">
        <v>196</v>
      </c>
      <c r="B12" s="431">
        <v>1153.2371857610092</v>
      </c>
      <c r="C12" s="432">
        <v>1075.53</v>
      </c>
      <c r="D12" s="432">
        <v>1075.53</v>
      </c>
      <c r="E12" s="432">
        <v>1075.53</v>
      </c>
      <c r="F12" s="432">
        <v>1075.53</v>
      </c>
      <c r="G12" s="432">
        <v>1075.53</v>
      </c>
      <c r="H12" s="432">
        <v>1075.53</v>
      </c>
    </row>
    <row r="13" spans="1:8" x14ac:dyDescent="0.25">
      <c r="A13" s="430" t="s">
        <v>197</v>
      </c>
      <c r="B13" s="431">
        <v>936.51510000000007</v>
      </c>
      <c r="C13" s="432">
        <v>936.52</v>
      </c>
      <c r="D13" s="432">
        <v>936.52</v>
      </c>
      <c r="E13" s="432">
        <v>936.52</v>
      </c>
      <c r="F13" s="432">
        <v>936.52</v>
      </c>
      <c r="G13" s="432">
        <v>936.52</v>
      </c>
      <c r="H13" s="432">
        <v>936.52</v>
      </c>
    </row>
    <row r="14" spans="1:8" x14ac:dyDescent="0.25">
      <c r="A14" s="430" t="s">
        <v>198</v>
      </c>
      <c r="B14" s="431">
        <v>1643</v>
      </c>
      <c r="C14" s="432">
        <v>1642.64</v>
      </c>
      <c r="D14" s="432">
        <v>1642.64</v>
      </c>
      <c r="E14" s="432">
        <v>1642.64</v>
      </c>
      <c r="F14" s="432">
        <v>1642.64</v>
      </c>
      <c r="G14" s="432">
        <v>1642.64</v>
      </c>
      <c r="H14" s="432">
        <v>1642.64</v>
      </c>
    </row>
    <row r="15" spans="1:8" x14ac:dyDescent="0.25">
      <c r="A15" s="430" t="s">
        <v>199</v>
      </c>
      <c r="B15" s="431">
        <v>297.98070000000001</v>
      </c>
      <c r="C15" s="432">
        <v>297.98099999999999</v>
      </c>
      <c r="D15" s="432">
        <v>297.98099999999999</v>
      </c>
      <c r="E15" s="432">
        <v>297.98099999999999</v>
      </c>
      <c r="F15" s="432">
        <v>297.98099999999999</v>
      </c>
      <c r="G15" s="432">
        <v>297.98099999999999</v>
      </c>
      <c r="H15" s="432">
        <v>297.98099999999999</v>
      </c>
    </row>
    <row r="16" spans="1:8" x14ac:dyDescent="0.25">
      <c r="A16" s="859" t="s">
        <v>201</v>
      </c>
      <c r="B16" s="860"/>
      <c r="C16" s="860"/>
      <c r="D16" s="860"/>
      <c r="E16" s="860"/>
      <c r="F16" s="860"/>
      <c r="G16" s="860"/>
      <c r="H16" s="861"/>
    </row>
    <row r="17" spans="1:8" x14ac:dyDescent="0.25">
      <c r="A17" s="429" t="s">
        <v>195</v>
      </c>
      <c r="B17" s="429"/>
      <c r="C17" s="429"/>
      <c r="D17" s="429"/>
      <c r="E17" s="429"/>
      <c r="F17" s="429"/>
      <c r="G17" s="429"/>
      <c r="H17" s="429"/>
    </row>
    <row r="18" spans="1:8" x14ac:dyDescent="0.25">
      <c r="A18" s="430" t="s">
        <v>196</v>
      </c>
      <c r="B18" s="434">
        <v>10959.216699999999</v>
      </c>
      <c r="C18" s="432">
        <v>9000</v>
      </c>
      <c r="D18" s="432">
        <v>9000</v>
      </c>
      <c r="E18" s="432">
        <v>9000</v>
      </c>
      <c r="F18" s="432">
        <v>9000</v>
      </c>
      <c r="G18" s="432">
        <v>9000</v>
      </c>
      <c r="H18" s="432">
        <v>9000</v>
      </c>
    </row>
    <row r="19" spans="1:8" x14ac:dyDescent="0.25">
      <c r="A19" s="430" t="s">
        <v>197</v>
      </c>
      <c r="B19" s="431">
        <v>11146</v>
      </c>
      <c r="C19" s="432">
        <v>5579.55</v>
      </c>
      <c r="D19" s="432">
        <v>5579.55</v>
      </c>
      <c r="E19" s="432">
        <v>5579.55</v>
      </c>
      <c r="F19" s="432">
        <v>5579.55</v>
      </c>
      <c r="G19" s="432">
        <v>5579.55</v>
      </c>
      <c r="H19" s="432">
        <v>5579.55</v>
      </c>
    </row>
    <row r="20" spans="1:8" x14ac:dyDescent="0.25">
      <c r="A20" s="430" t="s">
        <v>198</v>
      </c>
      <c r="B20" s="431">
        <v>12191</v>
      </c>
      <c r="C20" s="432">
        <v>6356.66</v>
      </c>
      <c r="D20" s="432">
        <v>6356.66</v>
      </c>
      <c r="E20" s="432">
        <v>6356.66</v>
      </c>
      <c r="F20" s="432">
        <v>6356.66</v>
      </c>
      <c r="G20" s="432">
        <v>6356.66</v>
      </c>
      <c r="H20" s="432">
        <v>6356.66</v>
      </c>
    </row>
    <row r="21" spans="1:8" x14ac:dyDescent="0.25">
      <c r="A21" s="430" t="s">
        <v>199</v>
      </c>
      <c r="B21" s="431">
        <v>3996</v>
      </c>
      <c r="C21" s="432">
        <v>1997</v>
      </c>
      <c r="D21" s="432">
        <v>1997</v>
      </c>
      <c r="E21" s="432">
        <v>1997</v>
      </c>
      <c r="F21" s="432">
        <v>1997</v>
      </c>
      <c r="G21" s="432">
        <v>1997</v>
      </c>
      <c r="H21" s="432">
        <v>1997</v>
      </c>
    </row>
    <row r="22" spans="1:8" x14ac:dyDescent="0.25">
      <c r="A22" s="859" t="s">
        <v>202</v>
      </c>
      <c r="B22" s="860"/>
      <c r="C22" s="860"/>
      <c r="D22" s="860"/>
      <c r="E22" s="860"/>
      <c r="F22" s="860"/>
      <c r="G22" s="860"/>
      <c r="H22" s="861"/>
    </row>
    <row r="23" spans="1:8" x14ac:dyDescent="0.25">
      <c r="A23" s="429" t="s">
        <v>195</v>
      </c>
      <c r="B23" s="429"/>
      <c r="C23" s="429"/>
      <c r="D23" s="429"/>
      <c r="E23" s="429"/>
      <c r="F23" s="429"/>
      <c r="G23" s="429"/>
      <c r="H23" s="429"/>
    </row>
    <row r="24" spans="1:8" x14ac:dyDescent="0.25">
      <c r="A24" s="430" t="s">
        <v>196</v>
      </c>
      <c r="B24" s="435">
        <v>260.75149158439331</v>
      </c>
      <c r="C24" s="433">
        <v>346.6</v>
      </c>
      <c r="D24" s="433">
        <v>371.35</v>
      </c>
      <c r="E24" s="432">
        <v>413.31</v>
      </c>
      <c r="F24" s="433">
        <v>457.17</v>
      </c>
      <c r="G24" s="432">
        <v>516.59</v>
      </c>
      <c r="H24" s="433">
        <v>581.59</v>
      </c>
    </row>
    <row r="25" spans="1:8" x14ac:dyDescent="0.25">
      <c r="A25" s="430" t="s">
        <v>197</v>
      </c>
      <c r="B25" s="435">
        <v>86.075000000000003</v>
      </c>
      <c r="C25" s="433">
        <v>192.18</v>
      </c>
      <c r="D25" s="433">
        <v>205.83</v>
      </c>
      <c r="E25" s="432">
        <v>216.94</v>
      </c>
      <c r="F25" s="433">
        <v>227.57</v>
      </c>
      <c r="G25" s="432">
        <v>238.72</v>
      </c>
      <c r="H25" s="433">
        <v>250.42</v>
      </c>
    </row>
    <row r="26" spans="1:8" x14ac:dyDescent="0.25">
      <c r="A26" s="430" t="s">
        <v>198</v>
      </c>
      <c r="B26" s="435">
        <v>132</v>
      </c>
      <c r="C26" s="432">
        <v>342.5</v>
      </c>
      <c r="D26" s="433">
        <v>359.99</v>
      </c>
      <c r="E26" s="432">
        <v>398.09</v>
      </c>
      <c r="F26" s="433">
        <v>426.14</v>
      </c>
      <c r="G26" s="432">
        <v>470.09</v>
      </c>
      <c r="H26" s="433">
        <v>517.34</v>
      </c>
    </row>
    <row r="27" spans="1:8" x14ac:dyDescent="0.25">
      <c r="A27" s="430" t="s">
        <v>199</v>
      </c>
      <c r="B27" s="435">
        <v>35.741</v>
      </c>
      <c r="C27" s="432">
        <v>72.891999999999996</v>
      </c>
      <c r="D27" s="433">
        <v>72.891999999999996</v>
      </c>
      <c r="E27" s="432">
        <v>83.120999999999995</v>
      </c>
      <c r="F27" s="432">
        <v>93.853999999999999</v>
      </c>
      <c r="G27" s="433">
        <v>106.999</v>
      </c>
      <c r="H27" s="432">
        <v>122.001</v>
      </c>
    </row>
    <row r="28" spans="1:8" x14ac:dyDescent="0.25">
      <c r="A28" s="859" t="s">
        <v>203</v>
      </c>
      <c r="B28" s="860"/>
      <c r="C28" s="860"/>
      <c r="D28" s="860"/>
      <c r="E28" s="860"/>
      <c r="F28" s="860"/>
      <c r="G28" s="860"/>
      <c r="H28" s="861"/>
    </row>
    <row r="29" spans="1:8" x14ac:dyDescent="0.25">
      <c r="A29" s="429" t="s">
        <v>195</v>
      </c>
      <c r="B29" s="429"/>
      <c r="C29" s="429"/>
      <c r="D29" s="429"/>
      <c r="E29" s="429"/>
      <c r="F29" s="429"/>
      <c r="G29" s="429"/>
      <c r="H29" s="429"/>
    </row>
    <row r="30" spans="1:8" x14ac:dyDescent="0.25">
      <c r="A30" s="430" t="s">
        <v>196</v>
      </c>
      <c r="B30" s="436">
        <v>0.09</v>
      </c>
      <c r="C30" s="437">
        <v>0.03</v>
      </c>
      <c r="D30" s="438">
        <v>0.03</v>
      </c>
      <c r="E30" s="437">
        <v>0.03</v>
      </c>
      <c r="F30" s="438">
        <v>0.05</v>
      </c>
      <c r="G30" s="437">
        <v>0.05</v>
      </c>
      <c r="H30" s="438">
        <v>0.11</v>
      </c>
    </row>
    <row r="31" spans="1:8" x14ac:dyDescent="0.25">
      <c r="A31" s="430" t="s">
        <v>197</v>
      </c>
      <c r="B31" s="436">
        <v>0.06</v>
      </c>
      <c r="C31" s="437">
        <v>0.09</v>
      </c>
      <c r="D31" s="438">
        <v>0.11</v>
      </c>
      <c r="E31" s="437">
        <v>0.11</v>
      </c>
      <c r="F31" s="438">
        <v>0.11</v>
      </c>
      <c r="G31" s="437">
        <v>0.11</v>
      </c>
      <c r="H31" s="438">
        <v>0.11</v>
      </c>
    </row>
    <row r="32" spans="1:8" x14ac:dyDescent="0.25">
      <c r="A32" s="430" t="s">
        <v>198</v>
      </c>
      <c r="B32" s="436">
        <v>0.06</v>
      </c>
      <c r="C32" s="437">
        <v>0.11</v>
      </c>
      <c r="D32" s="438">
        <v>0.11</v>
      </c>
      <c r="E32" s="437">
        <v>0.11</v>
      </c>
      <c r="F32" s="438">
        <v>0.11</v>
      </c>
      <c r="G32" s="437">
        <v>0.11</v>
      </c>
      <c r="H32" s="438">
        <v>0.11</v>
      </c>
    </row>
    <row r="33" spans="1:8" x14ac:dyDescent="0.25">
      <c r="A33" s="430" t="s">
        <v>199</v>
      </c>
      <c r="B33" s="436">
        <v>0.06</v>
      </c>
      <c r="C33" s="437">
        <v>0.01</v>
      </c>
      <c r="D33" s="438">
        <v>0.04</v>
      </c>
      <c r="E33" s="437">
        <v>0.05</v>
      </c>
      <c r="F33" s="438">
        <v>0.1</v>
      </c>
      <c r="G33" s="437">
        <v>0.11</v>
      </c>
      <c r="H33" s="438">
        <v>0.11</v>
      </c>
    </row>
    <row r="34" spans="1:8" x14ac:dyDescent="0.25">
      <c r="A34" s="430"/>
      <c r="B34" s="439"/>
      <c r="C34" s="440"/>
      <c r="D34" s="441"/>
      <c r="E34" s="440"/>
      <c r="F34" s="440"/>
      <c r="G34" s="440"/>
      <c r="H34" s="441"/>
    </row>
    <row r="35" spans="1:8" x14ac:dyDescent="0.25">
      <c r="A35" s="859" t="s">
        <v>204</v>
      </c>
      <c r="B35" s="860"/>
      <c r="C35" s="860"/>
      <c r="D35" s="860"/>
      <c r="E35" s="860"/>
      <c r="F35" s="860"/>
      <c r="G35" s="860"/>
      <c r="H35" s="861"/>
    </row>
    <row r="36" spans="1:8" x14ac:dyDescent="0.25">
      <c r="A36" s="429" t="s">
        <v>195</v>
      </c>
      <c r="B36" s="429"/>
      <c r="C36" s="429"/>
      <c r="D36" s="429"/>
      <c r="E36" s="429"/>
      <c r="F36" s="429"/>
      <c r="G36" s="429"/>
      <c r="H36" s="429"/>
    </row>
    <row r="37" spans="1:8" x14ac:dyDescent="0.25">
      <c r="A37" s="430" t="s">
        <v>196</v>
      </c>
      <c r="B37" s="436">
        <v>0.12</v>
      </c>
      <c r="C37" s="437">
        <v>0.12</v>
      </c>
      <c r="D37" s="438">
        <v>0.11</v>
      </c>
      <c r="E37" s="437">
        <v>0.11</v>
      </c>
      <c r="F37" s="438">
        <v>0.11</v>
      </c>
      <c r="G37" s="437">
        <v>0.11</v>
      </c>
      <c r="H37" s="438">
        <v>0.11</v>
      </c>
    </row>
    <row r="38" spans="1:8" x14ac:dyDescent="0.25">
      <c r="A38" s="430" t="s">
        <v>197</v>
      </c>
      <c r="B38" s="436">
        <v>0.12</v>
      </c>
      <c r="C38" s="437">
        <v>0.12</v>
      </c>
      <c r="D38" s="438">
        <v>0.11</v>
      </c>
      <c r="E38" s="437">
        <v>0.11</v>
      </c>
      <c r="F38" s="438">
        <v>0.11</v>
      </c>
      <c r="G38" s="437">
        <v>0.11</v>
      </c>
      <c r="H38" s="438">
        <v>0.11</v>
      </c>
    </row>
    <row r="39" spans="1:8" x14ac:dyDescent="0.25">
      <c r="A39" s="430" t="s">
        <v>198</v>
      </c>
      <c r="B39" s="436">
        <v>0.12</v>
      </c>
      <c r="C39" s="437">
        <v>0.12</v>
      </c>
      <c r="D39" s="438">
        <v>0.11</v>
      </c>
      <c r="E39" s="437">
        <v>0.11</v>
      </c>
      <c r="F39" s="438">
        <v>0.11</v>
      </c>
      <c r="G39" s="437">
        <v>0.11</v>
      </c>
      <c r="H39" s="438">
        <v>0.11</v>
      </c>
    </row>
    <row r="40" spans="1:8" x14ac:dyDescent="0.25">
      <c r="A40" s="430" t="s">
        <v>199</v>
      </c>
      <c r="B40" s="436">
        <v>0.12</v>
      </c>
      <c r="C40" s="437">
        <v>0.11</v>
      </c>
      <c r="D40" s="437">
        <v>0.11</v>
      </c>
      <c r="E40" s="437">
        <v>0.11</v>
      </c>
      <c r="F40" s="437">
        <v>0.11</v>
      </c>
      <c r="G40" s="437">
        <v>0.11</v>
      </c>
      <c r="H40" s="437">
        <v>0.11</v>
      </c>
    </row>
    <row r="41" spans="1:8" x14ac:dyDescent="0.25">
      <c r="A41" s="430"/>
      <c r="B41" s="430"/>
      <c r="C41" s="442"/>
      <c r="D41" s="442"/>
      <c r="E41" s="442"/>
      <c r="F41" s="442"/>
      <c r="G41" s="442"/>
      <c r="H41" s="442"/>
    </row>
    <row r="42" spans="1:8" x14ac:dyDescent="0.25">
      <c r="A42" s="443"/>
      <c r="B42" s="443"/>
      <c r="C42" s="443"/>
      <c r="D42" s="443"/>
      <c r="E42" s="443"/>
      <c r="F42" s="443"/>
      <c r="G42" s="443"/>
      <c r="H42" s="443"/>
    </row>
    <row r="43" spans="1:8" x14ac:dyDescent="0.25">
      <c r="A43" s="827"/>
      <c r="B43" s="827"/>
      <c r="C43" s="827"/>
      <c r="D43" s="827"/>
      <c r="E43" s="827"/>
      <c r="F43" s="827"/>
      <c r="G43" s="827"/>
      <c r="H43" s="827"/>
    </row>
    <row r="44" spans="1:8" x14ac:dyDescent="0.25">
      <c r="A44" s="827"/>
      <c r="B44" s="827"/>
      <c r="C44" s="827"/>
      <c r="D44" s="827"/>
      <c r="E44" s="827"/>
      <c r="F44" s="827"/>
      <c r="G44" s="827"/>
      <c r="H44" s="827"/>
    </row>
    <row r="53" spans="9:11" x14ac:dyDescent="0.25">
      <c r="I53" s="443"/>
      <c r="J53" s="443"/>
      <c r="K53" s="443"/>
    </row>
    <row r="54" spans="9:11" x14ac:dyDescent="0.25">
      <c r="I54" s="443"/>
      <c r="J54" s="443"/>
      <c r="K54" s="443"/>
    </row>
    <row r="55" spans="9:11" x14ac:dyDescent="0.25">
      <c r="I55" s="443"/>
      <c r="J55" s="443"/>
      <c r="K55" s="443"/>
    </row>
    <row r="56" spans="9:11" x14ac:dyDescent="0.25">
      <c r="I56" s="827"/>
      <c r="J56" s="827"/>
      <c r="K56" s="827"/>
    </row>
    <row r="57" spans="9:11" x14ac:dyDescent="0.25">
      <c r="I57" s="827"/>
      <c r="J57" s="827"/>
      <c r="K57" s="827"/>
    </row>
  </sheetData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E66"/>
  <sheetViews>
    <sheetView showGridLines="0" view="pageBreakPreview" zoomScaleSheetLayoutView="100" workbookViewId="0">
      <pane xSplit="1" ySplit="4" topLeftCell="DH5" activePane="bottomRight" state="frozen"/>
      <selection activeCell="DK4" sqref="DK4"/>
      <selection pane="topRight" activeCell="DK4" sqref="DK4"/>
      <selection pane="bottomLeft" activeCell="DK4" sqref="DK4"/>
      <selection pane="bottomRight" activeCell="EH12" sqref="EH12"/>
    </sheetView>
  </sheetViews>
  <sheetFormatPr defaultColWidth="9.140625" defaultRowHeight="15" outlineLevelCol="1" x14ac:dyDescent="0.25"/>
  <cols>
    <col min="1" max="1" width="38.85546875" style="493" customWidth="1"/>
    <col min="2" max="2" width="8.7109375" style="493" customWidth="1"/>
    <col min="3" max="5" width="7.42578125" style="740" customWidth="1" outlineLevel="1"/>
    <col min="6" max="6" width="7.28515625" style="740" customWidth="1" outlineLevel="1"/>
    <col min="7" max="9" width="7.42578125" style="740" customWidth="1" outlineLevel="1"/>
    <col min="10" max="10" width="7.28515625" style="740" customWidth="1" outlineLevel="1"/>
    <col min="11" max="11" width="8.42578125" style="740" customWidth="1" outlineLevel="1"/>
    <col min="12" max="15" width="7.28515625" style="740" customWidth="1" outlineLevel="1"/>
    <col min="16" max="16" width="10.140625" style="740" customWidth="1" outlineLevel="1"/>
    <col min="17" max="17" width="10.85546875" style="740" customWidth="1" outlineLevel="1"/>
    <col min="18" max="19" width="7.28515625" style="740" customWidth="1" outlineLevel="1"/>
    <col min="20" max="20" width="9.85546875" style="740" customWidth="1" outlineLevel="1"/>
    <col min="21" max="21" width="8" style="740" customWidth="1"/>
    <col min="22" max="30" width="9.140625" style="740" customWidth="1" outlineLevel="1"/>
    <col min="31" max="32" width="7.28515625" style="740" customWidth="1" outlineLevel="1"/>
    <col min="33" max="35" width="9.140625" style="740" customWidth="1" outlineLevel="1"/>
    <col min="36" max="36" width="9.85546875" style="740" customWidth="1" outlineLevel="1"/>
    <col min="37" max="39" width="7.28515625" style="740" customWidth="1" outlineLevel="1"/>
    <col min="40" max="40" width="8" style="740" customWidth="1"/>
    <col min="41" max="42" width="9.140625" style="493"/>
    <col min="43" max="43" width="9.140625" style="493" customWidth="1"/>
    <col min="44" max="44" width="9.42578125" style="493" customWidth="1"/>
    <col min="45" max="45" width="9.140625" style="493" customWidth="1"/>
    <col min="46" max="46" width="10.28515625" style="493" customWidth="1"/>
    <col min="47" max="47" width="7.7109375" style="493" customWidth="1"/>
    <col min="48" max="49" width="9.140625" style="493" customWidth="1"/>
    <col min="50" max="50" width="9.28515625" style="493" customWidth="1"/>
    <col min="51" max="51" width="9.140625" style="493" customWidth="1"/>
    <col min="52" max="52" width="7.7109375" style="493" customWidth="1"/>
    <col min="53" max="53" width="9.140625" style="493" customWidth="1"/>
    <col min="54" max="54" width="9" style="493" customWidth="1"/>
    <col min="55" max="56" width="10.42578125" style="493" customWidth="1"/>
    <col min="57" max="57" width="12.140625" style="493" customWidth="1"/>
    <col min="58" max="58" width="11" style="493" customWidth="1"/>
    <col min="59" max="62" width="9.140625" style="493" customWidth="1"/>
    <col min="63" max="63" width="9.42578125" style="493" customWidth="1"/>
    <col min="64" max="64" width="15.7109375" style="493" customWidth="1"/>
    <col min="65" max="76" width="10.28515625" style="493" customWidth="1"/>
    <col min="77" max="132" width="9.140625" style="493"/>
    <col min="133" max="133" width="10.5703125" style="493" customWidth="1"/>
    <col min="134" max="134" width="10" style="493" customWidth="1"/>
    <col min="135" max="16384" width="9.140625" style="493"/>
  </cols>
  <sheetData>
    <row r="1" spans="1:135" ht="34.5" customHeight="1" x14ac:dyDescent="0.25"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819"/>
      <c r="Q1" s="819"/>
      <c r="R1" s="819"/>
      <c r="S1" s="819"/>
      <c r="T1" s="819"/>
      <c r="U1" s="819"/>
      <c r="V1" s="819"/>
      <c r="W1" s="819"/>
      <c r="X1" s="819"/>
      <c r="Y1" s="819"/>
      <c r="Z1" s="819"/>
      <c r="AA1" s="819"/>
      <c r="AB1" s="819"/>
      <c r="AC1" s="819"/>
      <c r="AD1" s="819"/>
      <c r="AE1" s="819"/>
      <c r="AF1" s="819"/>
      <c r="AG1" s="819"/>
      <c r="AH1" s="819"/>
      <c r="AI1" s="819"/>
      <c r="AJ1" s="819"/>
      <c r="AK1" s="819"/>
      <c r="AL1" s="819"/>
      <c r="AM1" s="819"/>
      <c r="AN1" s="819"/>
      <c r="AO1" s="805" t="s">
        <v>247</v>
      </c>
      <c r="AP1" s="805"/>
      <c r="AQ1" s="805"/>
      <c r="AR1" s="805"/>
      <c r="AS1" s="805"/>
      <c r="AT1" s="805"/>
      <c r="AU1" s="805"/>
      <c r="AV1" s="805"/>
      <c r="AW1" s="805"/>
      <c r="AX1" s="805"/>
      <c r="AY1" s="805"/>
      <c r="AZ1" s="805"/>
      <c r="BA1" s="805"/>
      <c r="BB1" s="805"/>
      <c r="BC1" s="805"/>
      <c r="BD1" s="805"/>
      <c r="BE1" s="805"/>
      <c r="BF1" s="805"/>
      <c r="BG1" s="805"/>
      <c r="BH1" s="805"/>
      <c r="BI1" s="805"/>
      <c r="BJ1" s="805"/>
      <c r="BK1" s="805"/>
      <c r="BL1" s="805"/>
      <c r="BM1" s="805"/>
      <c r="BN1" s="805"/>
      <c r="BO1" s="805"/>
      <c r="BP1" s="805"/>
      <c r="BQ1" s="805"/>
      <c r="BR1" s="805"/>
      <c r="BS1" s="805"/>
      <c r="BT1" s="805"/>
      <c r="BU1" s="805"/>
      <c r="BV1" s="805"/>
      <c r="BW1" s="805"/>
      <c r="BX1" s="805"/>
    </row>
    <row r="2" spans="1:135" s="294" customFormat="1" ht="18.75" x14ac:dyDescent="0.25">
      <c r="A2" s="74"/>
      <c r="B2" s="802">
        <v>2010</v>
      </c>
      <c r="C2" s="802">
        <v>2011</v>
      </c>
      <c r="D2" s="802"/>
      <c r="E2" s="802"/>
      <c r="F2" s="802"/>
      <c r="G2" s="802"/>
      <c r="H2" s="802"/>
      <c r="I2" s="802"/>
      <c r="J2" s="800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>
        <v>2011</v>
      </c>
      <c r="V2" s="799">
        <v>2012</v>
      </c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802">
        <v>2012</v>
      </c>
      <c r="AO2" s="799">
        <v>2013</v>
      </c>
      <c r="AP2" s="802"/>
      <c r="AQ2" s="802"/>
      <c r="AR2" s="802"/>
      <c r="AS2" s="802"/>
      <c r="AT2" s="802"/>
      <c r="AU2" s="802"/>
      <c r="AV2" s="802"/>
      <c r="AW2" s="802"/>
      <c r="AX2" s="802"/>
      <c r="AY2" s="802"/>
      <c r="AZ2" s="802"/>
      <c r="BA2" s="802"/>
      <c r="BB2" s="802"/>
      <c r="BC2" s="802"/>
      <c r="BD2" s="802"/>
      <c r="BE2" s="802"/>
      <c r="BF2" s="802"/>
      <c r="BG2" s="603" t="s">
        <v>261</v>
      </c>
      <c r="BH2" s="601"/>
      <c r="BI2" s="802"/>
      <c r="BJ2" s="803" t="s">
        <v>262</v>
      </c>
      <c r="BK2" s="804"/>
      <c r="BL2" s="802">
        <v>2014</v>
      </c>
      <c r="BM2" s="802"/>
      <c r="BN2" s="802"/>
      <c r="BO2" s="802"/>
      <c r="BP2" s="802"/>
      <c r="BQ2" s="802"/>
      <c r="BR2" s="802"/>
      <c r="BS2" s="603" t="s">
        <v>272</v>
      </c>
      <c r="BT2" s="601"/>
      <c r="BU2" s="802"/>
      <c r="BV2" s="603" t="s">
        <v>272</v>
      </c>
      <c r="BW2" s="756"/>
      <c r="BX2" s="802"/>
      <c r="BY2" s="603" t="s">
        <v>272</v>
      </c>
      <c r="BZ2" s="601"/>
      <c r="CA2" s="603"/>
      <c r="CB2" s="603" t="s">
        <v>272</v>
      </c>
      <c r="CC2" s="601"/>
      <c r="CD2" s="603"/>
      <c r="CE2" s="603" t="s">
        <v>272</v>
      </c>
      <c r="CF2" s="601"/>
      <c r="CG2" s="603"/>
      <c r="CH2" s="603" t="s">
        <v>272</v>
      </c>
      <c r="CI2" s="601"/>
      <c r="CJ2" s="603"/>
      <c r="CK2" s="603" t="s">
        <v>272</v>
      </c>
      <c r="CL2" s="601"/>
      <c r="CM2" s="603"/>
      <c r="CN2" s="603" t="s">
        <v>272</v>
      </c>
      <c r="CO2" s="601"/>
      <c r="CP2" s="603"/>
      <c r="CQ2" s="603" t="s">
        <v>272</v>
      </c>
      <c r="CR2" s="601"/>
      <c r="CS2" s="603"/>
      <c r="CT2" s="603" t="s">
        <v>272</v>
      </c>
      <c r="CU2" s="601"/>
      <c r="CV2" s="603"/>
      <c r="CW2" s="603" t="s">
        <v>272</v>
      </c>
      <c r="CX2" s="601"/>
      <c r="CY2" s="683"/>
      <c r="CZ2" s="603" t="s">
        <v>272</v>
      </c>
      <c r="DA2" s="601"/>
      <c r="DB2" s="683"/>
      <c r="DC2" s="603" t="s">
        <v>272</v>
      </c>
      <c r="DD2" s="601"/>
      <c r="DE2" s="683"/>
      <c r="DF2" s="603" t="s">
        <v>338</v>
      </c>
      <c r="DG2" s="601"/>
      <c r="DH2" s="683"/>
      <c r="DI2" s="603" t="s">
        <v>338</v>
      </c>
      <c r="DJ2" s="601"/>
      <c r="DK2" s="683"/>
      <c r="DL2" s="603" t="s">
        <v>338</v>
      </c>
      <c r="DM2" s="601"/>
      <c r="DN2" s="683"/>
      <c r="DO2" s="603" t="s">
        <v>338</v>
      </c>
      <c r="DP2" s="601"/>
      <c r="DQ2" s="685"/>
      <c r="DR2" s="603" t="s">
        <v>338</v>
      </c>
      <c r="DS2" s="601"/>
      <c r="DT2" s="685"/>
      <c r="DU2" s="603" t="s">
        <v>338</v>
      </c>
      <c r="DV2" s="601"/>
      <c r="DW2" s="685"/>
      <c r="DX2" s="603" t="s">
        <v>338</v>
      </c>
      <c r="DY2" s="601"/>
      <c r="DZ2" s="685"/>
      <c r="EA2" s="603" t="s">
        <v>338</v>
      </c>
      <c r="EB2" s="601"/>
      <c r="EC2" s="685"/>
      <c r="ED2" s="603" t="s">
        <v>338</v>
      </c>
      <c r="EE2" s="601"/>
    </row>
    <row r="3" spans="1:135" x14ac:dyDescent="0.25">
      <c r="A3" s="215"/>
      <c r="B3" s="215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15" t="s">
        <v>107</v>
      </c>
      <c r="U3" s="815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15" t="s">
        <v>107</v>
      </c>
      <c r="AN3" s="815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15" t="s">
        <v>107</v>
      </c>
      <c r="BG3" s="600" t="s">
        <v>141</v>
      </c>
      <c r="BH3" s="601" t="s">
        <v>121</v>
      </c>
      <c r="BI3" s="815" t="s">
        <v>110</v>
      </c>
      <c r="BJ3" s="592" t="s">
        <v>141</v>
      </c>
      <c r="BK3" s="593" t="s">
        <v>121</v>
      </c>
      <c r="BL3" s="832" t="s">
        <v>323</v>
      </c>
      <c r="BM3" s="832" t="s">
        <v>324</v>
      </c>
      <c r="BN3" s="832" t="s">
        <v>325</v>
      </c>
      <c r="BO3" s="64" t="s">
        <v>3</v>
      </c>
      <c r="BP3" s="833" t="s">
        <v>326</v>
      </c>
      <c r="BQ3" s="833" t="s">
        <v>327</v>
      </c>
      <c r="BR3" s="833" t="s">
        <v>328</v>
      </c>
      <c r="BS3" s="600" t="s">
        <v>141</v>
      </c>
      <c r="BT3" s="601" t="s">
        <v>121</v>
      </c>
      <c r="BU3" s="65" t="s">
        <v>6</v>
      </c>
      <c r="BV3" s="600" t="s">
        <v>141</v>
      </c>
      <c r="BW3" s="756" t="s">
        <v>121</v>
      </c>
      <c r="BX3" s="65" t="s">
        <v>108</v>
      </c>
      <c r="BY3" s="600" t="s">
        <v>141</v>
      </c>
      <c r="BZ3" s="601" t="s">
        <v>121</v>
      </c>
      <c r="CA3" s="832" t="s">
        <v>329</v>
      </c>
      <c r="CB3" s="600" t="s">
        <v>141</v>
      </c>
      <c r="CC3" s="601" t="s">
        <v>121</v>
      </c>
      <c r="CD3" s="832" t="s">
        <v>330</v>
      </c>
      <c r="CE3" s="600" t="s">
        <v>141</v>
      </c>
      <c r="CF3" s="601" t="s">
        <v>121</v>
      </c>
      <c r="CG3" s="832" t="s">
        <v>331</v>
      </c>
      <c r="CH3" s="600" t="s">
        <v>141</v>
      </c>
      <c r="CI3" s="601" t="s">
        <v>121</v>
      </c>
      <c r="CJ3" s="832" t="s">
        <v>103</v>
      </c>
      <c r="CK3" s="600" t="s">
        <v>141</v>
      </c>
      <c r="CL3" s="601" t="s">
        <v>121</v>
      </c>
      <c r="CM3" s="832" t="s">
        <v>109</v>
      </c>
      <c r="CN3" s="600" t="s">
        <v>141</v>
      </c>
      <c r="CO3" s="601" t="s">
        <v>121</v>
      </c>
      <c r="CP3" s="832" t="s">
        <v>332</v>
      </c>
      <c r="CQ3" s="600" t="s">
        <v>141</v>
      </c>
      <c r="CR3" s="601" t="s">
        <v>121</v>
      </c>
      <c r="CS3" s="832" t="s">
        <v>333</v>
      </c>
      <c r="CT3" s="600" t="s">
        <v>141</v>
      </c>
      <c r="CU3" s="601" t="s">
        <v>121</v>
      </c>
      <c r="CV3" s="600" t="s">
        <v>335</v>
      </c>
      <c r="CW3" s="600" t="s">
        <v>141</v>
      </c>
      <c r="CX3" s="601" t="s">
        <v>121</v>
      </c>
      <c r="CY3" s="832" t="s">
        <v>107</v>
      </c>
      <c r="CZ3" s="600" t="s">
        <v>141</v>
      </c>
      <c r="DA3" s="601" t="s">
        <v>121</v>
      </c>
      <c r="DB3" s="832" t="s">
        <v>334</v>
      </c>
      <c r="DC3" s="600" t="s">
        <v>141</v>
      </c>
      <c r="DD3" s="601" t="s">
        <v>121</v>
      </c>
      <c r="DE3" s="832" t="s">
        <v>337</v>
      </c>
      <c r="DF3" s="600" t="s">
        <v>141</v>
      </c>
      <c r="DG3" s="601" t="s">
        <v>121</v>
      </c>
      <c r="DH3" s="832" t="s">
        <v>340</v>
      </c>
      <c r="DI3" s="600" t="s">
        <v>141</v>
      </c>
      <c r="DJ3" s="601" t="s">
        <v>121</v>
      </c>
      <c r="DK3" s="832" t="s">
        <v>341</v>
      </c>
      <c r="DL3" s="600" t="s">
        <v>141</v>
      </c>
      <c r="DM3" s="601" t="s">
        <v>121</v>
      </c>
      <c r="DN3" s="832" t="s">
        <v>3</v>
      </c>
      <c r="DO3" s="600" t="s">
        <v>141</v>
      </c>
      <c r="DP3" s="601" t="s">
        <v>121</v>
      </c>
      <c r="DQ3" s="846">
        <v>42095</v>
      </c>
      <c r="DR3" s="600" t="s">
        <v>141</v>
      </c>
      <c r="DS3" s="601" t="s">
        <v>121</v>
      </c>
      <c r="DT3" s="846">
        <v>42125</v>
      </c>
      <c r="DU3" s="600" t="s">
        <v>141</v>
      </c>
      <c r="DV3" s="601" t="s">
        <v>121</v>
      </c>
      <c r="DW3" s="846">
        <v>42156</v>
      </c>
      <c r="DX3" s="600" t="s">
        <v>141</v>
      </c>
      <c r="DY3" s="601" t="s">
        <v>121</v>
      </c>
      <c r="DZ3" s="846" t="s">
        <v>375</v>
      </c>
      <c r="EA3" s="600" t="s">
        <v>141</v>
      </c>
      <c r="EB3" s="601" t="s">
        <v>121</v>
      </c>
      <c r="EC3" s="846" t="s">
        <v>374</v>
      </c>
      <c r="ED3" s="600" t="s">
        <v>141</v>
      </c>
      <c r="EE3" s="601" t="s">
        <v>121</v>
      </c>
    </row>
    <row r="4" spans="1:135" x14ac:dyDescent="0.25">
      <c r="A4" s="4" t="s">
        <v>7</v>
      </c>
      <c r="B4" s="114">
        <v>24784.740869000001</v>
      </c>
      <c r="C4" s="114">
        <v>2960.4100440000007</v>
      </c>
      <c r="D4" s="92">
        <v>2598.3803780000003</v>
      </c>
      <c r="E4" s="115">
        <v>2634.3867019999998</v>
      </c>
      <c r="F4" s="165">
        <v>8192.7625193333333</v>
      </c>
      <c r="G4" s="166">
        <v>2102.0155610000002</v>
      </c>
      <c r="H4" s="91">
        <v>1911.769579</v>
      </c>
      <c r="I4" s="167">
        <v>1573.509313</v>
      </c>
      <c r="J4" s="165">
        <v>5586.9556443333331</v>
      </c>
      <c r="K4" s="91">
        <v>13779.718163666666</v>
      </c>
      <c r="L4" s="166">
        <v>1575.5253789999999</v>
      </c>
      <c r="M4" s="91">
        <v>1631.0275819999997</v>
      </c>
      <c r="N4" s="167">
        <v>1785.4858619999998</v>
      </c>
      <c r="O4" s="165">
        <v>4992.0388230000008</v>
      </c>
      <c r="P4" s="91">
        <v>18771.756986666667</v>
      </c>
      <c r="Q4" s="166">
        <v>2239.5083920000002</v>
      </c>
      <c r="R4" s="91">
        <v>2566.4688900000001</v>
      </c>
      <c r="S4" s="167">
        <v>3112.807789</v>
      </c>
      <c r="T4" s="165">
        <v>7918.7850709999993</v>
      </c>
      <c r="U4" s="91">
        <v>26690.542057666666</v>
      </c>
      <c r="V4" s="166">
        <v>3261.2904960000001</v>
      </c>
      <c r="W4" s="91">
        <v>2922.317649999999</v>
      </c>
      <c r="X4" s="167">
        <v>2796.9334959999996</v>
      </c>
      <c r="Y4" s="165">
        <v>8980.5416420000001</v>
      </c>
      <c r="Z4" s="166">
        <v>2378.4159979999999</v>
      </c>
      <c r="AA4" s="91">
        <v>1978.4443719999999</v>
      </c>
      <c r="AB4" s="91">
        <v>1694.042285</v>
      </c>
      <c r="AC4" s="167">
        <v>6050.9026549999999</v>
      </c>
      <c r="AD4" s="91">
        <v>15031.444297</v>
      </c>
      <c r="AE4" s="91">
        <v>1715.2711669999999</v>
      </c>
      <c r="AF4" s="91">
        <v>1797.5716199999999</v>
      </c>
      <c r="AG4" s="91">
        <v>1676.0615400000002</v>
      </c>
      <c r="AH4" s="91">
        <v>5188.9043270000002</v>
      </c>
      <c r="AI4" s="91">
        <v>20220.348623999998</v>
      </c>
      <c r="AJ4" s="91">
        <v>2026.3157079999999</v>
      </c>
      <c r="AK4" s="91">
        <v>2536.6092860000003</v>
      </c>
      <c r="AL4" s="91">
        <v>3106.2839999999997</v>
      </c>
      <c r="AM4" s="91">
        <v>7669.2089940000014</v>
      </c>
      <c r="AN4" s="91">
        <v>27889.557617999999</v>
      </c>
      <c r="AO4" s="166">
        <v>3080.9685810000001</v>
      </c>
      <c r="AP4" s="91">
        <v>2659.1266570000003</v>
      </c>
      <c r="AQ4" s="91">
        <v>2813.9152240000003</v>
      </c>
      <c r="AR4" s="165">
        <v>8554.0087199999998</v>
      </c>
      <c r="AS4" s="166">
        <v>2391.0772649999999</v>
      </c>
      <c r="AT4" s="91">
        <v>1929.164086</v>
      </c>
      <c r="AU4" s="91">
        <v>1531.3943130000002</v>
      </c>
      <c r="AV4" s="167">
        <v>5851.6356639999995</v>
      </c>
      <c r="AW4" s="91">
        <v>14405.644383999999</v>
      </c>
      <c r="AX4" s="91">
        <v>1568.986989</v>
      </c>
      <c r="AY4" s="91">
        <v>1546.3858160000004</v>
      </c>
      <c r="AZ4" s="91">
        <v>1634.2621829999998</v>
      </c>
      <c r="BA4" s="91">
        <v>4749.6349879999998</v>
      </c>
      <c r="BB4" s="91">
        <v>19155.279371999997</v>
      </c>
      <c r="BC4" s="91">
        <v>2149.7124149999995</v>
      </c>
      <c r="BD4" s="91">
        <v>2377.1796049999998</v>
      </c>
      <c r="BE4" s="91">
        <v>2811.1687010000001</v>
      </c>
      <c r="BF4" s="602">
        <v>7338.0607209999998</v>
      </c>
      <c r="BG4" s="604">
        <v>-331.14827300000161</v>
      </c>
      <c r="BH4" s="591">
        <v>-4.3178934523635415E-2</v>
      </c>
      <c r="BI4" s="602">
        <v>26493.340092999999</v>
      </c>
      <c r="BJ4" s="602">
        <v>-1396.217525</v>
      </c>
      <c r="BK4" s="621">
        <v>-5.0062376181215451E-2</v>
      </c>
      <c r="BL4" s="166">
        <v>2848.9921720000002</v>
      </c>
      <c r="BM4" s="91">
        <v>2508.6135239999999</v>
      </c>
      <c r="BN4" s="167">
        <v>2550.8509100000001</v>
      </c>
      <c r="BO4" s="165">
        <v>7908.4566060000006</v>
      </c>
      <c r="BP4" s="166">
        <v>2009.9303550000002</v>
      </c>
      <c r="BQ4" s="91">
        <v>1942.250131</v>
      </c>
      <c r="BR4" s="167">
        <v>1617.4027600000002</v>
      </c>
      <c r="BS4" s="602">
        <v>86.008446999999933</v>
      </c>
      <c r="BT4" s="621">
        <v>5.6163488573696907E-2</v>
      </c>
      <c r="BU4" s="167">
        <v>5569.5832460000001</v>
      </c>
      <c r="BV4" s="602">
        <v>-282.05241799999931</v>
      </c>
      <c r="BW4" s="621">
        <v>-4.820061162304095E-2</v>
      </c>
      <c r="BX4" s="91">
        <v>13478.039852000002</v>
      </c>
      <c r="BY4" s="602">
        <v>-927.60453199999756</v>
      </c>
      <c r="BZ4" s="621">
        <v>-6.4391741686353546E-2</v>
      </c>
      <c r="CA4" s="602">
        <v>1710.3773919999999</v>
      </c>
      <c r="CB4" s="602">
        <v>141.39040299999988</v>
      </c>
      <c r="CC4" s="621">
        <v>9.0115726893385914E-2</v>
      </c>
      <c r="CD4" s="602">
        <v>1640.6633019999997</v>
      </c>
      <c r="CE4" s="602">
        <v>94.277485999999271</v>
      </c>
      <c r="CF4" s="621">
        <v>6.09663416623056E-2</v>
      </c>
      <c r="CG4" s="602">
        <v>1826.836374</v>
      </c>
      <c r="CH4" s="602">
        <f>CG4-AZ4</f>
        <v>192.57419100000016</v>
      </c>
      <c r="CI4" s="621">
        <f>CH4/AZ4</f>
        <v>0.11783555478625438</v>
      </c>
      <c r="CJ4" s="602">
        <v>5177.8920279999993</v>
      </c>
      <c r="CK4" s="602">
        <f>CJ4-BA4</f>
        <v>428.25703999999951</v>
      </c>
      <c r="CL4" s="621">
        <f>CK4/BA4</f>
        <v>9.0166305638642794E-2</v>
      </c>
      <c r="CM4" s="602">
        <v>18655.93188</v>
      </c>
      <c r="CN4" s="602">
        <f>CM4-BB4</f>
        <v>-499.34749199999715</v>
      </c>
      <c r="CO4" s="621">
        <f>CN4/BB4</f>
        <v>-2.6068400376864899E-2</v>
      </c>
      <c r="CP4" s="602">
        <v>2545.0223969999997</v>
      </c>
      <c r="CQ4" s="602">
        <f>CP4-BC4</f>
        <v>395.30998200000022</v>
      </c>
      <c r="CR4" s="621">
        <f>CQ4/BC4</f>
        <v>0.1838897050794584</v>
      </c>
      <c r="CS4" s="602">
        <v>2902.7430599999998</v>
      </c>
      <c r="CT4" s="602">
        <f>CS4-BD4</f>
        <v>525.56345499999998</v>
      </c>
      <c r="CU4" s="621">
        <f>CT4/BD4</f>
        <v>0.22108697798625107</v>
      </c>
      <c r="CV4" s="602">
        <v>3519.0127170000001</v>
      </c>
      <c r="CW4" s="602">
        <f>CV4-BE4</f>
        <v>707.84401600000001</v>
      </c>
      <c r="CX4" s="621">
        <f>CW4/BE4</f>
        <v>0.25179706068447721</v>
      </c>
      <c r="CY4" s="602">
        <v>8966.7781739999991</v>
      </c>
      <c r="CZ4" s="602">
        <f>CY4-BF4</f>
        <v>1628.7174529999993</v>
      </c>
      <c r="DA4" s="621">
        <f>CZ4/BF4</f>
        <v>0.22195475275081189</v>
      </c>
      <c r="DB4" s="602">
        <v>27622.709653999998</v>
      </c>
      <c r="DC4" s="602">
        <f>DB4-BI4</f>
        <v>1129.3695609999995</v>
      </c>
      <c r="DD4" s="621">
        <f>DC4/BI4</f>
        <v>4.2628432543256357E-2</v>
      </c>
      <c r="DE4" s="602">
        <v>3442.4470970000002</v>
      </c>
      <c r="DF4" s="602">
        <f>DE4-BL4</f>
        <v>593.454925</v>
      </c>
      <c r="DG4" s="621">
        <f>DF4/BL4</f>
        <v>0.20830345931887662</v>
      </c>
      <c r="DH4" s="602">
        <v>2964.9277370000004</v>
      </c>
      <c r="DI4" s="602">
        <f>DH4-BM4</f>
        <v>456.31421300000056</v>
      </c>
      <c r="DJ4" s="621">
        <f>DI4/BM4</f>
        <v>0.18189896874684974</v>
      </c>
      <c r="DK4" s="602">
        <v>2953.0033589999998</v>
      </c>
      <c r="DL4" s="602">
        <f>DK4-BN4</f>
        <v>402.15244899999971</v>
      </c>
      <c r="DM4" s="621">
        <f>DL4/BN4</f>
        <v>0.15765423507248399</v>
      </c>
      <c r="DN4" s="602">
        <v>9360.3791930000007</v>
      </c>
      <c r="DO4" s="602">
        <f>DN4-BO4</f>
        <v>1451.922587</v>
      </c>
      <c r="DP4" s="621">
        <f>DO4/BO4</f>
        <v>0.18359114291636286</v>
      </c>
      <c r="DQ4" s="602">
        <v>2531.6442469999997</v>
      </c>
      <c r="DR4" s="602">
        <f>DQ4-BP4</f>
        <v>521.71389199999953</v>
      </c>
      <c r="DS4" s="621">
        <f>DR4/BP4</f>
        <v>0.25956814409124113</v>
      </c>
      <c r="DT4" s="602">
        <v>2110.5220489999997</v>
      </c>
      <c r="DU4" s="602">
        <f>DT4-BQ4</f>
        <v>168.27191799999969</v>
      </c>
      <c r="DV4" s="621">
        <f>DU4/BQ4</f>
        <v>8.6637614442256247E-2</v>
      </c>
      <c r="DW4" s="602">
        <v>1852.7683280000001</v>
      </c>
      <c r="DX4" s="602">
        <f>DW4-BR4</f>
        <v>235.36556799999994</v>
      </c>
      <c r="DY4" s="621">
        <f>DX4/BR4</f>
        <v>0.14552069145721003</v>
      </c>
      <c r="DZ4" s="602">
        <v>6494.9346240000004</v>
      </c>
      <c r="EA4" s="602">
        <f>DZ4-BU4</f>
        <v>925.3513780000003</v>
      </c>
      <c r="EB4" s="621">
        <f>EA4/BU4</f>
        <v>0.16614373771405164</v>
      </c>
      <c r="EC4" s="602">
        <v>15855.313817000002</v>
      </c>
      <c r="ED4" s="602">
        <f>EC4-BX4</f>
        <v>2377.2739650000003</v>
      </c>
      <c r="EE4" s="621">
        <f>ED4/BX4</f>
        <v>0.17638128326555122</v>
      </c>
    </row>
    <row r="5" spans="1:135" x14ac:dyDescent="0.25">
      <c r="A5" s="30" t="s">
        <v>25</v>
      </c>
      <c r="B5" s="241">
        <v>17049.429690000001</v>
      </c>
      <c r="C5" s="143">
        <v>2096.3229770000003</v>
      </c>
      <c r="D5" s="37">
        <v>1821.1220000000003</v>
      </c>
      <c r="E5" s="18">
        <v>1889.1999999999998</v>
      </c>
      <c r="F5" s="144">
        <v>5806.6449769999999</v>
      </c>
      <c r="G5" s="19">
        <v>1471.4560000000001</v>
      </c>
      <c r="H5" s="20">
        <v>1361.154</v>
      </c>
      <c r="I5" s="146">
        <v>1135.867</v>
      </c>
      <c r="J5" s="144">
        <v>3968.4769999999999</v>
      </c>
      <c r="K5" s="37">
        <v>9775.1219769999989</v>
      </c>
      <c r="L5" s="19">
        <v>1165.2277779999999</v>
      </c>
      <c r="M5" s="20">
        <v>1181.0411479999998</v>
      </c>
      <c r="N5" s="146">
        <v>1247.1408829999998</v>
      </c>
      <c r="O5" s="144">
        <v>3593.4098090000002</v>
      </c>
      <c r="P5" s="37">
        <v>13368.531786</v>
      </c>
      <c r="Q5" s="19">
        <v>1577.6564969999999</v>
      </c>
      <c r="R5" s="20">
        <v>1804.6014019999998</v>
      </c>
      <c r="S5" s="146">
        <v>2237.4159999999997</v>
      </c>
      <c r="T5" s="144">
        <v>5619.6738989999994</v>
      </c>
      <c r="U5" s="37">
        <v>18988.205685000001</v>
      </c>
      <c r="V5" s="19">
        <v>2387.4374769999999</v>
      </c>
      <c r="W5" s="20">
        <v>2132.1557999999995</v>
      </c>
      <c r="X5" s="146">
        <v>2014.9029999999998</v>
      </c>
      <c r="Y5" s="144">
        <v>6534.4962770000002</v>
      </c>
      <c r="Z5" s="18">
        <v>1724.4789999999998</v>
      </c>
      <c r="AA5" s="18">
        <v>1418.8679299999999</v>
      </c>
      <c r="AB5" s="18">
        <v>1252.1093129999999</v>
      </c>
      <c r="AC5" s="18">
        <v>4395.4562429999996</v>
      </c>
      <c r="AD5" s="37">
        <v>10929.952519999999</v>
      </c>
      <c r="AE5" s="37">
        <v>1296.812866</v>
      </c>
      <c r="AF5" s="37">
        <v>1343.2498860000001</v>
      </c>
      <c r="AG5" s="37">
        <v>1178.2050899999999</v>
      </c>
      <c r="AH5" s="37">
        <v>3818.2678420000002</v>
      </c>
      <c r="AI5" s="37">
        <v>14748.220362</v>
      </c>
      <c r="AJ5" s="37">
        <v>1347.2181089999999</v>
      </c>
      <c r="AK5" s="37">
        <v>1761.1089230000002</v>
      </c>
      <c r="AL5" s="37">
        <v>2232.0429999999997</v>
      </c>
      <c r="AM5" s="37">
        <v>5340.3700320000007</v>
      </c>
      <c r="AN5" s="37">
        <v>20088.590393999999</v>
      </c>
      <c r="AO5" s="19">
        <v>2215.476486</v>
      </c>
      <c r="AP5" s="20">
        <v>1911.500671</v>
      </c>
      <c r="AQ5" s="20">
        <v>2064.3340000000003</v>
      </c>
      <c r="AR5" s="144">
        <v>6191.3111570000001</v>
      </c>
      <c r="AS5" s="18">
        <v>1782.877712</v>
      </c>
      <c r="AT5" s="18">
        <v>1423.9999989999999</v>
      </c>
      <c r="AU5" s="18">
        <v>1124.9270000000001</v>
      </c>
      <c r="AV5" s="18">
        <v>4331.8047109999998</v>
      </c>
      <c r="AW5" s="37">
        <v>10523.115868000001</v>
      </c>
      <c r="AX5" s="37">
        <v>1161.3340889999999</v>
      </c>
      <c r="AY5" s="37">
        <v>1111.7579370000003</v>
      </c>
      <c r="AZ5" s="37">
        <v>1124.4699999999998</v>
      </c>
      <c r="BA5" s="37">
        <v>3397.5620259999996</v>
      </c>
      <c r="BB5" s="37">
        <v>13920.677894</v>
      </c>
      <c r="BC5" s="37">
        <v>1524.4711379999999</v>
      </c>
      <c r="BD5" s="37">
        <v>1676.702945</v>
      </c>
      <c r="BE5" s="37">
        <v>2019.1693240000002</v>
      </c>
      <c r="BF5" s="615">
        <v>5220.3434070000003</v>
      </c>
      <c r="BG5" s="627">
        <v>-120.02662500000042</v>
      </c>
      <c r="BH5" s="640">
        <v>-2.2475338652713117E-2</v>
      </c>
      <c r="BI5" s="615">
        <v>19141.021301000001</v>
      </c>
      <c r="BJ5" s="615">
        <v>-947.56909299999825</v>
      </c>
      <c r="BK5" s="622">
        <v>-4.7169516348096518E-2</v>
      </c>
      <c r="BL5" s="143">
        <v>1988.1015219999999</v>
      </c>
      <c r="BM5" s="37">
        <v>1764.1204400000001</v>
      </c>
      <c r="BN5" s="18">
        <v>1854.485743</v>
      </c>
      <c r="BO5" s="144">
        <v>5606.7077049999998</v>
      </c>
      <c r="BP5" s="19">
        <v>1428.254989</v>
      </c>
      <c r="BQ5" s="20">
        <v>1426.926101</v>
      </c>
      <c r="BR5" s="146">
        <v>1198.8991850000002</v>
      </c>
      <c r="BS5" s="291">
        <v>73.972185000000081</v>
      </c>
      <c r="BT5" s="748">
        <v>6.5757320252780915E-2</v>
      </c>
      <c r="BU5" s="18">
        <v>4054.0802750000003</v>
      </c>
      <c r="BV5" s="291">
        <v>-277.72443599999951</v>
      </c>
      <c r="BW5" s="748">
        <v>-6.4112870853747853E-2</v>
      </c>
      <c r="BX5" s="37">
        <v>9660.787980000001</v>
      </c>
      <c r="BY5" s="615">
        <v>-862.3278879999998</v>
      </c>
      <c r="BZ5" s="622">
        <v>-8.1946060351029082E-2</v>
      </c>
      <c r="CA5" s="615">
        <v>1313.4194</v>
      </c>
      <c r="CB5" s="615">
        <v>152.08531100000005</v>
      </c>
      <c r="CC5" s="622">
        <v>0.13095741564854732</v>
      </c>
      <c r="CD5" s="615">
        <v>1216.9255669999998</v>
      </c>
      <c r="CE5" s="615">
        <v>105.16762999999946</v>
      </c>
      <c r="CF5" s="622">
        <v>9.4595798689584204E-2</v>
      </c>
      <c r="CG5" s="615">
        <v>1312.1178730000001</v>
      </c>
      <c r="CH5" s="615">
        <f t="shared" ref="CH5:CH65" si="0">CG5-AZ5</f>
        <v>187.64787300000035</v>
      </c>
      <c r="CI5" s="622">
        <f t="shared" ref="CI5:CI65" si="1">CH5/AZ5</f>
        <v>0.16687672681352136</v>
      </c>
      <c r="CJ5" s="615">
        <v>3842.4628399999997</v>
      </c>
      <c r="CK5" s="615">
        <f t="shared" ref="CK5:CK65" si="2">CJ5-BA5</f>
        <v>444.90081400000008</v>
      </c>
      <c r="CL5" s="622">
        <f t="shared" ref="CL5:CL65" si="3">CK5/BA5</f>
        <v>0.13094707634338273</v>
      </c>
      <c r="CM5" s="615">
        <v>13503.250820000001</v>
      </c>
      <c r="CN5" s="615">
        <f t="shared" ref="CN5:CN65" si="4">CM5-BB5</f>
        <v>-417.42707399999927</v>
      </c>
      <c r="CO5" s="622">
        <f t="shared" ref="CO5:CO65" si="5">CN5/BB5</f>
        <v>-2.9986116852823378E-2</v>
      </c>
      <c r="CP5" s="615">
        <v>1870.2881949999999</v>
      </c>
      <c r="CQ5" s="615">
        <f>CP5-BC5</f>
        <v>345.81705699999998</v>
      </c>
      <c r="CR5" s="622">
        <f>CQ5/BC5</f>
        <v>0.22684395157109233</v>
      </c>
      <c r="CS5" s="615">
        <v>2143.368727</v>
      </c>
      <c r="CT5" s="615">
        <f t="shared" ref="CT5:CT65" si="6">CS5-BD5</f>
        <v>466.66578200000004</v>
      </c>
      <c r="CU5" s="622">
        <f t="shared" ref="CU5:CU65" si="7">CT5/BD5</f>
        <v>0.27832347011235198</v>
      </c>
      <c r="CV5" s="615">
        <v>2643.137624</v>
      </c>
      <c r="CW5" s="615">
        <f t="shared" ref="CW5:CW65" si="8">CV5-BE5</f>
        <v>623.96829999999977</v>
      </c>
      <c r="CX5" s="622">
        <f t="shared" ref="CX5:CX65" si="9">CW5/BE5</f>
        <v>0.30902227593469506</v>
      </c>
      <c r="CY5" s="615">
        <v>6656.7945459999992</v>
      </c>
      <c r="CZ5" s="615">
        <f t="shared" ref="CZ5:CZ65" si="10">CY5-BF5</f>
        <v>1436.4511389999989</v>
      </c>
      <c r="DA5" s="622">
        <f t="shared" ref="DA5:DA65" si="11">CZ5/BF5</f>
        <v>0.27516410837529387</v>
      </c>
      <c r="DB5" s="615">
        <v>20160.045365999998</v>
      </c>
      <c r="DC5" s="615">
        <f t="shared" ref="DC5:DC65" si="12">DB5-BI5</f>
        <v>1019.0240649999978</v>
      </c>
      <c r="DD5" s="622">
        <f t="shared" ref="DD5:DD65" si="13">DC5/BI5</f>
        <v>5.3237706022863054E-2</v>
      </c>
      <c r="DE5" s="615">
        <v>2572.0242710000002</v>
      </c>
      <c r="DF5" s="615">
        <f>DE5-BL5</f>
        <v>583.92274900000029</v>
      </c>
      <c r="DG5" s="622">
        <f>DF5/BL5</f>
        <v>0.29370871785892649</v>
      </c>
      <c r="DH5" s="615">
        <v>2240.6922340000001</v>
      </c>
      <c r="DI5" s="615">
        <f t="shared" ref="DI5:DI65" si="14">DH5-BM5</f>
        <v>476.57179399999995</v>
      </c>
      <c r="DJ5" s="622">
        <f t="shared" ref="DJ5:DJ65" si="15">DI5/BM5</f>
        <v>0.27014697137118365</v>
      </c>
      <c r="DK5" s="615">
        <v>2239.8898549999999</v>
      </c>
      <c r="DL5" s="615">
        <f t="shared" ref="DL5:DL65" si="16">DK5-BN5</f>
        <v>385.40411199999994</v>
      </c>
      <c r="DM5" s="622">
        <f t="shared" ref="DM5:DM65" si="17">DL5/BN5</f>
        <v>0.20782263409398449</v>
      </c>
      <c r="DN5" s="615">
        <v>7052.6063599999998</v>
      </c>
      <c r="DO5" s="615">
        <f t="shared" ref="DO5:DO65" si="18">DN5-BO5</f>
        <v>1445.898655</v>
      </c>
      <c r="DP5" s="622">
        <f t="shared" ref="DP5:DP65" si="19">DO5/BO5</f>
        <v>0.25788728984579729</v>
      </c>
      <c r="DQ5" s="615">
        <v>1902.3134029999997</v>
      </c>
      <c r="DR5" s="615">
        <f t="shared" ref="DR5:DR65" si="20">DQ5-BP5</f>
        <v>474.05841399999963</v>
      </c>
      <c r="DS5" s="622">
        <f t="shared" ref="DS5:DS65" si="21">DR5/BP5</f>
        <v>0.33191441139786532</v>
      </c>
      <c r="DT5" s="615">
        <v>1569.4484309999998</v>
      </c>
      <c r="DU5" s="615">
        <f t="shared" ref="DU5:DU65" si="22">DT5-BQ5</f>
        <v>142.52232999999978</v>
      </c>
      <c r="DV5" s="622">
        <f t="shared" ref="DV5:DV65" si="23">DU5/BQ5</f>
        <v>9.9880666490100023E-2</v>
      </c>
      <c r="DW5" s="615">
        <v>1399.2586000000001</v>
      </c>
      <c r="DX5" s="615">
        <f t="shared" ref="DX5:DX65" si="24">DW5-BR5</f>
        <v>200.3594149999999</v>
      </c>
      <c r="DY5" s="622">
        <f t="shared" ref="DY5:DY65" si="25">DX5/BR5</f>
        <v>0.16711948553038666</v>
      </c>
      <c r="DZ5" s="615">
        <v>4871.020434</v>
      </c>
      <c r="EA5" s="615">
        <f t="shared" ref="EA5:EA65" si="26">DZ5-BU5</f>
        <v>816.94015899999977</v>
      </c>
      <c r="EB5" s="622">
        <f t="shared" ref="EB5:EB65" si="27">EA5/BU5</f>
        <v>0.2015106025496744</v>
      </c>
      <c r="EC5" s="615">
        <v>11923.626794</v>
      </c>
      <c r="ED5" s="615">
        <f t="shared" ref="ED5:ED65" si="28">EC5-BX5</f>
        <v>2262.8388139999988</v>
      </c>
      <c r="EE5" s="622">
        <f t="shared" ref="EE5:EE65" si="29">ED5/BX5</f>
        <v>0.23422921801871471</v>
      </c>
    </row>
    <row r="6" spans="1:135" x14ac:dyDescent="0.25">
      <c r="A6" s="5" t="s">
        <v>26</v>
      </c>
      <c r="B6" s="242">
        <v>2095.1572369999999</v>
      </c>
      <c r="C6" s="733">
        <v>282.58499999999998</v>
      </c>
      <c r="D6" s="734">
        <v>256.48500000000001</v>
      </c>
      <c r="E6" s="735">
        <v>267.41399999999999</v>
      </c>
      <c r="F6" s="145">
        <v>806.48400000000004</v>
      </c>
      <c r="G6" s="733">
        <v>211.25900000000001</v>
      </c>
      <c r="H6" s="734">
        <v>192.36499999999998</v>
      </c>
      <c r="I6" s="735">
        <v>187.964</v>
      </c>
      <c r="J6" s="145">
        <v>591.58799999999997</v>
      </c>
      <c r="K6" s="734">
        <v>1398.0720000000001</v>
      </c>
      <c r="L6" s="733">
        <v>188.25072299999999</v>
      </c>
      <c r="M6" s="734">
        <v>195.573678</v>
      </c>
      <c r="N6" s="735">
        <v>220.28725800000001</v>
      </c>
      <c r="O6" s="145">
        <v>604.11165900000003</v>
      </c>
      <c r="P6" s="734">
        <v>2002.1836590000003</v>
      </c>
      <c r="Q6" s="733">
        <v>239.73658399999999</v>
      </c>
      <c r="R6" s="734">
        <v>264.74136800000002</v>
      </c>
      <c r="S6" s="735">
        <v>276.49399999999997</v>
      </c>
      <c r="T6" s="145">
        <v>780.97195199999987</v>
      </c>
      <c r="U6" s="734">
        <v>2783.1556110000001</v>
      </c>
      <c r="V6" s="733">
        <v>308.33799999999997</v>
      </c>
      <c r="W6" s="734">
        <v>272.19079999999997</v>
      </c>
      <c r="X6" s="735">
        <v>289.86599999999999</v>
      </c>
      <c r="Y6" s="145">
        <v>870.39480000000003</v>
      </c>
      <c r="Z6" s="735">
        <v>223.65899999999999</v>
      </c>
      <c r="AA6" s="735">
        <v>198.83699999999999</v>
      </c>
      <c r="AB6" s="735">
        <v>194.718322</v>
      </c>
      <c r="AC6" s="735">
        <v>617.21432199999992</v>
      </c>
      <c r="AD6" s="734">
        <v>1487.6091219999998</v>
      </c>
      <c r="AE6" s="734">
        <v>195.93618600000002</v>
      </c>
      <c r="AF6" s="734">
        <v>217.91671099999999</v>
      </c>
      <c r="AG6" s="734">
        <v>189.56032299999998</v>
      </c>
      <c r="AH6" s="734">
        <v>603.41322000000002</v>
      </c>
      <c r="AI6" s="734">
        <v>2091.0223419999998</v>
      </c>
      <c r="AJ6" s="734">
        <v>192.55793600000001</v>
      </c>
      <c r="AK6" s="734">
        <v>261.71923600000002</v>
      </c>
      <c r="AL6" s="734">
        <v>283.68200000000002</v>
      </c>
      <c r="AM6" s="734">
        <v>737.95917199999997</v>
      </c>
      <c r="AN6" s="734">
        <v>2828.9815139999996</v>
      </c>
      <c r="AO6" s="733">
        <v>290.62020800000005</v>
      </c>
      <c r="AP6" s="734">
        <v>261.76804900000002</v>
      </c>
      <c r="AQ6" s="734">
        <v>285.54100000000005</v>
      </c>
      <c r="AR6" s="145">
        <v>837.92925700000001</v>
      </c>
      <c r="AS6" s="735">
        <v>247.36844200000002</v>
      </c>
      <c r="AT6" s="735">
        <v>204.79990999999998</v>
      </c>
      <c r="AU6" s="735">
        <v>153.56400000000002</v>
      </c>
      <c r="AV6" s="735">
        <v>605.73235199999999</v>
      </c>
      <c r="AW6" s="734">
        <v>1443.661609</v>
      </c>
      <c r="AX6" s="734">
        <v>193.57364799999999</v>
      </c>
      <c r="AY6" s="734">
        <v>185.87148300000001</v>
      </c>
      <c r="AZ6" s="734">
        <v>187.58199999999999</v>
      </c>
      <c r="BA6" s="734">
        <v>567.02713099999994</v>
      </c>
      <c r="BB6" s="734">
        <v>2010.6887400000001</v>
      </c>
      <c r="BC6" s="734">
        <v>244.48979700000001</v>
      </c>
      <c r="BD6" s="734">
        <v>257.95262500000001</v>
      </c>
      <c r="BE6" s="734">
        <v>278.33359799999999</v>
      </c>
      <c r="BF6" s="616">
        <v>780.77602000000002</v>
      </c>
      <c r="BG6" s="628">
        <v>42.81684800000005</v>
      </c>
      <c r="BH6" s="641">
        <v>5.8020619059397038E-2</v>
      </c>
      <c r="BI6" s="616">
        <v>2791.4647599999998</v>
      </c>
      <c r="BJ6" s="616">
        <v>-37.516753999999764</v>
      </c>
      <c r="BK6" s="623">
        <v>-1.3261576229585681E-2</v>
      </c>
      <c r="BL6" s="733">
        <v>277.73931699999997</v>
      </c>
      <c r="BM6" s="734">
        <v>259.94280700000002</v>
      </c>
      <c r="BN6" s="735">
        <v>290.90270299999997</v>
      </c>
      <c r="BO6" s="145">
        <v>828.5848269999999</v>
      </c>
      <c r="BP6" s="733">
        <v>209.97189299999999</v>
      </c>
      <c r="BQ6" s="734">
        <v>199.78344999999999</v>
      </c>
      <c r="BR6" s="735">
        <v>169.465293</v>
      </c>
      <c r="BS6" s="734">
        <v>15.901292999999981</v>
      </c>
      <c r="BT6" s="749">
        <v>0.10354831210439933</v>
      </c>
      <c r="BU6" s="735">
        <v>579.22063600000001</v>
      </c>
      <c r="BV6" s="734">
        <v>-26.511715999999979</v>
      </c>
      <c r="BW6" s="749">
        <v>-4.3768037009190457E-2</v>
      </c>
      <c r="BX6" s="734">
        <v>1407.8054629999999</v>
      </c>
      <c r="BY6" s="616">
        <v>-35.856146000000081</v>
      </c>
      <c r="BZ6" s="623">
        <v>-2.4836946398288606E-2</v>
      </c>
      <c r="CA6" s="616">
        <v>211.118278</v>
      </c>
      <c r="CB6" s="616">
        <v>17.544630000000012</v>
      </c>
      <c r="CC6" s="623">
        <v>9.0635425747620429E-2</v>
      </c>
      <c r="CD6" s="616">
        <v>182.54571900000002</v>
      </c>
      <c r="CE6" s="616">
        <v>-3.3257639999999924</v>
      </c>
      <c r="CF6" s="623">
        <v>-1.7892814682067135E-2</v>
      </c>
      <c r="CG6" s="616">
        <v>182.01058800000001</v>
      </c>
      <c r="CH6" s="616">
        <f t="shared" si="0"/>
        <v>-5.5714119999999809</v>
      </c>
      <c r="CI6" s="623">
        <f t="shared" si="1"/>
        <v>-2.9701208005032367E-2</v>
      </c>
      <c r="CJ6" s="616">
        <v>575.67458499999998</v>
      </c>
      <c r="CK6" s="616">
        <f t="shared" si="2"/>
        <v>8.6474540000000388</v>
      </c>
      <c r="CL6" s="623">
        <f t="shared" si="3"/>
        <v>1.5250511884236522E-2</v>
      </c>
      <c r="CM6" s="616">
        <v>1983.4800479999999</v>
      </c>
      <c r="CN6" s="616">
        <f t="shared" si="4"/>
        <v>-27.208692000000156</v>
      </c>
      <c r="CO6" s="623">
        <f t="shared" si="5"/>
        <v>-1.3532025847024018E-2</v>
      </c>
      <c r="CP6" s="616">
        <v>224.43141800000001</v>
      </c>
      <c r="CQ6" s="616">
        <f t="shared" ref="CQ6:CQ64" si="30">CP6-BC6</f>
        <v>-20.058379000000002</v>
      </c>
      <c r="CR6" s="623">
        <f t="shared" ref="CR6:CR64" si="31">CQ6/BC6</f>
        <v>-8.2041783526860229E-2</v>
      </c>
      <c r="CS6" s="616">
        <v>228.30645200000001</v>
      </c>
      <c r="CT6" s="616">
        <f t="shared" si="6"/>
        <v>-29.646173000000005</v>
      </c>
      <c r="CU6" s="623">
        <f t="shared" si="7"/>
        <v>-0.11492875096735303</v>
      </c>
      <c r="CV6" s="616">
        <v>235.929002</v>
      </c>
      <c r="CW6" s="616">
        <f t="shared" si="8"/>
        <v>-42.404595999999998</v>
      </c>
      <c r="CX6" s="623">
        <f t="shared" si="9"/>
        <v>-0.15235169704521262</v>
      </c>
      <c r="CY6" s="616">
        <v>688.66687200000001</v>
      </c>
      <c r="CZ6" s="616">
        <f t="shared" si="10"/>
        <v>-92.109148000000005</v>
      </c>
      <c r="DA6" s="623">
        <f t="shared" si="11"/>
        <v>-0.11797128195612361</v>
      </c>
      <c r="DB6" s="616">
        <v>2672.1469200000001</v>
      </c>
      <c r="DC6" s="616">
        <f t="shared" si="12"/>
        <v>-119.31783999999971</v>
      </c>
      <c r="DD6" s="623">
        <f t="shared" si="13"/>
        <v>-4.2743810242476324E-2</v>
      </c>
      <c r="DE6" s="616">
        <v>278.91703699999999</v>
      </c>
      <c r="DF6" s="616">
        <f t="shared" ref="DF6:DF65" si="32">DE6-BL6</f>
        <v>1.1777200000000221</v>
      </c>
      <c r="DG6" s="623">
        <f t="shared" ref="DG6:DG65" si="33">DF6/BL6</f>
        <v>4.2403791178042766E-3</v>
      </c>
      <c r="DH6" s="616">
        <v>259.89564100000001</v>
      </c>
      <c r="DI6" s="616">
        <f t="shared" si="14"/>
        <v>-4.716600000000426E-2</v>
      </c>
      <c r="DJ6" s="623">
        <f t="shared" si="15"/>
        <v>-1.8144760589587793E-4</v>
      </c>
      <c r="DK6" s="616">
        <v>251.70437800000002</v>
      </c>
      <c r="DL6" s="616">
        <f t="shared" si="16"/>
        <v>-39.198324999999954</v>
      </c>
      <c r="DM6" s="623">
        <f t="shared" si="17"/>
        <v>-0.13474720102549187</v>
      </c>
      <c r="DN6" s="616">
        <v>790.51705599999991</v>
      </c>
      <c r="DO6" s="616">
        <f t="shared" si="18"/>
        <v>-38.067770999999993</v>
      </c>
      <c r="DP6" s="623">
        <f t="shared" si="19"/>
        <v>-4.5943118627732246E-2</v>
      </c>
      <c r="DQ6" s="616">
        <v>215.453452</v>
      </c>
      <c r="DR6" s="616">
        <f t="shared" si="20"/>
        <v>5.4815590000000043</v>
      </c>
      <c r="DS6" s="623">
        <f t="shared" si="21"/>
        <v>2.6106156027273633E-2</v>
      </c>
      <c r="DT6" s="616">
        <v>206.72073</v>
      </c>
      <c r="DU6" s="616">
        <f t="shared" si="22"/>
        <v>6.9372800000000154</v>
      </c>
      <c r="DV6" s="623">
        <f t="shared" si="23"/>
        <v>3.4723997408193798E-2</v>
      </c>
      <c r="DW6" s="616">
        <v>193.58717200000001</v>
      </c>
      <c r="DX6" s="616">
        <f t="shared" si="24"/>
        <v>24.121879000000007</v>
      </c>
      <c r="DY6" s="623">
        <f t="shared" si="25"/>
        <v>0.14234111641963176</v>
      </c>
      <c r="DZ6" s="616">
        <v>615.76135399999998</v>
      </c>
      <c r="EA6" s="616">
        <f t="shared" si="26"/>
        <v>36.54071799999997</v>
      </c>
      <c r="EB6" s="623">
        <f t="shared" si="27"/>
        <v>6.308600855857624E-2</v>
      </c>
      <c r="EC6" s="616">
        <v>1406.2784099999999</v>
      </c>
      <c r="ED6" s="616">
        <f t="shared" si="28"/>
        <v>-1.5270530000000235</v>
      </c>
      <c r="EE6" s="623">
        <f t="shared" si="29"/>
        <v>-1.0847045562288912E-3</v>
      </c>
    </row>
    <row r="7" spans="1:135" x14ac:dyDescent="0.25">
      <c r="A7" s="6" t="s">
        <v>9</v>
      </c>
      <c r="B7" s="246">
        <v>2023.3823829999999</v>
      </c>
      <c r="C7" s="736">
        <v>273.428</v>
      </c>
      <c r="D7" s="737">
        <v>250.18199999999999</v>
      </c>
      <c r="E7" s="738">
        <v>261.57299999999998</v>
      </c>
      <c r="F7" s="223">
        <v>785.18299999999999</v>
      </c>
      <c r="G7" s="736">
        <v>203.465</v>
      </c>
      <c r="H7" s="737">
        <v>188.78299999999999</v>
      </c>
      <c r="I7" s="738">
        <v>185.55699999999999</v>
      </c>
      <c r="J7" s="223">
        <v>577.80499999999995</v>
      </c>
      <c r="K7" s="737">
        <v>1362.9879999999998</v>
      </c>
      <c r="L7" s="736">
        <v>183.740307</v>
      </c>
      <c r="M7" s="737">
        <v>192.932829</v>
      </c>
      <c r="N7" s="738">
        <v>216.919556</v>
      </c>
      <c r="O7" s="223">
        <v>593.59269200000006</v>
      </c>
      <c r="P7" s="737">
        <v>1956.580692</v>
      </c>
      <c r="Q7" s="736">
        <v>233.92759599999999</v>
      </c>
      <c r="R7" s="737">
        <v>256.60736800000001</v>
      </c>
      <c r="S7" s="738">
        <v>268.41399999999999</v>
      </c>
      <c r="T7" s="223">
        <v>758.94896399999993</v>
      </c>
      <c r="U7" s="737">
        <v>2715.5296559999997</v>
      </c>
      <c r="V7" s="736">
        <v>302.65199999999999</v>
      </c>
      <c r="W7" s="737">
        <v>265.82499999999999</v>
      </c>
      <c r="X7" s="738">
        <v>282.685</v>
      </c>
      <c r="Y7" s="223">
        <v>851.16200000000003</v>
      </c>
      <c r="Z7" s="737">
        <v>217.53299999999999</v>
      </c>
      <c r="AA7" s="60">
        <v>194.68899999999999</v>
      </c>
      <c r="AB7" s="60">
        <v>192.89802499999999</v>
      </c>
      <c r="AC7" s="738">
        <v>605.12002499999994</v>
      </c>
      <c r="AD7" s="737">
        <v>1456.282025</v>
      </c>
      <c r="AE7" s="737">
        <v>192.65539100000001</v>
      </c>
      <c r="AF7" s="737">
        <v>216.170289</v>
      </c>
      <c r="AG7" s="60">
        <v>186.85861399999999</v>
      </c>
      <c r="AH7" s="740">
        <v>595.68429400000002</v>
      </c>
      <c r="AI7" s="740">
        <v>2051.9663190000001</v>
      </c>
      <c r="AJ7" s="737">
        <v>188.119957</v>
      </c>
      <c r="AK7" s="737">
        <v>256.10322300000001</v>
      </c>
      <c r="AL7" s="737">
        <v>277.05099999999999</v>
      </c>
      <c r="AM7" s="737">
        <v>721.27418</v>
      </c>
      <c r="AN7" s="737">
        <v>2773.240499</v>
      </c>
      <c r="AO7" s="736">
        <v>284.68895000000003</v>
      </c>
      <c r="AP7" s="737">
        <v>255.992198</v>
      </c>
      <c r="AQ7" s="738">
        <v>279.19600000000003</v>
      </c>
      <c r="AR7" s="223">
        <v>819.87714800000003</v>
      </c>
      <c r="AS7" s="737">
        <v>241.57751500000001</v>
      </c>
      <c r="AT7" s="60">
        <v>198.41823299999999</v>
      </c>
      <c r="AU7" s="60">
        <v>149.20500000000001</v>
      </c>
      <c r="AV7" s="738">
        <v>589.20074799999998</v>
      </c>
      <c r="AW7" s="737">
        <v>1409.077896</v>
      </c>
      <c r="AX7" s="737">
        <v>191.09798499999999</v>
      </c>
      <c r="AY7" s="737">
        <v>180.780643</v>
      </c>
      <c r="AZ7" s="60">
        <v>183.97</v>
      </c>
      <c r="BA7" s="740">
        <v>555.84862799999996</v>
      </c>
      <c r="BB7" s="740">
        <v>1964.926524</v>
      </c>
      <c r="BC7" s="737">
        <v>238.53250600000001</v>
      </c>
      <c r="BD7" s="737">
        <v>251.65636599999999</v>
      </c>
      <c r="BE7" s="737">
        <v>269.49380200000002</v>
      </c>
      <c r="BF7" s="617">
        <v>759.68267400000002</v>
      </c>
      <c r="BG7" s="630">
        <v>38.408494000000019</v>
      </c>
      <c r="BH7" s="642">
        <v>5.32508927465003E-2</v>
      </c>
      <c r="BI7" s="617">
        <v>2724.6091980000001</v>
      </c>
      <c r="BJ7" s="617">
        <v>-48.631300999999894</v>
      </c>
      <c r="BK7" s="561">
        <v>-1.753591187548853E-2</v>
      </c>
      <c r="BL7" s="736">
        <v>270.77391799999998</v>
      </c>
      <c r="BM7" s="737">
        <v>253.35236399999999</v>
      </c>
      <c r="BN7" s="739">
        <v>285.19799799999998</v>
      </c>
      <c r="BO7" s="223">
        <v>809.32427999999993</v>
      </c>
      <c r="BP7" s="736">
        <v>205.152895</v>
      </c>
      <c r="BQ7" s="737">
        <v>196.37566799999999</v>
      </c>
      <c r="BR7" s="738">
        <v>166.40034</v>
      </c>
      <c r="BS7" s="732">
        <v>17.195339999999987</v>
      </c>
      <c r="BT7" s="750">
        <v>0.11524640595154309</v>
      </c>
      <c r="BU7" s="738">
        <v>567.92890299999999</v>
      </c>
      <c r="BV7" s="732">
        <v>-21.271844999999985</v>
      </c>
      <c r="BW7" s="750">
        <v>-3.610288186531628E-2</v>
      </c>
      <c r="BX7" s="737">
        <v>1377.2531829999998</v>
      </c>
      <c r="BY7" s="617">
        <v>-31.824713000000202</v>
      </c>
      <c r="BZ7" s="561">
        <v>-2.2585488772723039E-2</v>
      </c>
      <c r="CA7" s="617">
        <v>209.532715</v>
      </c>
      <c r="CB7" s="617">
        <v>18.434730000000002</v>
      </c>
      <c r="CC7" s="561">
        <v>9.6467422197047251E-2</v>
      </c>
      <c r="CD7" s="617">
        <v>179.55148600000001</v>
      </c>
      <c r="CE7" s="617">
        <v>-1.2291569999999865</v>
      </c>
      <c r="CF7" s="561">
        <v>-6.7991626736275436E-3</v>
      </c>
      <c r="CG7" s="617">
        <v>177.95786900000002</v>
      </c>
      <c r="CH7" s="617">
        <f t="shared" si="0"/>
        <v>-6.0121309999999824</v>
      </c>
      <c r="CI7" s="561">
        <f t="shared" si="1"/>
        <v>-3.2679953253247719E-2</v>
      </c>
      <c r="CJ7" s="617">
        <v>567.04206999999997</v>
      </c>
      <c r="CK7" s="617">
        <f t="shared" si="2"/>
        <v>11.193442000000005</v>
      </c>
      <c r="CL7" s="561">
        <f t="shared" si="3"/>
        <v>2.0137572418367118E-2</v>
      </c>
      <c r="CM7" s="617">
        <v>1944.2952529999998</v>
      </c>
      <c r="CN7" s="617">
        <f t="shared" si="4"/>
        <v>-20.631271000000197</v>
      </c>
      <c r="CO7" s="561">
        <f t="shared" si="5"/>
        <v>-1.0499767165848588E-2</v>
      </c>
      <c r="CP7" s="617">
        <v>218.19351600000002</v>
      </c>
      <c r="CQ7" s="617">
        <f t="shared" si="30"/>
        <v>-20.338989999999995</v>
      </c>
      <c r="CR7" s="561">
        <f t="shared" si="31"/>
        <v>-8.5267162706956154E-2</v>
      </c>
      <c r="CS7" s="617">
        <v>222.327406</v>
      </c>
      <c r="CT7" s="617">
        <f t="shared" si="6"/>
        <v>-29.328959999999995</v>
      </c>
      <c r="CU7" s="561">
        <f t="shared" si="7"/>
        <v>-0.11654368401711721</v>
      </c>
      <c r="CV7" s="617">
        <v>229.32213099999998</v>
      </c>
      <c r="CW7" s="617">
        <f t="shared" si="8"/>
        <v>-40.171671000000032</v>
      </c>
      <c r="CX7" s="561">
        <f t="shared" si="9"/>
        <v>-0.14906343189295326</v>
      </c>
      <c r="CY7" s="617">
        <v>669.84305300000005</v>
      </c>
      <c r="CZ7" s="617">
        <f t="shared" si="10"/>
        <v>-89.839620999999966</v>
      </c>
      <c r="DA7" s="561">
        <f t="shared" si="11"/>
        <v>-0.11825940497887406</v>
      </c>
      <c r="DB7" s="617">
        <v>2614.1383059999998</v>
      </c>
      <c r="DC7" s="617">
        <f t="shared" si="12"/>
        <v>-110.47089200000028</v>
      </c>
      <c r="DD7" s="561">
        <f t="shared" si="13"/>
        <v>-4.0545591669106693E-2</v>
      </c>
      <c r="DE7" s="617">
        <v>272.51906700000001</v>
      </c>
      <c r="DF7" s="617">
        <f t="shared" si="32"/>
        <v>1.7451490000000263</v>
      </c>
      <c r="DG7" s="561">
        <f t="shared" si="33"/>
        <v>6.445040988032039E-3</v>
      </c>
      <c r="DH7" s="617">
        <v>254.94474299999999</v>
      </c>
      <c r="DI7" s="617">
        <f t="shared" si="14"/>
        <v>1.592378999999994</v>
      </c>
      <c r="DJ7" s="561">
        <f t="shared" si="15"/>
        <v>6.2852344255212638E-3</v>
      </c>
      <c r="DK7" s="617">
        <v>246.50297700000002</v>
      </c>
      <c r="DL7" s="617">
        <f t="shared" si="16"/>
        <v>-38.695020999999969</v>
      </c>
      <c r="DM7" s="561">
        <f t="shared" si="17"/>
        <v>-0.13567774413339315</v>
      </c>
      <c r="DN7" s="617">
        <v>773.96678699999995</v>
      </c>
      <c r="DO7" s="617">
        <f t="shared" si="18"/>
        <v>-35.357492999999977</v>
      </c>
      <c r="DP7" s="561">
        <f t="shared" si="19"/>
        <v>-4.3687671152038067E-2</v>
      </c>
      <c r="DQ7" s="617">
        <v>210.388116</v>
      </c>
      <c r="DR7" s="617">
        <f t="shared" si="20"/>
        <v>5.2352209999999957</v>
      </c>
      <c r="DS7" s="561">
        <f t="shared" si="21"/>
        <v>2.5518630872842403E-2</v>
      </c>
      <c r="DT7" s="617">
        <v>203.094989</v>
      </c>
      <c r="DU7" s="617">
        <f t="shared" si="22"/>
        <v>6.7193210000000079</v>
      </c>
      <c r="DV7" s="561">
        <f t="shared" si="23"/>
        <v>3.4216667820577487E-2</v>
      </c>
      <c r="DW7" s="617">
        <v>189.993258</v>
      </c>
      <c r="DX7" s="617">
        <f t="shared" si="24"/>
        <v>23.592917999999997</v>
      </c>
      <c r="DY7" s="561">
        <f t="shared" si="25"/>
        <v>0.14178407327773487</v>
      </c>
      <c r="DZ7" s="617">
        <v>603.47636299999999</v>
      </c>
      <c r="EA7" s="617">
        <f t="shared" si="26"/>
        <v>35.547460000000001</v>
      </c>
      <c r="EB7" s="561">
        <f t="shared" si="27"/>
        <v>6.2591390950919784E-2</v>
      </c>
      <c r="EC7" s="617">
        <v>1377.4431500000001</v>
      </c>
      <c r="ED7" s="617">
        <f t="shared" si="28"/>
        <v>0.18996700000025157</v>
      </c>
      <c r="EE7" s="561">
        <f t="shared" si="29"/>
        <v>1.3793179231320142E-4</v>
      </c>
    </row>
    <row r="8" spans="1:135" x14ac:dyDescent="0.25">
      <c r="A8" s="6" t="s">
        <v>10</v>
      </c>
      <c r="B8" s="246">
        <v>71.774854000000005</v>
      </c>
      <c r="C8" s="736">
        <v>9.157</v>
      </c>
      <c r="D8" s="737">
        <v>6.3029999999999999</v>
      </c>
      <c r="E8" s="738">
        <v>5.8410000000000002</v>
      </c>
      <c r="F8" s="223">
        <v>21.301000000000002</v>
      </c>
      <c r="G8" s="736">
        <v>7.7939999999999996</v>
      </c>
      <c r="H8" s="737">
        <v>3.5819999999999999</v>
      </c>
      <c r="I8" s="738">
        <v>2.407</v>
      </c>
      <c r="J8" s="223">
        <v>13.782999999999999</v>
      </c>
      <c r="K8" s="737">
        <v>35.084000000000003</v>
      </c>
      <c r="L8" s="736">
        <v>4.5104160000000002</v>
      </c>
      <c r="M8" s="737">
        <v>2.6408489999999998</v>
      </c>
      <c r="N8" s="738">
        <v>3.367702</v>
      </c>
      <c r="O8" s="223">
        <v>10.518967</v>
      </c>
      <c r="P8" s="737">
        <v>45.602967000000007</v>
      </c>
      <c r="Q8" s="736">
        <v>5.8089880000000003</v>
      </c>
      <c r="R8" s="737">
        <v>8.1340000000000003</v>
      </c>
      <c r="S8" s="738">
        <v>8.08</v>
      </c>
      <c r="T8" s="223">
        <v>22.022987999999998</v>
      </c>
      <c r="U8" s="737">
        <v>67.625955000000005</v>
      </c>
      <c r="V8" s="736">
        <v>5.6859999999999999</v>
      </c>
      <c r="W8" s="737">
        <v>6.3658000000000001</v>
      </c>
      <c r="X8" s="738">
        <v>7.181</v>
      </c>
      <c r="Y8" s="223">
        <v>19.232800000000001</v>
      </c>
      <c r="Z8" s="732">
        <v>6.1260000000000003</v>
      </c>
      <c r="AA8" s="732">
        <v>4.1479999999999997</v>
      </c>
      <c r="AB8" s="732">
        <v>1.8202970000000001</v>
      </c>
      <c r="AC8" s="738">
        <v>12.094297000000001</v>
      </c>
      <c r="AD8" s="737">
        <v>31.327097000000002</v>
      </c>
      <c r="AE8" s="737">
        <v>3.2807949999999999</v>
      </c>
      <c r="AF8" s="737">
        <v>1.7464219999999999</v>
      </c>
      <c r="AG8" s="60">
        <v>2.7017090000000001</v>
      </c>
      <c r="AH8" s="740">
        <v>7.7289259999999995</v>
      </c>
      <c r="AI8" s="740">
        <v>39.056023000000003</v>
      </c>
      <c r="AJ8" s="737">
        <v>4.4379790000000003</v>
      </c>
      <c r="AK8" s="737">
        <v>5.6160129999999997</v>
      </c>
      <c r="AL8" s="737">
        <v>6.6310000000000002</v>
      </c>
      <c r="AM8" s="737">
        <v>16.684992000000001</v>
      </c>
      <c r="AN8" s="737">
        <v>55.741015000000004</v>
      </c>
      <c r="AO8" s="736">
        <v>5.9312580000000006</v>
      </c>
      <c r="AP8" s="737">
        <v>5.7758510000000003</v>
      </c>
      <c r="AQ8" s="738">
        <v>6.3449999999999998</v>
      </c>
      <c r="AR8" s="223">
        <v>18.052109000000002</v>
      </c>
      <c r="AS8" s="732">
        <v>5.7909269999999999</v>
      </c>
      <c r="AT8" s="732">
        <v>6.3816769999999998</v>
      </c>
      <c r="AU8" s="732">
        <v>4.359</v>
      </c>
      <c r="AV8" s="738">
        <v>16.531604000000002</v>
      </c>
      <c r="AW8" s="737">
        <v>34.583713000000003</v>
      </c>
      <c r="AX8" s="737">
        <v>2.4756629999999999</v>
      </c>
      <c r="AY8" s="737">
        <v>5.09084</v>
      </c>
      <c r="AZ8" s="60">
        <v>3.6120000000000001</v>
      </c>
      <c r="BA8" s="740">
        <v>11.178502999999999</v>
      </c>
      <c r="BB8" s="740">
        <v>45.762216000000002</v>
      </c>
      <c r="BC8" s="737">
        <v>5.9572909999999997</v>
      </c>
      <c r="BD8" s="737">
        <v>6.2962590000000001</v>
      </c>
      <c r="BE8" s="737">
        <v>8.8397959999999998</v>
      </c>
      <c r="BF8" s="617">
        <v>21.093346</v>
      </c>
      <c r="BG8" s="630">
        <v>4.4083539999999992</v>
      </c>
      <c r="BH8" s="642">
        <v>0.26421073501263881</v>
      </c>
      <c r="BI8" s="617">
        <v>66.855562000000006</v>
      </c>
      <c r="BJ8" s="617">
        <v>11.114547000000002</v>
      </c>
      <c r="BK8" s="561">
        <v>0.19939620762198174</v>
      </c>
      <c r="BL8" s="736">
        <v>6.9653989999999997</v>
      </c>
      <c r="BM8" s="737">
        <v>6.5904429999999996</v>
      </c>
      <c r="BN8" s="738">
        <v>5.7047049999999997</v>
      </c>
      <c r="BO8" s="223">
        <v>19.260546999999999</v>
      </c>
      <c r="BP8" s="736">
        <v>4.8189979999999997</v>
      </c>
      <c r="BQ8" s="737">
        <v>3.4077820000000001</v>
      </c>
      <c r="BR8" s="738">
        <v>3.064953</v>
      </c>
      <c r="BS8" s="732">
        <v>-1.2940469999999999</v>
      </c>
      <c r="BT8" s="750">
        <v>-0.29686785960082585</v>
      </c>
      <c r="BU8" s="738">
        <v>11.291733000000001</v>
      </c>
      <c r="BV8" s="732">
        <v>-5.2398710000000008</v>
      </c>
      <c r="BW8" s="750">
        <v>-0.31696083453245072</v>
      </c>
      <c r="BX8" s="737">
        <v>30.55228</v>
      </c>
      <c r="BY8" s="617">
        <v>-4.0314330000000034</v>
      </c>
      <c r="BZ8" s="561">
        <v>-0.11657027688149052</v>
      </c>
      <c r="CA8" s="617">
        <v>1.5855630000000001</v>
      </c>
      <c r="CB8" s="617">
        <v>-0.89009999999999989</v>
      </c>
      <c r="CC8" s="561">
        <v>-0.35954005048344623</v>
      </c>
      <c r="CD8" s="617">
        <v>2.9942329999999999</v>
      </c>
      <c r="CE8" s="617">
        <v>-2.0966070000000001</v>
      </c>
      <c r="CF8" s="561">
        <v>-0.41183910710216781</v>
      </c>
      <c r="CG8" s="617">
        <v>4.0527189999999997</v>
      </c>
      <c r="CH8" s="617">
        <f t="shared" si="0"/>
        <v>0.44071899999999964</v>
      </c>
      <c r="CI8" s="561">
        <f t="shared" si="1"/>
        <v>0.12201522702104087</v>
      </c>
      <c r="CJ8" s="617">
        <v>8.6325149999999997</v>
      </c>
      <c r="CK8" s="617">
        <f t="shared" si="2"/>
        <v>-2.5459879999999995</v>
      </c>
      <c r="CL8" s="561">
        <f t="shared" si="3"/>
        <v>-0.22775750921210108</v>
      </c>
      <c r="CM8" s="617">
        <v>39.184795000000001</v>
      </c>
      <c r="CN8" s="617">
        <f t="shared" si="4"/>
        <v>-6.5774210000000011</v>
      </c>
      <c r="CO8" s="561">
        <f t="shared" si="5"/>
        <v>-0.14373038665784893</v>
      </c>
      <c r="CP8" s="617">
        <v>6.2379020000000001</v>
      </c>
      <c r="CQ8" s="617">
        <f t="shared" si="30"/>
        <v>0.28061100000000039</v>
      </c>
      <c r="CR8" s="561">
        <f t="shared" si="31"/>
        <v>4.7103792646691324E-2</v>
      </c>
      <c r="CS8" s="617">
        <v>5.9790460000000003</v>
      </c>
      <c r="CT8" s="617">
        <f t="shared" si="6"/>
        <v>-0.31721299999999975</v>
      </c>
      <c r="CU8" s="561">
        <f t="shared" si="7"/>
        <v>-5.0381186669735116E-2</v>
      </c>
      <c r="CV8" s="617">
        <v>6.6068709999999999</v>
      </c>
      <c r="CW8" s="617">
        <f t="shared" si="8"/>
        <v>-2.2329249999999998</v>
      </c>
      <c r="CX8" s="561">
        <f t="shared" si="9"/>
        <v>-0.25259915500312452</v>
      </c>
      <c r="CY8" s="617">
        <v>18.823819</v>
      </c>
      <c r="CZ8" s="617">
        <f t="shared" si="10"/>
        <v>-2.2695270000000001</v>
      </c>
      <c r="DA8" s="561">
        <f t="shared" si="11"/>
        <v>-0.10759445182381212</v>
      </c>
      <c r="DB8" s="617">
        <v>58.008614000000001</v>
      </c>
      <c r="DC8" s="617">
        <f t="shared" si="12"/>
        <v>-8.8469480000000047</v>
      </c>
      <c r="DD8" s="561">
        <f t="shared" si="13"/>
        <v>-0.13232927426442101</v>
      </c>
      <c r="DE8" s="617">
        <v>6.3979699999999999</v>
      </c>
      <c r="DF8" s="617">
        <f t="shared" si="32"/>
        <v>-0.56742899999999974</v>
      </c>
      <c r="DG8" s="561">
        <f t="shared" si="33"/>
        <v>-8.1463962078841393E-2</v>
      </c>
      <c r="DH8" s="617">
        <v>4.9508980000000005</v>
      </c>
      <c r="DI8" s="617">
        <f t="shared" si="14"/>
        <v>-1.6395449999999991</v>
      </c>
      <c r="DJ8" s="561">
        <f t="shared" si="15"/>
        <v>-0.24877614448679691</v>
      </c>
      <c r="DK8" s="617">
        <v>5.2014009999999997</v>
      </c>
      <c r="DL8" s="617">
        <f t="shared" si="16"/>
        <v>-0.50330399999999997</v>
      </c>
      <c r="DM8" s="561">
        <f t="shared" si="17"/>
        <v>-8.8226122122002801E-2</v>
      </c>
      <c r="DN8" s="617">
        <v>16.550269</v>
      </c>
      <c r="DO8" s="617">
        <f t="shared" si="18"/>
        <v>-2.7102779999999989</v>
      </c>
      <c r="DP8" s="561">
        <f t="shared" si="19"/>
        <v>-0.14071656428033943</v>
      </c>
      <c r="DQ8" s="617">
        <v>5.0653360000000003</v>
      </c>
      <c r="DR8" s="617">
        <f t="shared" si="20"/>
        <v>0.24633800000000061</v>
      </c>
      <c r="DS8" s="561">
        <f t="shared" si="21"/>
        <v>5.1118095504501276E-2</v>
      </c>
      <c r="DT8" s="617">
        <v>3.6257410000000001</v>
      </c>
      <c r="DU8" s="617">
        <f t="shared" si="22"/>
        <v>0.21795900000000001</v>
      </c>
      <c r="DV8" s="561">
        <f t="shared" si="23"/>
        <v>6.3959196920460287E-2</v>
      </c>
      <c r="DW8" s="617">
        <v>3.5939140000000003</v>
      </c>
      <c r="DX8" s="617">
        <f t="shared" si="24"/>
        <v>0.52896100000000024</v>
      </c>
      <c r="DY8" s="561">
        <f t="shared" si="25"/>
        <v>0.17258372314355236</v>
      </c>
      <c r="DZ8" s="617">
        <v>12.284991</v>
      </c>
      <c r="EA8" s="617">
        <f t="shared" si="26"/>
        <v>0.99325799999999909</v>
      </c>
      <c r="EB8" s="561">
        <f t="shared" si="27"/>
        <v>8.7963291374317742E-2</v>
      </c>
      <c r="EC8" s="617">
        <v>28.835259999999998</v>
      </c>
      <c r="ED8" s="617">
        <f t="shared" si="28"/>
        <v>-1.7170200000000015</v>
      </c>
      <c r="EE8" s="561">
        <f t="shared" si="29"/>
        <v>-5.6199406394547367E-2</v>
      </c>
    </row>
    <row r="9" spans="1:135" x14ac:dyDescent="0.25">
      <c r="A9" s="5" t="s">
        <v>27</v>
      </c>
      <c r="B9" s="242">
        <v>1033.3350370000001</v>
      </c>
      <c r="C9" s="733">
        <v>166.61699999999999</v>
      </c>
      <c r="D9" s="734">
        <v>150.256</v>
      </c>
      <c r="E9" s="735">
        <v>129.46699999999998</v>
      </c>
      <c r="F9" s="145">
        <v>446.34</v>
      </c>
      <c r="G9" s="733">
        <v>98.417000000000002</v>
      </c>
      <c r="H9" s="734">
        <v>84.236999999999995</v>
      </c>
      <c r="I9" s="735">
        <v>72.387</v>
      </c>
      <c r="J9" s="145">
        <v>255.041</v>
      </c>
      <c r="K9" s="734">
        <v>701.38099999999997</v>
      </c>
      <c r="L9" s="733">
        <v>71.498256999999995</v>
      </c>
      <c r="M9" s="734">
        <v>78.136758999999998</v>
      </c>
      <c r="N9" s="735">
        <v>80.650646999999992</v>
      </c>
      <c r="O9" s="145">
        <v>230.28566300000003</v>
      </c>
      <c r="P9" s="734">
        <v>931.66666299999997</v>
      </c>
      <c r="Q9" s="733">
        <v>99.192721000000006</v>
      </c>
      <c r="R9" s="734">
        <v>122.936239</v>
      </c>
      <c r="S9" s="735">
        <v>160.965</v>
      </c>
      <c r="T9" s="145">
        <v>383.09396000000004</v>
      </c>
      <c r="U9" s="734">
        <v>1314.7606230000001</v>
      </c>
      <c r="V9" s="733">
        <v>168.46199999999999</v>
      </c>
      <c r="W9" s="734">
        <v>156.79900000000001</v>
      </c>
      <c r="X9" s="735">
        <v>155.07899999999998</v>
      </c>
      <c r="Y9" s="145">
        <v>480.34</v>
      </c>
      <c r="Z9" s="735">
        <v>123.489</v>
      </c>
      <c r="AA9" s="735">
        <v>95.879000000000005</v>
      </c>
      <c r="AB9" s="735">
        <v>86.260566999999995</v>
      </c>
      <c r="AC9" s="738">
        <v>305.62856699999998</v>
      </c>
      <c r="AD9" s="737">
        <v>785.96856699999989</v>
      </c>
      <c r="AE9" s="734">
        <v>82.887052999999995</v>
      </c>
      <c r="AF9" s="734">
        <v>103.41368799999999</v>
      </c>
      <c r="AG9" s="734">
        <v>84.743271000000007</v>
      </c>
      <c r="AH9" s="734">
        <v>271.04401199999995</v>
      </c>
      <c r="AI9" s="734">
        <v>1057.0125789999997</v>
      </c>
      <c r="AJ9" s="734">
        <v>107.76834099999999</v>
      </c>
      <c r="AK9" s="734">
        <v>149.726552</v>
      </c>
      <c r="AL9" s="734">
        <v>179.614</v>
      </c>
      <c r="AM9" s="734">
        <v>437.10889300000002</v>
      </c>
      <c r="AN9" s="734">
        <v>1494.1214719999998</v>
      </c>
      <c r="AO9" s="733">
        <v>178.42253600000001</v>
      </c>
      <c r="AP9" s="734">
        <v>145.560124</v>
      </c>
      <c r="AQ9" s="735">
        <v>156.65699999999998</v>
      </c>
      <c r="AR9" s="145">
        <v>480.63965999999999</v>
      </c>
      <c r="AS9" s="735">
        <v>125.73179500000001</v>
      </c>
      <c r="AT9" s="735">
        <v>88.994759999999999</v>
      </c>
      <c r="AU9" s="735">
        <v>79.246000000000009</v>
      </c>
      <c r="AV9" s="735">
        <v>293.972555</v>
      </c>
      <c r="AW9" s="734">
        <v>774.61221499999999</v>
      </c>
      <c r="AX9" s="734">
        <v>67.623671999999999</v>
      </c>
      <c r="AY9" s="734">
        <v>82.010198000000003</v>
      </c>
      <c r="AZ9" s="734">
        <v>83.456000000000003</v>
      </c>
      <c r="BA9" s="734">
        <v>233.08987000000002</v>
      </c>
      <c r="BB9" s="734">
        <v>1007.702085</v>
      </c>
      <c r="BC9" s="734">
        <v>98.872733000000011</v>
      </c>
      <c r="BD9" s="734">
        <v>134.98430400000001</v>
      </c>
      <c r="BE9" s="734">
        <v>167.20453900000001</v>
      </c>
      <c r="BF9" s="616">
        <v>401.06157600000006</v>
      </c>
      <c r="BG9" s="628">
        <v>-36.047316999999964</v>
      </c>
      <c r="BH9" s="641">
        <v>-8.2467590061133689E-2</v>
      </c>
      <c r="BI9" s="616">
        <v>1408.763661</v>
      </c>
      <c r="BJ9" s="616">
        <v>-85.357810999999856</v>
      </c>
      <c r="BK9" s="623">
        <v>-5.712909733218785E-2</v>
      </c>
      <c r="BL9" s="733">
        <v>167.22651400000001</v>
      </c>
      <c r="BM9" s="734">
        <v>159.962929</v>
      </c>
      <c r="BN9" s="735">
        <v>158.10069199999998</v>
      </c>
      <c r="BO9" s="145">
        <v>485.29013499999996</v>
      </c>
      <c r="BP9" s="733">
        <v>110.16504500000001</v>
      </c>
      <c r="BQ9" s="734">
        <v>92.582577999999998</v>
      </c>
      <c r="BR9" s="735">
        <v>82.814751000000001</v>
      </c>
      <c r="BS9" s="734">
        <v>3.5687509999999918</v>
      </c>
      <c r="BT9" s="749">
        <v>4.5033831360573297E-2</v>
      </c>
      <c r="BU9" s="738">
        <v>285.56237399999998</v>
      </c>
      <c r="BV9" s="734">
        <v>-8.4101810000000228</v>
      </c>
      <c r="BW9" s="749">
        <v>-2.8608728457661711E-2</v>
      </c>
      <c r="BX9" s="737">
        <v>770.85250899999994</v>
      </c>
      <c r="BY9" s="616">
        <v>-3.7597060000000511</v>
      </c>
      <c r="BZ9" s="623">
        <v>-4.8536621643644638E-3</v>
      </c>
      <c r="CA9" s="616">
        <v>92.924469999999999</v>
      </c>
      <c r="CB9" s="616">
        <v>25.300798</v>
      </c>
      <c r="CC9" s="623">
        <v>0.37414114394734438</v>
      </c>
      <c r="CD9" s="616">
        <v>85.013938999999993</v>
      </c>
      <c r="CE9" s="616">
        <v>3.0037409999999909</v>
      </c>
      <c r="CF9" s="623">
        <v>3.6626432727305341E-2</v>
      </c>
      <c r="CG9" s="616">
        <v>84.020249000000007</v>
      </c>
      <c r="CH9" s="616">
        <f t="shared" si="0"/>
        <v>0.56424900000000378</v>
      </c>
      <c r="CI9" s="623">
        <f t="shared" si="1"/>
        <v>6.7610357553681433E-3</v>
      </c>
      <c r="CJ9" s="616">
        <v>261.95865800000001</v>
      </c>
      <c r="CK9" s="616">
        <f t="shared" si="2"/>
        <v>28.868787999999995</v>
      </c>
      <c r="CL9" s="623">
        <f t="shared" si="3"/>
        <v>0.12385260672203384</v>
      </c>
      <c r="CM9" s="616">
        <v>1032.8111669999998</v>
      </c>
      <c r="CN9" s="616">
        <f t="shared" si="4"/>
        <v>25.10908199999983</v>
      </c>
      <c r="CO9" s="623">
        <f t="shared" si="5"/>
        <v>2.4917167855219659E-2</v>
      </c>
      <c r="CP9" s="616">
        <v>138.90030899999999</v>
      </c>
      <c r="CQ9" s="616">
        <f t="shared" si="30"/>
        <v>40.027575999999982</v>
      </c>
      <c r="CR9" s="623">
        <f t="shared" si="31"/>
        <v>0.40483938074210996</v>
      </c>
      <c r="CS9" s="616">
        <v>171.05147000000002</v>
      </c>
      <c r="CT9" s="616">
        <f t="shared" si="6"/>
        <v>36.067166000000014</v>
      </c>
      <c r="CU9" s="623">
        <f t="shared" si="7"/>
        <v>0.26719525849464698</v>
      </c>
      <c r="CV9" s="616">
        <v>220.765581</v>
      </c>
      <c r="CW9" s="616">
        <f t="shared" si="8"/>
        <v>53.561041999999986</v>
      </c>
      <c r="CX9" s="623">
        <f t="shared" si="9"/>
        <v>0.32033246418029349</v>
      </c>
      <c r="CY9" s="616">
        <v>530.71735999999999</v>
      </c>
      <c r="CZ9" s="616">
        <f t="shared" si="10"/>
        <v>129.65578399999993</v>
      </c>
      <c r="DA9" s="623">
        <f t="shared" si="11"/>
        <v>0.32328149032157572</v>
      </c>
      <c r="DB9" s="616">
        <v>1563.5285269999999</v>
      </c>
      <c r="DC9" s="616">
        <f t="shared" si="12"/>
        <v>154.76486599999998</v>
      </c>
      <c r="DD9" s="623">
        <f t="shared" si="13"/>
        <v>0.109858644345029</v>
      </c>
      <c r="DE9" s="616">
        <v>197.62036799999998</v>
      </c>
      <c r="DF9" s="616">
        <f t="shared" si="32"/>
        <v>30.393853999999976</v>
      </c>
      <c r="DG9" s="623">
        <f t="shared" si="33"/>
        <v>0.18175260174352481</v>
      </c>
      <c r="DH9" s="616">
        <v>174.998606</v>
      </c>
      <c r="DI9" s="616">
        <f t="shared" si="14"/>
        <v>15.035676999999993</v>
      </c>
      <c r="DJ9" s="623">
        <f t="shared" si="15"/>
        <v>9.3994759248250528E-2</v>
      </c>
      <c r="DK9" s="616">
        <v>183.39159699999999</v>
      </c>
      <c r="DL9" s="616">
        <f t="shared" si="16"/>
        <v>25.290905000000009</v>
      </c>
      <c r="DM9" s="623">
        <f t="shared" si="17"/>
        <v>0.15996707338890087</v>
      </c>
      <c r="DN9" s="616">
        <v>556.01057100000003</v>
      </c>
      <c r="DO9" s="616">
        <f t="shared" si="18"/>
        <v>70.720436000000063</v>
      </c>
      <c r="DP9" s="623">
        <f t="shared" si="19"/>
        <v>0.14572815497269498</v>
      </c>
      <c r="DQ9" s="616">
        <v>145.99414300000001</v>
      </c>
      <c r="DR9" s="616">
        <f t="shared" si="20"/>
        <v>35.829098000000002</v>
      </c>
      <c r="DS9" s="623">
        <f t="shared" si="21"/>
        <v>0.32523109303863124</v>
      </c>
      <c r="DT9" s="616">
        <v>108.49105399999999</v>
      </c>
      <c r="DU9" s="616">
        <f t="shared" si="22"/>
        <v>15.908475999999993</v>
      </c>
      <c r="DV9" s="623">
        <f t="shared" si="23"/>
        <v>0.17183012553398538</v>
      </c>
      <c r="DW9" s="616">
        <v>92.60761500000001</v>
      </c>
      <c r="DX9" s="616">
        <f t="shared" si="24"/>
        <v>9.7928640000000087</v>
      </c>
      <c r="DY9" s="623">
        <f t="shared" si="25"/>
        <v>0.11825023781089444</v>
      </c>
      <c r="DZ9" s="616">
        <v>347.09281199999998</v>
      </c>
      <c r="EA9" s="616">
        <f t="shared" si="26"/>
        <v>61.530438000000004</v>
      </c>
      <c r="EB9" s="623">
        <f t="shared" si="27"/>
        <v>0.21547109704305795</v>
      </c>
      <c r="EC9" s="616">
        <v>903.10338300000001</v>
      </c>
      <c r="ED9" s="616">
        <f t="shared" si="28"/>
        <v>132.25087400000007</v>
      </c>
      <c r="EE9" s="623">
        <f t="shared" si="29"/>
        <v>0.17156443347582084</v>
      </c>
    </row>
    <row r="10" spans="1:135" x14ac:dyDescent="0.25">
      <c r="A10" s="6" t="s">
        <v>12</v>
      </c>
      <c r="B10" s="246">
        <v>111.59284</v>
      </c>
      <c r="C10" s="736">
        <v>17.890999999999998</v>
      </c>
      <c r="D10" s="737">
        <v>14.930999999999999</v>
      </c>
      <c r="E10" s="738">
        <v>13.648999999999999</v>
      </c>
      <c r="F10" s="223">
        <v>46.470999999999997</v>
      </c>
      <c r="G10" s="736">
        <v>6.4329999999999998</v>
      </c>
      <c r="H10" s="737">
        <v>3.7530000000000001</v>
      </c>
      <c r="I10" s="738">
        <v>13.25</v>
      </c>
      <c r="J10" s="223">
        <v>23.436</v>
      </c>
      <c r="K10" s="737">
        <v>69.906999999999996</v>
      </c>
      <c r="L10" s="736">
        <v>14.438352</v>
      </c>
      <c r="M10" s="737">
        <v>15.306259000000001</v>
      </c>
      <c r="N10" s="738">
        <v>13.195489999999999</v>
      </c>
      <c r="O10" s="223">
        <v>42.940100999999999</v>
      </c>
      <c r="P10" s="737">
        <v>112.84710099999999</v>
      </c>
      <c r="Q10" s="736">
        <v>15.516616000000001</v>
      </c>
      <c r="R10" s="737">
        <v>13.911011999999999</v>
      </c>
      <c r="S10" s="738">
        <v>20.222000000000001</v>
      </c>
      <c r="T10" s="223">
        <v>49.649628</v>
      </c>
      <c r="U10" s="737">
        <v>162.49672899999999</v>
      </c>
      <c r="V10" s="736">
        <v>18.869</v>
      </c>
      <c r="W10" s="737">
        <v>16.655999999999999</v>
      </c>
      <c r="X10" s="738">
        <v>17.693999999999999</v>
      </c>
      <c r="Y10" s="223">
        <v>53.218999999999994</v>
      </c>
      <c r="Z10" s="732">
        <v>21.449000000000002</v>
      </c>
      <c r="AA10" s="732">
        <v>21.385000000000002</v>
      </c>
      <c r="AB10" s="732">
        <v>19.180088999999999</v>
      </c>
      <c r="AC10" s="738">
        <v>62.014088999999998</v>
      </c>
      <c r="AD10" s="737">
        <v>115.23308899999999</v>
      </c>
      <c r="AE10" s="737">
        <v>13.930769</v>
      </c>
      <c r="AF10" s="737">
        <v>31.353511000000001</v>
      </c>
      <c r="AG10" s="60">
        <v>15.304506</v>
      </c>
      <c r="AH10" s="740">
        <v>60.588785999999999</v>
      </c>
      <c r="AI10" s="740">
        <v>175.82187499999998</v>
      </c>
      <c r="AJ10" s="737">
        <v>23.759817000000002</v>
      </c>
      <c r="AK10" s="737">
        <v>20.558130999999999</v>
      </c>
      <c r="AL10" s="737">
        <v>25.276</v>
      </c>
      <c r="AM10" s="737">
        <v>69.593947999999997</v>
      </c>
      <c r="AN10" s="737">
        <v>245.41582299999999</v>
      </c>
      <c r="AO10" s="736">
        <v>29.980395999999995</v>
      </c>
      <c r="AP10" s="737">
        <v>24.212363</v>
      </c>
      <c r="AQ10" s="738">
        <v>21.73</v>
      </c>
      <c r="AR10" s="223">
        <v>75.922758999999999</v>
      </c>
      <c r="AS10" s="732">
        <v>17.161062000000001</v>
      </c>
      <c r="AT10" s="732">
        <v>16.078643</v>
      </c>
      <c r="AU10" s="732">
        <v>15.634</v>
      </c>
      <c r="AV10" s="738">
        <v>48.873705000000001</v>
      </c>
      <c r="AW10" s="737">
        <v>124.796464</v>
      </c>
      <c r="AX10" s="737">
        <v>15.772233999999999</v>
      </c>
      <c r="AY10" s="737">
        <v>13.947844</v>
      </c>
      <c r="AZ10" s="60">
        <v>15.723000000000001</v>
      </c>
      <c r="BA10" s="740">
        <v>45.443078</v>
      </c>
      <c r="BB10" s="740">
        <v>170.239542</v>
      </c>
      <c r="BC10" s="737">
        <v>19.649532000000001</v>
      </c>
      <c r="BD10" s="737">
        <v>22.480816000000001</v>
      </c>
      <c r="BE10" s="737">
        <v>29.819161000000001</v>
      </c>
      <c r="BF10" s="617">
        <v>71.949509000000006</v>
      </c>
      <c r="BG10" s="630">
        <v>2.3555610000000087</v>
      </c>
      <c r="BH10" s="642">
        <v>3.3847210392490057E-2</v>
      </c>
      <c r="BI10" s="617">
        <v>242.18905100000001</v>
      </c>
      <c r="BJ10" s="617">
        <v>-3.2267719999999827</v>
      </c>
      <c r="BK10" s="561">
        <v>-1.3148182381051976E-2</v>
      </c>
      <c r="BL10" s="736">
        <v>27.670248000000001</v>
      </c>
      <c r="BM10" s="737">
        <v>25.448308000000001</v>
      </c>
      <c r="BN10" s="738">
        <v>21.460018999999999</v>
      </c>
      <c r="BO10" s="223">
        <v>74.578575000000001</v>
      </c>
      <c r="BP10" s="736">
        <v>14.456535000000001</v>
      </c>
      <c r="BQ10" s="737">
        <v>16.292507000000001</v>
      </c>
      <c r="BR10" s="738">
        <v>14.580645000000001</v>
      </c>
      <c r="BS10" s="732">
        <v>-1.0533549999999998</v>
      </c>
      <c r="BT10" s="750">
        <v>-6.7375911474990391E-2</v>
      </c>
      <c r="BU10" s="738">
        <v>45.329687000000007</v>
      </c>
      <c r="BV10" s="732">
        <v>-3.5440179999999941</v>
      </c>
      <c r="BW10" s="750">
        <v>-7.2513798575327859E-2</v>
      </c>
      <c r="BX10" s="737">
        <v>119.90826200000001</v>
      </c>
      <c r="BY10" s="617">
        <v>-4.8882019999999926</v>
      </c>
      <c r="BZ10" s="561">
        <v>-3.9169395055936779E-2</v>
      </c>
      <c r="CA10" s="617">
        <v>17.414435999999998</v>
      </c>
      <c r="CB10" s="617">
        <v>1.6422019999999993</v>
      </c>
      <c r="CC10" s="561">
        <v>0.1041198095336399</v>
      </c>
      <c r="CD10" s="617">
        <v>18.588336999999999</v>
      </c>
      <c r="CE10" s="617">
        <v>4.6404929999999993</v>
      </c>
      <c r="CF10" s="561">
        <v>0.33270324789981875</v>
      </c>
      <c r="CG10" s="617">
        <v>15.098983</v>
      </c>
      <c r="CH10" s="617">
        <f t="shared" si="0"/>
        <v>-0.62401700000000027</v>
      </c>
      <c r="CI10" s="561">
        <f t="shared" si="1"/>
        <v>-3.9688163836418003E-2</v>
      </c>
      <c r="CJ10" s="617">
        <v>51.101755999999995</v>
      </c>
      <c r="CK10" s="617">
        <f t="shared" si="2"/>
        <v>5.6586779999999948</v>
      </c>
      <c r="CL10" s="561">
        <f t="shared" si="3"/>
        <v>0.12452233099175181</v>
      </c>
      <c r="CM10" s="617">
        <v>171.010018</v>
      </c>
      <c r="CN10" s="617">
        <f t="shared" si="4"/>
        <v>0.77047600000000216</v>
      </c>
      <c r="CO10" s="561">
        <f t="shared" si="5"/>
        <v>4.5258345443622153E-3</v>
      </c>
      <c r="CP10" s="617">
        <v>18.014312</v>
      </c>
      <c r="CQ10" s="617">
        <f t="shared" si="30"/>
        <v>-1.6352200000000003</v>
      </c>
      <c r="CR10" s="561">
        <f t="shared" si="31"/>
        <v>-8.3219284815536587E-2</v>
      </c>
      <c r="CS10" s="617">
        <v>29.593060000000001</v>
      </c>
      <c r="CT10" s="617">
        <f t="shared" si="6"/>
        <v>7.1122440000000005</v>
      </c>
      <c r="CU10" s="561">
        <f t="shared" si="7"/>
        <v>0.31636947697983919</v>
      </c>
      <c r="CV10" s="617">
        <v>52.554048000000002</v>
      </c>
      <c r="CW10" s="617">
        <f t="shared" si="8"/>
        <v>22.734887000000001</v>
      </c>
      <c r="CX10" s="561">
        <f t="shared" si="9"/>
        <v>0.76242544181575056</v>
      </c>
      <c r="CY10" s="617">
        <v>100.16142000000001</v>
      </c>
      <c r="CZ10" s="617">
        <f t="shared" si="10"/>
        <v>28.211911000000001</v>
      </c>
      <c r="DA10" s="561">
        <f t="shared" si="11"/>
        <v>0.39210706774941295</v>
      </c>
      <c r="DB10" s="617">
        <v>271.17143800000002</v>
      </c>
      <c r="DC10" s="617">
        <f t="shared" si="12"/>
        <v>28.982387000000017</v>
      </c>
      <c r="DD10" s="561">
        <f t="shared" si="13"/>
        <v>0.1196684444665503</v>
      </c>
      <c r="DE10" s="617">
        <v>52.615546000000002</v>
      </c>
      <c r="DF10" s="617">
        <f t="shared" si="32"/>
        <v>24.945298000000001</v>
      </c>
      <c r="DG10" s="561">
        <f t="shared" si="33"/>
        <v>0.90152057907106575</v>
      </c>
      <c r="DH10" s="617">
        <v>46.571474000000002</v>
      </c>
      <c r="DI10" s="617">
        <f t="shared" si="14"/>
        <v>21.123166000000001</v>
      </c>
      <c r="DJ10" s="561">
        <f t="shared" si="15"/>
        <v>0.83004206016368554</v>
      </c>
      <c r="DK10" s="617">
        <v>51.305042</v>
      </c>
      <c r="DL10" s="617">
        <f t="shared" si="16"/>
        <v>29.845023000000001</v>
      </c>
      <c r="DM10" s="561">
        <f t="shared" si="17"/>
        <v>1.3907267742866398</v>
      </c>
      <c r="DN10" s="617">
        <v>150.492062</v>
      </c>
      <c r="DO10" s="617">
        <f t="shared" si="18"/>
        <v>75.913487000000003</v>
      </c>
      <c r="DP10" s="561">
        <f t="shared" si="19"/>
        <v>1.0178994034144526</v>
      </c>
      <c r="DQ10" s="617">
        <v>29.102131</v>
      </c>
      <c r="DR10" s="617">
        <f t="shared" si="20"/>
        <v>14.645595999999999</v>
      </c>
      <c r="DS10" s="561">
        <f t="shared" si="21"/>
        <v>1.0130778917631369</v>
      </c>
      <c r="DT10" s="617">
        <v>24.907152999999997</v>
      </c>
      <c r="DU10" s="617">
        <f t="shared" si="22"/>
        <v>8.6146459999999969</v>
      </c>
      <c r="DV10" s="561">
        <f t="shared" si="23"/>
        <v>0.52874895189549387</v>
      </c>
      <c r="DW10" s="617">
        <v>16.729391</v>
      </c>
      <c r="DX10" s="617">
        <f t="shared" si="24"/>
        <v>2.1487459999999992</v>
      </c>
      <c r="DY10" s="561">
        <f t="shared" si="25"/>
        <v>0.14736974941780689</v>
      </c>
      <c r="DZ10" s="617">
        <v>70.738675000000001</v>
      </c>
      <c r="EA10" s="617">
        <f t="shared" si="26"/>
        <v>25.408987999999994</v>
      </c>
      <c r="EB10" s="561">
        <f t="shared" si="27"/>
        <v>0.56053746852476594</v>
      </c>
      <c r="EC10" s="617">
        <v>221.230737</v>
      </c>
      <c r="ED10" s="617">
        <f t="shared" si="28"/>
        <v>101.322475</v>
      </c>
      <c r="EE10" s="561">
        <f t="shared" si="29"/>
        <v>0.84499994670926004</v>
      </c>
    </row>
    <row r="11" spans="1:135" x14ac:dyDescent="0.25">
      <c r="A11" s="6" t="s">
        <v>11</v>
      </c>
      <c r="B11" s="246">
        <v>921.74219700000003</v>
      </c>
      <c r="C11" s="736">
        <v>148.726</v>
      </c>
      <c r="D11" s="737">
        <v>135.32499999999999</v>
      </c>
      <c r="E11" s="738">
        <v>115.818</v>
      </c>
      <c r="F11" s="223">
        <v>399.86899999999997</v>
      </c>
      <c r="G11" s="736">
        <v>91.983999999999995</v>
      </c>
      <c r="H11" s="737">
        <v>80.483999999999995</v>
      </c>
      <c r="I11" s="738">
        <v>59.137</v>
      </c>
      <c r="J11" s="223">
        <v>231.60499999999999</v>
      </c>
      <c r="K11" s="737">
        <v>631.47399999999993</v>
      </c>
      <c r="L11" s="736">
        <v>57.059905000000001</v>
      </c>
      <c r="M11" s="737">
        <v>62.830500000000001</v>
      </c>
      <c r="N11" s="738">
        <v>67.455157</v>
      </c>
      <c r="O11" s="223">
        <v>187.34556200000003</v>
      </c>
      <c r="P11" s="737">
        <v>818.81956199999991</v>
      </c>
      <c r="Q11" s="736">
        <v>83.676105000000007</v>
      </c>
      <c r="R11" s="737">
        <v>109.025227</v>
      </c>
      <c r="S11" s="738">
        <v>140.74299999999999</v>
      </c>
      <c r="T11" s="223">
        <v>333.44433200000003</v>
      </c>
      <c r="U11" s="737">
        <v>1152.2638939999999</v>
      </c>
      <c r="V11" s="736">
        <v>149.59299999999999</v>
      </c>
      <c r="W11" s="737">
        <v>140.143</v>
      </c>
      <c r="X11" s="738">
        <v>137.38499999999999</v>
      </c>
      <c r="Y11" s="223">
        <v>427.12099999999998</v>
      </c>
      <c r="Z11" s="732">
        <v>102.04</v>
      </c>
      <c r="AA11" s="732">
        <v>74.494</v>
      </c>
      <c r="AB11" s="732">
        <v>67.080477999999999</v>
      </c>
      <c r="AC11" s="738">
        <v>243.61447799999999</v>
      </c>
      <c r="AD11" s="737">
        <v>670.73547799999994</v>
      </c>
      <c r="AE11" s="737">
        <v>68.956283999999997</v>
      </c>
      <c r="AF11" s="737">
        <v>72.060176999999996</v>
      </c>
      <c r="AG11" s="60">
        <v>69.438765000000004</v>
      </c>
      <c r="AH11" s="740">
        <v>210.45522599999998</v>
      </c>
      <c r="AI11" s="740">
        <v>881.19070399999987</v>
      </c>
      <c r="AJ11" s="737">
        <v>84.008523999999994</v>
      </c>
      <c r="AK11" s="737">
        <v>129.168421</v>
      </c>
      <c r="AL11" s="737">
        <v>154.33799999999999</v>
      </c>
      <c r="AM11" s="737">
        <v>367.51494500000001</v>
      </c>
      <c r="AN11" s="737">
        <v>1248.705649</v>
      </c>
      <c r="AO11" s="736">
        <v>148.44214000000002</v>
      </c>
      <c r="AP11" s="737">
        <v>121.34776100000001</v>
      </c>
      <c r="AQ11" s="738">
        <v>134.92699999999999</v>
      </c>
      <c r="AR11" s="223">
        <v>404.71690100000001</v>
      </c>
      <c r="AS11" s="732">
        <v>108.570733</v>
      </c>
      <c r="AT11" s="732">
        <v>72.916117</v>
      </c>
      <c r="AU11" s="732">
        <v>63.612000000000002</v>
      </c>
      <c r="AV11" s="738">
        <v>245.09885</v>
      </c>
      <c r="AW11" s="737">
        <v>649.81575099999998</v>
      </c>
      <c r="AX11" s="737">
        <v>51.851438000000002</v>
      </c>
      <c r="AY11" s="737">
        <v>68.062353999999999</v>
      </c>
      <c r="AZ11" s="60">
        <v>67.733000000000004</v>
      </c>
      <c r="BA11" s="740">
        <v>187.646792</v>
      </c>
      <c r="BB11" s="740">
        <v>837.46254299999998</v>
      </c>
      <c r="BC11" s="737">
        <v>79.223201000000003</v>
      </c>
      <c r="BD11" s="737">
        <v>112.503488</v>
      </c>
      <c r="BE11" s="737">
        <v>137.385378</v>
      </c>
      <c r="BF11" s="617">
        <v>329.11206700000002</v>
      </c>
      <c r="BG11" s="630">
        <v>-38.402877999999987</v>
      </c>
      <c r="BH11" s="642">
        <v>-0.10449337781351986</v>
      </c>
      <c r="BI11" s="617">
        <v>1166.5746100000001</v>
      </c>
      <c r="BJ11" s="617">
        <v>-82.131038999999873</v>
      </c>
      <c r="BK11" s="561">
        <v>-6.5772937814266186E-2</v>
      </c>
      <c r="BL11" s="736">
        <v>139.55626599999999</v>
      </c>
      <c r="BM11" s="737">
        <v>134.51462100000001</v>
      </c>
      <c r="BN11" s="738">
        <v>136.64067299999999</v>
      </c>
      <c r="BO11" s="223">
        <v>410.71155999999996</v>
      </c>
      <c r="BP11" s="736">
        <v>95.708510000000004</v>
      </c>
      <c r="BQ11" s="737">
        <v>76.290070999999998</v>
      </c>
      <c r="BR11" s="738">
        <v>68.234105999999997</v>
      </c>
      <c r="BS11" s="732">
        <v>4.6221059999999952</v>
      </c>
      <c r="BT11" s="750">
        <v>7.2660913035276289E-2</v>
      </c>
      <c r="BU11" s="738">
        <v>240.232687</v>
      </c>
      <c r="BV11" s="732">
        <v>-4.8661630000000002</v>
      </c>
      <c r="BW11" s="750">
        <v>-1.9853879363367067E-2</v>
      </c>
      <c r="BX11" s="737">
        <v>650.9442469999999</v>
      </c>
      <c r="BY11" s="617">
        <v>1.1284959999999273</v>
      </c>
      <c r="BZ11" s="561">
        <v>1.736639960270719E-3</v>
      </c>
      <c r="CA11" s="617">
        <v>75.510034000000005</v>
      </c>
      <c r="CB11" s="617">
        <v>23.658596000000003</v>
      </c>
      <c r="CC11" s="561">
        <v>0.45627656459595206</v>
      </c>
      <c r="CD11" s="617">
        <v>66.425601999999998</v>
      </c>
      <c r="CE11" s="617">
        <v>-1.6367520000000013</v>
      </c>
      <c r="CF11" s="561">
        <v>-2.4047831199020847E-2</v>
      </c>
      <c r="CG11" s="617">
        <v>68.921266000000003</v>
      </c>
      <c r="CH11" s="617">
        <f t="shared" si="0"/>
        <v>1.1882659999999987</v>
      </c>
      <c r="CI11" s="561">
        <f t="shared" si="1"/>
        <v>1.7543383579643579E-2</v>
      </c>
      <c r="CJ11" s="617">
        <v>210.85690199999999</v>
      </c>
      <c r="CK11" s="617">
        <f t="shared" si="2"/>
        <v>23.210109999999986</v>
      </c>
      <c r="CL11" s="561">
        <f t="shared" si="3"/>
        <v>0.12369041726010421</v>
      </c>
      <c r="CM11" s="617">
        <v>861.8011489999999</v>
      </c>
      <c r="CN11" s="617">
        <f t="shared" si="4"/>
        <v>24.338605999999913</v>
      </c>
      <c r="CO11" s="561">
        <f t="shared" si="5"/>
        <v>2.9062321895392419E-2</v>
      </c>
      <c r="CP11" s="617">
        <v>120.885997</v>
      </c>
      <c r="CQ11" s="617">
        <f t="shared" si="30"/>
        <v>41.662796</v>
      </c>
      <c r="CR11" s="561">
        <f t="shared" si="31"/>
        <v>0.52589134841951157</v>
      </c>
      <c r="CS11" s="617">
        <v>141.45841000000001</v>
      </c>
      <c r="CT11" s="617">
        <f t="shared" si="6"/>
        <v>28.95492200000001</v>
      </c>
      <c r="CU11" s="561">
        <f t="shared" si="7"/>
        <v>0.25736910485833125</v>
      </c>
      <c r="CV11" s="617">
        <v>168.211533</v>
      </c>
      <c r="CW11" s="617">
        <f t="shared" si="8"/>
        <v>30.826155</v>
      </c>
      <c r="CX11" s="561">
        <f t="shared" si="9"/>
        <v>0.22437726233136687</v>
      </c>
      <c r="CY11" s="617">
        <v>430.55593999999996</v>
      </c>
      <c r="CZ11" s="617">
        <f t="shared" si="10"/>
        <v>101.44387299999994</v>
      </c>
      <c r="DA11" s="561">
        <f t="shared" si="11"/>
        <v>0.30823504566303228</v>
      </c>
      <c r="DB11" s="617">
        <v>1292.3570889999999</v>
      </c>
      <c r="DC11" s="617">
        <f t="shared" si="12"/>
        <v>125.78247899999974</v>
      </c>
      <c r="DD11" s="561">
        <f t="shared" si="13"/>
        <v>0.10782206120532636</v>
      </c>
      <c r="DE11" s="617">
        <v>145.00482199999999</v>
      </c>
      <c r="DF11" s="617">
        <f t="shared" si="32"/>
        <v>5.4485559999999964</v>
      </c>
      <c r="DG11" s="561">
        <f t="shared" si="33"/>
        <v>3.9042001883312041E-2</v>
      </c>
      <c r="DH11" s="617">
        <v>128.427132</v>
      </c>
      <c r="DI11" s="617">
        <f t="shared" si="14"/>
        <v>-6.087489000000005</v>
      </c>
      <c r="DJ11" s="561">
        <f t="shared" si="15"/>
        <v>-4.5255221735338386E-2</v>
      </c>
      <c r="DK11" s="617">
        <v>132.086555</v>
      </c>
      <c r="DL11" s="617">
        <f t="shared" si="16"/>
        <v>-4.5541179999999883</v>
      </c>
      <c r="DM11" s="561">
        <f t="shared" si="17"/>
        <v>-3.3329153757900389E-2</v>
      </c>
      <c r="DN11" s="617">
        <v>405.51850899999999</v>
      </c>
      <c r="DO11" s="617">
        <f t="shared" si="18"/>
        <v>-5.1930509999999686</v>
      </c>
      <c r="DP11" s="561">
        <f t="shared" si="19"/>
        <v>-1.2644034173277151E-2</v>
      </c>
      <c r="DQ11" s="617">
        <v>116.89201200000001</v>
      </c>
      <c r="DR11" s="617">
        <f t="shared" si="20"/>
        <v>21.183502000000004</v>
      </c>
      <c r="DS11" s="561">
        <f t="shared" si="21"/>
        <v>0.22133352614098792</v>
      </c>
      <c r="DT11" s="617">
        <v>83.583900999999997</v>
      </c>
      <c r="DU11" s="617">
        <f t="shared" si="22"/>
        <v>7.2938299999999998</v>
      </c>
      <c r="DV11" s="561">
        <f t="shared" si="23"/>
        <v>9.560654360906283E-2</v>
      </c>
      <c r="DW11" s="617">
        <v>75.878224000000003</v>
      </c>
      <c r="DX11" s="617">
        <f t="shared" si="24"/>
        <v>7.644118000000006</v>
      </c>
      <c r="DY11" s="561">
        <f t="shared" si="25"/>
        <v>0.11202781787747035</v>
      </c>
      <c r="DZ11" s="617">
        <v>276.35413699999998</v>
      </c>
      <c r="EA11" s="617">
        <f t="shared" si="26"/>
        <v>36.121449999999982</v>
      </c>
      <c r="EB11" s="561">
        <f t="shared" si="27"/>
        <v>0.15036026300617444</v>
      </c>
      <c r="EC11" s="617">
        <v>681.87264600000003</v>
      </c>
      <c r="ED11" s="617">
        <f t="shared" si="28"/>
        <v>30.928399000000127</v>
      </c>
      <c r="EE11" s="561">
        <f t="shared" si="29"/>
        <v>4.7513130567693809E-2</v>
      </c>
    </row>
    <row r="12" spans="1:135" x14ac:dyDescent="0.25">
      <c r="A12" s="5" t="s">
        <v>28</v>
      </c>
      <c r="B12" s="242">
        <v>5845.891963</v>
      </c>
      <c r="C12" s="733">
        <v>784.5042850000001</v>
      </c>
      <c r="D12" s="734">
        <v>667.07</v>
      </c>
      <c r="E12" s="735">
        <v>622.73099999999999</v>
      </c>
      <c r="F12" s="145">
        <v>2074.3052849999999</v>
      </c>
      <c r="G12" s="733">
        <v>457.26500000000004</v>
      </c>
      <c r="H12" s="734">
        <v>365.05300000000005</v>
      </c>
      <c r="I12" s="735">
        <v>299.70799999999997</v>
      </c>
      <c r="J12" s="145">
        <v>1122.0260000000001</v>
      </c>
      <c r="K12" s="734">
        <v>3196.3312850000002</v>
      </c>
      <c r="L12" s="733">
        <v>321.74042400000002</v>
      </c>
      <c r="M12" s="734">
        <v>283.49196899999993</v>
      </c>
      <c r="N12" s="735">
        <v>348.15893699999998</v>
      </c>
      <c r="O12" s="145">
        <v>953.39133000000015</v>
      </c>
      <c r="P12" s="734">
        <v>4149.7226150000006</v>
      </c>
      <c r="Q12" s="733">
        <v>509.32673400000004</v>
      </c>
      <c r="R12" s="734">
        <v>628.17087600000002</v>
      </c>
      <c r="S12" s="735">
        <v>807.14399999999989</v>
      </c>
      <c r="T12" s="145">
        <v>1944.6416100000001</v>
      </c>
      <c r="U12" s="734">
        <v>6094.3642250000012</v>
      </c>
      <c r="V12" s="733">
        <v>878.64682399999992</v>
      </c>
      <c r="W12" s="734">
        <v>792.61099999999988</v>
      </c>
      <c r="X12" s="735">
        <v>676.18999999999994</v>
      </c>
      <c r="Y12" s="145">
        <v>2347.4478240000003</v>
      </c>
      <c r="Z12" s="735">
        <v>538.02499999999998</v>
      </c>
      <c r="AA12" s="735">
        <v>459.96700000000004</v>
      </c>
      <c r="AB12" s="735">
        <v>309.847802</v>
      </c>
      <c r="AC12" s="738">
        <v>1307.839802</v>
      </c>
      <c r="AD12" s="737">
        <v>3655.2876260000003</v>
      </c>
      <c r="AE12" s="734">
        <v>333.08504299999998</v>
      </c>
      <c r="AF12" s="734">
        <v>388.80220900000006</v>
      </c>
      <c r="AG12" s="734">
        <v>345.64024099999995</v>
      </c>
      <c r="AH12" s="734">
        <v>1067.527493</v>
      </c>
      <c r="AI12" s="734">
        <v>4722.8151190000008</v>
      </c>
      <c r="AJ12" s="734">
        <v>446.93454299999996</v>
      </c>
      <c r="AK12" s="734">
        <v>615.53807100000017</v>
      </c>
      <c r="AL12" s="734">
        <v>838.75099999999998</v>
      </c>
      <c r="AM12" s="734">
        <v>1901.2236140000005</v>
      </c>
      <c r="AN12" s="734">
        <v>6624.0387330000012</v>
      </c>
      <c r="AO12" s="733">
        <v>848.90391</v>
      </c>
      <c r="AP12" s="734">
        <v>737.779225</v>
      </c>
      <c r="AQ12" s="735">
        <v>801.10000000000014</v>
      </c>
      <c r="AR12" s="145">
        <v>2387.7831349999997</v>
      </c>
      <c r="AS12" s="735">
        <v>630.07097299999998</v>
      </c>
      <c r="AT12" s="735">
        <v>481.99363999999997</v>
      </c>
      <c r="AU12" s="735">
        <v>334.73200000000003</v>
      </c>
      <c r="AV12" s="735">
        <v>1446.7966129999998</v>
      </c>
      <c r="AW12" s="734">
        <v>3834.5797479999992</v>
      </c>
      <c r="AX12" s="734">
        <v>330.81504200000001</v>
      </c>
      <c r="AY12" s="734">
        <v>325.54593100000005</v>
      </c>
      <c r="AZ12" s="734">
        <v>369.82999999999993</v>
      </c>
      <c r="BA12" s="734">
        <v>1026.190973</v>
      </c>
      <c r="BB12" s="734">
        <v>4860.770720999999</v>
      </c>
      <c r="BC12" s="734">
        <v>499.02550400000007</v>
      </c>
      <c r="BD12" s="734">
        <v>600.472398</v>
      </c>
      <c r="BE12" s="734">
        <v>770.42622500000004</v>
      </c>
      <c r="BF12" s="616">
        <v>1869.9241270000002</v>
      </c>
      <c r="BG12" s="628">
        <v>-31.299487000000227</v>
      </c>
      <c r="BH12" s="641">
        <v>-1.6462812038268826E-2</v>
      </c>
      <c r="BI12" s="616">
        <v>6730.6948479999992</v>
      </c>
      <c r="BJ12" s="616">
        <v>106.65611499999795</v>
      </c>
      <c r="BK12" s="623">
        <v>1.6101372485739285E-2</v>
      </c>
      <c r="BL12" s="733">
        <v>795.787015</v>
      </c>
      <c r="BM12" s="734">
        <v>682.61513500000001</v>
      </c>
      <c r="BN12" s="735">
        <v>712.79084300000011</v>
      </c>
      <c r="BO12" s="145">
        <v>2191.1929930000001</v>
      </c>
      <c r="BP12" s="733">
        <v>509.03736900000001</v>
      </c>
      <c r="BQ12" s="734">
        <v>492.29333700000001</v>
      </c>
      <c r="BR12" s="735">
        <v>391.26025399999997</v>
      </c>
      <c r="BS12" s="734">
        <v>56.528253999999947</v>
      </c>
      <c r="BT12" s="749">
        <v>0.16887615764253178</v>
      </c>
      <c r="BU12" s="738">
        <v>1392.59096</v>
      </c>
      <c r="BV12" s="734">
        <v>-54.205652999999757</v>
      </c>
      <c r="BW12" s="749">
        <v>-3.7465980022998412E-2</v>
      </c>
      <c r="BX12" s="737">
        <v>3583.7839530000001</v>
      </c>
      <c r="BY12" s="616">
        <v>-250.79579499999909</v>
      </c>
      <c r="BZ12" s="623">
        <v>-6.5403723871124753E-2</v>
      </c>
      <c r="CA12" s="616">
        <v>364.296402</v>
      </c>
      <c r="CB12" s="616">
        <v>33.481359999999995</v>
      </c>
      <c r="CC12" s="623">
        <v>0.10120869896841025</v>
      </c>
      <c r="CD12" s="616">
        <v>338.06797499999993</v>
      </c>
      <c r="CE12" s="616">
        <v>12.52204399999988</v>
      </c>
      <c r="CF12" s="623">
        <v>3.8464753534271263E-2</v>
      </c>
      <c r="CG12" s="616">
        <v>456.49302499999993</v>
      </c>
      <c r="CH12" s="616">
        <f t="shared" si="0"/>
        <v>86.663025000000005</v>
      </c>
      <c r="CI12" s="623">
        <f t="shared" si="1"/>
        <v>0.23433205797258205</v>
      </c>
      <c r="CJ12" s="616">
        <v>1158.8574019999999</v>
      </c>
      <c r="CK12" s="616">
        <f t="shared" si="2"/>
        <v>132.66642899999988</v>
      </c>
      <c r="CL12" s="623">
        <f t="shared" si="3"/>
        <v>0.12928044826993415</v>
      </c>
      <c r="CM12" s="616">
        <v>4742.6413549999997</v>
      </c>
      <c r="CN12" s="616">
        <f t="shared" si="4"/>
        <v>-118.12936599999921</v>
      </c>
      <c r="CO12" s="623">
        <f t="shared" si="5"/>
        <v>-2.4302599892162088E-2</v>
      </c>
      <c r="CP12" s="616">
        <v>659.33157399999993</v>
      </c>
      <c r="CQ12" s="616">
        <f t="shared" si="30"/>
        <v>160.30606999999986</v>
      </c>
      <c r="CR12" s="623">
        <f t="shared" si="31"/>
        <v>0.32123823074180963</v>
      </c>
      <c r="CS12" s="616">
        <v>792.97973999999999</v>
      </c>
      <c r="CT12" s="616">
        <f t="shared" si="6"/>
        <v>192.50734199999999</v>
      </c>
      <c r="CU12" s="623">
        <f t="shared" si="7"/>
        <v>0.32059315738939259</v>
      </c>
      <c r="CV12" s="616">
        <v>1038.9505840000002</v>
      </c>
      <c r="CW12" s="616">
        <f t="shared" si="8"/>
        <v>268.52435900000012</v>
      </c>
      <c r="CX12" s="623">
        <f t="shared" si="9"/>
        <v>0.34854000329492951</v>
      </c>
      <c r="CY12" s="616">
        <v>2491.2618979999997</v>
      </c>
      <c r="CZ12" s="616">
        <f t="shared" si="10"/>
        <v>621.33777099999952</v>
      </c>
      <c r="DA12" s="623">
        <f t="shared" si="11"/>
        <v>0.33227966954832466</v>
      </c>
      <c r="DB12" s="616">
        <v>7233.9032529999995</v>
      </c>
      <c r="DC12" s="616">
        <f t="shared" si="12"/>
        <v>503.20840500000031</v>
      </c>
      <c r="DD12" s="623">
        <f t="shared" si="13"/>
        <v>7.476321781985508E-2</v>
      </c>
      <c r="DE12" s="616">
        <v>1052.0537120000001</v>
      </c>
      <c r="DF12" s="616">
        <f t="shared" si="32"/>
        <v>256.26669700000014</v>
      </c>
      <c r="DG12" s="623">
        <f t="shared" si="33"/>
        <v>0.32202925175902769</v>
      </c>
      <c r="DH12" s="616">
        <v>866.23811000000001</v>
      </c>
      <c r="DI12" s="616">
        <f t="shared" si="14"/>
        <v>183.622975</v>
      </c>
      <c r="DJ12" s="623">
        <f t="shared" si="15"/>
        <v>0.26899927292119008</v>
      </c>
      <c r="DK12" s="616">
        <v>775.50641199999995</v>
      </c>
      <c r="DL12" s="616">
        <f t="shared" si="16"/>
        <v>62.715568999999846</v>
      </c>
      <c r="DM12" s="623">
        <f t="shared" si="17"/>
        <v>8.7985935307532889E-2</v>
      </c>
      <c r="DN12" s="616">
        <v>2693.7982339999999</v>
      </c>
      <c r="DO12" s="616">
        <f t="shared" si="18"/>
        <v>502.60524099999975</v>
      </c>
      <c r="DP12" s="623">
        <f t="shared" si="19"/>
        <v>0.22937515892284516</v>
      </c>
      <c r="DQ12" s="616">
        <v>652.65076799999986</v>
      </c>
      <c r="DR12" s="616">
        <f t="shared" si="20"/>
        <v>143.61339899999984</v>
      </c>
      <c r="DS12" s="623">
        <f t="shared" si="21"/>
        <v>0.28212741882217263</v>
      </c>
      <c r="DT12" s="616">
        <v>527.56723199999999</v>
      </c>
      <c r="DU12" s="616">
        <f t="shared" si="22"/>
        <v>35.273894999999982</v>
      </c>
      <c r="DV12" s="623">
        <f t="shared" si="23"/>
        <v>7.1652188540589537E-2</v>
      </c>
      <c r="DW12" s="616">
        <v>416.69007599999998</v>
      </c>
      <c r="DX12" s="616">
        <f t="shared" si="24"/>
        <v>25.429822000000001</v>
      </c>
      <c r="DY12" s="623">
        <f t="shared" si="25"/>
        <v>6.4994646760107674E-2</v>
      </c>
      <c r="DZ12" s="616">
        <v>1596.9080759999999</v>
      </c>
      <c r="EA12" s="616">
        <f t="shared" si="26"/>
        <v>204.31711599999994</v>
      </c>
      <c r="EB12" s="623">
        <f t="shared" si="27"/>
        <v>0.14671724998128663</v>
      </c>
      <c r="EC12" s="616">
        <v>4290.7063099999996</v>
      </c>
      <c r="ED12" s="616">
        <f t="shared" si="28"/>
        <v>706.92235699999947</v>
      </c>
      <c r="EE12" s="623">
        <f t="shared" si="29"/>
        <v>0.19725585199080761</v>
      </c>
    </row>
    <row r="13" spans="1:135" x14ac:dyDescent="0.25">
      <c r="A13" s="6" t="s">
        <v>13</v>
      </c>
      <c r="B13" s="246">
        <v>1302.014428</v>
      </c>
      <c r="C13" s="736">
        <v>181.90733499999999</v>
      </c>
      <c r="D13" s="737">
        <v>153.024</v>
      </c>
      <c r="E13" s="738">
        <v>147.36500000000001</v>
      </c>
      <c r="F13" s="223">
        <v>482.296335</v>
      </c>
      <c r="G13" s="147">
        <v>104.206</v>
      </c>
      <c r="H13" s="60">
        <v>78.103999999999999</v>
      </c>
      <c r="I13" s="739">
        <v>62.982999999999997</v>
      </c>
      <c r="J13" s="223">
        <v>245.29300000000001</v>
      </c>
      <c r="K13" s="737">
        <v>727.58933500000001</v>
      </c>
      <c r="L13" s="147">
        <v>68.587406000000001</v>
      </c>
      <c r="M13" s="60">
        <v>65.487837999999996</v>
      </c>
      <c r="N13" s="739">
        <v>74.170287000000002</v>
      </c>
      <c r="O13" s="223">
        <v>208.24553099999997</v>
      </c>
      <c r="P13" s="737">
        <v>935.83486599999992</v>
      </c>
      <c r="Q13" s="147">
        <v>101.072621</v>
      </c>
      <c r="R13" s="60">
        <v>139.08826999999999</v>
      </c>
      <c r="S13" s="739">
        <v>187.80600000000001</v>
      </c>
      <c r="T13" s="223">
        <v>427.96689100000003</v>
      </c>
      <c r="U13" s="737">
        <v>1363.801757</v>
      </c>
      <c r="V13" s="147">
        <v>201.083572</v>
      </c>
      <c r="W13" s="60">
        <v>179.68799999999999</v>
      </c>
      <c r="X13" s="739">
        <v>142.85499999999999</v>
      </c>
      <c r="Y13" s="223">
        <v>523.62657200000001</v>
      </c>
      <c r="Z13" s="60">
        <v>104.22199999999999</v>
      </c>
      <c r="AA13" s="60">
        <v>73.936999999999998</v>
      </c>
      <c r="AB13" s="60">
        <v>62.743346000000003</v>
      </c>
      <c r="AC13" s="738">
        <v>240.90234599999999</v>
      </c>
      <c r="AD13" s="737">
        <v>764.52891799999998</v>
      </c>
      <c r="AE13" s="737">
        <v>69.600493</v>
      </c>
      <c r="AF13" s="737">
        <v>73.309678000000005</v>
      </c>
      <c r="AG13" s="60">
        <v>74.966742999999994</v>
      </c>
      <c r="AH13" s="740">
        <v>217.876914</v>
      </c>
      <c r="AI13" s="740">
        <v>982.40583199999992</v>
      </c>
      <c r="AJ13" s="737">
        <v>93.384957999999997</v>
      </c>
      <c r="AK13" s="737">
        <v>125.720465</v>
      </c>
      <c r="AL13" s="737">
        <v>180.624</v>
      </c>
      <c r="AM13" s="737">
        <v>399.729423</v>
      </c>
      <c r="AN13" s="737">
        <v>1382.1352549999999</v>
      </c>
      <c r="AO13" s="147">
        <v>183.57077699999999</v>
      </c>
      <c r="AP13" s="60">
        <v>154.78923499999999</v>
      </c>
      <c r="AQ13" s="739">
        <v>138.18</v>
      </c>
      <c r="AR13" s="223">
        <v>476.54001199999999</v>
      </c>
      <c r="AS13" s="60">
        <v>100.157645</v>
      </c>
      <c r="AT13" s="60">
        <v>81.120976999999996</v>
      </c>
      <c r="AU13" s="60">
        <v>72.180000000000007</v>
      </c>
      <c r="AV13" s="738">
        <v>253.45862199999999</v>
      </c>
      <c r="AW13" s="737">
        <v>729.99863400000004</v>
      </c>
      <c r="AX13" s="737">
        <v>70.644406000000004</v>
      </c>
      <c r="AY13" s="737">
        <v>73.321134999999998</v>
      </c>
      <c r="AZ13" s="60">
        <v>70.063999999999993</v>
      </c>
      <c r="BA13" s="740">
        <v>214.02954099999999</v>
      </c>
      <c r="BB13" s="740">
        <v>944.02817500000003</v>
      </c>
      <c r="BC13" s="737">
        <v>96.615646999999996</v>
      </c>
      <c r="BD13" s="737">
        <v>113.806275</v>
      </c>
      <c r="BE13" s="737">
        <v>160.054902</v>
      </c>
      <c r="BF13" s="617">
        <v>370.47682399999997</v>
      </c>
      <c r="BG13" s="630">
        <v>-29.252599000000032</v>
      </c>
      <c r="BH13" s="642">
        <v>-7.3181000238754068E-2</v>
      </c>
      <c r="BI13" s="617">
        <v>1314.504999</v>
      </c>
      <c r="BJ13" s="617">
        <v>-67.630255999999918</v>
      </c>
      <c r="BK13" s="561">
        <v>-4.893172050661565E-2</v>
      </c>
      <c r="BL13" s="147">
        <v>179.989045</v>
      </c>
      <c r="BM13" s="60">
        <v>153.898762</v>
      </c>
      <c r="BN13" s="739">
        <v>134.45672300000001</v>
      </c>
      <c r="BO13" s="223">
        <v>468.34453000000002</v>
      </c>
      <c r="BP13" s="147">
        <v>95.983890000000002</v>
      </c>
      <c r="BQ13" s="60">
        <v>73.497675000000001</v>
      </c>
      <c r="BR13" s="739">
        <v>68.717626999999993</v>
      </c>
      <c r="BS13" s="732">
        <v>-3.4623730000000137</v>
      </c>
      <c r="BT13" s="750">
        <v>-4.7968592407869402E-2</v>
      </c>
      <c r="BU13" s="738">
        <v>238.19919199999998</v>
      </c>
      <c r="BV13" s="732">
        <v>-15.259430000000009</v>
      </c>
      <c r="BW13" s="750">
        <v>-6.0204817179192308E-2</v>
      </c>
      <c r="BX13" s="737">
        <v>706.543722</v>
      </c>
      <c r="BY13" s="617">
        <v>-23.454912000000036</v>
      </c>
      <c r="BZ13" s="561">
        <v>-3.2130076561211807E-2</v>
      </c>
      <c r="CA13" s="617">
        <v>68.344598000000005</v>
      </c>
      <c r="CB13" s="617">
        <v>-2.2998079999999987</v>
      </c>
      <c r="CC13" s="561">
        <v>-3.2554707870287684E-2</v>
      </c>
      <c r="CD13" s="617">
        <v>59.851585</v>
      </c>
      <c r="CE13" s="617">
        <v>-13.469549999999998</v>
      </c>
      <c r="CF13" s="561">
        <v>-0.18370623968109603</v>
      </c>
      <c r="CG13" s="617">
        <v>57.985612000000003</v>
      </c>
      <c r="CH13" s="617">
        <f t="shared" si="0"/>
        <v>-12.07838799999999</v>
      </c>
      <c r="CI13" s="561">
        <f t="shared" si="1"/>
        <v>-0.17239078556748103</v>
      </c>
      <c r="CJ13" s="617">
        <v>186.18179500000002</v>
      </c>
      <c r="CK13" s="617">
        <f t="shared" si="2"/>
        <v>-27.847745999999972</v>
      </c>
      <c r="CL13" s="561">
        <f t="shared" si="3"/>
        <v>-0.1301116933199421</v>
      </c>
      <c r="CM13" s="617">
        <v>892.72551700000008</v>
      </c>
      <c r="CN13" s="617">
        <f t="shared" si="4"/>
        <v>-51.302657999999951</v>
      </c>
      <c r="CO13" s="561">
        <f t="shared" si="5"/>
        <v>-5.4344414031922243E-2</v>
      </c>
      <c r="CP13" s="617">
        <v>87.088918000000007</v>
      </c>
      <c r="CQ13" s="617">
        <f t="shared" si="30"/>
        <v>-9.5267289999999889</v>
      </c>
      <c r="CR13" s="561">
        <f t="shared" si="31"/>
        <v>-9.8604411353784019E-2</v>
      </c>
      <c r="CS13" s="617">
        <v>132.08432500000001</v>
      </c>
      <c r="CT13" s="617">
        <f t="shared" si="6"/>
        <v>18.278050000000007</v>
      </c>
      <c r="CU13" s="561">
        <f t="shared" si="7"/>
        <v>0.16060669765353455</v>
      </c>
      <c r="CV13" s="617">
        <v>183.47124100000002</v>
      </c>
      <c r="CW13" s="617">
        <f t="shared" si="8"/>
        <v>23.416339000000022</v>
      </c>
      <c r="CX13" s="561">
        <f t="shared" si="9"/>
        <v>0.14630191707592949</v>
      </c>
      <c r="CY13" s="617">
        <v>402.64448400000003</v>
      </c>
      <c r="CZ13" s="617">
        <f t="shared" si="10"/>
        <v>32.167660000000069</v>
      </c>
      <c r="DA13" s="561">
        <f t="shared" si="11"/>
        <v>8.6827725558347127E-2</v>
      </c>
      <c r="DB13" s="617">
        <v>1295.3700010000002</v>
      </c>
      <c r="DC13" s="617">
        <f t="shared" si="12"/>
        <v>-19.134997999999769</v>
      </c>
      <c r="DD13" s="561">
        <f t="shared" si="13"/>
        <v>-1.4556808847860279E-2</v>
      </c>
      <c r="DE13" s="617">
        <v>190.86396299999998</v>
      </c>
      <c r="DF13" s="617">
        <f t="shared" si="32"/>
        <v>10.87491799999998</v>
      </c>
      <c r="DG13" s="561">
        <f t="shared" si="33"/>
        <v>6.0419888332648129E-2</v>
      </c>
      <c r="DH13" s="617">
        <v>158.48557199999999</v>
      </c>
      <c r="DI13" s="617">
        <f t="shared" si="14"/>
        <v>4.5868099999999856</v>
      </c>
      <c r="DJ13" s="561">
        <f t="shared" si="15"/>
        <v>2.9804073407685927E-2</v>
      </c>
      <c r="DK13" s="617">
        <v>144.405137</v>
      </c>
      <c r="DL13" s="617">
        <f t="shared" si="16"/>
        <v>9.9484139999999854</v>
      </c>
      <c r="DM13" s="561">
        <f t="shared" si="17"/>
        <v>7.3989710428983044E-2</v>
      </c>
      <c r="DN13" s="617">
        <v>493.75467199999991</v>
      </c>
      <c r="DO13" s="617">
        <f t="shared" si="18"/>
        <v>25.410141999999894</v>
      </c>
      <c r="DP13" s="561">
        <f t="shared" si="19"/>
        <v>5.4255233855298561E-2</v>
      </c>
      <c r="DQ13" s="617">
        <v>120.804137</v>
      </c>
      <c r="DR13" s="617">
        <f t="shared" si="20"/>
        <v>24.820246999999995</v>
      </c>
      <c r="DS13" s="561">
        <f t="shared" si="21"/>
        <v>0.25858763382063382</v>
      </c>
      <c r="DT13" s="617">
        <v>78.654889999999995</v>
      </c>
      <c r="DU13" s="617">
        <f t="shared" si="22"/>
        <v>5.1572149999999937</v>
      </c>
      <c r="DV13" s="561">
        <f t="shared" si="23"/>
        <v>7.0168410089162594E-2</v>
      </c>
      <c r="DW13" s="617">
        <v>68.452472</v>
      </c>
      <c r="DX13" s="617">
        <f t="shared" si="24"/>
        <v>-0.26515499999999292</v>
      </c>
      <c r="DY13" s="561">
        <f t="shared" si="25"/>
        <v>-3.8586169455472165E-3</v>
      </c>
      <c r="DZ13" s="617">
        <v>267.91149899999999</v>
      </c>
      <c r="EA13" s="617">
        <f t="shared" si="26"/>
        <v>29.71230700000001</v>
      </c>
      <c r="EB13" s="561">
        <f t="shared" si="27"/>
        <v>0.12473722832779388</v>
      </c>
      <c r="EC13" s="617">
        <v>761.66617099999985</v>
      </c>
      <c r="ED13" s="617">
        <f t="shared" si="28"/>
        <v>55.122448999999847</v>
      </c>
      <c r="EE13" s="561">
        <f t="shared" si="29"/>
        <v>7.8017038837972785E-2</v>
      </c>
    </row>
    <row r="14" spans="1:135" x14ac:dyDescent="0.25">
      <c r="A14" s="6" t="s">
        <v>14</v>
      </c>
      <c r="B14" s="246">
        <v>2100.62556</v>
      </c>
      <c r="C14" s="736">
        <v>288.11610899999999</v>
      </c>
      <c r="D14" s="737">
        <v>242.393</v>
      </c>
      <c r="E14" s="738">
        <v>216.2</v>
      </c>
      <c r="F14" s="223">
        <v>746.7091089999999</v>
      </c>
      <c r="G14" s="147">
        <v>163.74</v>
      </c>
      <c r="H14" s="60">
        <v>108.95099999999999</v>
      </c>
      <c r="I14" s="739">
        <v>91.403000000000006</v>
      </c>
      <c r="J14" s="223">
        <v>364.09400000000005</v>
      </c>
      <c r="K14" s="737">
        <v>1110.8031089999999</v>
      </c>
      <c r="L14" s="147">
        <v>104.298317</v>
      </c>
      <c r="M14" s="60">
        <v>82.057896</v>
      </c>
      <c r="N14" s="739">
        <v>114.167913</v>
      </c>
      <c r="O14" s="223">
        <v>300.52412600000002</v>
      </c>
      <c r="P14" s="737">
        <v>1411.327235</v>
      </c>
      <c r="Q14" s="147">
        <v>182.922009</v>
      </c>
      <c r="R14" s="60">
        <v>237.81847400000001</v>
      </c>
      <c r="S14" s="739">
        <v>283.11799999999999</v>
      </c>
      <c r="T14" s="223">
        <v>703.85848299999998</v>
      </c>
      <c r="U14" s="737">
        <v>2115.1857179999997</v>
      </c>
      <c r="V14" s="147">
        <v>299.17075599999998</v>
      </c>
      <c r="W14" s="60">
        <v>263.255</v>
      </c>
      <c r="X14" s="739">
        <v>233.577</v>
      </c>
      <c r="Y14" s="223">
        <v>796.00275599999998</v>
      </c>
      <c r="Z14" s="732">
        <v>182.36199999999999</v>
      </c>
      <c r="AA14" s="60">
        <v>148.02799999999999</v>
      </c>
      <c r="AB14" s="60">
        <v>87.764146999999994</v>
      </c>
      <c r="AC14" s="738">
        <v>418.15414699999997</v>
      </c>
      <c r="AD14" s="737">
        <v>1214.1569030000001</v>
      </c>
      <c r="AE14" s="737">
        <v>91.078834000000001</v>
      </c>
      <c r="AF14" s="737">
        <v>153.69882799999999</v>
      </c>
      <c r="AG14" s="60">
        <v>106.61737100000001</v>
      </c>
      <c r="AH14" s="740">
        <v>351.39503300000001</v>
      </c>
      <c r="AI14" s="740">
        <v>1565.5519360000001</v>
      </c>
      <c r="AJ14" s="737">
        <v>174.75715700000001</v>
      </c>
      <c r="AK14" s="737">
        <v>246.37741600000001</v>
      </c>
      <c r="AL14" s="737">
        <v>333.37099999999998</v>
      </c>
      <c r="AM14" s="737">
        <v>754.50557300000003</v>
      </c>
      <c r="AN14" s="737">
        <v>2320.0575090000002</v>
      </c>
      <c r="AO14" s="147">
        <v>337.51297600000004</v>
      </c>
      <c r="AP14" s="60">
        <v>296.08638500000001</v>
      </c>
      <c r="AQ14" s="739">
        <v>376.05</v>
      </c>
      <c r="AR14" s="223">
        <v>1009.649361</v>
      </c>
      <c r="AS14" s="732">
        <v>249.41368299999999</v>
      </c>
      <c r="AT14" s="60">
        <v>181.294183</v>
      </c>
      <c r="AU14" s="60">
        <v>73.602000000000004</v>
      </c>
      <c r="AV14" s="738">
        <v>504.30986599999994</v>
      </c>
      <c r="AW14" s="737">
        <v>1513.9592269999998</v>
      </c>
      <c r="AX14" s="737">
        <v>111.379756</v>
      </c>
      <c r="AY14" s="737">
        <v>94.392499000000001</v>
      </c>
      <c r="AZ14" s="60">
        <v>84.433999999999997</v>
      </c>
      <c r="BA14" s="740">
        <v>290.206255</v>
      </c>
      <c r="BB14" s="740">
        <v>1804.1654819999999</v>
      </c>
      <c r="BC14" s="737">
        <v>195.69887199999999</v>
      </c>
      <c r="BD14" s="737">
        <v>239.68526199999999</v>
      </c>
      <c r="BE14" s="737">
        <v>298.14613300000002</v>
      </c>
      <c r="BF14" s="617">
        <v>733.53026700000009</v>
      </c>
      <c r="BG14" s="630">
        <v>-20.975305999999932</v>
      </c>
      <c r="BH14" s="642">
        <v>-2.7800067687505203E-2</v>
      </c>
      <c r="BI14" s="617">
        <v>2537.695749</v>
      </c>
      <c r="BJ14" s="617">
        <v>217.63823999999977</v>
      </c>
      <c r="BK14" s="561">
        <v>9.3807260878549181E-2</v>
      </c>
      <c r="BL14" s="147">
        <v>290.56177100000002</v>
      </c>
      <c r="BM14" s="60">
        <v>250.788827</v>
      </c>
      <c r="BN14" s="739">
        <v>295.58433000000002</v>
      </c>
      <c r="BO14" s="223">
        <v>836.93492800000001</v>
      </c>
      <c r="BP14" s="147">
        <v>210.550534</v>
      </c>
      <c r="BQ14" s="60">
        <v>199.27475200000001</v>
      </c>
      <c r="BR14" s="739">
        <v>147.23051000000001</v>
      </c>
      <c r="BS14" s="732">
        <v>73.628510000000006</v>
      </c>
      <c r="BT14" s="750">
        <v>1.0003601804298796</v>
      </c>
      <c r="BU14" s="738">
        <v>557.05579599999999</v>
      </c>
      <c r="BV14" s="732">
        <v>52.745930000000044</v>
      </c>
      <c r="BW14" s="750">
        <v>0.10459031947631985</v>
      </c>
      <c r="BX14" s="737">
        <v>1393.990724</v>
      </c>
      <c r="BY14" s="617">
        <v>-119.96850299999983</v>
      </c>
      <c r="BZ14" s="561">
        <v>-7.9241567976519781E-2</v>
      </c>
      <c r="CA14" s="617">
        <v>108.323453</v>
      </c>
      <c r="CB14" s="617">
        <v>-3.0563029999999998</v>
      </c>
      <c r="CC14" s="561">
        <v>-2.7440381535761307E-2</v>
      </c>
      <c r="CD14" s="617">
        <v>120.50021599999999</v>
      </c>
      <c r="CE14" s="617">
        <v>26.107716999999994</v>
      </c>
      <c r="CF14" s="561">
        <v>0.27658677624373512</v>
      </c>
      <c r="CG14" s="617">
        <v>177.33338899999998</v>
      </c>
      <c r="CH14" s="617">
        <f t="shared" si="0"/>
        <v>92.899388999999985</v>
      </c>
      <c r="CI14" s="561">
        <f t="shared" si="1"/>
        <v>1.1002604282634956</v>
      </c>
      <c r="CJ14" s="617">
        <v>406.15705800000001</v>
      </c>
      <c r="CK14" s="617">
        <f t="shared" si="2"/>
        <v>115.95080300000001</v>
      </c>
      <c r="CL14" s="561">
        <f t="shared" si="3"/>
        <v>0.39954618827909139</v>
      </c>
      <c r="CM14" s="617">
        <v>1800.147782</v>
      </c>
      <c r="CN14" s="617">
        <f t="shared" si="4"/>
        <v>-4.017699999999877</v>
      </c>
      <c r="CO14" s="561">
        <f t="shared" si="5"/>
        <v>-2.2269021550872779E-3</v>
      </c>
      <c r="CP14" s="617">
        <v>257.50705499999998</v>
      </c>
      <c r="CQ14" s="617">
        <f t="shared" si="30"/>
        <v>61.808182999999985</v>
      </c>
      <c r="CR14" s="561">
        <f t="shared" si="31"/>
        <v>0.3158331081233825</v>
      </c>
      <c r="CS14" s="617">
        <v>323.69596100000001</v>
      </c>
      <c r="CT14" s="617">
        <f t="shared" si="6"/>
        <v>84.010699000000017</v>
      </c>
      <c r="CU14" s="561">
        <f t="shared" si="7"/>
        <v>0.35050423333913627</v>
      </c>
      <c r="CV14" s="617">
        <v>412.379254</v>
      </c>
      <c r="CW14" s="617">
        <f t="shared" si="8"/>
        <v>114.23312099999998</v>
      </c>
      <c r="CX14" s="561">
        <f t="shared" si="9"/>
        <v>0.38314473459898934</v>
      </c>
      <c r="CY14" s="617">
        <v>993.58227000000011</v>
      </c>
      <c r="CZ14" s="617">
        <f t="shared" si="10"/>
        <v>260.05200300000001</v>
      </c>
      <c r="DA14" s="561">
        <f t="shared" si="11"/>
        <v>0.35452116251939197</v>
      </c>
      <c r="DB14" s="617">
        <v>2793.7300519999999</v>
      </c>
      <c r="DC14" s="617">
        <f t="shared" si="12"/>
        <v>256.03430299999991</v>
      </c>
      <c r="DD14" s="561">
        <f t="shared" si="13"/>
        <v>0.10089243484010735</v>
      </c>
      <c r="DE14" s="617">
        <v>382.272313</v>
      </c>
      <c r="DF14" s="617">
        <f t="shared" si="32"/>
        <v>91.710541999999975</v>
      </c>
      <c r="DG14" s="561">
        <f t="shared" si="33"/>
        <v>0.31563182480740032</v>
      </c>
      <c r="DH14" s="617">
        <v>281.18566800000002</v>
      </c>
      <c r="DI14" s="617">
        <f t="shared" si="14"/>
        <v>30.396841000000023</v>
      </c>
      <c r="DJ14" s="561">
        <f t="shared" si="15"/>
        <v>0.1212049251300977</v>
      </c>
      <c r="DK14" s="617">
        <v>263.40987000000001</v>
      </c>
      <c r="DL14" s="617">
        <f t="shared" si="16"/>
        <v>-32.17446000000001</v>
      </c>
      <c r="DM14" s="561">
        <f t="shared" si="17"/>
        <v>-0.10885035752741022</v>
      </c>
      <c r="DN14" s="617">
        <v>926.86785099999997</v>
      </c>
      <c r="DO14" s="617">
        <f t="shared" si="18"/>
        <v>89.93292299999996</v>
      </c>
      <c r="DP14" s="561">
        <f t="shared" si="19"/>
        <v>0.10745509595938378</v>
      </c>
      <c r="DQ14" s="617">
        <v>217.10595499999999</v>
      </c>
      <c r="DR14" s="617">
        <f t="shared" si="20"/>
        <v>6.5554209999999955</v>
      </c>
      <c r="DS14" s="561">
        <f t="shared" si="21"/>
        <v>3.1134668126750017E-2</v>
      </c>
      <c r="DT14" s="617">
        <v>178.53566800000002</v>
      </c>
      <c r="DU14" s="617">
        <f t="shared" si="22"/>
        <v>-20.739083999999991</v>
      </c>
      <c r="DV14" s="561">
        <f t="shared" si="23"/>
        <v>-0.10407281299740366</v>
      </c>
      <c r="DW14" s="617">
        <v>108.773008</v>
      </c>
      <c r="DX14" s="617">
        <f t="shared" si="24"/>
        <v>-38.457502000000005</v>
      </c>
      <c r="DY14" s="561">
        <f t="shared" si="25"/>
        <v>-0.26120606387901529</v>
      </c>
      <c r="DZ14" s="617">
        <v>504.41463099999999</v>
      </c>
      <c r="EA14" s="617">
        <f t="shared" si="26"/>
        <v>-52.641165000000001</v>
      </c>
      <c r="EB14" s="561">
        <f t="shared" si="27"/>
        <v>-9.4498909046446769E-2</v>
      </c>
      <c r="EC14" s="617">
        <v>1431.2824820000001</v>
      </c>
      <c r="ED14" s="617">
        <f t="shared" si="28"/>
        <v>37.291758000000073</v>
      </c>
      <c r="EE14" s="561">
        <f t="shared" si="29"/>
        <v>2.6751797811819637E-2</v>
      </c>
    </row>
    <row r="15" spans="1:135" x14ac:dyDescent="0.25">
      <c r="A15" s="6" t="s">
        <v>15</v>
      </c>
      <c r="B15" s="246">
        <v>763.74337500000001</v>
      </c>
      <c r="C15" s="736">
        <v>115.369647</v>
      </c>
      <c r="D15" s="737">
        <v>98.984999999999999</v>
      </c>
      <c r="E15" s="738">
        <v>85.935000000000002</v>
      </c>
      <c r="F15" s="223">
        <v>300.289647</v>
      </c>
      <c r="G15" s="736">
        <v>59.597000000000001</v>
      </c>
      <c r="H15" s="737">
        <v>51.067</v>
      </c>
      <c r="I15" s="738">
        <v>33.423999999999999</v>
      </c>
      <c r="J15" s="223">
        <v>144.08799999999999</v>
      </c>
      <c r="K15" s="737">
        <v>444.37764700000002</v>
      </c>
      <c r="L15" s="736">
        <v>35.499242000000002</v>
      </c>
      <c r="M15" s="737">
        <v>48.226621000000002</v>
      </c>
      <c r="N15" s="738">
        <v>32.979331999999999</v>
      </c>
      <c r="O15" s="223">
        <v>116.705195</v>
      </c>
      <c r="P15" s="737">
        <v>561.08284200000003</v>
      </c>
      <c r="Q15" s="736">
        <v>54.004671999999999</v>
      </c>
      <c r="R15" s="737">
        <v>75.201813000000001</v>
      </c>
      <c r="S15" s="738">
        <v>111.818</v>
      </c>
      <c r="T15" s="223">
        <v>241.024485</v>
      </c>
      <c r="U15" s="737">
        <v>802.10732700000005</v>
      </c>
      <c r="V15" s="736">
        <v>125.299053</v>
      </c>
      <c r="W15" s="737">
        <v>119.29</v>
      </c>
      <c r="X15" s="738">
        <v>96.665999999999997</v>
      </c>
      <c r="Y15" s="223">
        <v>341.25505299999998</v>
      </c>
      <c r="Z15" s="732">
        <v>58.32</v>
      </c>
      <c r="AA15" s="732">
        <v>24.713999999999999</v>
      </c>
      <c r="AB15" s="732">
        <v>30.248647999999999</v>
      </c>
      <c r="AC15" s="738">
        <v>113.28264799999999</v>
      </c>
      <c r="AD15" s="737">
        <v>454.53770099999997</v>
      </c>
      <c r="AE15" s="737">
        <v>7.8751709999999999</v>
      </c>
      <c r="AF15" s="737">
        <v>51.133602000000003</v>
      </c>
      <c r="AG15" s="60">
        <v>45.112690999999998</v>
      </c>
      <c r="AH15" s="740">
        <v>104.121464</v>
      </c>
      <c r="AI15" s="740">
        <v>558.65916500000003</v>
      </c>
      <c r="AJ15" s="737">
        <v>53.512456999999998</v>
      </c>
      <c r="AK15" s="737">
        <v>71.408991</v>
      </c>
      <c r="AL15" s="737">
        <v>116.324</v>
      </c>
      <c r="AM15" s="737">
        <v>241.24544800000001</v>
      </c>
      <c r="AN15" s="737">
        <v>799.90461300000004</v>
      </c>
      <c r="AO15" s="736">
        <v>120.79295499999999</v>
      </c>
      <c r="AP15" s="737">
        <v>98.803167999999999</v>
      </c>
      <c r="AQ15" s="738">
        <v>80.912000000000006</v>
      </c>
      <c r="AR15" s="223">
        <v>300.50812299999996</v>
      </c>
      <c r="AS15" s="732">
        <v>56.994307999999997</v>
      </c>
      <c r="AT15" s="732">
        <v>38.420940000000002</v>
      </c>
      <c r="AU15" s="732">
        <v>29.664000000000001</v>
      </c>
      <c r="AV15" s="738">
        <v>125.07924799999999</v>
      </c>
      <c r="AW15" s="737">
        <v>425.58737099999996</v>
      </c>
      <c r="AX15" s="737">
        <v>33.114794000000003</v>
      </c>
      <c r="AY15" s="737">
        <v>51.903267999999997</v>
      </c>
      <c r="AZ15" s="60">
        <v>32.420999999999999</v>
      </c>
      <c r="BA15" s="740">
        <v>117.43906199999999</v>
      </c>
      <c r="BB15" s="740">
        <v>543.026433</v>
      </c>
      <c r="BC15" s="737">
        <v>52.024569999999997</v>
      </c>
      <c r="BD15" s="737">
        <v>65.792882000000006</v>
      </c>
      <c r="BE15" s="737">
        <v>105.370446</v>
      </c>
      <c r="BF15" s="617">
        <v>223.18789800000002</v>
      </c>
      <c r="BG15" s="630">
        <v>-18.057549999999992</v>
      </c>
      <c r="BH15" s="642">
        <v>-7.4851360511473786E-2</v>
      </c>
      <c r="BI15" s="617">
        <v>766.21433100000002</v>
      </c>
      <c r="BJ15" s="617">
        <v>-33.690282000000025</v>
      </c>
      <c r="BK15" s="561">
        <v>-4.2117874372103459E-2</v>
      </c>
      <c r="BL15" s="736">
        <v>119.780479</v>
      </c>
      <c r="BM15" s="737">
        <v>94.340734999999995</v>
      </c>
      <c r="BN15" s="738">
        <v>70.473600000000005</v>
      </c>
      <c r="BO15" s="223">
        <v>284.59481400000004</v>
      </c>
      <c r="BP15" s="736">
        <v>49.147851000000003</v>
      </c>
      <c r="BQ15" s="737">
        <v>26.999034999999999</v>
      </c>
      <c r="BR15" s="738">
        <v>40.095995000000002</v>
      </c>
      <c r="BS15" s="732">
        <v>10.431995000000001</v>
      </c>
      <c r="BT15" s="750">
        <v>0.35167189185544767</v>
      </c>
      <c r="BU15" s="738">
        <v>116.242881</v>
      </c>
      <c r="BV15" s="732">
        <v>-8.8363669999999956</v>
      </c>
      <c r="BW15" s="750">
        <v>-7.0646147472840551E-2</v>
      </c>
      <c r="BX15" s="737">
        <v>400.83769500000005</v>
      </c>
      <c r="BY15" s="617">
        <v>-24.749675999999909</v>
      </c>
      <c r="BZ15" s="561">
        <v>-5.8154159842303946E-2</v>
      </c>
      <c r="CA15" s="617">
        <v>17.221682000000001</v>
      </c>
      <c r="CB15" s="617">
        <v>-15.893112000000002</v>
      </c>
      <c r="CC15" s="561">
        <v>-0.47993993258722978</v>
      </c>
      <c r="CD15" s="617">
        <v>54.744996</v>
      </c>
      <c r="CE15" s="617">
        <v>2.8417280000000034</v>
      </c>
      <c r="CF15" s="561">
        <v>5.4750463882158699E-2</v>
      </c>
      <c r="CG15" s="617">
        <v>29.276178999999999</v>
      </c>
      <c r="CH15" s="617">
        <f t="shared" si="0"/>
        <v>-3.1448210000000003</v>
      </c>
      <c r="CI15" s="561">
        <f t="shared" si="1"/>
        <v>-9.6999506492705362E-2</v>
      </c>
      <c r="CJ15" s="617">
        <v>101.242857</v>
      </c>
      <c r="CK15" s="617">
        <f t="shared" si="2"/>
        <v>-16.196204999999992</v>
      </c>
      <c r="CL15" s="561">
        <f t="shared" si="3"/>
        <v>-0.13791156642582852</v>
      </c>
      <c r="CM15" s="617">
        <v>502.08055200000007</v>
      </c>
      <c r="CN15" s="617">
        <f t="shared" si="4"/>
        <v>-40.945880999999929</v>
      </c>
      <c r="CO15" s="561">
        <f t="shared" si="5"/>
        <v>-7.5403108415534409E-2</v>
      </c>
      <c r="CP15" s="617">
        <v>66.713864999999998</v>
      </c>
      <c r="CQ15" s="617">
        <f t="shared" si="30"/>
        <v>14.689295000000001</v>
      </c>
      <c r="CR15" s="561">
        <f t="shared" si="31"/>
        <v>0.28235303050078076</v>
      </c>
      <c r="CS15" s="617">
        <v>81.040043000000011</v>
      </c>
      <c r="CT15" s="617">
        <f t="shared" si="6"/>
        <v>15.247161000000006</v>
      </c>
      <c r="CU15" s="561">
        <f t="shared" si="7"/>
        <v>0.23174484133405199</v>
      </c>
      <c r="CV15" s="617">
        <v>135.23984200000001</v>
      </c>
      <c r="CW15" s="617">
        <f t="shared" si="8"/>
        <v>29.869396000000009</v>
      </c>
      <c r="CX15" s="561">
        <f t="shared" si="9"/>
        <v>0.28347033854255499</v>
      </c>
      <c r="CY15" s="617">
        <v>282.99375000000003</v>
      </c>
      <c r="CZ15" s="617">
        <f t="shared" si="10"/>
        <v>59.805852000000016</v>
      </c>
      <c r="DA15" s="561">
        <f t="shared" si="11"/>
        <v>0.26796189460057557</v>
      </c>
      <c r="DB15" s="617">
        <v>785.0743020000001</v>
      </c>
      <c r="DC15" s="617">
        <f t="shared" si="12"/>
        <v>18.859971000000087</v>
      </c>
      <c r="DD15" s="561">
        <f t="shared" si="13"/>
        <v>2.461448479485577E-2</v>
      </c>
      <c r="DE15" s="617">
        <v>135.83271599999998</v>
      </c>
      <c r="DF15" s="617">
        <f t="shared" si="32"/>
        <v>16.052236999999977</v>
      </c>
      <c r="DG15" s="561">
        <f t="shared" si="33"/>
        <v>0.13401379869252297</v>
      </c>
      <c r="DH15" s="617">
        <v>117.75909299999999</v>
      </c>
      <c r="DI15" s="617">
        <f t="shared" si="14"/>
        <v>23.418357999999998</v>
      </c>
      <c r="DJ15" s="561">
        <f t="shared" si="15"/>
        <v>0.24823166790040377</v>
      </c>
      <c r="DK15" s="617">
        <v>107.10309299999999</v>
      </c>
      <c r="DL15" s="617">
        <f t="shared" si="16"/>
        <v>36.629492999999982</v>
      </c>
      <c r="DM15" s="561">
        <f t="shared" si="17"/>
        <v>0.51976191084320911</v>
      </c>
      <c r="DN15" s="617">
        <v>360.69490199999996</v>
      </c>
      <c r="DO15" s="617">
        <f t="shared" si="18"/>
        <v>76.100087999999914</v>
      </c>
      <c r="DP15" s="561">
        <f t="shared" si="19"/>
        <v>0.26739801379514916</v>
      </c>
      <c r="DQ15" s="617">
        <v>65.465809000000007</v>
      </c>
      <c r="DR15" s="617">
        <f t="shared" si="20"/>
        <v>16.317958000000004</v>
      </c>
      <c r="DS15" s="561">
        <f t="shared" si="21"/>
        <v>0.33201773155859865</v>
      </c>
      <c r="DT15" s="617">
        <v>42.553696000000002</v>
      </c>
      <c r="DU15" s="617">
        <f t="shared" si="22"/>
        <v>15.554661000000003</v>
      </c>
      <c r="DV15" s="561">
        <f t="shared" si="23"/>
        <v>0.5761191464806058</v>
      </c>
      <c r="DW15" s="617">
        <v>38.598213999999999</v>
      </c>
      <c r="DX15" s="617">
        <f t="shared" si="24"/>
        <v>-1.4977810000000034</v>
      </c>
      <c r="DY15" s="561">
        <f t="shared" si="25"/>
        <v>-3.7354877962250427E-2</v>
      </c>
      <c r="DZ15" s="617">
        <v>146.61771900000002</v>
      </c>
      <c r="EA15" s="617">
        <f t="shared" si="26"/>
        <v>30.374838000000025</v>
      </c>
      <c r="EB15" s="561">
        <f t="shared" si="27"/>
        <v>0.26130493100906566</v>
      </c>
      <c r="EC15" s="617">
        <v>507.31262099999998</v>
      </c>
      <c r="ED15" s="617">
        <f t="shared" si="28"/>
        <v>106.47492599999993</v>
      </c>
      <c r="EE15" s="561">
        <f t="shared" si="29"/>
        <v>0.26563102055558901</v>
      </c>
    </row>
    <row r="16" spans="1:135" x14ac:dyDescent="0.25">
      <c r="A16" s="6" t="s">
        <v>16</v>
      </c>
      <c r="B16" s="246">
        <v>909.29772300000002</v>
      </c>
      <c r="C16" s="736">
        <v>101.527867</v>
      </c>
      <c r="D16" s="737">
        <v>92.233999999999995</v>
      </c>
      <c r="E16" s="738">
        <v>101.22</v>
      </c>
      <c r="F16" s="223">
        <v>294.98186699999997</v>
      </c>
      <c r="G16" s="736">
        <v>72.896000000000001</v>
      </c>
      <c r="H16" s="737">
        <v>60.737000000000002</v>
      </c>
      <c r="I16" s="738">
        <v>59.276000000000003</v>
      </c>
      <c r="J16" s="223">
        <v>192.90900000000002</v>
      </c>
      <c r="K16" s="737">
        <v>487.89086699999996</v>
      </c>
      <c r="L16" s="736">
        <v>66.499457000000007</v>
      </c>
      <c r="M16" s="737">
        <v>41.834741999999999</v>
      </c>
      <c r="N16" s="738">
        <v>72.106560000000002</v>
      </c>
      <c r="O16" s="223">
        <v>180.44075900000001</v>
      </c>
      <c r="P16" s="737">
        <v>668.33162599999991</v>
      </c>
      <c r="Q16" s="736">
        <v>106.301475</v>
      </c>
      <c r="R16" s="737">
        <v>98.677850000000007</v>
      </c>
      <c r="S16" s="738">
        <v>105.934</v>
      </c>
      <c r="T16" s="223">
        <v>310.91332499999999</v>
      </c>
      <c r="U16" s="737">
        <v>979.2449509999999</v>
      </c>
      <c r="V16" s="736">
        <v>111.38132899999999</v>
      </c>
      <c r="W16" s="737">
        <v>111.111</v>
      </c>
      <c r="X16" s="738">
        <v>112.533</v>
      </c>
      <c r="Y16" s="223">
        <v>335.025329</v>
      </c>
      <c r="Z16" s="732">
        <v>129.09</v>
      </c>
      <c r="AA16" s="732">
        <v>157.678</v>
      </c>
      <c r="AB16" s="732">
        <v>70.114553999999998</v>
      </c>
      <c r="AC16" s="738">
        <v>356.88255400000003</v>
      </c>
      <c r="AD16" s="737">
        <v>691.90788300000008</v>
      </c>
      <c r="AE16" s="737">
        <v>80.597318000000001</v>
      </c>
      <c r="AF16" s="737">
        <v>62.547747000000001</v>
      </c>
      <c r="AG16" s="60">
        <v>69.355628999999993</v>
      </c>
      <c r="AH16" s="740">
        <v>212.50069399999998</v>
      </c>
      <c r="AI16" s="740">
        <v>904.40857700000004</v>
      </c>
      <c r="AJ16" s="737">
        <v>63.991458999999999</v>
      </c>
      <c r="AK16" s="737">
        <v>102.16470200000001</v>
      </c>
      <c r="AL16" s="737">
        <v>108.523</v>
      </c>
      <c r="AM16" s="737">
        <v>274.67916100000002</v>
      </c>
      <c r="AN16" s="737">
        <v>1179.0877380000002</v>
      </c>
      <c r="AO16" s="736">
        <v>103.556658</v>
      </c>
      <c r="AP16" s="737">
        <v>94.666476000000003</v>
      </c>
      <c r="AQ16" s="738">
        <v>114.996</v>
      </c>
      <c r="AR16" s="223">
        <v>313.219134</v>
      </c>
      <c r="AS16" s="732">
        <v>157.888701</v>
      </c>
      <c r="AT16" s="732">
        <v>121.14090400000001</v>
      </c>
      <c r="AU16" s="732">
        <v>97.361999999999995</v>
      </c>
      <c r="AV16" s="738">
        <v>376.39160500000003</v>
      </c>
      <c r="AW16" s="737">
        <v>689.61073899999997</v>
      </c>
      <c r="AX16" s="737">
        <v>55.676583000000001</v>
      </c>
      <c r="AY16" s="737">
        <v>52.901909000000003</v>
      </c>
      <c r="AZ16" s="60">
        <v>120.58799999999999</v>
      </c>
      <c r="BA16" s="740">
        <v>229.16649200000001</v>
      </c>
      <c r="BB16" s="740">
        <v>918.77723100000003</v>
      </c>
      <c r="BC16" s="737">
        <v>84.599303000000006</v>
      </c>
      <c r="BD16" s="737">
        <v>106.940534</v>
      </c>
      <c r="BE16" s="737">
        <v>103.66040099999999</v>
      </c>
      <c r="BF16" s="617">
        <v>295.20023800000001</v>
      </c>
      <c r="BG16" s="630">
        <v>20.521076999999991</v>
      </c>
      <c r="BH16" s="642">
        <v>7.470926052522775E-2</v>
      </c>
      <c r="BI16" s="617">
        <v>1213.9774689999999</v>
      </c>
      <c r="BJ16" s="617">
        <v>34.889730999999756</v>
      </c>
      <c r="BK16" s="561">
        <v>2.9590445117494424E-2</v>
      </c>
      <c r="BL16" s="736">
        <v>102.6193</v>
      </c>
      <c r="BM16" s="737">
        <v>93.790335999999996</v>
      </c>
      <c r="BN16" s="738">
        <v>131.141547</v>
      </c>
      <c r="BO16" s="223">
        <v>327.55118299999998</v>
      </c>
      <c r="BP16" s="736">
        <v>99.019661999999997</v>
      </c>
      <c r="BQ16" s="737">
        <v>128.50181799999999</v>
      </c>
      <c r="BR16" s="738">
        <v>71.913898000000003</v>
      </c>
      <c r="BS16" s="732">
        <v>-25.448101999999992</v>
      </c>
      <c r="BT16" s="750">
        <v>-0.26137612210102495</v>
      </c>
      <c r="BU16" s="738">
        <v>299.43537800000001</v>
      </c>
      <c r="BV16" s="732">
        <v>-76.956227000000013</v>
      </c>
      <c r="BW16" s="750">
        <v>-0.20445787307078755</v>
      </c>
      <c r="BX16" s="737">
        <v>626.98656099999994</v>
      </c>
      <c r="BY16" s="617">
        <v>-62.624178000000029</v>
      </c>
      <c r="BZ16" s="561">
        <v>-9.0810908906103951E-2</v>
      </c>
      <c r="CA16" s="617">
        <v>73.185226999999998</v>
      </c>
      <c r="CB16" s="617">
        <v>17.508643999999997</v>
      </c>
      <c r="CC16" s="561">
        <v>0.31447051985930957</v>
      </c>
      <c r="CD16" s="617">
        <v>56.591619999999999</v>
      </c>
      <c r="CE16" s="617">
        <v>3.6897109999999955</v>
      </c>
      <c r="CF16" s="561">
        <v>6.9746273239402287E-2</v>
      </c>
      <c r="CG16" s="617">
        <v>127.853329</v>
      </c>
      <c r="CH16" s="617">
        <f t="shared" si="0"/>
        <v>7.2653290000000084</v>
      </c>
      <c r="CI16" s="561">
        <f t="shared" si="1"/>
        <v>6.0249187315487521E-2</v>
      </c>
      <c r="CJ16" s="617">
        <v>257.63017600000001</v>
      </c>
      <c r="CK16" s="617">
        <f t="shared" si="2"/>
        <v>28.463684000000001</v>
      </c>
      <c r="CL16" s="561">
        <f t="shared" si="3"/>
        <v>0.12420526121244636</v>
      </c>
      <c r="CM16" s="617">
        <v>884.61673699999994</v>
      </c>
      <c r="CN16" s="617">
        <f t="shared" si="4"/>
        <v>-34.160494000000085</v>
      </c>
      <c r="CO16" s="561">
        <f t="shared" si="5"/>
        <v>-3.7180388071676194E-2</v>
      </c>
      <c r="CP16" s="617">
        <v>162.252084</v>
      </c>
      <c r="CQ16" s="617">
        <f t="shared" si="30"/>
        <v>77.65278099999999</v>
      </c>
      <c r="CR16" s="561">
        <f t="shared" si="31"/>
        <v>0.91788913438211173</v>
      </c>
      <c r="CS16" s="617">
        <v>138.221475</v>
      </c>
      <c r="CT16" s="617">
        <f t="shared" si="6"/>
        <v>31.280940999999999</v>
      </c>
      <c r="CU16" s="561">
        <f t="shared" si="7"/>
        <v>0.29250780625426837</v>
      </c>
      <c r="CV16" s="617">
        <v>139.97992400000001</v>
      </c>
      <c r="CW16" s="617">
        <f t="shared" si="8"/>
        <v>36.319523000000018</v>
      </c>
      <c r="CX16" s="561">
        <f t="shared" si="9"/>
        <v>0.350370273022579</v>
      </c>
      <c r="CY16" s="617">
        <v>440.45348300000001</v>
      </c>
      <c r="CZ16" s="617">
        <f t="shared" si="10"/>
        <v>145.25324499999999</v>
      </c>
      <c r="DA16" s="561">
        <f t="shared" si="11"/>
        <v>0.49204989123348875</v>
      </c>
      <c r="DB16" s="617">
        <v>1325.0702200000001</v>
      </c>
      <c r="DC16" s="617">
        <f t="shared" si="12"/>
        <v>111.09275100000013</v>
      </c>
      <c r="DD16" s="561">
        <f t="shared" si="13"/>
        <v>9.1511377959519732E-2</v>
      </c>
      <c r="DE16" s="617">
        <v>161.659696</v>
      </c>
      <c r="DF16" s="617">
        <f t="shared" si="32"/>
        <v>59.040396000000001</v>
      </c>
      <c r="DG16" s="561">
        <f t="shared" si="33"/>
        <v>0.57533423050050048</v>
      </c>
      <c r="DH16" s="617">
        <v>150.816216</v>
      </c>
      <c r="DI16" s="617">
        <f t="shared" si="14"/>
        <v>57.025880000000001</v>
      </c>
      <c r="DJ16" s="561">
        <f t="shared" si="15"/>
        <v>0.60801445470885196</v>
      </c>
      <c r="DK16" s="617">
        <v>155.80694299999999</v>
      </c>
      <c r="DL16" s="617">
        <f t="shared" si="16"/>
        <v>24.665395999999987</v>
      </c>
      <c r="DM16" s="561">
        <f t="shared" si="17"/>
        <v>0.18808224063423612</v>
      </c>
      <c r="DN16" s="617">
        <v>468.28285499999998</v>
      </c>
      <c r="DO16" s="617">
        <f t="shared" si="18"/>
        <v>140.731672</v>
      </c>
      <c r="DP16" s="561">
        <f t="shared" si="19"/>
        <v>0.42964788193117293</v>
      </c>
      <c r="DQ16" s="617">
        <v>175.65091099999998</v>
      </c>
      <c r="DR16" s="617">
        <f t="shared" si="20"/>
        <v>76.631248999999983</v>
      </c>
      <c r="DS16" s="561">
        <f t="shared" si="21"/>
        <v>0.77389931910694654</v>
      </c>
      <c r="DT16" s="617">
        <v>160.02767399999999</v>
      </c>
      <c r="DU16" s="617">
        <f t="shared" si="22"/>
        <v>31.525856000000005</v>
      </c>
      <c r="DV16" s="561">
        <f t="shared" si="23"/>
        <v>0.24533392982813682</v>
      </c>
      <c r="DW16" s="617">
        <v>109.362504</v>
      </c>
      <c r="DX16" s="617">
        <f t="shared" si="24"/>
        <v>37.448605999999998</v>
      </c>
      <c r="DY16" s="561">
        <f t="shared" si="25"/>
        <v>0.52074226319924966</v>
      </c>
      <c r="DZ16" s="617">
        <v>445.041089</v>
      </c>
      <c r="EA16" s="617">
        <f t="shared" si="26"/>
        <v>145.60571099999999</v>
      </c>
      <c r="EB16" s="561">
        <f t="shared" si="27"/>
        <v>0.48626756120981796</v>
      </c>
      <c r="EC16" s="617">
        <v>913.32394399999998</v>
      </c>
      <c r="ED16" s="617">
        <f t="shared" si="28"/>
        <v>286.33738300000005</v>
      </c>
      <c r="EE16" s="561">
        <f t="shared" si="29"/>
        <v>0.45668823035586575</v>
      </c>
    </row>
    <row r="17" spans="1:135" x14ac:dyDescent="0.25">
      <c r="A17" s="6" t="s">
        <v>17</v>
      </c>
      <c r="B17" s="246">
        <v>420.59183200000001</v>
      </c>
      <c r="C17" s="736">
        <v>59.695089000000003</v>
      </c>
      <c r="D17" s="737">
        <v>46.368000000000002</v>
      </c>
      <c r="E17" s="738">
        <v>37.014000000000003</v>
      </c>
      <c r="F17" s="223">
        <v>143.077089</v>
      </c>
      <c r="G17" s="147">
        <v>27.777999999999999</v>
      </c>
      <c r="H17" s="60">
        <v>38.720999999999997</v>
      </c>
      <c r="I17" s="739">
        <v>20.631</v>
      </c>
      <c r="J17" s="223">
        <v>87.13</v>
      </c>
      <c r="K17" s="737">
        <v>230.207089</v>
      </c>
      <c r="L17" s="147">
        <v>27.294277000000001</v>
      </c>
      <c r="M17" s="60">
        <v>32.450637999999998</v>
      </c>
      <c r="N17" s="739">
        <v>32.462840999999997</v>
      </c>
      <c r="O17" s="223">
        <v>92.207755999999989</v>
      </c>
      <c r="P17" s="737">
        <v>322.41484500000001</v>
      </c>
      <c r="Q17" s="147">
        <v>31.846228</v>
      </c>
      <c r="R17" s="60">
        <v>37.176332000000002</v>
      </c>
      <c r="S17" s="739">
        <v>79.09</v>
      </c>
      <c r="T17" s="223">
        <v>148.11256</v>
      </c>
      <c r="U17" s="737">
        <v>470.52740500000004</v>
      </c>
      <c r="V17" s="147">
        <v>102.870221</v>
      </c>
      <c r="W17" s="60">
        <v>82.731999999999999</v>
      </c>
      <c r="X17" s="739">
        <v>54.496000000000002</v>
      </c>
      <c r="Y17" s="223">
        <v>240.098221</v>
      </c>
      <c r="Z17" s="60">
        <v>33</v>
      </c>
      <c r="AA17" s="60">
        <v>33.343000000000004</v>
      </c>
      <c r="AB17" s="60">
        <v>32.457239999999999</v>
      </c>
      <c r="AC17" s="738">
        <v>98.800240000000002</v>
      </c>
      <c r="AD17" s="737">
        <v>338.898461</v>
      </c>
      <c r="AE17" s="737">
        <v>53.841813999999999</v>
      </c>
      <c r="AF17" s="737">
        <v>27.065197000000001</v>
      </c>
      <c r="AG17" s="60">
        <v>24.179379000000001</v>
      </c>
      <c r="AH17" s="740">
        <v>105.08638999999999</v>
      </c>
      <c r="AI17" s="740">
        <v>443.98485099999999</v>
      </c>
      <c r="AJ17" s="737">
        <v>30.757137</v>
      </c>
      <c r="AK17" s="737">
        <v>36.907986999999999</v>
      </c>
      <c r="AL17" s="737">
        <v>61.500999999999998</v>
      </c>
      <c r="AM17" s="737">
        <v>129.166124</v>
      </c>
      <c r="AN17" s="737">
        <v>573.15097500000002</v>
      </c>
      <c r="AO17" s="147">
        <v>63.819206000000008</v>
      </c>
      <c r="AP17" s="60">
        <v>57.851725000000002</v>
      </c>
      <c r="AQ17" s="739">
        <v>52.598999999999997</v>
      </c>
      <c r="AR17" s="223">
        <v>174.26993100000001</v>
      </c>
      <c r="AS17" s="60">
        <v>36.334422000000004</v>
      </c>
      <c r="AT17" s="60">
        <v>30.955399</v>
      </c>
      <c r="AU17" s="60">
        <v>33.158000000000001</v>
      </c>
      <c r="AV17" s="738">
        <v>100.447821</v>
      </c>
      <c r="AW17" s="737">
        <v>274.71775200000002</v>
      </c>
      <c r="AX17" s="737">
        <v>29.459005000000001</v>
      </c>
      <c r="AY17" s="737">
        <v>33.513525999999999</v>
      </c>
      <c r="AZ17" s="60">
        <v>35.713999999999999</v>
      </c>
      <c r="BA17" s="740">
        <v>98.686531000000002</v>
      </c>
      <c r="BB17" s="740">
        <v>373.40428300000002</v>
      </c>
      <c r="BC17" s="737">
        <v>38.746791000000002</v>
      </c>
      <c r="BD17" s="737">
        <v>38.805852000000002</v>
      </c>
      <c r="BE17" s="737">
        <v>63.998699000000002</v>
      </c>
      <c r="BF17" s="617">
        <v>141.55134200000001</v>
      </c>
      <c r="BG17" s="630">
        <v>12.385218000000009</v>
      </c>
      <c r="BH17" s="642">
        <v>9.5885961554439847E-2</v>
      </c>
      <c r="BI17" s="617">
        <v>514.95562500000005</v>
      </c>
      <c r="BJ17" s="617">
        <v>-58.195349999999962</v>
      </c>
      <c r="BK17" s="561">
        <v>-0.10153581261900491</v>
      </c>
      <c r="BL17" s="147">
        <v>62.380406999999998</v>
      </c>
      <c r="BM17" s="60">
        <v>54.030254999999997</v>
      </c>
      <c r="BN17" s="739">
        <v>45.996293000000001</v>
      </c>
      <c r="BO17" s="223">
        <v>162.40695500000001</v>
      </c>
      <c r="BP17" s="147">
        <v>23.944019999999998</v>
      </c>
      <c r="BQ17" s="60">
        <v>27.536874000000001</v>
      </c>
      <c r="BR17" s="739">
        <v>31.683717000000001</v>
      </c>
      <c r="BS17" s="732">
        <v>-1.4742829999999998</v>
      </c>
      <c r="BT17" s="750">
        <v>-4.4462362024247533E-2</v>
      </c>
      <c r="BU17" s="738">
        <v>83.164611000000008</v>
      </c>
      <c r="BV17" s="732">
        <v>-17.283209999999997</v>
      </c>
      <c r="BW17" s="750">
        <v>-0.17206157214699555</v>
      </c>
      <c r="BX17" s="737">
        <v>245.57156600000002</v>
      </c>
      <c r="BY17" s="617">
        <v>-29.146186</v>
      </c>
      <c r="BZ17" s="561">
        <v>-0.10609502221028658</v>
      </c>
      <c r="CA17" s="617">
        <v>55.464039999999997</v>
      </c>
      <c r="CB17" s="617">
        <v>26.005034999999996</v>
      </c>
      <c r="CC17" s="561">
        <v>0.88275333807099032</v>
      </c>
      <c r="CD17" s="617">
        <v>25.395372999999999</v>
      </c>
      <c r="CE17" s="617">
        <v>-8.1181529999999995</v>
      </c>
      <c r="CF17" s="561">
        <v>-0.24223512023175359</v>
      </c>
      <c r="CG17" s="617">
        <v>29.175326000000002</v>
      </c>
      <c r="CH17" s="617">
        <f t="shared" si="0"/>
        <v>-6.5386739999999968</v>
      </c>
      <c r="CI17" s="561">
        <f t="shared" si="1"/>
        <v>-0.18308433667469332</v>
      </c>
      <c r="CJ17" s="617">
        <v>110.034739</v>
      </c>
      <c r="CK17" s="617">
        <f t="shared" si="2"/>
        <v>11.348208</v>
      </c>
      <c r="CL17" s="561">
        <f t="shared" si="3"/>
        <v>0.11499247045171747</v>
      </c>
      <c r="CM17" s="617">
        <v>355.60630500000002</v>
      </c>
      <c r="CN17" s="617">
        <f t="shared" si="4"/>
        <v>-17.797978000000001</v>
      </c>
      <c r="CO17" s="561">
        <f t="shared" si="5"/>
        <v>-4.7664097093390867E-2</v>
      </c>
      <c r="CP17" s="617">
        <v>48.792783999999997</v>
      </c>
      <c r="CQ17" s="617">
        <f t="shared" si="30"/>
        <v>10.045992999999996</v>
      </c>
      <c r="CR17" s="561">
        <f t="shared" si="31"/>
        <v>0.25927290339992271</v>
      </c>
      <c r="CS17" s="617">
        <v>80.330990999999997</v>
      </c>
      <c r="CT17" s="617">
        <f t="shared" si="6"/>
        <v>41.525138999999996</v>
      </c>
      <c r="CU17" s="561">
        <f t="shared" si="7"/>
        <v>1.070074147579597</v>
      </c>
      <c r="CV17" s="617">
        <v>128.43102199999998</v>
      </c>
      <c r="CW17" s="617">
        <f t="shared" si="8"/>
        <v>64.432322999999982</v>
      </c>
      <c r="CX17" s="561">
        <f t="shared" si="9"/>
        <v>1.0067755127334694</v>
      </c>
      <c r="CY17" s="617">
        <v>257.55479699999995</v>
      </c>
      <c r="CZ17" s="617">
        <f t="shared" si="10"/>
        <v>116.00345499999995</v>
      </c>
      <c r="DA17" s="561">
        <f t="shared" si="11"/>
        <v>0.81951504917558426</v>
      </c>
      <c r="DB17" s="617">
        <v>613.16110200000003</v>
      </c>
      <c r="DC17" s="617">
        <f t="shared" si="12"/>
        <v>98.205476999999973</v>
      </c>
      <c r="DD17" s="561">
        <f t="shared" si="13"/>
        <v>0.19070667885218259</v>
      </c>
      <c r="DE17" s="617">
        <v>141.71321700000001</v>
      </c>
      <c r="DF17" s="617">
        <f t="shared" si="32"/>
        <v>79.332810000000023</v>
      </c>
      <c r="DG17" s="561">
        <f t="shared" si="33"/>
        <v>1.2717584545416645</v>
      </c>
      <c r="DH17" s="617">
        <v>122.52242100000001</v>
      </c>
      <c r="DI17" s="617">
        <f t="shared" si="14"/>
        <v>68.492166000000012</v>
      </c>
      <c r="DJ17" s="561">
        <f t="shared" si="15"/>
        <v>1.2676632009232607</v>
      </c>
      <c r="DK17" s="617">
        <v>67.334903999999995</v>
      </c>
      <c r="DL17" s="617">
        <f t="shared" si="16"/>
        <v>21.338610999999993</v>
      </c>
      <c r="DM17" s="561">
        <f t="shared" si="17"/>
        <v>0.46392023374579322</v>
      </c>
      <c r="DN17" s="617">
        <v>331.57054199999999</v>
      </c>
      <c r="DO17" s="617">
        <f t="shared" si="18"/>
        <v>169.16358699999998</v>
      </c>
      <c r="DP17" s="561">
        <f t="shared" si="19"/>
        <v>1.0416030951383823</v>
      </c>
      <c r="DQ17" s="617">
        <v>41.439298000000001</v>
      </c>
      <c r="DR17" s="617">
        <f t="shared" si="20"/>
        <v>17.495278000000003</v>
      </c>
      <c r="DS17" s="561">
        <f t="shared" si="21"/>
        <v>0.73067421427145496</v>
      </c>
      <c r="DT17" s="617">
        <v>34.119788999999997</v>
      </c>
      <c r="DU17" s="617">
        <f t="shared" si="22"/>
        <v>6.5829149999999963</v>
      </c>
      <c r="DV17" s="561">
        <f t="shared" si="23"/>
        <v>0.23905818067802453</v>
      </c>
      <c r="DW17" s="617">
        <v>52.721338000000003</v>
      </c>
      <c r="DX17" s="617">
        <f t="shared" si="24"/>
        <v>21.037621000000001</v>
      </c>
      <c r="DY17" s="561">
        <f t="shared" si="25"/>
        <v>0.66398841398564445</v>
      </c>
      <c r="DZ17" s="617">
        <v>128.28042500000001</v>
      </c>
      <c r="EA17" s="617">
        <f t="shared" si="26"/>
        <v>45.115814</v>
      </c>
      <c r="EB17" s="561">
        <f t="shared" si="27"/>
        <v>0.54248812634980037</v>
      </c>
      <c r="EC17" s="617">
        <v>459.85096699999997</v>
      </c>
      <c r="ED17" s="617">
        <f t="shared" si="28"/>
        <v>214.27940099999995</v>
      </c>
      <c r="EE17" s="561">
        <f t="shared" si="29"/>
        <v>0.8725741521719983</v>
      </c>
    </row>
    <row r="18" spans="1:135" x14ac:dyDescent="0.25">
      <c r="A18" s="6" t="s">
        <v>18</v>
      </c>
      <c r="B18" s="246">
        <v>142.46355199999999</v>
      </c>
      <c r="C18" s="736">
        <v>17.178141</v>
      </c>
      <c r="D18" s="737">
        <v>15.458</v>
      </c>
      <c r="E18" s="738">
        <v>15.590999999999999</v>
      </c>
      <c r="F18" s="223">
        <v>48.227141000000003</v>
      </c>
      <c r="G18" s="147">
        <v>11.516</v>
      </c>
      <c r="H18" s="60">
        <v>10.738</v>
      </c>
      <c r="I18" s="739">
        <v>17.491</v>
      </c>
      <c r="J18" s="223">
        <v>39.744999999999997</v>
      </c>
      <c r="K18" s="737">
        <v>87.972140999999993</v>
      </c>
      <c r="L18" s="147">
        <v>6.7424999999999997</v>
      </c>
      <c r="M18" s="60">
        <v>0.113122</v>
      </c>
      <c r="N18" s="739">
        <v>6.403486</v>
      </c>
      <c r="O18" s="223">
        <v>13.259107999999999</v>
      </c>
      <c r="P18" s="737">
        <v>101.23124899999999</v>
      </c>
      <c r="Q18" s="147">
        <v>15.657696</v>
      </c>
      <c r="R18" s="60">
        <v>20.833075000000001</v>
      </c>
      <c r="S18" s="739">
        <v>17.082999999999998</v>
      </c>
      <c r="T18" s="223">
        <v>53.573771000000001</v>
      </c>
      <c r="U18" s="737">
        <v>154.80501999999998</v>
      </c>
      <c r="V18" s="147">
        <v>16.979893000000001</v>
      </c>
      <c r="W18" s="60">
        <v>15.929</v>
      </c>
      <c r="X18" s="739">
        <v>15.263</v>
      </c>
      <c r="Y18" s="223">
        <v>48.171892999999997</v>
      </c>
      <c r="Z18" s="60">
        <v>13.007</v>
      </c>
      <c r="AA18" s="60">
        <v>6.9459999999999997</v>
      </c>
      <c r="AB18" s="60">
        <v>12.640290999999999</v>
      </c>
      <c r="AC18" s="738">
        <v>32.593291000000001</v>
      </c>
      <c r="AD18" s="737">
        <v>80.765184000000005</v>
      </c>
      <c r="AE18" s="737">
        <v>15.519386000000001</v>
      </c>
      <c r="AF18" s="737">
        <v>6.5825589999999998</v>
      </c>
      <c r="AG18" s="60">
        <v>9.3916629999999994</v>
      </c>
      <c r="AH18" s="740">
        <v>31.493608000000002</v>
      </c>
      <c r="AI18" s="740">
        <v>112.258792</v>
      </c>
      <c r="AJ18" s="737">
        <v>12.770512999999999</v>
      </c>
      <c r="AK18" s="737">
        <v>13.487932000000001</v>
      </c>
      <c r="AL18" s="737">
        <v>16.686</v>
      </c>
      <c r="AM18" s="737">
        <v>42.944445000000002</v>
      </c>
      <c r="AN18" s="737">
        <v>155.203237</v>
      </c>
      <c r="AO18" s="147">
        <v>17.154710999999999</v>
      </c>
      <c r="AP18" s="60">
        <v>15.44993</v>
      </c>
      <c r="AQ18" s="739">
        <v>16.802</v>
      </c>
      <c r="AR18" s="223">
        <v>49.406641</v>
      </c>
      <c r="AS18" s="60">
        <v>10.890632</v>
      </c>
      <c r="AT18" s="60">
        <v>12.333162</v>
      </c>
      <c r="AU18" s="60">
        <v>13.427</v>
      </c>
      <c r="AV18" s="738">
        <v>36.650793999999998</v>
      </c>
      <c r="AW18" s="737">
        <v>86.057434999999998</v>
      </c>
      <c r="AX18" s="737">
        <v>15.527196999999999</v>
      </c>
      <c r="AY18" s="737">
        <v>3.030894</v>
      </c>
      <c r="AZ18" s="60">
        <v>8.74</v>
      </c>
      <c r="BA18" s="740">
        <v>27.298090999999999</v>
      </c>
      <c r="BB18" s="740">
        <v>113.355526</v>
      </c>
      <c r="BC18" s="737">
        <v>11.492300999999999</v>
      </c>
      <c r="BD18" s="737">
        <v>14.796224</v>
      </c>
      <c r="BE18" s="737">
        <v>16.852086</v>
      </c>
      <c r="BF18" s="617">
        <v>43.140611</v>
      </c>
      <c r="BG18" s="630">
        <v>0.19616599999999806</v>
      </c>
      <c r="BH18" s="642">
        <v>4.5679016226660707E-3</v>
      </c>
      <c r="BI18" s="617">
        <v>156.496137</v>
      </c>
      <c r="BJ18" s="617">
        <v>1.292900000000003</v>
      </c>
      <c r="BK18" s="561">
        <v>8.33036749098226E-3</v>
      </c>
      <c r="BL18" s="147">
        <v>16.743693</v>
      </c>
      <c r="BM18" s="60">
        <v>15.016942</v>
      </c>
      <c r="BN18" s="739">
        <v>13.912782</v>
      </c>
      <c r="BO18" s="223">
        <v>45.673417000000001</v>
      </c>
      <c r="BP18" s="147">
        <v>11.441732999999999</v>
      </c>
      <c r="BQ18" s="60">
        <v>16.529653</v>
      </c>
      <c r="BR18" s="739">
        <v>13.383495999999999</v>
      </c>
      <c r="BS18" s="732">
        <v>-4.3504000000000431E-2</v>
      </c>
      <c r="BT18" s="750">
        <v>-3.24003872793628E-3</v>
      </c>
      <c r="BU18" s="738">
        <v>41.354881999999996</v>
      </c>
      <c r="BV18" s="732">
        <v>4.7040879999999987</v>
      </c>
      <c r="BW18" s="750">
        <v>0.12834887014998908</v>
      </c>
      <c r="BX18" s="737">
        <v>87.028299000000004</v>
      </c>
      <c r="BY18" s="617">
        <v>0.97086400000000594</v>
      </c>
      <c r="BZ18" s="561">
        <v>1.1281581887724238E-2</v>
      </c>
      <c r="CA18" s="617">
        <v>22.869309000000001</v>
      </c>
      <c r="CB18" s="617">
        <v>7.342112000000002</v>
      </c>
      <c r="CC18" s="561">
        <v>0.47285495250688209</v>
      </c>
      <c r="CD18" s="617">
        <v>2.4228689999999999</v>
      </c>
      <c r="CE18" s="617">
        <v>-0.60802500000000004</v>
      </c>
      <c r="CF18" s="561">
        <v>-0.20060912720801191</v>
      </c>
      <c r="CG18" s="617">
        <v>16.079212999999999</v>
      </c>
      <c r="CH18" s="617">
        <f t="shared" si="0"/>
        <v>7.3392129999999991</v>
      </c>
      <c r="CI18" s="561">
        <f t="shared" si="1"/>
        <v>0.83972688787185346</v>
      </c>
      <c r="CJ18" s="617">
        <v>41.371391000000003</v>
      </c>
      <c r="CK18" s="617">
        <f t="shared" si="2"/>
        <v>14.073300000000003</v>
      </c>
      <c r="CL18" s="561">
        <f t="shared" si="3"/>
        <v>0.51554154464500845</v>
      </c>
      <c r="CM18" s="617">
        <v>128.39969000000002</v>
      </c>
      <c r="CN18" s="617">
        <f t="shared" si="4"/>
        <v>15.044164000000023</v>
      </c>
      <c r="CO18" s="561">
        <f t="shared" si="5"/>
        <v>0.1327166352701678</v>
      </c>
      <c r="CP18" s="617">
        <v>16.624207999999999</v>
      </c>
      <c r="CQ18" s="617">
        <f t="shared" si="30"/>
        <v>5.131907</v>
      </c>
      <c r="CR18" s="561">
        <f t="shared" si="31"/>
        <v>0.44655173929050418</v>
      </c>
      <c r="CS18" s="617">
        <v>16.069466000000002</v>
      </c>
      <c r="CT18" s="617">
        <f t="shared" si="6"/>
        <v>1.2732420000000015</v>
      </c>
      <c r="CU18" s="561">
        <f t="shared" si="7"/>
        <v>8.6051819707514673E-2</v>
      </c>
      <c r="CV18" s="617">
        <v>16.850176999999999</v>
      </c>
      <c r="CW18" s="617">
        <f t="shared" si="8"/>
        <v>-1.9090000000012708E-3</v>
      </c>
      <c r="CX18" s="561">
        <f t="shared" si="9"/>
        <v>-1.1327974471535873E-4</v>
      </c>
      <c r="CY18" s="617">
        <v>49.543851000000004</v>
      </c>
      <c r="CZ18" s="617">
        <f t="shared" si="10"/>
        <v>6.4032400000000038</v>
      </c>
      <c r="DA18" s="561">
        <f t="shared" si="11"/>
        <v>0.14842719775109359</v>
      </c>
      <c r="DB18" s="617">
        <v>177.94354100000004</v>
      </c>
      <c r="DC18" s="617">
        <f t="shared" si="12"/>
        <v>21.447404000000034</v>
      </c>
      <c r="DD18" s="561">
        <f t="shared" si="13"/>
        <v>0.13704749785612941</v>
      </c>
      <c r="DE18" s="617">
        <v>16.768104999999998</v>
      </c>
      <c r="DF18" s="617">
        <f t="shared" si="32"/>
        <v>2.4411999999998102E-2</v>
      </c>
      <c r="DG18" s="561">
        <f t="shared" si="33"/>
        <v>1.4579818203784615E-3</v>
      </c>
      <c r="DH18" s="617">
        <v>15.265803999999999</v>
      </c>
      <c r="DI18" s="617">
        <f t="shared" si="14"/>
        <v>0.24886199999999903</v>
      </c>
      <c r="DJ18" s="561">
        <f t="shared" si="15"/>
        <v>1.6572082385348429E-2</v>
      </c>
      <c r="DK18" s="617">
        <v>15.053542</v>
      </c>
      <c r="DL18" s="617">
        <f t="shared" si="16"/>
        <v>1.1407600000000002</v>
      </c>
      <c r="DM18" s="561">
        <f t="shared" si="17"/>
        <v>8.1993665968459806E-2</v>
      </c>
      <c r="DN18" s="617">
        <v>47.087450999999994</v>
      </c>
      <c r="DO18" s="617">
        <f t="shared" si="18"/>
        <v>1.4140339999999938</v>
      </c>
      <c r="DP18" s="561">
        <f t="shared" si="19"/>
        <v>3.0959671793332078E-2</v>
      </c>
      <c r="DQ18" s="617">
        <v>11.239212</v>
      </c>
      <c r="DR18" s="617">
        <f t="shared" si="20"/>
        <v>-0.20252099999999906</v>
      </c>
      <c r="DS18" s="561">
        <f t="shared" si="21"/>
        <v>-1.7700203282142581E-2</v>
      </c>
      <c r="DT18" s="617">
        <v>13.576727999999999</v>
      </c>
      <c r="DU18" s="617">
        <f t="shared" si="22"/>
        <v>-2.9529250000000005</v>
      </c>
      <c r="DV18" s="561">
        <f t="shared" si="23"/>
        <v>-0.17864410099836944</v>
      </c>
      <c r="DW18" s="617">
        <v>19.399729999999998</v>
      </c>
      <c r="DX18" s="617">
        <f t="shared" si="24"/>
        <v>6.016233999999999</v>
      </c>
      <c r="DY18" s="561">
        <f t="shared" si="25"/>
        <v>0.44952634199614205</v>
      </c>
      <c r="DZ18" s="617">
        <v>44.215669999999996</v>
      </c>
      <c r="EA18" s="617">
        <f t="shared" si="26"/>
        <v>2.8607879999999994</v>
      </c>
      <c r="EB18" s="561">
        <f t="shared" si="27"/>
        <v>6.9176548490695725E-2</v>
      </c>
      <c r="EC18" s="617">
        <v>91.30312099999999</v>
      </c>
      <c r="ED18" s="617">
        <f t="shared" si="28"/>
        <v>4.2748219999999861</v>
      </c>
      <c r="EE18" s="561">
        <f t="shared" si="29"/>
        <v>4.911990753720219E-2</v>
      </c>
    </row>
    <row r="19" spans="1:135" x14ac:dyDescent="0.25">
      <c r="A19" s="6" t="s">
        <v>19</v>
      </c>
      <c r="B19" s="246">
        <v>207.15549300000001</v>
      </c>
      <c r="C19" s="736">
        <v>20.710097000000001</v>
      </c>
      <c r="D19" s="737">
        <v>18.608000000000001</v>
      </c>
      <c r="E19" s="738">
        <v>19.405999999999999</v>
      </c>
      <c r="F19" s="223">
        <v>58.724097</v>
      </c>
      <c r="G19" s="147">
        <v>17.532</v>
      </c>
      <c r="H19" s="60">
        <v>16.734999999999999</v>
      </c>
      <c r="I19" s="739">
        <v>14.5</v>
      </c>
      <c r="J19" s="223">
        <v>48.766999999999996</v>
      </c>
      <c r="K19" s="737">
        <v>107.491097</v>
      </c>
      <c r="L19" s="147">
        <v>12.819224999999999</v>
      </c>
      <c r="M19" s="60">
        <v>13.321111999999999</v>
      </c>
      <c r="N19" s="739">
        <v>15.868518</v>
      </c>
      <c r="O19" s="223">
        <v>42.008854999999997</v>
      </c>
      <c r="P19" s="737">
        <v>149.49995200000001</v>
      </c>
      <c r="Q19" s="147">
        <v>17.522033</v>
      </c>
      <c r="R19" s="60">
        <v>19.375062</v>
      </c>
      <c r="S19" s="739">
        <v>22.295000000000002</v>
      </c>
      <c r="T19" s="223">
        <v>59.192095000000002</v>
      </c>
      <c r="U19" s="737">
        <v>208.692047</v>
      </c>
      <c r="V19" s="147">
        <v>21.861999999999998</v>
      </c>
      <c r="W19" s="60">
        <v>20.606000000000002</v>
      </c>
      <c r="X19" s="739">
        <v>20.8</v>
      </c>
      <c r="Y19" s="223">
        <v>63.268000000000001</v>
      </c>
      <c r="Z19" s="60">
        <v>18.024000000000001</v>
      </c>
      <c r="AA19" s="60">
        <v>15.321</v>
      </c>
      <c r="AB19" s="60">
        <v>13.879576</v>
      </c>
      <c r="AC19" s="738">
        <v>47.224575999999999</v>
      </c>
      <c r="AD19" s="737">
        <v>110.492576</v>
      </c>
      <c r="AE19" s="737">
        <v>14.572027</v>
      </c>
      <c r="AF19" s="737">
        <v>14.464598000000001</v>
      </c>
      <c r="AG19" s="60">
        <v>16.016764999999999</v>
      </c>
      <c r="AH19" s="740">
        <v>45.05339</v>
      </c>
      <c r="AI19" s="740">
        <v>155.54596599999999</v>
      </c>
      <c r="AJ19" s="737">
        <v>17.760861999999999</v>
      </c>
      <c r="AK19" s="737">
        <v>19.470578</v>
      </c>
      <c r="AL19" s="737">
        <v>21.722000000000001</v>
      </c>
      <c r="AM19" s="737">
        <v>58.953440000000001</v>
      </c>
      <c r="AN19" s="737">
        <v>214.49940599999999</v>
      </c>
      <c r="AO19" s="147">
        <v>22.496627</v>
      </c>
      <c r="AP19" s="60">
        <v>20.132306</v>
      </c>
      <c r="AQ19" s="739">
        <v>21.561</v>
      </c>
      <c r="AR19" s="223">
        <v>64.189932999999996</v>
      </c>
      <c r="AS19" s="60">
        <v>18.391582</v>
      </c>
      <c r="AT19" s="60">
        <v>16.728075</v>
      </c>
      <c r="AU19" s="60">
        <v>15.339</v>
      </c>
      <c r="AV19" s="738">
        <v>50.458657000000002</v>
      </c>
      <c r="AW19" s="737">
        <v>114.64859</v>
      </c>
      <c r="AX19" s="737">
        <v>15.013301</v>
      </c>
      <c r="AY19" s="737">
        <v>16.482700000000001</v>
      </c>
      <c r="AZ19" s="60">
        <v>17.869</v>
      </c>
      <c r="BA19" s="740">
        <v>49.365000999999999</v>
      </c>
      <c r="BB19" s="740">
        <v>164.01359099999999</v>
      </c>
      <c r="BC19" s="737">
        <v>19.848020000000002</v>
      </c>
      <c r="BD19" s="737">
        <v>20.645368999999999</v>
      </c>
      <c r="BE19" s="737">
        <v>22.343558000000002</v>
      </c>
      <c r="BF19" s="617">
        <v>62.836947000000002</v>
      </c>
      <c r="BG19" s="630">
        <v>3.8835070000000016</v>
      </c>
      <c r="BH19" s="642">
        <v>6.5874137285288237E-2</v>
      </c>
      <c r="BI19" s="617">
        <v>226.850538</v>
      </c>
      <c r="BJ19" s="617">
        <v>12.351132000000007</v>
      </c>
      <c r="BK19" s="561">
        <v>5.758119442065035E-2</v>
      </c>
      <c r="BL19" s="147">
        <v>23.712319999999998</v>
      </c>
      <c r="BM19" s="60">
        <v>20.749278</v>
      </c>
      <c r="BN19" s="739">
        <v>21.225567999999999</v>
      </c>
      <c r="BO19" s="223">
        <v>65.687165999999991</v>
      </c>
      <c r="BP19" s="147">
        <v>18.949679</v>
      </c>
      <c r="BQ19" s="60">
        <v>19.953530000000001</v>
      </c>
      <c r="BR19" s="739">
        <v>18.235011</v>
      </c>
      <c r="BS19" s="732">
        <v>2.8960109999999997</v>
      </c>
      <c r="BT19" s="750">
        <v>0.18880050850772537</v>
      </c>
      <c r="BU19" s="738">
        <v>57.138220000000004</v>
      </c>
      <c r="BV19" s="732">
        <v>6.6795630000000017</v>
      </c>
      <c r="BW19" s="750">
        <v>0.13237694772573913</v>
      </c>
      <c r="BX19" s="737">
        <v>122.82538599999999</v>
      </c>
      <c r="BY19" s="617">
        <v>8.176795999999996</v>
      </c>
      <c r="BZ19" s="561">
        <v>7.1320510788662958E-2</v>
      </c>
      <c r="CA19" s="617">
        <v>18.888093000000001</v>
      </c>
      <c r="CB19" s="617">
        <v>3.8747920000000011</v>
      </c>
      <c r="CC19" s="561">
        <v>0.25809060912053927</v>
      </c>
      <c r="CD19" s="617">
        <v>18.561316000000001</v>
      </c>
      <c r="CE19" s="617">
        <v>2.0786160000000002</v>
      </c>
      <c r="CF19" s="561">
        <v>0.12610895059668623</v>
      </c>
      <c r="CG19" s="617">
        <v>18.789977</v>
      </c>
      <c r="CH19" s="617">
        <f t="shared" si="0"/>
        <v>0.9209770000000006</v>
      </c>
      <c r="CI19" s="561">
        <f t="shared" si="1"/>
        <v>5.1540489115227524E-2</v>
      </c>
      <c r="CJ19" s="617">
        <v>56.239385999999996</v>
      </c>
      <c r="CK19" s="617">
        <f t="shared" si="2"/>
        <v>6.8743849999999966</v>
      </c>
      <c r="CL19" s="561">
        <f t="shared" si="3"/>
        <v>0.13925625161032604</v>
      </c>
      <c r="CM19" s="617">
        <v>179.064772</v>
      </c>
      <c r="CN19" s="617">
        <f t="shared" si="4"/>
        <v>15.051181000000014</v>
      </c>
      <c r="CO19" s="561">
        <f t="shared" si="5"/>
        <v>9.1767888918425147E-2</v>
      </c>
      <c r="CP19" s="617">
        <v>20.35266</v>
      </c>
      <c r="CQ19" s="617">
        <f t="shared" si="30"/>
        <v>0.50463999999999842</v>
      </c>
      <c r="CR19" s="561">
        <f t="shared" si="31"/>
        <v>2.5425206141468943E-2</v>
      </c>
      <c r="CS19" s="617">
        <v>21.537478999999998</v>
      </c>
      <c r="CT19" s="617">
        <f t="shared" si="6"/>
        <v>0.89210999999999885</v>
      </c>
      <c r="CU19" s="561">
        <f t="shared" si="7"/>
        <v>4.321114338038709E-2</v>
      </c>
      <c r="CV19" s="617">
        <v>22.599124</v>
      </c>
      <c r="CW19" s="617">
        <f t="shared" si="8"/>
        <v>0.25556599999999818</v>
      </c>
      <c r="CX19" s="561">
        <f t="shared" si="9"/>
        <v>1.143801716808031E-2</v>
      </c>
      <c r="CY19" s="617">
        <v>64.489262999999994</v>
      </c>
      <c r="CZ19" s="617">
        <f t="shared" si="10"/>
        <v>1.6523159999999919</v>
      </c>
      <c r="DA19" s="561">
        <f t="shared" si="11"/>
        <v>2.6295294072768875E-2</v>
      </c>
      <c r="DB19" s="617">
        <v>243.554035</v>
      </c>
      <c r="DC19" s="617">
        <f t="shared" si="12"/>
        <v>16.703496999999999</v>
      </c>
      <c r="DD19" s="561">
        <f t="shared" si="13"/>
        <v>7.3632168331026829E-2</v>
      </c>
      <c r="DE19" s="617">
        <v>22.943702000000002</v>
      </c>
      <c r="DF19" s="617">
        <f t="shared" si="32"/>
        <v>-0.76861799999999647</v>
      </c>
      <c r="DG19" s="561">
        <f t="shared" si="33"/>
        <v>-3.2414289280846269E-2</v>
      </c>
      <c r="DH19" s="617">
        <v>20.203336</v>
      </c>
      <c r="DI19" s="617">
        <f t="shared" si="14"/>
        <v>-0.54594200000000015</v>
      </c>
      <c r="DJ19" s="561">
        <f t="shared" si="15"/>
        <v>-2.631137334031575E-2</v>
      </c>
      <c r="DK19" s="617">
        <v>22.392923</v>
      </c>
      <c r="DL19" s="617">
        <f t="shared" si="16"/>
        <v>1.1673550000000006</v>
      </c>
      <c r="DM19" s="561">
        <f t="shared" si="17"/>
        <v>5.4997585930327074E-2</v>
      </c>
      <c r="DN19" s="617">
        <v>65.539961000000005</v>
      </c>
      <c r="DO19" s="617">
        <f t="shared" si="18"/>
        <v>-0.14720499999998538</v>
      </c>
      <c r="DP19" s="561">
        <f t="shared" si="19"/>
        <v>-2.2410009285525486E-3</v>
      </c>
      <c r="DQ19" s="617">
        <v>20.945446</v>
      </c>
      <c r="DR19" s="617">
        <f t="shared" si="20"/>
        <v>1.9957670000000007</v>
      </c>
      <c r="DS19" s="561">
        <f t="shared" si="21"/>
        <v>0.10531930382567434</v>
      </c>
      <c r="DT19" s="617">
        <v>20.098787000000002</v>
      </c>
      <c r="DU19" s="617">
        <f t="shared" si="22"/>
        <v>0.14525700000000086</v>
      </c>
      <c r="DV19" s="561">
        <f t="shared" si="23"/>
        <v>7.2797645328922175E-3</v>
      </c>
      <c r="DW19" s="617">
        <v>19.382810000000003</v>
      </c>
      <c r="DX19" s="617">
        <f t="shared" si="24"/>
        <v>1.1477990000000027</v>
      </c>
      <c r="DY19" s="561">
        <f t="shared" si="25"/>
        <v>6.2944793397711835E-2</v>
      </c>
      <c r="DZ19" s="617">
        <v>60.427043000000012</v>
      </c>
      <c r="EA19" s="617">
        <f t="shared" si="26"/>
        <v>3.2888230000000078</v>
      </c>
      <c r="EB19" s="561">
        <f t="shared" si="27"/>
        <v>5.7559073418808067E-2</v>
      </c>
      <c r="EC19" s="617">
        <v>125.96700400000002</v>
      </c>
      <c r="ED19" s="617">
        <f t="shared" si="28"/>
        <v>3.1416180000000224</v>
      </c>
      <c r="EE19" s="561">
        <f t="shared" si="29"/>
        <v>2.5577920837961156E-2</v>
      </c>
    </row>
    <row r="20" spans="1:135" x14ac:dyDescent="0.25">
      <c r="A20" s="5" t="s">
        <v>29</v>
      </c>
      <c r="B20" s="242">
        <v>8075.0454530000006</v>
      </c>
      <c r="C20" s="733">
        <v>862.61669199999994</v>
      </c>
      <c r="D20" s="734">
        <v>747.31100000000004</v>
      </c>
      <c r="E20" s="735">
        <v>869.58799999999997</v>
      </c>
      <c r="F20" s="145">
        <v>2479.5156919999999</v>
      </c>
      <c r="G20" s="733">
        <v>704.51499999999999</v>
      </c>
      <c r="H20" s="734">
        <v>719.49900000000014</v>
      </c>
      <c r="I20" s="735">
        <v>575.80799999999999</v>
      </c>
      <c r="J20" s="145">
        <v>1999.8219999999999</v>
      </c>
      <c r="K20" s="734">
        <v>4479.3376920000001</v>
      </c>
      <c r="L20" s="733">
        <v>583.73837399999991</v>
      </c>
      <c r="M20" s="734">
        <v>623.83874200000002</v>
      </c>
      <c r="N20" s="735">
        <v>598.04404099999988</v>
      </c>
      <c r="O20" s="145">
        <v>1805.621157</v>
      </c>
      <c r="P20" s="734">
        <v>6284.9588490000006</v>
      </c>
      <c r="Q20" s="733">
        <v>729.40045799999996</v>
      </c>
      <c r="R20" s="734">
        <v>788.75291899999991</v>
      </c>
      <c r="S20" s="735">
        <v>992.81299999999987</v>
      </c>
      <c r="T20" s="145">
        <v>2510.9663769999997</v>
      </c>
      <c r="U20" s="734">
        <v>8795.9252259999994</v>
      </c>
      <c r="V20" s="733">
        <v>1031.9906530000001</v>
      </c>
      <c r="W20" s="734">
        <v>910.55500000000006</v>
      </c>
      <c r="X20" s="735">
        <v>893.76800000000003</v>
      </c>
      <c r="Y20" s="145">
        <v>2836.3136530000002</v>
      </c>
      <c r="Z20" s="735">
        <v>839.30599999999993</v>
      </c>
      <c r="AA20" s="735">
        <v>664.18493000000001</v>
      </c>
      <c r="AB20" s="735">
        <v>661.28262199999983</v>
      </c>
      <c r="AC20" s="738">
        <v>2164.7735519999997</v>
      </c>
      <c r="AD20" s="737">
        <v>5001.0872049999998</v>
      </c>
      <c r="AE20" s="734">
        <v>684.904584</v>
      </c>
      <c r="AF20" s="734">
        <v>633.11727799999994</v>
      </c>
      <c r="AG20" s="734">
        <v>558.26125500000001</v>
      </c>
      <c r="AH20" s="734">
        <v>1876.2831170000002</v>
      </c>
      <c r="AI20" s="734">
        <v>6877.3703219999998</v>
      </c>
      <c r="AJ20" s="734">
        <v>599.95728899999995</v>
      </c>
      <c r="AK20" s="734">
        <v>734.12506400000007</v>
      </c>
      <c r="AL20" s="734">
        <v>929.99599999999987</v>
      </c>
      <c r="AM20" s="734">
        <v>2264.0783530000003</v>
      </c>
      <c r="AN20" s="734">
        <v>9141.4486749999996</v>
      </c>
      <c r="AO20" s="733">
        <v>897.52983200000006</v>
      </c>
      <c r="AP20" s="734">
        <v>766.39327299999991</v>
      </c>
      <c r="AQ20" s="735">
        <v>821.03599999999994</v>
      </c>
      <c r="AR20" s="145">
        <v>2484.9591050000004</v>
      </c>
      <c r="AS20" s="735">
        <v>779.70650199999989</v>
      </c>
      <c r="AT20" s="735">
        <v>648.21168899999998</v>
      </c>
      <c r="AU20" s="735">
        <v>557.38499999999999</v>
      </c>
      <c r="AV20" s="735">
        <v>1985.303191</v>
      </c>
      <c r="AW20" s="734">
        <v>4470.2622960000008</v>
      </c>
      <c r="AX20" s="734">
        <v>569.3217269999999</v>
      </c>
      <c r="AY20" s="734">
        <v>518.33032500000013</v>
      </c>
      <c r="AZ20" s="734">
        <v>483.60199999999998</v>
      </c>
      <c r="BA20" s="734">
        <v>1571.254052</v>
      </c>
      <c r="BB20" s="734">
        <v>6041.516348000001</v>
      </c>
      <c r="BC20" s="734">
        <v>682.08310399999993</v>
      </c>
      <c r="BD20" s="734">
        <v>683.29361800000004</v>
      </c>
      <c r="BE20" s="734">
        <v>803.20496200000002</v>
      </c>
      <c r="BF20" s="616">
        <v>2168.5816839999998</v>
      </c>
      <c r="BG20" s="628">
        <v>-95.496669000000566</v>
      </c>
      <c r="BH20" s="641">
        <v>-4.2179047767257449E-2</v>
      </c>
      <c r="BI20" s="616">
        <v>8210.0980320000017</v>
      </c>
      <c r="BJ20" s="616">
        <v>-931.35064299999794</v>
      </c>
      <c r="BK20" s="623">
        <v>-0.10188217164606006</v>
      </c>
      <c r="BL20" s="733">
        <v>747.34867599999995</v>
      </c>
      <c r="BM20" s="734">
        <v>661.59956899999997</v>
      </c>
      <c r="BN20" s="735">
        <v>692.69150500000001</v>
      </c>
      <c r="BO20" s="145">
        <v>2101.6397499999998</v>
      </c>
      <c r="BP20" s="733">
        <v>599.08068200000002</v>
      </c>
      <c r="BQ20" s="734">
        <v>642.26673600000004</v>
      </c>
      <c r="BR20" s="735">
        <v>555.3588870000001</v>
      </c>
      <c r="BS20" s="734">
        <v>-2.0261129999998957</v>
      </c>
      <c r="BT20" s="749">
        <v>-3.6350332355551294E-3</v>
      </c>
      <c r="BU20" s="738">
        <v>1796.7063049999999</v>
      </c>
      <c r="BV20" s="734">
        <v>-188.59688600000004</v>
      </c>
      <c r="BW20" s="749">
        <v>-9.4996515824368133E-2</v>
      </c>
      <c r="BX20" s="737">
        <v>3898.346055</v>
      </c>
      <c r="BY20" s="616">
        <v>-571.91624100000081</v>
      </c>
      <c r="BZ20" s="623">
        <v>-0.12793796048875086</v>
      </c>
      <c r="CA20" s="616">
        <v>645.08024999999998</v>
      </c>
      <c r="CB20" s="616">
        <v>75.758523000000082</v>
      </c>
      <c r="CC20" s="623">
        <v>0.13306803413107768</v>
      </c>
      <c r="CD20" s="616">
        <v>611.29793399999994</v>
      </c>
      <c r="CE20" s="616">
        <v>92.967608999999811</v>
      </c>
      <c r="CF20" s="623">
        <v>0.1793597721684522</v>
      </c>
      <c r="CG20" s="616">
        <v>589.59401100000002</v>
      </c>
      <c r="CH20" s="616">
        <f t="shared" si="0"/>
        <v>105.99201100000005</v>
      </c>
      <c r="CI20" s="623">
        <f t="shared" si="1"/>
        <v>0.21917198646821157</v>
      </c>
      <c r="CJ20" s="616">
        <v>1845.9721949999998</v>
      </c>
      <c r="CK20" s="616">
        <f t="shared" si="2"/>
        <v>274.71814299999983</v>
      </c>
      <c r="CL20" s="623">
        <f t="shared" si="3"/>
        <v>0.17484005380945222</v>
      </c>
      <c r="CM20" s="616">
        <v>5744.3182500000003</v>
      </c>
      <c r="CN20" s="616">
        <f t="shared" si="4"/>
        <v>-297.19809800000075</v>
      </c>
      <c r="CO20" s="623">
        <f t="shared" si="5"/>
        <v>-4.9192633253137844E-2</v>
      </c>
      <c r="CP20" s="616">
        <v>847.62489399999993</v>
      </c>
      <c r="CQ20" s="616">
        <f t="shared" si="30"/>
        <v>165.54178999999999</v>
      </c>
      <c r="CR20" s="623">
        <f t="shared" si="31"/>
        <v>0.24270032350779358</v>
      </c>
      <c r="CS20" s="616">
        <v>951.03106500000001</v>
      </c>
      <c r="CT20" s="616">
        <f t="shared" si="6"/>
        <v>267.73744699999997</v>
      </c>
      <c r="CU20" s="623">
        <f t="shared" si="7"/>
        <v>0.39183367142176345</v>
      </c>
      <c r="CV20" s="616">
        <v>1147.4924570000001</v>
      </c>
      <c r="CW20" s="616">
        <f t="shared" si="8"/>
        <v>344.28749500000004</v>
      </c>
      <c r="CX20" s="623">
        <f t="shared" si="9"/>
        <v>0.42864214153099323</v>
      </c>
      <c r="CY20" s="616">
        <v>2946.1484159999995</v>
      </c>
      <c r="CZ20" s="616">
        <f t="shared" si="10"/>
        <v>777.56673199999977</v>
      </c>
      <c r="DA20" s="623">
        <f t="shared" si="11"/>
        <v>0.35856003845138068</v>
      </c>
      <c r="DB20" s="616">
        <v>8690.4666660000003</v>
      </c>
      <c r="DC20" s="616">
        <f t="shared" si="12"/>
        <v>480.36863399999856</v>
      </c>
      <c r="DD20" s="623">
        <f t="shared" si="13"/>
        <v>5.8509488209238777E-2</v>
      </c>
      <c r="DE20" s="616">
        <v>1043.4331540000001</v>
      </c>
      <c r="DF20" s="616">
        <f t="shared" si="32"/>
        <v>296.0844780000001</v>
      </c>
      <c r="DG20" s="623">
        <f t="shared" si="33"/>
        <v>0.39617983881997287</v>
      </c>
      <c r="DH20" s="616">
        <v>939.55987700000003</v>
      </c>
      <c r="DI20" s="616">
        <f t="shared" si="14"/>
        <v>277.96030800000005</v>
      </c>
      <c r="DJ20" s="623">
        <f t="shared" si="15"/>
        <v>0.42013375011736148</v>
      </c>
      <c r="DK20" s="616">
        <v>1029.287468</v>
      </c>
      <c r="DL20" s="616">
        <f t="shared" si="16"/>
        <v>336.59596299999998</v>
      </c>
      <c r="DM20" s="623">
        <f t="shared" si="17"/>
        <v>0.48592477397279471</v>
      </c>
      <c r="DN20" s="616">
        <v>3012.2804989999995</v>
      </c>
      <c r="DO20" s="616">
        <f t="shared" si="18"/>
        <v>910.64074899999969</v>
      </c>
      <c r="DP20" s="623">
        <f t="shared" si="19"/>
        <v>0.43330011673028157</v>
      </c>
      <c r="DQ20" s="616">
        <v>888.21503999999982</v>
      </c>
      <c r="DR20" s="616">
        <f t="shared" si="20"/>
        <v>289.13435799999979</v>
      </c>
      <c r="DS20" s="623">
        <f t="shared" si="21"/>
        <v>0.48263008086780501</v>
      </c>
      <c r="DT20" s="616">
        <v>726.66941499999996</v>
      </c>
      <c r="DU20" s="616">
        <f t="shared" si="22"/>
        <v>84.402678999999921</v>
      </c>
      <c r="DV20" s="623">
        <f t="shared" si="23"/>
        <v>0.13141374801014125</v>
      </c>
      <c r="DW20" s="616">
        <v>696.37373700000001</v>
      </c>
      <c r="DX20" s="616">
        <f t="shared" si="24"/>
        <v>141.01484999999991</v>
      </c>
      <c r="DY20" s="623">
        <f t="shared" si="25"/>
        <v>0.25391661734585674</v>
      </c>
      <c r="DZ20" s="616">
        <v>2311.2581919999998</v>
      </c>
      <c r="EA20" s="616">
        <f t="shared" si="26"/>
        <v>514.55188699999985</v>
      </c>
      <c r="EB20" s="623">
        <f t="shared" si="27"/>
        <v>0.28638619765961132</v>
      </c>
      <c r="EC20" s="616">
        <v>5323.5386909999997</v>
      </c>
      <c r="ED20" s="616">
        <f t="shared" si="28"/>
        <v>1425.1926359999998</v>
      </c>
      <c r="EE20" s="623">
        <f t="shared" si="29"/>
        <v>0.36558905132910263</v>
      </c>
    </row>
    <row r="21" spans="1:135" x14ac:dyDescent="0.25">
      <c r="A21" s="6" t="s">
        <v>20</v>
      </c>
      <c r="B21" s="246">
        <v>3756.4737369999998</v>
      </c>
      <c r="C21" s="736">
        <v>399.06</v>
      </c>
      <c r="D21" s="737">
        <v>342.78699999999998</v>
      </c>
      <c r="E21" s="738">
        <v>431.363</v>
      </c>
      <c r="F21" s="223">
        <v>1173.21</v>
      </c>
      <c r="G21" s="147">
        <v>344.32499999999999</v>
      </c>
      <c r="H21" s="60">
        <v>346.363</v>
      </c>
      <c r="I21" s="739">
        <v>264.59500000000003</v>
      </c>
      <c r="J21" s="223">
        <v>955.28300000000002</v>
      </c>
      <c r="K21" s="737">
        <v>2128.4929999999999</v>
      </c>
      <c r="L21" s="147">
        <v>283.92921899999999</v>
      </c>
      <c r="M21" s="60">
        <v>331.66400199999998</v>
      </c>
      <c r="N21" s="739">
        <v>329.18953099999999</v>
      </c>
      <c r="O21" s="223">
        <v>944.78275199999996</v>
      </c>
      <c r="P21" s="737">
        <v>3073.275752</v>
      </c>
      <c r="Q21" s="147">
        <v>396.525105</v>
      </c>
      <c r="R21" s="60">
        <v>402.58531799999997</v>
      </c>
      <c r="S21" s="739">
        <v>522.09699999999998</v>
      </c>
      <c r="T21" s="223">
        <v>1321.2074229999998</v>
      </c>
      <c r="U21" s="737">
        <v>4394.4831749999994</v>
      </c>
      <c r="V21" s="147">
        <v>526.28599999999994</v>
      </c>
      <c r="W21" s="60">
        <v>443.12400000000002</v>
      </c>
      <c r="X21" s="739">
        <v>433.197</v>
      </c>
      <c r="Y21" s="223">
        <v>1402.607</v>
      </c>
      <c r="Z21" s="60">
        <v>433.11399999999998</v>
      </c>
      <c r="AA21" s="60">
        <v>277.52699999999999</v>
      </c>
      <c r="AB21" s="60">
        <v>301.53699999999998</v>
      </c>
      <c r="AC21" s="738">
        <v>1012.1779999999999</v>
      </c>
      <c r="AD21" s="737">
        <v>2414.7849999999999</v>
      </c>
      <c r="AE21" s="737">
        <v>359.84541200000001</v>
      </c>
      <c r="AF21" s="737">
        <v>361.45646900000003</v>
      </c>
      <c r="AG21" s="60">
        <v>264.78679199999999</v>
      </c>
      <c r="AH21" s="740">
        <v>986.08867300000009</v>
      </c>
      <c r="AI21" s="740">
        <v>3400.8736730000001</v>
      </c>
      <c r="AJ21" s="737">
        <v>270.80046199999998</v>
      </c>
      <c r="AK21" s="737">
        <v>367.966138</v>
      </c>
      <c r="AL21" s="737">
        <v>484.97300000000001</v>
      </c>
      <c r="AM21" s="737">
        <v>1123.7395999999999</v>
      </c>
      <c r="AN21" s="737">
        <v>4524.6132729999999</v>
      </c>
      <c r="AO21" s="147">
        <v>442.50045599999999</v>
      </c>
      <c r="AP21" s="60">
        <v>407.7</v>
      </c>
      <c r="AQ21" s="739">
        <v>442.976</v>
      </c>
      <c r="AR21" s="223">
        <v>1293.1764560000001</v>
      </c>
      <c r="AS21" s="60">
        <v>461.52812599999999</v>
      </c>
      <c r="AT21" s="60">
        <v>324.54428799999999</v>
      </c>
      <c r="AU21" s="60">
        <v>262.798</v>
      </c>
      <c r="AV21" s="738">
        <v>1048.870414</v>
      </c>
      <c r="AW21" s="737">
        <v>2342.0468700000001</v>
      </c>
      <c r="AX21" s="737">
        <v>289.98719599999998</v>
      </c>
      <c r="AY21" s="737">
        <v>275.86980299999999</v>
      </c>
      <c r="AZ21" s="60">
        <v>222.78800000000001</v>
      </c>
      <c r="BA21" s="740">
        <v>788.64499899999998</v>
      </c>
      <c r="BB21" s="740">
        <v>3130.6918690000002</v>
      </c>
      <c r="BC21" s="737">
        <v>362.503649</v>
      </c>
      <c r="BD21" s="737">
        <v>346.22894600000001</v>
      </c>
      <c r="BE21" s="737">
        <v>371.213392</v>
      </c>
      <c r="BF21" s="617">
        <v>1079.9459870000001</v>
      </c>
      <c r="BG21" s="630">
        <v>-43.793612999999823</v>
      </c>
      <c r="BH21" s="642">
        <v>-3.8971317732328536E-2</v>
      </c>
      <c r="BI21" s="617">
        <v>4210.6378560000003</v>
      </c>
      <c r="BJ21" s="617">
        <v>-313.97541699999965</v>
      </c>
      <c r="BK21" s="561">
        <v>-6.9392763106098876E-2</v>
      </c>
      <c r="BL21" s="147">
        <v>316.95193599999999</v>
      </c>
      <c r="BM21" s="60">
        <v>285.45786099999998</v>
      </c>
      <c r="BN21" s="739">
        <v>326.94049899999999</v>
      </c>
      <c r="BO21" s="223">
        <v>929.35029600000007</v>
      </c>
      <c r="BP21" s="147">
        <v>290.56133699999998</v>
      </c>
      <c r="BQ21" s="60">
        <v>343.77602100000001</v>
      </c>
      <c r="BR21" s="739">
        <v>271.60793899999999</v>
      </c>
      <c r="BS21" s="732">
        <v>8.8099389999999858</v>
      </c>
      <c r="BT21" s="750">
        <v>3.3523615096005245E-2</v>
      </c>
      <c r="BU21" s="738">
        <v>905.94529699999998</v>
      </c>
      <c r="BV21" s="732">
        <v>-142.925117</v>
      </c>
      <c r="BW21" s="750">
        <v>-0.13626575322583176</v>
      </c>
      <c r="BX21" s="737">
        <v>1835.2955930000001</v>
      </c>
      <c r="BY21" s="617">
        <v>-506.75127700000007</v>
      </c>
      <c r="BZ21" s="561">
        <v>-0.21637110832030448</v>
      </c>
      <c r="CA21" s="617">
        <v>411.00359099999997</v>
      </c>
      <c r="CB21" s="617">
        <v>121.01639499999999</v>
      </c>
      <c r="CC21" s="561">
        <v>0.41731633902898252</v>
      </c>
      <c r="CD21" s="617">
        <v>310.90504499999997</v>
      </c>
      <c r="CE21" s="617">
        <v>35.035241999999982</v>
      </c>
      <c r="CF21" s="561">
        <v>0.12699919171653587</v>
      </c>
      <c r="CG21" s="617">
        <v>276.123017</v>
      </c>
      <c r="CH21" s="617">
        <f t="shared" si="0"/>
        <v>53.335016999999993</v>
      </c>
      <c r="CI21" s="561">
        <f t="shared" si="1"/>
        <v>0.23939806901628449</v>
      </c>
      <c r="CJ21" s="617">
        <v>998.03165300000001</v>
      </c>
      <c r="CK21" s="617">
        <f t="shared" si="2"/>
        <v>209.38665400000002</v>
      </c>
      <c r="CL21" s="561">
        <f t="shared" si="3"/>
        <v>0.26550178377533845</v>
      </c>
      <c r="CM21" s="617">
        <v>2833.3272459999998</v>
      </c>
      <c r="CN21" s="617">
        <f t="shared" si="4"/>
        <v>-297.36462300000039</v>
      </c>
      <c r="CO21" s="561">
        <f t="shared" si="5"/>
        <v>-9.4983676274402587E-2</v>
      </c>
      <c r="CP21" s="617">
        <v>469.90069099999999</v>
      </c>
      <c r="CQ21" s="617">
        <f t="shared" si="30"/>
        <v>107.397042</v>
      </c>
      <c r="CR21" s="561">
        <f t="shared" si="31"/>
        <v>0.29626471980699981</v>
      </c>
      <c r="CS21" s="617">
        <v>528.31302599999992</v>
      </c>
      <c r="CT21" s="617">
        <f t="shared" si="6"/>
        <v>182.08407999999991</v>
      </c>
      <c r="CU21" s="561">
        <f t="shared" si="7"/>
        <v>0.52590657743561364</v>
      </c>
      <c r="CV21" s="617">
        <v>579.77676500000007</v>
      </c>
      <c r="CW21" s="617">
        <f t="shared" si="8"/>
        <v>208.56337300000007</v>
      </c>
      <c r="CX21" s="561">
        <f t="shared" si="9"/>
        <v>0.56184226510879776</v>
      </c>
      <c r="CY21" s="617">
        <v>1577.9904819999999</v>
      </c>
      <c r="CZ21" s="617">
        <f t="shared" si="10"/>
        <v>498.04449499999987</v>
      </c>
      <c r="DA21" s="561">
        <f t="shared" si="11"/>
        <v>0.46117537450509538</v>
      </c>
      <c r="DB21" s="617">
        <v>4411.317728</v>
      </c>
      <c r="DC21" s="617">
        <f t="shared" si="12"/>
        <v>200.6798719999997</v>
      </c>
      <c r="DD21" s="561">
        <f t="shared" si="13"/>
        <v>4.7660207042987193E-2</v>
      </c>
      <c r="DE21" s="617">
        <v>495.00376199999999</v>
      </c>
      <c r="DF21" s="617">
        <f t="shared" si="32"/>
        <v>178.05182600000001</v>
      </c>
      <c r="DG21" s="561">
        <f t="shared" si="33"/>
        <v>0.56176285984257246</v>
      </c>
      <c r="DH21" s="617">
        <v>463.86831100000001</v>
      </c>
      <c r="DI21" s="617">
        <f t="shared" si="14"/>
        <v>178.41045000000003</v>
      </c>
      <c r="DJ21" s="561">
        <f t="shared" si="15"/>
        <v>0.62499750182041769</v>
      </c>
      <c r="DK21" s="617">
        <v>567.185025</v>
      </c>
      <c r="DL21" s="617">
        <f t="shared" si="16"/>
        <v>240.24452600000001</v>
      </c>
      <c r="DM21" s="561">
        <f t="shared" si="17"/>
        <v>0.73482644926164387</v>
      </c>
      <c r="DN21" s="617">
        <v>1526.057098</v>
      </c>
      <c r="DO21" s="617">
        <f t="shared" si="18"/>
        <v>596.70680199999993</v>
      </c>
      <c r="DP21" s="561">
        <f t="shared" si="19"/>
        <v>0.64206877058981415</v>
      </c>
      <c r="DQ21" s="617">
        <v>495.81260600000002</v>
      </c>
      <c r="DR21" s="617">
        <f t="shared" si="20"/>
        <v>205.25126900000004</v>
      </c>
      <c r="DS21" s="561">
        <f t="shared" si="21"/>
        <v>0.70639566543569443</v>
      </c>
      <c r="DT21" s="617">
        <v>377.75849599999998</v>
      </c>
      <c r="DU21" s="617">
        <f t="shared" si="22"/>
        <v>33.982474999999965</v>
      </c>
      <c r="DV21" s="561">
        <f t="shared" si="23"/>
        <v>9.885062635011406E-2</v>
      </c>
      <c r="DW21" s="617">
        <v>357.92947399999997</v>
      </c>
      <c r="DX21" s="617">
        <f t="shared" si="24"/>
        <v>86.321534999999983</v>
      </c>
      <c r="DY21" s="561">
        <f t="shared" si="25"/>
        <v>0.31781668576337152</v>
      </c>
      <c r="DZ21" s="617">
        <v>1231.5005759999999</v>
      </c>
      <c r="EA21" s="617">
        <f t="shared" si="26"/>
        <v>325.55527899999993</v>
      </c>
      <c r="EB21" s="561">
        <f t="shared" si="27"/>
        <v>0.35935423482859574</v>
      </c>
      <c r="EC21" s="617">
        <v>2757.5576739999997</v>
      </c>
      <c r="ED21" s="617">
        <f t="shared" si="28"/>
        <v>922.26208099999963</v>
      </c>
      <c r="EE21" s="561">
        <f t="shared" si="29"/>
        <v>0.50251419145646015</v>
      </c>
    </row>
    <row r="22" spans="1:135" x14ac:dyDescent="0.25">
      <c r="A22" s="6" t="s">
        <v>23</v>
      </c>
      <c r="B22" s="246">
        <v>755.91490299999998</v>
      </c>
      <c r="C22" s="736">
        <v>94.986577999999994</v>
      </c>
      <c r="D22" s="737">
        <v>83.015000000000001</v>
      </c>
      <c r="E22" s="738">
        <v>95.096000000000004</v>
      </c>
      <c r="F22" s="223">
        <v>273.097578</v>
      </c>
      <c r="G22" s="736">
        <v>67.944000000000003</v>
      </c>
      <c r="H22" s="737">
        <v>66.509</v>
      </c>
      <c r="I22" s="738">
        <v>67.149000000000001</v>
      </c>
      <c r="J22" s="223">
        <v>201.602</v>
      </c>
      <c r="K22" s="737">
        <v>474.69957799999997</v>
      </c>
      <c r="L22" s="736">
        <v>60.978889000000002</v>
      </c>
      <c r="M22" s="737">
        <v>59.875084999999999</v>
      </c>
      <c r="N22" s="738">
        <v>55.337364999999998</v>
      </c>
      <c r="O22" s="223">
        <v>176.191339</v>
      </c>
      <c r="P22" s="737">
        <v>650.89091699999994</v>
      </c>
      <c r="Q22" s="736">
        <v>62.154094000000001</v>
      </c>
      <c r="R22" s="737">
        <v>83.215125</v>
      </c>
      <c r="S22" s="738">
        <v>97.489000000000004</v>
      </c>
      <c r="T22" s="223">
        <v>242.85821900000002</v>
      </c>
      <c r="U22" s="737">
        <v>893.74913599999991</v>
      </c>
      <c r="V22" s="736">
        <v>98.166946999999993</v>
      </c>
      <c r="W22" s="737">
        <v>91.34</v>
      </c>
      <c r="X22" s="738">
        <v>85.603999999999999</v>
      </c>
      <c r="Y22" s="223">
        <v>275.11094700000001</v>
      </c>
      <c r="Z22" s="732">
        <v>71.421000000000006</v>
      </c>
      <c r="AA22" s="732">
        <v>69.840999999999994</v>
      </c>
      <c r="AB22" s="732">
        <v>79.854591999999997</v>
      </c>
      <c r="AC22" s="738">
        <v>221.116592</v>
      </c>
      <c r="AD22" s="737">
        <v>496.22753899999998</v>
      </c>
      <c r="AE22" s="737">
        <v>70.672404</v>
      </c>
      <c r="AF22" s="737">
        <v>65.388892999999996</v>
      </c>
      <c r="AG22" s="60">
        <v>70.403765000000007</v>
      </c>
      <c r="AH22" s="740">
        <v>206.46506200000002</v>
      </c>
      <c r="AI22" s="740">
        <v>702.69260099999997</v>
      </c>
      <c r="AJ22" s="737">
        <v>74.644255999999999</v>
      </c>
      <c r="AK22" s="737">
        <v>76.583511999999999</v>
      </c>
      <c r="AL22" s="737">
        <v>90.893000000000001</v>
      </c>
      <c r="AM22" s="737">
        <v>242.120768</v>
      </c>
      <c r="AN22" s="737">
        <v>944.81336899999997</v>
      </c>
      <c r="AO22" s="736">
        <v>88.628901000000013</v>
      </c>
      <c r="AP22" s="737">
        <v>61.769953000000001</v>
      </c>
      <c r="AQ22" s="738">
        <v>70.159000000000006</v>
      </c>
      <c r="AR22" s="223">
        <v>220.55785400000002</v>
      </c>
      <c r="AS22" s="732">
        <v>63.742604999999998</v>
      </c>
      <c r="AT22" s="732">
        <v>71.965421000000006</v>
      </c>
      <c r="AU22" s="732">
        <v>73.283000000000001</v>
      </c>
      <c r="AV22" s="738">
        <v>208.99102600000003</v>
      </c>
      <c r="AW22" s="737">
        <v>429.54888000000005</v>
      </c>
      <c r="AX22" s="737">
        <v>72.740029000000007</v>
      </c>
      <c r="AY22" s="737">
        <v>29.539186000000001</v>
      </c>
      <c r="AZ22" s="60">
        <v>60.597000000000001</v>
      </c>
      <c r="BA22" s="740">
        <v>162.876215</v>
      </c>
      <c r="BB22" s="740">
        <v>592.42509500000006</v>
      </c>
      <c r="BC22" s="737">
        <v>74.065680999999998</v>
      </c>
      <c r="BD22" s="737">
        <v>65.229798000000002</v>
      </c>
      <c r="BE22" s="737">
        <v>82.553578999999999</v>
      </c>
      <c r="BF22" s="617">
        <v>221.84905800000001</v>
      </c>
      <c r="BG22" s="630">
        <v>-20.271709999999985</v>
      </c>
      <c r="BH22" s="642">
        <v>-8.3725614153016381E-2</v>
      </c>
      <c r="BI22" s="617">
        <v>814.27415300000007</v>
      </c>
      <c r="BJ22" s="617">
        <v>-130.5392159999999</v>
      </c>
      <c r="BK22" s="561">
        <v>-0.13816402295213492</v>
      </c>
      <c r="BL22" s="736">
        <v>80.241594000000006</v>
      </c>
      <c r="BM22" s="737">
        <v>76.437916999999999</v>
      </c>
      <c r="BN22" s="739">
        <v>63.623086000000001</v>
      </c>
      <c r="BO22" s="223">
        <v>220.30259699999999</v>
      </c>
      <c r="BP22" s="736">
        <v>66.980649</v>
      </c>
      <c r="BQ22" s="737">
        <v>70.782302999999999</v>
      </c>
      <c r="BR22" s="738">
        <v>38.679296999999998</v>
      </c>
      <c r="BS22" s="732">
        <v>-34.603703000000003</v>
      </c>
      <c r="BT22" s="750">
        <v>-0.47219277322162034</v>
      </c>
      <c r="BU22" s="738">
        <v>176.44224899999998</v>
      </c>
      <c r="BV22" s="732">
        <v>-32.548777000000058</v>
      </c>
      <c r="BW22" s="750">
        <v>-0.15574246235816869</v>
      </c>
      <c r="BX22" s="737">
        <v>396.74484599999994</v>
      </c>
      <c r="BY22" s="617">
        <v>-32.804034000000115</v>
      </c>
      <c r="BZ22" s="561">
        <v>-7.6368570673493813E-2</v>
      </c>
      <c r="CA22" s="617">
        <v>1.395173</v>
      </c>
      <c r="CB22" s="617">
        <v>-71.344856000000007</v>
      </c>
      <c r="CC22" s="561">
        <v>-0.98081973544442769</v>
      </c>
      <c r="CD22" s="617">
        <v>72.769694000000001</v>
      </c>
      <c r="CE22" s="617">
        <v>43.230508</v>
      </c>
      <c r="CF22" s="561">
        <v>1.4634969291300037</v>
      </c>
      <c r="CG22" s="617">
        <v>72.775292000000007</v>
      </c>
      <c r="CH22" s="617">
        <f t="shared" si="0"/>
        <v>12.178292000000006</v>
      </c>
      <c r="CI22" s="561">
        <f t="shared" si="1"/>
        <v>0.20097186329356248</v>
      </c>
      <c r="CJ22" s="617">
        <v>146.94015899999999</v>
      </c>
      <c r="CK22" s="617">
        <f t="shared" si="2"/>
        <v>-15.936056000000008</v>
      </c>
      <c r="CL22" s="561">
        <f t="shared" si="3"/>
        <v>-9.7841517252841417E-2</v>
      </c>
      <c r="CM22" s="617">
        <v>543.68500499999993</v>
      </c>
      <c r="CN22" s="617">
        <f t="shared" si="4"/>
        <v>-48.740090000000123</v>
      </c>
      <c r="CO22" s="561">
        <f t="shared" si="5"/>
        <v>-8.2272156279943068E-2</v>
      </c>
      <c r="CP22" s="617">
        <v>81.074207000000001</v>
      </c>
      <c r="CQ22" s="617">
        <f t="shared" si="30"/>
        <v>7.0085260000000034</v>
      </c>
      <c r="CR22" s="561">
        <f t="shared" si="31"/>
        <v>9.4625822720782155E-2</v>
      </c>
      <c r="CS22" s="617">
        <v>87.916674999999998</v>
      </c>
      <c r="CT22" s="617">
        <f t="shared" si="6"/>
        <v>22.686876999999996</v>
      </c>
      <c r="CU22" s="561">
        <f t="shared" si="7"/>
        <v>0.34779928338885852</v>
      </c>
      <c r="CV22" s="617">
        <v>114.202067</v>
      </c>
      <c r="CW22" s="617">
        <f t="shared" si="8"/>
        <v>31.648488</v>
      </c>
      <c r="CX22" s="561">
        <f t="shared" si="9"/>
        <v>0.38336906023177991</v>
      </c>
      <c r="CY22" s="617">
        <v>283.192949</v>
      </c>
      <c r="CZ22" s="617">
        <f t="shared" si="10"/>
        <v>61.343890999999985</v>
      </c>
      <c r="DA22" s="561">
        <f t="shared" si="11"/>
        <v>0.27651183896394987</v>
      </c>
      <c r="DB22" s="617">
        <v>826.87795399999993</v>
      </c>
      <c r="DC22" s="617">
        <f t="shared" si="12"/>
        <v>12.603800999999862</v>
      </c>
      <c r="DD22" s="561">
        <f t="shared" si="13"/>
        <v>1.5478571871112628E-2</v>
      </c>
      <c r="DE22" s="617">
        <v>92.379024999999999</v>
      </c>
      <c r="DF22" s="617">
        <f t="shared" si="32"/>
        <v>12.137430999999992</v>
      </c>
      <c r="DG22" s="561">
        <f t="shared" si="33"/>
        <v>0.15126109035171947</v>
      </c>
      <c r="DH22" s="617">
        <v>79.037634000000011</v>
      </c>
      <c r="DI22" s="617">
        <f t="shared" si="14"/>
        <v>2.5997170000000125</v>
      </c>
      <c r="DJ22" s="561">
        <f t="shared" si="15"/>
        <v>3.4010829991612833E-2</v>
      </c>
      <c r="DK22" s="617">
        <v>75.737897000000004</v>
      </c>
      <c r="DL22" s="617">
        <f t="shared" si="16"/>
        <v>12.114811000000003</v>
      </c>
      <c r="DM22" s="561">
        <f t="shared" si="17"/>
        <v>0.19041533131542854</v>
      </c>
      <c r="DN22" s="617">
        <v>247.15455600000001</v>
      </c>
      <c r="DO22" s="617">
        <f t="shared" si="18"/>
        <v>26.851959000000022</v>
      </c>
      <c r="DP22" s="561">
        <f t="shared" si="19"/>
        <v>0.12188671112215724</v>
      </c>
      <c r="DQ22" s="617">
        <v>77.648554999999988</v>
      </c>
      <c r="DR22" s="617">
        <f t="shared" si="20"/>
        <v>10.667905999999988</v>
      </c>
      <c r="DS22" s="561">
        <f t="shared" si="21"/>
        <v>0.15926847767629107</v>
      </c>
      <c r="DT22" s="617">
        <v>73.759140000000002</v>
      </c>
      <c r="DU22" s="617">
        <f t="shared" si="22"/>
        <v>2.9768370000000033</v>
      </c>
      <c r="DV22" s="561">
        <f t="shared" si="23"/>
        <v>4.2056232615093114E-2</v>
      </c>
      <c r="DW22" s="617">
        <v>80.363090999999997</v>
      </c>
      <c r="DX22" s="617">
        <f t="shared" si="24"/>
        <v>41.683793999999999</v>
      </c>
      <c r="DY22" s="561">
        <f t="shared" si="25"/>
        <v>1.077677135652181</v>
      </c>
      <c r="DZ22" s="617">
        <v>231.77078599999999</v>
      </c>
      <c r="EA22" s="617">
        <f t="shared" si="26"/>
        <v>55.328537000000011</v>
      </c>
      <c r="EB22" s="561">
        <f t="shared" si="27"/>
        <v>0.31357873362858812</v>
      </c>
      <c r="EC22" s="617">
        <v>478.925342</v>
      </c>
      <c r="ED22" s="617">
        <f t="shared" si="28"/>
        <v>82.180496000000062</v>
      </c>
      <c r="EE22" s="561">
        <f t="shared" si="29"/>
        <v>0.20713689624086529</v>
      </c>
    </row>
    <row r="23" spans="1:135" x14ac:dyDescent="0.25">
      <c r="A23" s="6" t="s">
        <v>21</v>
      </c>
      <c r="B23" s="246">
        <v>1652.4423400000001</v>
      </c>
      <c r="C23" s="736">
        <v>176.644274</v>
      </c>
      <c r="D23" s="737">
        <v>145.87200000000001</v>
      </c>
      <c r="E23" s="738">
        <v>147.483</v>
      </c>
      <c r="F23" s="223">
        <v>469.99927400000001</v>
      </c>
      <c r="G23" s="736">
        <v>127.145</v>
      </c>
      <c r="H23" s="737">
        <v>136.155</v>
      </c>
      <c r="I23" s="738">
        <v>109.35599999999999</v>
      </c>
      <c r="J23" s="223">
        <v>372.65600000000001</v>
      </c>
      <c r="K23" s="737">
        <v>842.65527399999996</v>
      </c>
      <c r="L23" s="736">
        <v>78.175631999999993</v>
      </c>
      <c r="M23" s="737">
        <v>73.796654000000004</v>
      </c>
      <c r="N23" s="738">
        <v>73.020364999999998</v>
      </c>
      <c r="O23" s="223">
        <v>224.99265100000002</v>
      </c>
      <c r="P23" s="737">
        <v>1067.647925</v>
      </c>
      <c r="Q23" s="736">
        <v>97.527955000000006</v>
      </c>
      <c r="R23" s="737">
        <v>118.585348</v>
      </c>
      <c r="S23" s="738">
        <v>164.72300000000001</v>
      </c>
      <c r="T23" s="223">
        <v>380.83630300000004</v>
      </c>
      <c r="U23" s="737">
        <v>1448.484228</v>
      </c>
      <c r="V23" s="736">
        <v>192.56919500000001</v>
      </c>
      <c r="W23" s="737">
        <v>186.25899999999999</v>
      </c>
      <c r="X23" s="738">
        <v>180.15</v>
      </c>
      <c r="Y23" s="223">
        <v>558.97819500000003</v>
      </c>
      <c r="Z23" s="732">
        <v>138.92400000000001</v>
      </c>
      <c r="AA23" s="732">
        <v>138.28700000000001</v>
      </c>
      <c r="AB23" s="732">
        <v>113.407518</v>
      </c>
      <c r="AC23" s="738">
        <v>390.61851799999999</v>
      </c>
      <c r="AD23" s="737">
        <v>949.59671300000002</v>
      </c>
      <c r="AE23" s="737">
        <v>79.608025999999995</v>
      </c>
      <c r="AF23" s="737">
        <v>75.787109999999998</v>
      </c>
      <c r="AG23" s="60">
        <v>75.148196999999996</v>
      </c>
      <c r="AH23" s="740">
        <v>230.54333299999999</v>
      </c>
      <c r="AI23" s="740">
        <v>1180.140046</v>
      </c>
      <c r="AJ23" s="737">
        <v>92.664236000000002</v>
      </c>
      <c r="AK23" s="737">
        <v>123.447816</v>
      </c>
      <c r="AL23" s="737">
        <v>174.80099999999999</v>
      </c>
      <c r="AM23" s="737">
        <v>390.91305199999999</v>
      </c>
      <c r="AN23" s="737">
        <v>1571.0530979999999</v>
      </c>
      <c r="AO23" s="736">
        <v>190.72805299999999</v>
      </c>
      <c r="AP23" s="737">
        <v>150.07888399999999</v>
      </c>
      <c r="AQ23" s="738">
        <v>150.07400000000001</v>
      </c>
      <c r="AR23" s="223">
        <v>490.88093699999996</v>
      </c>
      <c r="AS23" s="732">
        <v>130.973637</v>
      </c>
      <c r="AT23" s="732">
        <v>100.77049100000001</v>
      </c>
      <c r="AU23" s="732">
        <v>76.873000000000005</v>
      </c>
      <c r="AV23" s="738">
        <v>308.61712799999998</v>
      </c>
      <c r="AW23" s="737">
        <v>799.498065</v>
      </c>
      <c r="AX23" s="737">
        <v>52.753041000000003</v>
      </c>
      <c r="AY23" s="737">
        <v>62.258775999999997</v>
      </c>
      <c r="AZ23" s="60">
        <v>51.578000000000003</v>
      </c>
      <c r="BA23" s="740">
        <v>166.58981700000001</v>
      </c>
      <c r="BB23" s="740">
        <v>966.08788200000004</v>
      </c>
      <c r="BC23" s="737">
        <v>89.692903999999999</v>
      </c>
      <c r="BD23" s="737">
        <v>118.627702</v>
      </c>
      <c r="BE23" s="737">
        <v>173.05013</v>
      </c>
      <c r="BF23" s="617">
        <v>381.37073599999997</v>
      </c>
      <c r="BG23" s="630">
        <v>-9.542316000000028</v>
      </c>
      <c r="BH23" s="642">
        <v>-2.4410328463527531E-2</v>
      </c>
      <c r="BI23" s="617">
        <v>1347.4586180000001</v>
      </c>
      <c r="BJ23" s="617">
        <v>-223.59447999999975</v>
      </c>
      <c r="BK23" s="561">
        <v>-0.14232140230310653</v>
      </c>
      <c r="BL23" s="736">
        <v>164.79516799999999</v>
      </c>
      <c r="BM23" s="737">
        <v>148.62378000000001</v>
      </c>
      <c r="BN23" s="739">
        <v>149.84526299999999</v>
      </c>
      <c r="BO23" s="223">
        <v>463.26421099999999</v>
      </c>
      <c r="BP23" s="736">
        <v>123.017323</v>
      </c>
      <c r="BQ23" s="737">
        <v>96.655192</v>
      </c>
      <c r="BR23" s="738">
        <v>103.79664099999999</v>
      </c>
      <c r="BS23" s="732">
        <v>26.923640999999989</v>
      </c>
      <c r="BT23" s="750">
        <v>0.35023533620386854</v>
      </c>
      <c r="BU23" s="738">
        <v>323.469156</v>
      </c>
      <c r="BV23" s="732">
        <v>14.852028000000018</v>
      </c>
      <c r="BW23" s="750">
        <v>4.812444499191898E-2</v>
      </c>
      <c r="BX23" s="737">
        <v>786.73336700000004</v>
      </c>
      <c r="BY23" s="617">
        <v>-12.764697999999953</v>
      </c>
      <c r="BZ23" s="561">
        <v>-1.5965889798620028E-2</v>
      </c>
      <c r="CA23" s="617">
        <v>81.320267999999999</v>
      </c>
      <c r="CB23" s="617">
        <v>28.567226999999995</v>
      </c>
      <c r="CC23" s="561">
        <v>0.54152758700678494</v>
      </c>
      <c r="CD23" s="617">
        <v>94.961192999999994</v>
      </c>
      <c r="CE23" s="617">
        <v>32.702416999999997</v>
      </c>
      <c r="CF23" s="561">
        <v>0.52526598017281934</v>
      </c>
      <c r="CG23" s="617">
        <v>97.593589000000009</v>
      </c>
      <c r="CH23" s="617">
        <f t="shared" si="0"/>
        <v>46.015589000000006</v>
      </c>
      <c r="CI23" s="561">
        <f t="shared" si="1"/>
        <v>0.89215535693512749</v>
      </c>
      <c r="CJ23" s="617">
        <v>273.87504999999999</v>
      </c>
      <c r="CK23" s="617">
        <f t="shared" si="2"/>
        <v>107.28523299999998</v>
      </c>
      <c r="CL23" s="561">
        <f t="shared" si="3"/>
        <v>0.64400834896168935</v>
      </c>
      <c r="CM23" s="617">
        <v>1060.6084169999999</v>
      </c>
      <c r="CN23" s="617">
        <f t="shared" si="4"/>
        <v>94.520534999999882</v>
      </c>
      <c r="CO23" s="561">
        <f t="shared" si="5"/>
        <v>9.7838443852874948E-2</v>
      </c>
      <c r="CP23" s="617">
        <v>121.17723100000001</v>
      </c>
      <c r="CQ23" s="617">
        <f t="shared" si="30"/>
        <v>31.484327000000008</v>
      </c>
      <c r="CR23" s="561">
        <f t="shared" si="31"/>
        <v>0.35102361051884334</v>
      </c>
      <c r="CS23" s="617">
        <v>140.38287</v>
      </c>
      <c r="CT23" s="617">
        <f t="shared" si="6"/>
        <v>21.755167999999998</v>
      </c>
      <c r="CU23" s="561">
        <f t="shared" si="7"/>
        <v>0.18339028433679005</v>
      </c>
      <c r="CV23" s="617">
        <v>225.14890199999999</v>
      </c>
      <c r="CW23" s="617">
        <f t="shared" si="8"/>
        <v>52.098771999999997</v>
      </c>
      <c r="CX23" s="561">
        <f t="shared" si="9"/>
        <v>0.30106173280540149</v>
      </c>
      <c r="CY23" s="617">
        <v>486.709003</v>
      </c>
      <c r="CZ23" s="617">
        <f t="shared" si="10"/>
        <v>105.33826700000003</v>
      </c>
      <c r="DA23" s="561">
        <f t="shared" si="11"/>
        <v>0.27620962243941033</v>
      </c>
      <c r="DB23" s="617">
        <v>1547.3174199999999</v>
      </c>
      <c r="DC23" s="617">
        <f t="shared" si="12"/>
        <v>199.85880199999974</v>
      </c>
      <c r="DD23" s="561">
        <f t="shared" si="13"/>
        <v>0.1483227754308665</v>
      </c>
      <c r="DE23" s="617">
        <v>236.41677999999999</v>
      </c>
      <c r="DF23" s="617">
        <f t="shared" si="32"/>
        <v>71.621611999999999</v>
      </c>
      <c r="DG23" s="561">
        <f t="shared" si="33"/>
        <v>0.43460990312531494</v>
      </c>
      <c r="DH23" s="617">
        <v>188.09087500000001</v>
      </c>
      <c r="DI23" s="617">
        <f t="shared" si="14"/>
        <v>39.467095</v>
      </c>
      <c r="DJ23" s="561">
        <f t="shared" si="15"/>
        <v>0.26555033790689481</v>
      </c>
      <c r="DK23" s="617">
        <v>181.79879500000001</v>
      </c>
      <c r="DL23" s="617">
        <f t="shared" si="16"/>
        <v>31.953532000000024</v>
      </c>
      <c r="DM23" s="561">
        <f t="shared" si="17"/>
        <v>0.21324352442158967</v>
      </c>
      <c r="DN23" s="617">
        <v>606.30645000000004</v>
      </c>
      <c r="DO23" s="617">
        <f t="shared" si="18"/>
        <v>143.04223900000005</v>
      </c>
      <c r="DP23" s="561">
        <f t="shared" si="19"/>
        <v>0.30877032070150578</v>
      </c>
      <c r="DQ23" s="617">
        <v>171.660449</v>
      </c>
      <c r="DR23" s="617">
        <f t="shared" si="20"/>
        <v>48.643125999999995</v>
      </c>
      <c r="DS23" s="561">
        <f t="shared" si="21"/>
        <v>0.39541687962109201</v>
      </c>
      <c r="DT23" s="617">
        <v>103.36940399999999</v>
      </c>
      <c r="DU23" s="617">
        <f t="shared" si="22"/>
        <v>6.7142119999999892</v>
      </c>
      <c r="DV23" s="561">
        <f t="shared" si="23"/>
        <v>6.9465611324842122E-2</v>
      </c>
      <c r="DW23" s="617">
        <v>97.062029999999993</v>
      </c>
      <c r="DX23" s="617">
        <f t="shared" si="24"/>
        <v>-6.734611000000001</v>
      </c>
      <c r="DY23" s="561">
        <f t="shared" si="25"/>
        <v>-6.4882745097695413E-2</v>
      </c>
      <c r="DZ23" s="617">
        <v>372.091883</v>
      </c>
      <c r="EA23" s="617">
        <f t="shared" si="26"/>
        <v>48.622726999999998</v>
      </c>
      <c r="EB23" s="561">
        <f t="shared" si="27"/>
        <v>0.15031642460525663</v>
      </c>
      <c r="EC23" s="617">
        <v>978.39833300000009</v>
      </c>
      <c r="ED23" s="617">
        <f t="shared" si="28"/>
        <v>191.66496600000005</v>
      </c>
      <c r="EE23" s="561">
        <f t="shared" si="29"/>
        <v>0.24362124963742646</v>
      </c>
    </row>
    <row r="24" spans="1:135" x14ac:dyDescent="0.25">
      <c r="A24" s="6" t="s">
        <v>22</v>
      </c>
      <c r="B24" s="246">
        <v>1878.204776</v>
      </c>
      <c r="C24" s="736">
        <v>190.50584000000001</v>
      </c>
      <c r="D24" s="737">
        <v>170.471</v>
      </c>
      <c r="E24" s="738">
        <v>188.54900000000001</v>
      </c>
      <c r="F24" s="223">
        <v>549.52584000000002</v>
      </c>
      <c r="G24" s="736">
        <v>163.006</v>
      </c>
      <c r="H24" s="737">
        <v>167.30600000000001</v>
      </c>
      <c r="I24" s="738">
        <v>128.523</v>
      </c>
      <c r="J24" s="223">
        <v>458.83500000000004</v>
      </c>
      <c r="K24" s="737">
        <v>1008.3608400000001</v>
      </c>
      <c r="L24" s="736">
        <v>158.19343000000001</v>
      </c>
      <c r="M24" s="737">
        <v>153.12784099999999</v>
      </c>
      <c r="N24" s="738">
        <v>138.36875000000001</v>
      </c>
      <c r="O24" s="223">
        <v>449.690021</v>
      </c>
      <c r="P24" s="737">
        <v>1458.0508610000002</v>
      </c>
      <c r="Q24" s="736">
        <v>172.217142</v>
      </c>
      <c r="R24" s="737">
        <v>184.13859199999999</v>
      </c>
      <c r="S24" s="738">
        <v>208.464</v>
      </c>
      <c r="T24" s="223">
        <v>564.81973399999993</v>
      </c>
      <c r="U24" s="737">
        <v>2022.8705950000001</v>
      </c>
      <c r="V24" s="736">
        <v>214.44151099999999</v>
      </c>
      <c r="W24" s="737">
        <v>189.83199999999999</v>
      </c>
      <c r="X24" s="738">
        <v>194.691</v>
      </c>
      <c r="Y24" s="223">
        <v>598.96451100000002</v>
      </c>
      <c r="Z24" s="732">
        <v>195.69800000000001</v>
      </c>
      <c r="AA24" s="732">
        <v>178.48</v>
      </c>
      <c r="AB24" s="732">
        <v>166.04851199999999</v>
      </c>
      <c r="AC24" s="738">
        <v>540.22651199999996</v>
      </c>
      <c r="AD24" s="737">
        <v>1139.1910229999999</v>
      </c>
      <c r="AE24" s="737">
        <v>174.59447</v>
      </c>
      <c r="AF24" s="737">
        <v>130.17417599999999</v>
      </c>
      <c r="AG24" s="60">
        <v>147.91615200000001</v>
      </c>
      <c r="AH24" s="740">
        <v>452.684798</v>
      </c>
      <c r="AI24" s="740">
        <v>1591.8758209999999</v>
      </c>
      <c r="AJ24" s="737">
        <v>161.57093599999999</v>
      </c>
      <c r="AK24" s="737">
        <v>165.61436800000001</v>
      </c>
      <c r="AL24" s="737">
        <v>179.29499999999999</v>
      </c>
      <c r="AM24" s="737">
        <v>506.48030399999993</v>
      </c>
      <c r="AN24" s="737">
        <v>2098.3561249999998</v>
      </c>
      <c r="AO24" s="736">
        <v>175.67242199999998</v>
      </c>
      <c r="AP24" s="737">
        <v>146.69601399999999</v>
      </c>
      <c r="AQ24" s="738">
        <v>157.80099999999999</v>
      </c>
      <c r="AR24" s="223">
        <v>480.16943599999996</v>
      </c>
      <c r="AS24" s="732">
        <v>123.41509600000001</v>
      </c>
      <c r="AT24" s="732">
        <v>150.003218</v>
      </c>
      <c r="AU24" s="732">
        <v>144.25700000000001</v>
      </c>
      <c r="AV24" s="738">
        <v>417.67531400000001</v>
      </c>
      <c r="AW24" s="737">
        <v>897.84474999999998</v>
      </c>
      <c r="AX24" s="737">
        <v>153.437984</v>
      </c>
      <c r="AY24" s="737">
        <v>148.54127</v>
      </c>
      <c r="AZ24" s="60">
        <v>148.577</v>
      </c>
      <c r="BA24" s="740">
        <v>450.55625399999997</v>
      </c>
      <c r="BB24" s="740">
        <v>1348.4010039999998</v>
      </c>
      <c r="BC24" s="737">
        <v>154.51992000000001</v>
      </c>
      <c r="BD24" s="737">
        <v>153.20717200000001</v>
      </c>
      <c r="BE24" s="737">
        <v>176.22657599999999</v>
      </c>
      <c r="BF24" s="617">
        <v>483.95366799999999</v>
      </c>
      <c r="BG24" s="630">
        <v>-22.526635999999939</v>
      </c>
      <c r="BH24" s="642">
        <v>-4.4476825302173895E-2</v>
      </c>
      <c r="BI24" s="617">
        <v>1832.3546719999999</v>
      </c>
      <c r="BJ24" s="617">
        <v>-266.00145299999986</v>
      </c>
      <c r="BK24" s="561">
        <v>-0.12676659115716116</v>
      </c>
      <c r="BL24" s="736">
        <v>185.33771999999999</v>
      </c>
      <c r="BM24" s="737">
        <v>151.05377799999999</v>
      </c>
      <c r="BN24" s="739">
        <v>152.123784</v>
      </c>
      <c r="BO24" s="223">
        <v>488.51528199999996</v>
      </c>
      <c r="BP24" s="736">
        <v>118.494494</v>
      </c>
      <c r="BQ24" s="737">
        <v>130.73603900000001</v>
      </c>
      <c r="BR24" s="738">
        <v>141.253412</v>
      </c>
      <c r="BS24" s="732">
        <v>-3.0035880000000077</v>
      </c>
      <c r="BT24" s="750">
        <v>-2.0821090137740337E-2</v>
      </c>
      <c r="BU24" s="738">
        <v>390.48394500000001</v>
      </c>
      <c r="BV24" s="732">
        <v>-27.191369000000009</v>
      </c>
      <c r="BW24" s="750">
        <v>-6.510169044848077E-2</v>
      </c>
      <c r="BX24" s="737">
        <v>878.99922700000002</v>
      </c>
      <c r="BY24" s="617">
        <v>-18.845522999999957</v>
      </c>
      <c r="BZ24" s="561">
        <v>-2.0989734583846436E-2</v>
      </c>
      <c r="CA24" s="617">
        <v>150.716172</v>
      </c>
      <c r="CB24" s="617">
        <v>-2.7218119999999999</v>
      </c>
      <c r="CC24" s="561">
        <v>-1.7738840989985894E-2</v>
      </c>
      <c r="CD24" s="617">
        <v>132.49750399999999</v>
      </c>
      <c r="CE24" s="617">
        <v>-16.043766000000005</v>
      </c>
      <c r="CF24" s="561">
        <v>-0.1080088112886069</v>
      </c>
      <c r="CG24" s="617">
        <v>143.102113</v>
      </c>
      <c r="CH24" s="617">
        <f t="shared" si="0"/>
        <v>-5.4748869999999954</v>
      </c>
      <c r="CI24" s="561">
        <f t="shared" si="1"/>
        <v>-3.6848819130821026E-2</v>
      </c>
      <c r="CJ24" s="617">
        <v>426.315789</v>
      </c>
      <c r="CK24" s="617">
        <f t="shared" si="2"/>
        <v>-24.240464999999972</v>
      </c>
      <c r="CL24" s="561">
        <f t="shared" si="3"/>
        <v>-5.3801195266507104E-2</v>
      </c>
      <c r="CM24" s="617">
        <v>1305.315016</v>
      </c>
      <c r="CN24" s="617">
        <f t="shared" si="4"/>
        <v>-43.085987999999816</v>
      </c>
      <c r="CO24" s="561">
        <f t="shared" si="5"/>
        <v>-3.1953393591510421E-2</v>
      </c>
      <c r="CP24" s="617">
        <v>175.21989600000001</v>
      </c>
      <c r="CQ24" s="617">
        <f t="shared" si="30"/>
        <v>20.699975999999992</v>
      </c>
      <c r="CR24" s="561">
        <f t="shared" si="31"/>
        <v>0.13396315504175765</v>
      </c>
      <c r="CS24" s="617">
        <v>193.74379199999998</v>
      </c>
      <c r="CT24" s="617">
        <f t="shared" si="6"/>
        <v>40.536619999999971</v>
      </c>
      <c r="CU24" s="561">
        <f t="shared" si="7"/>
        <v>0.2645869607200893</v>
      </c>
      <c r="CV24" s="617">
        <v>227.94687200000001</v>
      </c>
      <c r="CW24" s="617">
        <f t="shared" si="8"/>
        <v>51.720296000000019</v>
      </c>
      <c r="CX24" s="561">
        <f t="shared" si="9"/>
        <v>0.29348749305553107</v>
      </c>
      <c r="CY24" s="617">
        <v>596.91056000000003</v>
      </c>
      <c r="CZ24" s="617">
        <f t="shared" si="10"/>
        <v>112.95689200000004</v>
      </c>
      <c r="DA24" s="561">
        <f t="shared" si="11"/>
        <v>0.23340435142646762</v>
      </c>
      <c r="DB24" s="617">
        <v>1902.225576</v>
      </c>
      <c r="DC24" s="617">
        <f t="shared" si="12"/>
        <v>69.87090400000011</v>
      </c>
      <c r="DD24" s="561">
        <f t="shared" si="13"/>
        <v>3.8131757496345724E-2</v>
      </c>
      <c r="DE24" s="617">
        <v>219.25025600000001</v>
      </c>
      <c r="DF24" s="617">
        <f t="shared" si="32"/>
        <v>33.912536000000017</v>
      </c>
      <c r="DG24" s="561">
        <f t="shared" si="33"/>
        <v>0.18297697845856753</v>
      </c>
      <c r="DH24" s="617">
        <v>208.55306400000001</v>
      </c>
      <c r="DI24" s="617">
        <f t="shared" si="14"/>
        <v>57.499286000000012</v>
      </c>
      <c r="DJ24" s="561">
        <f t="shared" si="15"/>
        <v>0.38065440508214243</v>
      </c>
      <c r="DK24" s="617">
        <v>204.55443199999999</v>
      </c>
      <c r="DL24" s="617">
        <f t="shared" si="16"/>
        <v>52.430647999999991</v>
      </c>
      <c r="DM24" s="561">
        <f t="shared" si="17"/>
        <v>0.34465779525968138</v>
      </c>
      <c r="DN24" s="617">
        <v>632.357752</v>
      </c>
      <c r="DO24" s="617">
        <f t="shared" si="18"/>
        <v>143.84247000000005</v>
      </c>
      <c r="DP24" s="561">
        <f t="shared" si="19"/>
        <v>0.29444825023918098</v>
      </c>
      <c r="DQ24" s="617">
        <v>143.08693599999998</v>
      </c>
      <c r="DR24" s="617">
        <f t="shared" si="20"/>
        <v>24.592441999999977</v>
      </c>
      <c r="DS24" s="561">
        <f t="shared" si="21"/>
        <v>0.20754079932186534</v>
      </c>
      <c r="DT24" s="617">
        <v>170.8605</v>
      </c>
      <c r="DU24" s="617">
        <f t="shared" si="22"/>
        <v>40.124460999999997</v>
      </c>
      <c r="DV24" s="561">
        <f t="shared" si="23"/>
        <v>0.30691201375620686</v>
      </c>
      <c r="DW24" s="617">
        <v>160.97589300000001</v>
      </c>
      <c r="DX24" s="617">
        <f t="shared" si="24"/>
        <v>19.722481000000016</v>
      </c>
      <c r="DY24" s="561">
        <f t="shared" si="25"/>
        <v>0.13962481132845142</v>
      </c>
      <c r="DZ24" s="617">
        <v>474.92332899999997</v>
      </c>
      <c r="EA24" s="617">
        <f t="shared" si="26"/>
        <v>84.439383999999961</v>
      </c>
      <c r="EB24" s="561">
        <f t="shared" si="27"/>
        <v>0.21624290852726341</v>
      </c>
      <c r="EC24" s="617">
        <v>1107.2810810000001</v>
      </c>
      <c r="ED24" s="617">
        <f t="shared" si="28"/>
        <v>228.28185400000007</v>
      </c>
      <c r="EE24" s="561">
        <f t="shared" si="29"/>
        <v>0.25970654693192358</v>
      </c>
    </row>
    <row r="25" spans="1:135" x14ac:dyDescent="0.25">
      <c r="A25" s="6" t="s">
        <v>24</v>
      </c>
      <c r="B25" s="247">
        <v>32.009697000000003</v>
      </c>
      <c r="C25" s="736">
        <v>1.42</v>
      </c>
      <c r="D25" s="737">
        <v>5.1660000000000004</v>
      </c>
      <c r="E25" s="738">
        <v>7.0970000000000004</v>
      </c>
      <c r="F25" s="223">
        <v>13.683</v>
      </c>
      <c r="G25" s="736">
        <v>2.0950000000000002</v>
      </c>
      <c r="H25" s="737">
        <v>3.1659999999999999</v>
      </c>
      <c r="I25" s="738">
        <v>6.1849999999999996</v>
      </c>
      <c r="J25" s="223">
        <v>11.446</v>
      </c>
      <c r="K25" s="737">
        <v>25.128999999999998</v>
      </c>
      <c r="L25" s="736">
        <v>2.4612039999999999</v>
      </c>
      <c r="M25" s="737">
        <v>5.3751600000000002</v>
      </c>
      <c r="N25" s="738">
        <v>2.1280299999999999</v>
      </c>
      <c r="O25" s="223">
        <v>9.9643940000000004</v>
      </c>
      <c r="P25" s="737">
        <v>35.093393999999996</v>
      </c>
      <c r="Q25" s="736">
        <v>0.97616199999999997</v>
      </c>
      <c r="R25" s="737">
        <v>0.22853599999999999</v>
      </c>
      <c r="S25" s="738">
        <v>0.04</v>
      </c>
      <c r="T25" s="223">
        <v>1.2446980000000001</v>
      </c>
      <c r="U25" s="737">
        <v>36.338091999999996</v>
      </c>
      <c r="V25" s="736">
        <v>0.52700000000000002</v>
      </c>
      <c r="W25" s="737">
        <v>0</v>
      </c>
      <c r="X25" s="738">
        <v>0.126</v>
      </c>
      <c r="Y25" s="223">
        <v>0.65300000000000002</v>
      </c>
      <c r="Z25" s="732">
        <v>0.14899999999999999</v>
      </c>
      <c r="AA25" s="732">
        <v>4.9930000000000002E-2</v>
      </c>
      <c r="AB25" s="732">
        <v>0.435</v>
      </c>
      <c r="AC25" s="738">
        <v>0.63392999999999999</v>
      </c>
      <c r="AD25" s="737">
        <v>1.2869299999999999</v>
      </c>
      <c r="AE25" s="737">
        <v>0.18427199999999999</v>
      </c>
      <c r="AF25" s="737">
        <v>0.31063000000000002</v>
      </c>
      <c r="AG25" s="60">
        <v>6.3489999999999996E-3</v>
      </c>
      <c r="AH25" s="740">
        <v>0.501251</v>
      </c>
      <c r="AI25" s="740">
        <v>1.7881809999999998</v>
      </c>
      <c r="AJ25" s="737">
        <v>0.27739900000000001</v>
      </c>
      <c r="AK25" s="737">
        <v>0.51322999999999996</v>
      </c>
      <c r="AL25" s="737">
        <v>3.4000000000000002E-2</v>
      </c>
      <c r="AM25" s="737">
        <v>0.82462900000000006</v>
      </c>
      <c r="AN25" s="737">
        <v>2.6128099999999996</v>
      </c>
      <c r="AO25" s="736">
        <v>0</v>
      </c>
      <c r="AP25" s="737">
        <v>0.148422</v>
      </c>
      <c r="AQ25" s="738">
        <v>2.5999999999999999E-2</v>
      </c>
      <c r="AR25" s="223">
        <v>0.17442199999999999</v>
      </c>
      <c r="AS25" s="732">
        <v>4.7038000000000003E-2</v>
      </c>
      <c r="AT25" s="732">
        <v>0.92827099999999996</v>
      </c>
      <c r="AU25" s="732">
        <v>0.17399999999999999</v>
      </c>
      <c r="AV25" s="738">
        <v>1.1493089999999999</v>
      </c>
      <c r="AW25" s="737">
        <v>1.323731</v>
      </c>
      <c r="AX25" s="737">
        <v>0.40347699999999997</v>
      </c>
      <c r="AY25" s="737">
        <v>2.1212900000000001</v>
      </c>
      <c r="AZ25" s="60">
        <v>6.2E-2</v>
      </c>
      <c r="BA25" s="740">
        <v>2.586767</v>
      </c>
      <c r="BB25" s="740">
        <v>3.910498</v>
      </c>
      <c r="BC25" s="737">
        <v>1.3009500000000001</v>
      </c>
      <c r="BD25" s="737">
        <v>0</v>
      </c>
      <c r="BE25" s="737">
        <v>0.16128500000000001</v>
      </c>
      <c r="BF25" s="617">
        <v>1.4622350000000002</v>
      </c>
      <c r="BG25" s="630">
        <v>0.63760600000000012</v>
      </c>
      <c r="BH25" s="642">
        <v>0.77320346483085123</v>
      </c>
      <c r="BI25" s="617">
        <v>5.3727330000000002</v>
      </c>
      <c r="BJ25" s="617">
        <v>2.7599230000000006</v>
      </c>
      <c r="BK25" s="561">
        <v>1.0563045150623278</v>
      </c>
      <c r="BL25" s="736">
        <v>2.2258E-2</v>
      </c>
      <c r="BM25" s="737">
        <v>2.6232999999999999E-2</v>
      </c>
      <c r="BN25" s="739">
        <v>0.15887299999999999</v>
      </c>
      <c r="BO25" s="223">
        <v>0.20736399999999999</v>
      </c>
      <c r="BP25" s="736">
        <v>2.6879E-2</v>
      </c>
      <c r="BQ25" s="737">
        <v>0.31718099999999999</v>
      </c>
      <c r="BR25" s="738">
        <v>2.1597999999999999E-2</v>
      </c>
      <c r="BS25" s="732">
        <v>-0.15240199999999998</v>
      </c>
      <c r="BT25" s="750">
        <v>-0.87587356321839072</v>
      </c>
      <c r="BU25" s="738">
        <v>0.36565799999999998</v>
      </c>
      <c r="BV25" s="732">
        <v>-0.78365099999999988</v>
      </c>
      <c r="BW25" s="750">
        <v>-0.68184535229429155</v>
      </c>
      <c r="BX25" s="737">
        <v>0.57302199999999992</v>
      </c>
      <c r="BY25" s="617">
        <v>-0.75070900000000007</v>
      </c>
      <c r="BZ25" s="561">
        <v>-0.56711597749089515</v>
      </c>
      <c r="CA25" s="617">
        <v>0.64504600000000001</v>
      </c>
      <c r="CB25" s="617">
        <v>0.24156900000000003</v>
      </c>
      <c r="CC25" s="561">
        <v>0.59871814254591971</v>
      </c>
      <c r="CD25" s="617">
        <v>0.16449800000000001</v>
      </c>
      <c r="CE25" s="617">
        <v>-1.9567920000000001</v>
      </c>
      <c r="CF25" s="561">
        <v>-0.92245378991085614</v>
      </c>
      <c r="CG25" s="617">
        <v>0</v>
      </c>
      <c r="CH25" s="617">
        <f t="shared" si="0"/>
        <v>-6.2E-2</v>
      </c>
      <c r="CI25" s="561">
        <f t="shared" si="1"/>
        <v>-1</v>
      </c>
      <c r="CJ25" s="617">
        <v>0.80954400000000004</v>
      </c>
      <c r="CK25" s="617">
        <f t="shared" si="2"/>
        <v>-1.777223</v>
      </c>
      <c r="CL25" s="561">
        <f t="shared" si="3"/>
        <v>-0.68704409790290355</v>
      </c>
      <c r="CM25" s="617">
        <v>1.382566</v>
      </c>
      <c r="CN25" s="617">
        <f t="shared" si="4"/>
        <v>-2.5279319999999998</v>
      </c>
      <c r="CO25" s="561">
        <f t="shared" si="5"/>
        <v>-0.64644758800541513</v>
      </c>
      <c r="CP25" s="617">
        <v>0.25286900000000001</v>
      </c>
      <c r="CQ25" s="617">
        <f t="shared" si="30"/>
        <v>-1.048081</v>
      </c>
      <c r="CR25" s="561">
        <f t="shared" si="31"/>
        <v>-0.80562742611168758</v>
      </c>
      <c r="CS25" s="617">
        <v>0.67470200000000002</v>
      </c>
      <c r="CT25" s="617">
        <f t="shared" si="6"/>
        <v>0.67470200000000002</v>
      </c>
      <c r="CU25" s="561" t="e">
        <f t="shared" si="7"/>
        <v>#DIV/0!</v>
      </c>
      <c r="CV25" s="617">
        <v>0.41785099999999997</v>
      </c>
      <c r="CW25" s="617">
        <f t="shared" si="8"/>
        <v>0.25656599999999996</v>
      </c>
      <c r="CX25" s="561">
        <f t="shared" si="9"/>
        <v>1.5907616951359391</v>
      </c>
      <c r="CY25" s="617">
        <v>1.3454220000000001</v>
      </c>
      <c r="CZ25" s="617">
        <f t="shared" si="10"/>
        <v>-0.11681300000000006</v>
      </c>
      <c r="DA25" s="561">
        <f t="shared" si="11"/>
        <v>-7.9886611933102439E-2</v>
      </c>
      <c r="DB25" s="617">
        <v>2.7279879999999999</v>
      </c>
      <c r="DC25" s="617">
        <f t="shared" si="12"/>
        <v>-2.6447450000000003</v>
      </c>
      <c r="DD25" s="561">
        <f t="shared" si="13"/>
        <v>-0.49225319776731885</v>
      </c>
      <c r="DE25" s="617">
        <v>0.38333100000000003</v>
      </c>
      <c r="DF25" s="617">
        <f t="shared" si="32"/>
        <v>0.36107300000000003</v>
      </c>
      <c r="DG25" s="561">
        <f t="shared" si="33"/>
        <v>16.222167310629889</v>
      </c>
      <c r="DH25" s="617">
        <v>9.9930000000000001E-3</v>
      </c>
      <c r="DI25" s="617">
        <f t="shared" si="14"/>
        <v>-1.6239999999999997E-2</v>
      </c>
      <c r="DJ25" s="561">
        <f t="shared" si="15"/>
        <v>-0.61906758662753014</v>
      </c>
      <c r="DK25" s="617">
        <v>1.1319000000000001E-2</v>
      </c>
      <c r="DL25" s="617">
        <f t="shared" si="16"/>
        <v>-0.14755399999999999</v>
      </c>
      <c r="DM25" s="561">
        <f t="shared" si="17"/>
        <v>-0.92875441390292879</v>
      </c>
      <c r="DN25" s="617">
        <v>0.40464300000000003</v>
      </c>
      <c r="DO25" s="617">
        <f t="shared" si="18"/>
        <v>0.19727900000000004</v>
      </c>
      <c r="DP25" s="561">
        <f t="shared" si="19"/>
        <v>0.95136571439594164</v>
      </c>
      <c r="DQ25" s="617">
        <v>6.4939999999999998E-3</v>
      </c>
      <c r="DR25" s="617">
        <f t="shared" si="20"/>
        <v>-2.0385E-2</v>
      </c>
      <c r="DS25" s="561">
        <f t="shared" si="21"/>
        <v>-0.75839874995349532</v>
      </c>
      <c r="DT25" s="617">
        <v>0.921875</v>
      </c>
      <c r="DU25" s="617">
        <f t="shared" si="22"/>
        <v>0.60469400000000006</v>
      </c>
      <c r="DV25" s="561">
        <f t="shared" si="23"/>
        <v>1.9064635019121576</v>
      </c>
      <c r="DW25" s="617">
        <v>4.3249000000000003E-2</v>
      </c>
      <c r="DX25" s="617">
        <f t="shared" si="24"/>
        <v>2.1651000000000004E-2</v>
      </c>
      <c r="DY25" s="561">
        <f t="shared" si="25"/>
        <v>1.0024539309195297</v>
      </c>
      <c r="DZ25" s="617">
        <v>0.97161799999999998</v>
      </c>
      <c r="EA25" s="617">
        <f t="shared" si="26"/>
        <v>0.60596000000000005</v>
      </c>
      <c r="EB25" s="561">
        <f t="shared" si="27"/>
        <v>1.6571769248860959</v>
      </c>
      <c r="EC25" s="617">
        <v>1.376261</v>
      </c>
      <c r="ED25" s="617">
        <f t="shared" si="28"/>
        <v>0.80323900000000004</v>
      </c>
      <c r="EE25" s="561">
        <f t="shared" si="29"/>
        <v>1.401759443790989</v>
      </c>
    </row>
    <row r="26" spans="1:135" x14ac:dyDescent="0.25">
      <c r="A26" s="6"/>
      <c r="B26" s="6"/>
      <c r="C26" s="736"/>
      <c r="D26" s="737"/>
      <c r="E26" s="738"/>
      <c r="F26" s="145"/>
      <c r="G26" s="736"/>
      <c r="H26" s="737"/>
      <c r="I26" s="738"/>
      <c r="J26" s="145"/>
      <c r="K26" s="734"/>
      <c r="L26" s="736"/>
      <c r="M26" s="737"/>
      <c r="N26" s="738"/>
      <c r="O26" s="145"/>
      <c r="P26" s="734"/>
      <c r="Q26" s="736"/>
      <c r="R26" s="737"/>
      <c r="S26" s="738"/>
      <c r="T26" s="145"/>
      <c r="U26" s="734"/>
      <c r="V26" s="736"/>
      <c r="W26" s="737"/>
      <c r="X26" s="738"/>
      <c r="Y26" s="145"/>
      <c r="Z26" s="732"/>
      <c r="AA26" s="732"/>
      <c r="AB26" s="732"/>
      <c r="AC26" s="735"/>
      <c r="AD26" s="734"/>
      <c r="AE26" s="734"/>
      <c r="AF26" s="734"/>
      <c r="AJ26" s="734"/>
      <c r="AK26" s="734"/>
      <c r="AL26" s="734"/>
      <c r="AM26" s="734"/>
      <c r="AN26" s="734"/>
      <c r="AO26" s="736"/>
      <c r="AP26" s="737"/>
      <c r="AQ26" s="738"/>
      <c r="AR26" s="145"/>
      <c r="AS26" s="732"/>
      <c r="AT26" s="732"/>
      <c r="AU26" s="732"/>
      <c r="AV26" s="735"/>
      <c r="AW26" s="734"/>
      <c r="AX26" s="734"/>
      <c r="AY26" s="734"/>
      <c r="AZ26" s="740"/>
      <c r="BA26" s="740"/>
      <c r="BB26" s="740"/>
      <c r="BC26" s="734"/>
      <c r="BD26" s="734"/>
      <c r="BE26" s="734"/>
      <c r="BF26" s="617"/>
      <c r="BG26" s="630"/>
      <c r="BH26" s="642"/>
      <c r="BI26" s="617"/>
      <c r="BJ26" s="617"/>
      <c r="BK26" s="561"/>
      <c r="BL26" s="736"/>
      <c r="BM26" s="737"/>
      <c r="BN26" s="738"/>
      <c r="BO26" s="145"/>
      <c r="BP26" s="736"/>
      <c r="BQ26" s="737"/>
      <c r="BR26" s="738"/>
      <c r="BS26" s="732">
        <v>0</v>
      </c>
      <c r="BT26" s="750" t="e">
        <v>#DIV/0!</v>
      </c>
      <c r="BU26" s="735"/>
      <c r="BV26" s="732">
        <v>0</v>
      </c>
      <c r="BW26" s="750" t="e">
        <v>#DIV/0!</v>
      </c>
      <c r="BX26" s="734"/>
      <c r="BY26" s="617">
        <v>0</v>
      </c>
      <c r="BZ26" s="561" t="e">
        <v>#DIV/0!</v>
      </c>
      <c r="CA26" s="617"/>
      <c r="CB26" s="617">
        <v>0</v>
      </c>
      <c r="CC26" s="561" t="e">
        <v>#DIV/0!</v>
      </c>
      <c r="CD26" s="617"/>
      <c r="CE26" s="617">
        <v>0</v>
      </c>
      <c r="CF26" s="561" t="e">
        <v>#DIV/0!</v>
      </c>
      <c r="CG26" s="617"/>
      <c r="CH26" s="617">
        <f t="shared" si="0"/>
        <v>0</v>
      </c>
      <c r="CI26" s="561" t="e">
        <f t="shared" si="1"/>
        <v>#DIV/0!</v>
      </c>
      <c r="CJ26" s="617"/>
      <c r="CK26" s="617">
        <f t="shared" si="2"/>
        <v>0</v>
      </c>
      <c r="CL26" s="561" t="e">
        <f t="shared" si="3"/>
        <v>#DIV/0!</v>
      </c>
      <c r="CM26" s="617"/>
      <c r="CN26" s="617">
        <f t="shared" si="4"/>
        <v>0</v>
      </c>
      <c r="CO26" s="561" t="e">
        <f t="shared" si="5"/>
        <v>#DIV/0!</v>
      </c>
      <c r="CP26" s="617"/>
      <c r="CQ26" s="617">
        <f t="shared" si="30"/>
        <v>0</v>
      </c>
      <c r="CR26" s="561" t="e">
        <f t="shared" si="31"/>
        <v>#DIV/0!</v>
      </c>
      <c r="CS26" s="617"/>
      <c r="CT26" s="617">
        <f t="shared" si="6"/>
        <v>0</v>
      </c>
      <c r="CU26" s="561" t="e">
        <f t="shared" si="7"/>
        <v>#DIV/0!</v>
      </c>
      <c r="CV26" s="617"/>
      <c r="CW26" s="617">
        <f t="shared" si="8"/>
        <v>0</v>
      </c>
      <c r="CX26" s="561" t="e">
        <f t="shared" si="9"/>
        <v>#DIV/0!</v>
      </c>
      <c r="CY26" s="617"/>
      <c r="CZ26" s="617">
        <f t="shared" si="10"/>
        <v>0</v>
      </c>
      <c r="DA26" s="561" t="e">
        <f t="shared" si="11"/>
        <v>#DIV/0!</v>
      </c>
      <c r="DB26" s="617"/>
      <c r="DC26" s="617">
        <f t="shared" si="12"/>
        <v>0</v>
      </c>
      <c r="DD26" s="561" t="e">
        <f t="shared" si="13"/>
        <v>#DIV/0!</v>
      </c>
      <c r="DE26" s="617"/>
      <c r="DF26" s="617">
        <f t="shared" si="32"/>
        <v>0</v>
      </c>
      <c r="DG26" s="561" t="e">
        <f t="shared" si="33"/>
        <v>#DIV/0!</v>
      </c>
      <c r="DH26" s="617"/>
      <c r="DI26" s="617">
        <f t="shared" si="14"/>
        <v>0</v>
      </c>
      <c r="DJ26" s="561" t="e">
        <f t="shared" si="15"/>
        <v>#DIV/0!</v>
      </c>
      <c r="DK26" s="617"/>
      <c r="DL26" s="617">
        <f t="shared" si="16"/>
        <v>0</v>
      </c>
      <c r="DM26" s="561" t="e">
        <f t="shared" si="17"/>
        <v>#DIV/0!</v>
      </c>
      <c r="DN26" s="617"/>
      <c r="DO26" s="617">
        <f t="shared" si="18"/>
        <v>0</v>
      </c>
      <c r="DP26" s="561" t="e">
        <f t="shared" si="19"/>
        <v>#DIV/0!</v>
      </c>
      <c r="DQ26" s="617"/>
      <c r="DR26" s="617">
        <f t="shared" si="20"/>
        <v>0</v>
      </c>
      <c r="DS26" s="561" t="e">
        <f t="shared" si="21"/>
        <v>#DIV/0!</v>
      </c>
      <c r="DT26" s="617"/>
      <c r="DU26" s="617">
        <f t="shared" si="22"/>
        <v>0</v>
      </c>
      <c r="DV26" s="561" t="e">
        <f t="shared" si="23"/>
        <v>#DIV/0!</v>
      </c>
      <c r="DW26" s="617"/>
      <c r="DX26" s="617">
        <f t="shared" si="24"/>
        <v>0</v>
      </c>
      <c r="DY26" s="561" t="e">
        <f t="shared" si="25"/>
        <v>#DIV/0!</v>
      </c>
      <c r="DZ26" s="617"/>
      <c r="EA26" s="617">
        <f t="shared" si="26"/>
        <v>0</v>
      </c>
      <c r="EB26" s="561" t="e">
        <f t="shared" si="27"/>
        <v>#DIV/0!</v>
      </c>
      <c r="EC26" s="617"/>
      <c r="ED26" s="617">
        <f t="shared" si="28"/>
        <v>0</v>
      </c>
      <c r="EE26" s="561" t="e">
        <f t="shared" si="29"/>
        <v>#DIV/0!</v>
      </c>
    </row>
    <row r="27" spans="1:135" x14ac:dyDescent="0.25">
      <c r="A27" s="30" t="s">
        <v>30</v>
      </c>
      <c r="B27" s="255">
        <v>7020.6691790000004</v>
      </c>
      <c r="C27" s="143">
        <v>788.47706700000003</v>
      </c>
      <c r="D27" s="37">
        <v>707.7184279999999</v>
      </c>
      <c r="E27" s="18">
        <v>671.45021199999996</v>
      </c>
      <c r="F27" s="144">
        <v>2167.2311023333332</v>
      </c>
      <c r="G27" s="143">
        <v>565.73911100000009</v>
      </c>
      <c r="H27" s="37">
        <v>493.63647900000001</v>
      </c>
      <c r="I27" s="18">
        <v>389.91212300000007</v>
      </c>
      <c r="J27" s="144">
        <v>1448.9489043333333</v>
      </c>
      <c r="K27" s="37">
        <v>3616.1800066666665</v>
      </c>
      <c r="L27" s="143">
        <v>368.03298100000006</v>
      </c>
      <c r="M27" s="37">
        <v>398.818264</v>
      </c>
      <c r="N27" s="18">
        <v>471.50288800000004</v>
      </c>
      <c r="O27" s="144">
        <v>1238.354133</v>
      </c>
      <c r="P27" s="517">
        <v>4854.5341396666663</v>
      </c>
      <c r="Q27" s="143">
        <v>587.87026399999991</v>
      </c>
      <c r="R27" s="37">
        <v>683.624728</v>
      </c>
      <c r="S27" s="18">
        <v>793.19778900000006</v>
      </c>
      <c r="T27" s="144">
        <v>2064.6927810000002</v>
      </c>
      <c r="U27" s="37">
        <v>6919.226920666666</v>
      </c>
      <c r="V27" s="143">
        <v>792.80051400000002</v>
      </c>
      <c r="W27" s="37">
        <v>717.60718999999995</v>
      </c>
      <c r="X27" s="18">
        <v>703.66229599999997</v>
      </c>
      <c r="Y27" s="144">
        <v>2214.0699999999997</v>
      </c>
      <c r="Z27" s="17">
        <v>583.03125799999998</v>
      </c>
      <c r="AA27" s="17">
        <v>502.85269200000005</v>
      </c>
      <c r="AB27" s="17">
        <v>397.11514199999999</v>
      </c>
      <c r="AC27" s="18">
        <v>1482.999092</v>
      </c>
      <c r="AD27" s="37">
        <v>3697.0690919999997</v>
      </c>
      <c r="AE27" s="37">
        <v>371.92779099999996</v>
      </c>
      <c r="AF27" s="37">
        <v>400.88898399999999</v>
      </c>
      <c r="AG27" s="37">
        <v>436.86094300000002</v>
      </c>
      <c r="AH27" s="517">
        <v>1209.6777180000001</v>
      </c>
      <c r="AI27" s="517">
        <v>4906.7468099999996</v>
      </c>
      <c r="AJ27" s="37">
        <v>602.51838799999996</v>
      </c>
      <c r="AK27" s="37">
        <v>697.81915300000003</v>
      </c>
      <c r="AL27" s="37">
        <v>794.36500000000001</v>
      </c>
      <c r="AM27" s="37">
        <v>2094.7025410000001</v>
      </c>
      <c r="AN27" s="37">
        <v>7001.4493509999993</v>
      </c>
      <c r="AO27" s="143">
        <v>819.91796999999997</v>
      </c>
      <c r="AP27" s="37">
        <v>709.36224400000003</v>
      </c>
      <c r="AQ27" s="37">
        <v>706.28322400000002</v>
      </c>
      <c r="AR27" s="144">
        <v>2235.5634379999997</v>
      </c>
      <c r="AS27" s="17">
        <v>583.63355300000012</v>
      </c>
      <c r="AT27" s="17">
        <v>478.86413700000003</v>
      </c>
      <c r="AU27" s="17">
        <v>385.20960000000002</v>
      </c>
      <c r="AV27" s="18">
        <v>1447.7072899999998</v>
      </c>
      <c r="AW27" s="37">
        <v>3683.2707279999995</v>
      </c>
      <c r="AX27" s="37">
        <v>376.84307699999999</v>
      </c>
      <c r="AY27" s="37">
        <v>401.31521700000002</v>
      </c>
      <c r="AZ27" s="37">
        <v>474.75700000000006</v>
      </c>
      <c r="BA27" s="517">
        <v>1252.9152940000001</v>
      </c>
      <c r="BB27" s="517">
        <v>4936.1860219999999</v>
      </c>
      <c r="BC27" s="37">
        <v>597.208347</v>
      </c>
      <c r="BD27" s="37">
        <v>672.27134999999998</v>
      </c>
      <c r="BE27" s="37">
        <v>761.65785699999992</v>
      </c>
      <c r="BF27" s="615">
        <v>2031.1375539999999</v>
      </c>
      <c r="BG27" s="627">
        <v>-63.564987000000201</v>
      </c>
      <c r="BH27" s="640">
        <v>-3.0345591202488587E-2</v>
      </c>
      <c r="BI27" s="615">
        <v>6967.3235759999998</v>
      </c>
      <c r="BJ27" s="615">
        <v>-34.125774999999521</v>
      </c>
      <c r="BK27" s="622">
        <v>-4.8741015308674251E-3</v>
      </c>
      <c r="BL27" s="143">
        <v>828.52448700000014</v>
      </c>
      <c r="BM27" s="37">
        <v>713.22159199999999</v>
      </c>
      <c r="BN27" s="18">
        <v>666.31229300000007</v>
      </c>
      <c r="BO27" s="144">
        <v>2208.058372</v>
      </c>
      <c r="BP27" s="143">
        <v>554.49470700000006</v>
      </c>
      <c r="BQ27" s="37">
        <v>489.59829399999995</v>
      </c>
      <c r="BR27" s="18">
        <v>398.30572199999995</v>
      </c>
      <c r="BS27" s="291">
        <v>13.096121999999923</v>
      </c>
      <c r="BT27" s="748">
        <v>3.3997392588346505E-2</v>
      </c>
      <c r="BU27" s="18">
        <v>1442.398723</v>
      </c>
      <c r="BV27" s="291">
        <v>-5.3085669999998117</v>
      </c>
      <c r="BW27" s="748">
        <v>-3.6668786823611369E-3</v>
      </c>
      <c r="BX27" s="37">
        <v>3650.4570949999998</v>
      </c>
      <c r="BY27" s="615">
        <v>-32.813632999999754</v>
      </c>
      <c r="BZ27" s="622">
        <v>-8.9088300652331951E-3</v>
      </c>
      <c r="CA27" s="615">
        <v>379.73207300000001</v>
      </c>
      <c r="CB27" s="615">
        <v>2.8889960000000201</v>
      </c>
      <c r="CC27" s="622">
        <v>7.6663103990099839E-3</v>
      </c>
      <c r="CD27" s="615">
        <v>404.36186099999998</v>
      </c>
      <c r="CE27" s="615">
        <v>3.0466439999999579</v>
      </c>
      <c r="CF27" s="622">
        <v>7.5916483376207433E-3</v>
      </c>
      <c r="CG27" s="615">
        <v>480.84931299999994</v>
      </c>
      <c r="CH27" s="615">
        <f t="shared" si="0"/>
        <v>6.0923129999998764</v>
      </c>
      <c r="CI27" s="622">
        <f t="shared" si="1"/>
        <v>1.2832486935421439E-2</v>
      </c>
      <c r="CJ27" s="615">
        <v>1264.9432469999999</v>
      </c>
      <c r="CK27" s="615">
        <f t="shared" si="2"/>
        <v>12.027952999999798</v>
      </c>
      <c r="CL27" s="622">
        <f t="shared" si="3"/>
        <v>9.5999730050384362E-3</v>
      </c>
      <c r="CM27" s="615">
        <v>4915.4003419999999</v>
      </c>
      <c r="CN27" s="615">
        <f t="shared" si="4"/>
        <v>-20.785679999999957</v>
      </c>
      <c r="CO27" s="622">
        <f t="shared" si="5"/>
        <v>-4.210878582646729E-3</v>
      </c>
      <c r="CP27" s="615">
        <v>630.51164500000004</v>
      </c>
      <c r="CQ27" s="615">
        <f t="shared" si="30"/>
        <v>33.303298000000041</v>
      </c>
      <c r="CR27" s="622">
        <f t="shared" si="31"/>
        <v>5.5764957350805479E-2</v>
      </c>
      <c r="CS27" s="615">
        <v>709.08032200000002</v>
      </c>
      <c r="CT27" s="615">
        <f t="shared" si="6"/>
        <v>36.80897200000004</v>
      </c>
      <c r="CU27" s="622">
        <f t="shared" si="7"/>
        <v>5.4753146924973135E-2</v>
      </c>
      <c r="CV27" s="615">
        <v>821.27894800000001</v>
      </c>
      <c r="CW27" s="615">
        <f t="shared" si="8"/>
        <v>59.621091000000092</v>
      </c>
      <c r="CX27" s="622">
        <f t="shared" si="9"/>
        <v>7.8278048932409416E-2</v>
      </c>
      <c r="CY27" s="615">
        <v>2160.870915</v>
      </c>
      <c r="CZ27" s="615">
        <f t="shared" si="10"/>
        <v>129.73336100000006</v>
      </c>
      <c r="DA27" s="622">
        <f t="shared" si="11"/>
        <v>6.3872267412175499E-2</v>
      </c>
      <c r="DB27" s="615">
        <v>7076.2708569999995</v>
      </c>
      <c r="DC27" s="615">
        <f t="shared" si="12"/>
        <v>108.94728099999975</v>
      </c>
      <c r="DD27" s="622">
        <f t="shared" si="13"/>
        <v>1.5636891241176905E-2</v>
      </c>
      <c r="DE27" s="615">
        <v>798.8045350000001</v>
      </c>
      <c r="DF27" s="615">
        <f t="shared" si="32"/>
        <v>-29.719952000000035</v>
      </c>
      <c r="DG27" s="622">
        <f t="shared" si="33"/>
        <v>-3.587093980482442E-2</v>
      </c>
      <c r="DH27" s="615">
        <v>682.5136</v>
      </c>
      <c r="DI27" s="615">
        <f t="shared" si="14"/>
        <v>-30.70799199999999</v>
      </c>
      <c r="DJ27" s="622">
        <f t="shared" si="15"/>
        <v>-4.3055331392715307E-2</v>
      </c>
      <c r="DK27" s="615">
        <v>679.22745800000007</v>
      </c>
      <c r="DL27" s="615">
        <f t="shared" si="16"/>
        <v>12.915165000000002</v>
      </c>
      <c r="DM27" s="622">
        <f t="shared" si="17"/>
        <v>1.938305076415572E-2</v>
      </c>
      <c r="DN27" s="615">
        <v>2160.546593</v>
      </c>
      <c r="DO27" s="615">
        <f t="shared" si="18"/>
        <v>-47.511778999999933</v>
      </c>
      <c r="DP27" s="622">
        <f t="shared" si="19"/>
        <v>-2.1517447003434532E-2</v>
      </c>
      <c r="DQ27" s="615">
        <v>593.04478100000006</v>
      </c>
      <c r="DR27" s="615">
        <f t="shared" si="20"/>
        <v>38.550073999999995</v>
      </c>
      <c r="DS27" s="622">
        <f t="shared" si="21"/>
        <v>6.9522889061590251E-2</v>
      </c>
      <c r="DT27" s="615">
        <v>515.93924500000003</v>
      </c>
      <c r="DU27" s="615">
        <f t="shared" si="22"/>
        <v>26.340951000000075</v>
      </c>
      <c r="DV27" s="622">
        <f t="shared" si="23"/>
        <v>5.3801149478678693E-2</v>
      </c>
      <c r="DW27" s="615">
        <v>435.57766900000001</v>
      </c>
      <c r="DX27" s="615">
        <f t="shared" si="24"/>
        <v>37.271947000000068</v>
      </c>
      <c r="DY27" s="622">
        <f t="shared" si="25"/>
        <v>9.3576227860467626E-2</v>
      </c>
      <c r="DZ27" s="615">
        <v>1544.5616949999999</v>
      </c>
      <c r="EA27" s="615">
        <f t="shared" si="26"/>
        <v>102.16297199999985</v>
      </c>
      <c r="EB27" s="622">
        <f t="shared" si="27"/>
        <v>7.0828523605119584E-2</v>
      </c>
      <c r="EC27" s="615">
        <v>3705.1082879999999</v>
      </c>
      <c r="ED27" s="615">
        <f t="shared" si="28"/>
        <v>54.651193000000148</v>
      </c>
      <c r="EE27" s="622">
        <f t="shared" si="29"/>
        <v>1.4971054741296761E-2</v>
      </c>
    </row>
    <row r="28" spans="1:135" x14ac:dyDescent="0.25">
      <c r="A28" s="5" t="s">
        <v>76</v>
      </c>
      <c r="B28" s="245">
        <v>982.84239700000001</v>
      </c>
      <c r="C28" s="733">
        <v>103.38230000000001</v>
      </c>
      <c r="D28" s="734">
        <v>93.155499999999989</v>
      </c>
      <c r="E28" s="735">
        <v>91.833999999999989</v>
      </c>
      <c r="F28" s="145">
        <v>288.37180000000001</v>
      </c>
      <c r="G28" s="733">
        <v>85.511499999999998</v>
      </c>
      <c r="H28" s="734">
        <v>75.391000000000005</v>
      </c>
      <c r="I28" s="735">
        <v>64.853000000000009</v>
      </c>
      <c r="J28" s="145">
        <v>225.75549999999998</v>
      </c>
      <c r="K28" s="734">
        <v>514.12729999999999</v>
      </c>
      <c r="L28" s="733">
        <v>58.656200000000005</v>
      </c>
      <c r="M28" s="734">
        <v>72.067999999999998</v>
      </c>
      <c r="N28" s="735">
        <v>63.751100000000008</v>
      </c>
      <c r="O28" s="145">
        <v>194.4753</v>
      </c>
      <c r="P28" s="734">
        <v>708.60259999999994</v>
      </c>
      <c r="Q28" s="733">
        <v>75.341864000000001</v>
      </c>
      <c r="R28" s="734">
        <v>87.035699999999991</v>
      </c>
      <c r="S28" s="735">
        <v>106.376</v>
      </c>
      <c r="T28" s="145">
        <v>268.75356400000004</v>
      </c>
      <c r="U28" s="734">
        <v>977.35616400000004</v>
      </c>
      <c r="V28" s="733">
        <v>105.9776</v>
      </c>
      <c r="W28" s="734">
        <v>99.905500000000018</v>
      </c>
      <c r="X28" s="735">
        <v>97.789400000000001</v>
      </c>
      <c r="Y28" s="145">
        <v>303.67250000000001</v>
      </c>
      <c r="Z28" s="21">
        <v>84.917400000000001</v>
      </c>
      <c r="AA28" s="21">
        <v>74.343199999999996</v>
      </c>
      <c r="AB28" s="21">
        <v>65.030999999999992</v>
      </c>
      <c r="AC28" s="735">
        <v>224.29159999999999</v>
      </c>
      <c r="AD28" s="734">
        <v>527.96410000000003</v>
      </c>
      <c r="AE28" s="734">
        <v>58.507200000000005</v>
      </c>
      <c r="AF28" s="734">
        <v>75.447999999999993</v>
      </c>
      <c r="AG28" s="734">
        <v>63.859299999999998</v>
      </c>
      <c r="AH28" s="734">
        <v>197.81449999999998</v>
      </c>
      <c r="AI28" s="734">
        <v>725.77859999999998</v>
      </c>
      <c r="AJ28" s="734">
        <v>75.992243000000002</v>
      </c>
      <c r="AK28" s="734">
        <v>85.9636</v>
      </c>
      <c r="AL28" s="734">
        <v>102.84800000000001</v>
      </c>
      <c r="AM28" s="734">
        <v>264.80384299999997</v>
      </c>
      <c r="AN28" s="734">
        <v>990.58244300000001</v>
      </c>
      <c r="AO28" s="733">
        <v>101.01363599999999</v>
      </c>
      <c r="AP28" s="734">
        <v>90.036031000000008</v>
      </c>
      <c r="AQ28" s="735">
        <v>102.458</v>
      </c>
      <c r="AR28" s="145">
        <v>293.50766699999997</v>
      </c>
      <c r="AS28" s="21">
        <v>83.545500000000004</v>
      </c>
      <c r="AT28" s="21">
        <v>75.756100000000004</v>
      </c>
      <c r="AU28" s="21">
        <v>58.7346</v>
      </c>
      <c r="AV28" s="735">
        <v>218.03620000000001</v>
      </c>
      <c r="AW28" s="734">
        <v>511.54386699999998</v>
      </c>
      <c r="AX28" s="734">
        <v>56.1432</v>
      </c>
      <c r="AY28" s="734">
        <v>75.114200000000011</v>
      </c>
      <c r="AZ28" s="734">
        <v>68.543999999999997</v>
      </c>
      <c r="BA28" s="734">
        <v>199.8014</v>
      </c>
      <c r="BB28" s="734">
        <v>711.34526699999992</v>
      </c>
      <c r="BC28" s="734">
        <v>77.566399999999987</v>
      </c>
      <c r="BD28" s="734">
        <v>85.701400000000007</v>
      </c>
      <c r="BE28" s="734">
        <v>97.88667199999999</v>
      </c>
      <c r="BF28" s="618">
        <v>261.154472</v>
      </c>
      <c r="BG28" s="628">
        <v>-3.6493709999999737</v>
      </c>
      <c r="BH28" s="641">
        <v>-1.3781412530330939E-2</v>
      </c>
      <c r="BI28" s="618">
        <v>972.49973899999986</v>
      </c>
      <c r="BJ28" s="618">
        <v>-18.082704000000149</v>
      </c>
      <c r="BK28" s="624">
        <v>-1.8254617904630233E-2</v>
      </c>
      <c r="BL28" s="733">
        <v>100.43291099999999</v>
      </c>
      <c r="BM28" s="734">
        <v>89.515596000000002</v>
      </c>
      <c r="BN28" s="735">
        <v>90.531624999999991</v>
      </c>
      <c r="BO28" s="145">
        <v>280.48013200000003</v>
      </c>
      <c r="BP28" s="733">
        <v>78.663820999999999</v>
      </c>
      <c r="BQ28" s="734">
        <v>73.184254999999993</v>
      </c>
      <c r="BR28" s="735">
        <v>60.846502000000001</v>
      </c>
      <c r="BS28" s="21">
        <v>2.1119020000000006</v>
      </c>
      <c r="BT28" s="751">
        <v>3.5956693328974755E-2</v>
      </c>
      <c r="BU28" s="735">
        <v>212.69457799999998</v>
      </c>
      <c r="BV28" s="21">
        <v>-5.3416220000000294</v>
      </c>
      <c r="BW28" s="751">
        <v>-2.4498785064131685E-2</v>
      </c>
      <c r="BX28" s="734">
        <v>493.17471</v>
      </c>
      <c r="BY28" s="618">
        <v>-18.369156999999973</v>
      </c>
      <c r="BZ28" s="624">
        <v>-3.5909250770081023E-2</v>
      </c>
      <c r="CA28" s="618">
        <v>57.847133999999997</v>
      </c>
      <c r="CB28" s="618">
        <v>1.7039339999999967</v>
      </c>
      <c r="CC28" s="624">
        <v>3.0349784123455677E-2</v>
      </c>
      <c r="CD28" s="618">
        <v>75.986024</v>
      </c>
      <c r="CE28" s="618">
        <v>0.8718239999999895</v>
      </c>
      <c r="CF28" s="624">
        <v>1.1606646945584049E-2</v>
      </c>
      <c r="CG28" s="618">
        <v>65.006794999999997</v>
      </c>
      <c r="CH28" s="618">
        <f t="shared" si="0"/>
        <v>-3.5372050000000002</v>
      </c>
      <c r="CI28" s="624">
        <f t="shared" si="1"/>
        <v>-5.1604881535947715E-2</v>
      </c>
      <c r="CJ28" s="618">
        <v>198.83995299999998</v>
      </c>
      <c r="CK28" s="618">
        <f t="shared" si="2"/>
        <v>-0.96144700000002103</v>
      </c>
      <c r="CL28" s="624">
        <f t="shared" si="3"/>
        <v>-4.8120133292360364E-3</v>
      </c>
      <c r="CM28" s="618">
        <v>692.01466299999993</v>
      </c>
      <c r="CN28" s="618">
        <f t="shared" si="4"/>
        <v>-19.330603999999994</v>
      </c>
      <c r="CO28" s="624">
        <f t="shared" si="5"/>
        <v>-2.7174713738553624E-2</v>
      </c>
      <c r="CP28" s="618">
        <v>73.228711000000004</v>
      </c>
      <c r="CQ28" s="618">
        <f t="shared" si="30"/>
        <v>-4.3376889999999833</v>
      </c>
      <c r="CR28" s="624">
        <f t="shared" si="31"/>
        <v>-5.5922267889188929E-2</v>
      </c>
      <c r="CS28" s="618">
        <v>84.634570000000011</v>
      </c>
      <c r="CT28" s="618">
        <f t="shared" si="6"/>
        <v>-1.0668299999999959</v>
      </c>
      <c r="CU28" s="624">
        <f t="shared" si="7"/>
        <v>-1.2448221382614472E-2</v>
      </c>
      <c r="CV28" s="618">
        <v>101.16325699999999</v>
      </c>
      <c r="CW28" s="618">
        <f t="shared" si="8"/>
        <v>3.2765849999999972</v>
      </c>
      <c r="CX28" s="624">
        <f t="shared" si="9"/>
        <v>3.3473249555363342E-2</v>
      </c>
      <c r="CY28" s="618">
        <v>259.02653799999996</v>
      </c>
      <c r="CZ28" s="618">
        <f t="shared" si="10"/>
        <v>-2.1279340000000388</v>
      </c>
      <c r="DA28" s="624">
        <f t="shared" si="11"/>
        <v>-8.1481813568179632E-3</v>
      </c>
      <c r="DB28" s="618">
        <v>951.04120099999989</v>
      </c>
      <c r="DC28" s="618">
        <f t="shared" si="12"/>
        <v>-21.458537999999976</v>
      </c>
      <c r="DD28" s="624">
        <f t="shared" si="13"/>
        <v>-2.2065340626276485E-2</v>
      </c>
      <c r="DE28" s="618">
        <v>97.348945000000001</v>
      </c>
      <c r="DF28" s="618">
        <f t="shared" si="32"/>
        <v>-3.0839659999999895</v>
      </c>
      <c r="DG28" s="624">
        <f t="shared" si="33"/>
        <v>-3.0706727200210195E-2</v>
      </c>
      <c r="DH28" s="618">
        <v>86.610122999999987</v>
      </c>
      <c r="DI28" s="618">
        <f t="shared" si="14"/>
        <v>-2.9054730000000148</v>
      </c>
      <c r="DJ28" s="624">
        <f t="shared" si="15"/>
        <v>-3.2457729488836948E-2</v>
      </c>
      <c r="DK28" s="618">
        <v>88.854306000000008</v>
      </c>
      <c r="DL28" s="618">
        <f t="shared" si="16"/>
        <v>-1.6773189999999829</v>
      </c>
      <c r="DM28" s="624">
        <f t="shared" si="17"/>
        <v>-1.8527437235330561E-2</v>
      </c>
      <c r="DN28" s="618">
        <v>272.81337399999995</v>
      </c>
      <c r="DO28" s="618">
        <f t="shared" si="18"/>
        <v>-7.6667580000000726</v>
      </c>
      <c r="DP28" s="624">
        <f t="shared" si="19"/>
        <v>-2.7334406702290315E-2</v>
      </c>
      <c r="DQ28" s="618">
        <v>79.669750999999991</v>
      </c>
      <c r="DR28" s="618">
        <f t="shared" si="20"/>
        <v>1.0059299999999922</v>
      </c>
      <c r="DS28" s="624">
        <f t="shared" si="21"/>
        <v>1.2787708341805469E-2</v>
      </c>
      <c r="DT28" s="618">
        <v>72.917590000000004</v>
      </c>
      <c r="DU28" s="618">
        <f t="shared" si="22"/>
        <v>-0.26666499999998905</v>
      </c>
      <c r="DV28" s="624">
        <f t="shared" si="23"/>
        <v>-3.6437482351906031E-3</v>
      </c>
      <c r="DW28" s="618">
        <v>67.214979</v>
      </c>
      <c r="DX28" s="618">
        <f t="shared" si="24"/>
        <v>6.3684769999999986</v>
      </c>
      <c r="DY28" s="624">
        <f t="shared" si="25"/>
        <v>0.10466463626783341</v>
      </c>
      <c r="DZ28" s="618">
        <v>219.80231999999998</v>
      </c>
      <c r="EA28" s="618">
        <f t="shared" si="26"/>
        <v>7.1077420000000018</v>
      </c>
      <c r="EB28" s="624">
        <f t="shared" si="27"/>
        <v>3.3417598449547697E-2</v>
      </c>
      <c r="EC28" s="618">
        <v>492.61569399999996</v>
      </c>
      <c r="ED28" s="618">
        <f t="shared" si="28"/>
        <v>-0.55901600000004237</v>
      </c>
      <c r="EE28" s="624">
        <f t="shared" si="29"/>
        <v>-1.1335050006924369E-3</v>
      </c>
    </row>
    <row r="29" spans="1:135" x14ac:dyDescent="0.25">
      <c r="A29" s="6" t="s">
        <v>31</v>
      </c>
      <c r="B29" s="246">
        <v>868.101</v>
      </c>
      <c r="C29" s="736">
        <v>91.814000000000007</v>
      </c>
      <c r="D29" s="737">
        <v>82.524999999999991</v>
      </c>
      <c r="E29" s="738">
        <v>81.74499999999999</v>
      </c>
      <c r="F29" s="223">
        <v>256.084</v>
      </c>
      <c r="G29" s="736">
        <v>76.155000000000001</v>
      </c>
      <c r="H29" s="737">
        <v>66.38300000000001</v>
      </c>
      <c r="I29" s="738">
        <v>56.074000000000005</v>
      </c>
      <c r="J29" s="223">
        <v>198.61199999999999</v>
      </c>
      <c r="K29" s="737">
        <v>454.69600000000003</v>
      </c>
      <c r="L29" s="736">
        <v>50.085000000000008</v>
      </c>
      <c r="M29" s="737">
        <v>63.893999999999998</v>
      </c>
      <c r="N29" s="738">
        <v>54.841000000000008</v>
      </c>
      <c r="O29" s="223">
        <v>168.82</v>
      </c>
      <c r="P29" s="737">
        <v>623.51600000000008</v>
      </c>
      <c r="Q29" s="736">
        <v>65.536000000000001</v>
      </c>
      <c r="R29" s="737">
        <v>76.368999999999986</v>
      </c>
      <c r="S29" s="738">
        <v>93.957000000000008</v>
      </c>
      <c r="T29" s="223">
        <v>235.86200000000002</v>
      </c>
      <c r="U29" s="737">
        <v>859.37800000000016</v>
      </c>
      <c r="V29" s="736">
        <v>93.456000000000003</v>
      </c>
      <c r="W29" s="737">
        <v>88.184000000000012</v>
      </c>
      <c r="X29" s="738">
        <v>86.408000000000001</v>
      </c>
      <c r="Y29" s="223">
        <v>268.048</v>
      </c>
      <c r="Z29" s="732">
        <v>75.22</v>
      </c>
      <c r="AA29" s="732">
        <v>65.34</v>
      </c>
      <c r="AB29" s="732">
        <v>55.961999999999996</v>
      </c>
      <c r="AC29" s="738">
        <v>196.52199999999999</v>
      </c>
      <c r="AD29" s="737">
        <v>464.57</v>
      </c>
      <c r="AE29" s="737">
        <v>50.159000000000006</v>
      </c>
      <c r="AF29" s="737">
        <v>66.884999999999991</v>
      </c>
      <c r="AG29" s="737">
        <v>54.683999999999997</v>
      </c>
      <c r="AH29" s="737">
        <v>171.72799999999998</v>
      </c>
      <c r="AI29" s="737">
        <v>636.298</v>
      </c>
      <c r="AJ29" s="737">
        <v>66.388999999999996</v>
      </c>
      <c r="AK29" s="737">
        <v>76.325999999999993</v>
      </c>
      <c r="AL29" s="737">
        <v>91.418000000000006</v>
      </c>
      <c r="AM29" s="737">
        <v>234.13299999999998</v>
      </c>
      <c r="AN29" s="737">
        <v>870.43100000000004</v>
      </c>
      <c r="AO29" s="736">
        <v>89.207999999999998</v>
      </c>
      <c r="AP29" s="737">
        <v>79.369731000000002</v>
      </c>
      <c r="AQ29" s="738">
        <v>91.406999999999996</v>
      </c>
      <c r="AR29" s="223">
        <v>259.98473099999995</v>
      </c>
      <c r="AS29" s="732">
        <v>73.783000000000001</v>
      </c>
      <c r="AT29" s="732">
        <v>66.801000000000002</v>
      </c>
      <c r="AU29" s="732">
        <v>49.596000000000004</v>
      </c>
      <c r="AV29" s="738">
        <v>190.18</v>
      </c>
      <c r="AW29" s="737">
        <v>450.16473099999996</v>
      </c>
      <c r="AX29" s="737">
        <v>46.966999999999999</v>
      </c>
      <c r="AY29" s="737">
        <v>66.581000000000003</v>
      </c>
      <c r="AZ29" s="737">
        <v>59.918999999999997</v>
      </c>
      <c r="BA29" s="737">
        <v>173.46700000000001</v>
      </c>
      <c r="BB29" s="737">
        <v>623.63173099999995</v>
      </c>
      <c r="BC29" s="737">
        <v>67.566999999999993</v>
      </c>
      <c r="BD29" s="737">
        <v>75.312000000000012</v>
      </c>
      <c r="BE29" s="737">
        <v>86.641999999999996</v>
      </c>
      <c r="BF29" s="617">
        <v>229.52100000000002</v>
      </c>
      <c r="BG29" s="630">
        <v>-4.6119999999999663</v>
      </c>
      <c r="BH29" s="642">
        <v>-1.9698205720679929E-2</v>
      </c>
      <c r="BI29" s="617">
        <v>853.1527309999999</v>
      </c>
      <c r="BJ29" s="617">
        <v>-17.278269000000137</v>
      </c>
      <c r="BK29" s="561">
        <v>-1.9850245453114757E-2</v>
      </c>
      <c r="BL29" s="736">
        <v>88.665701999999996</v>
      </c>
      <c r="BM29" s="737">
        <v>79.484520000000003</v>
      </c>
      <c r="BN29" s="738">
        <v>79.781999999999996</v>
      </c>
      <c r="BO29" s="223">
        <v>247.932222</v>
      </c>
      <c r="BP29" s="736">
        <v>69.190263000000002</v>
      </c>
      <c r="BQ29" s="737">
        <v>64.102145999999991</v>
      </c>
      <c r="BR29" s="738">
        <v>51.321801000000001</v>
      </c>
      <c r="BS29" s="732">
        <v>1.725800999999997</v>
      </c>
      <c r="BT29" s="750">
        <v>3.479718122429222E-2</v>
      </c>
      <c r="BU29" s="738">
        <v>184.61420999999999</v>
      </c>
      <c r="BV29" s="732">
        <v>-5.5657900000000211</v>
      </c>
      <c r="BW29" s="750">
        <v>-2.9265905983804925E-2</v>
      </c>
      <c r="BX29" s="737">
        <v>432.54643199999998</v>
      </c>
      <c r="BY29" s="617">
        <v>-17.618298999999979</v>
      </c>
      <c r="BZ29" s="561">
        <v>-3.913744855324968E-2</v>
      </c>
      <c r="CA29" s="617">
        <v>48.966999999999999</v>
      </c>
      <c r="CB29" s="617">
        <v>2</v>
      </c>
      <c r="CC29" s="561">
        <v>4.2583090254859797E-2</v>
      </c>
      <c r="CD29" s="617">
        <v>66.716055999999995</v>
      </c>
      <c r="CE29" s="617">
        <v>0.13505599999999163</v>
      </c>
      <c r="CF29" s="561">
        <v>2.0284465538215348E-3</v>
      </c>
      <c r="CG29" s="617">
        <v>55.983298999999995</v>
      </c>
      <c r="CH29" s="617">
        <f t="shared" si="0"/>
        <v>-3.9357010000000017</v>
      </c>
      <c r="CI29" s="561">
        <f t="shared" si="1"/>
        <v>-6.5683689647691085E-2</v>
      </c>
      <c r="CJ29" s="617">
        <v>171.66635499999998</v>
      </c>
      <c r="CK29" s="617">
        <f t="shared" si="2"/>
        <v>-1.8006450000000314</v>
      </c>
      <c r="CL29" s="561">
        <f t="shared" si="3"/>
        <v>-1.0380331705742483E-2</v>
      </c>
      <c r="CM29" s="617">
        <v>604.21278699999993</v>
      </c>
      <c r="CN29" s="617">
        <f t="shared" si="4"/>
        <v>-19.41894400000001</v>
      </c>
      <c r="CO29" s="561">
        <f t="shared" si="5"/>
        <v>-3.1138479706383015E-2</v>
      </c>
      <c r="CP29" s="617">
        <v>63.502768000000003</v>
      </c>
      <c r="CQ29" s="617">
        <f t="shared" si="30"/>
        <v>-4.0642319999999899</v>
      </c>
      <c r="CR29" s="561">
        <f t="shared" si="31"/>
        <v>-6.0151138869566363E-2</v>
      </c>
      <c r="CS29" s="617">
        <v>74.405364000000006</v>
      </c>
      <c r="CT29" s="617">
        <f t="shared" si="6"/>
        <v>-0.90663600000000599</v>
      </c>
      <c r="CU29" s="561">
        <f t="shared" si="7"/>
        <v>-1.2038400254939529E-2</v>
      </c>
      <c r="CV29" s="617">
        <v>89.174871999999979</v>
      </c>
      <c r="CW29" s="617">
        <f t="shared" si="8"/>
        <v>2.5328719999999834</v>
      </c>
      <c r="CX29" s="561">
        <f t="shared" si="9"/>
        <v>2.9233766533551666E-2</v>
      </c>
      <c r="CY29" s="617">
        <v>227.08300399999996</v>
      </c>
      <c r="CZ29" s="617">
        <f t="shared" si="10"/>
        <v>-2.4379960000000551</v>
      </c>
      <c r="DA29" s="561">
        <f t="shared" si="11"/>
        <v>-1.0622104295467756E-2</v>
      </c>
      <c r="DB29" s="617">
        <v>831.29579099999989</v>
      </c>
      <c r="DC29" s="617">
        <f t="shared" si="12"/>
        <v>-21.856940000000009</v>
      </c>
      <c r="DD29" s="561">
        <f t="shared" si="13"/>
        <v>-2.5619023658731054E-2</v>
      </c>
      <c r="DE29" s="617">
        <v>85.841211999999999</v>
      </c>
      <c r="DF29" s="617">
        <f t="shared" si="32"/>
        <v>-2.8244899999999973</v>
      </c>
      <c r="DG29" s="561">
        <f t="shared" si="33"/>
        <v>-3.1855496954166083E-2</v>
      </c>
      <c r="DH29" s="617">
        <v>76.295999999999992</v>
      </c>
      <c r="DI29" s="617">
        <f t="shared" si="14"/>
        <v>-3.1885200000000111</v>
      </c>
      <c r="DJ29" s="561">
        <f t="shared" si="15"/>
        <v>-4.0114980879295881E-2</v>
      </c>
      <c r="DK29" s="617">
        <v>77.972667000000001</v>
      </c>
      <c r="DL29" s="617">
        <f t="shared" si="16"/>
        <v>-1.8093329999999952</v>
      </c>
      <c r="DM29" s="561">
        <f t="shared" si="17"/>
        <v>-2.2678461307061686E-2</v>
      </c>
      <c r="DN29" s="617">
        <v>240.10987899999998</v>
      </c>
      <c r="DO29" s="617">
        <f t="shared" si="18"/>
        <v>-7.8223430000000178</v>
      </c>
      <c r="DP29" s="561">
        <f t="shared" si="19"/>
        <v>-3.155032829899785E-2</v>
      </c>
      <c r="DQ29" s="617">
        <v>69.661999999999992</v>
      </c>
      <c r="DR29" s="617">
        <f t="shared" si="20"/>
        <v>0.4717369999999903</v>
      </c>
      <c r="DS29" s="561">
        <f t="shared" si="21"/>
        <v>6.8179680137939397E-3</v>
      </c>
      <c r="DT29" s="617">
        <v>63.456000000000003</v>
      </c>
      <c r="DU29" s="617">
        <f t="shared" si="22"/>
        <v>-0.64614599999998745</v>
      </c>
      <c r="DV29" s="561">
        <f t="shared" si="23"/>
        <v>-1.0079943345422282E-2</v>
      </c>
      <c r="DW29" s="617">
        <v>57.496871999999996</v>
      </c>
      <c r="DX29" s="617">
        <f t="shared" si="24"/>
        <v>6.1750709999999955</v>
      </c>
      <c r="DY29" s="561">
        <f t="shared" si="25"/>
        <v>0.12032062163991469</v>
      </c>
      <c r="DZ29" s="617">
        <v>190.61487199999999</v>
      </c>
      <c r="EA29" s="617">
        <f t="shared" si="26"/>
        <v>6.0006620000000055</v>
      </c>
      <c r="EB29" s="561">
        <f t="shared" si="27"/>
        <v>3.250379263871403E-2</v>
      </c>
      <c r="EC29" s="617">
        <v>430.72475099999997</v>
      </c>
      <c r="ED29" s="617">
        <f t="shared" si="28"/>
        <v>-1.8216810000000123</v>
      </c>
      <c r="EE29" s="561">
        <f t="shared" si="29"/>
        <v>-4.2115270528922371E-3</v>
      </c>
    </row>
    <row r="30" spans="1:135" x14ac:dyDescent="0.25">
      <c r="A30" s="58" t="s">
        <v>32</v>
      </c>
      <c r="B30" s="246">
        <v>199.48099999999999</v>
      </c>
      <c r="C30" s="736">
        <v>17.632000000000001</v>
      </c>
      <c r="D30" s="737">
        <v>13.548999999999999</v>
      </c>
      <c r="E30" s="738">
        <v>17.462</v>
      </c>
      <c r="F30" s="223">
        <v>48.643000000000001</v>
      </c>
      <c r="G30" s="736">
        <v>17.184999999999999</v>
      </c>
      <c r="H30" s="737">
        <v>19.98</v>
      </c>
      <c r="I30" s="738">
        <v>20.108000000000001</v>
      </c>
      <c r="J30" s="223">
        <v>57.272999999999996</v>
      </c>
      <c r="K30" s="737">
        <v>105.916</v>
      </c>
      <c r="L30" s="736">
        <v>11.739000000000001</v>
      </c>
      <c r="M30" s="737">
        <v>20.363</v>
      </c>
      <c r="N30" s="738">
        <v>15.209</v>
      </c>
      <c r="O30" s="223">
        <v>47.311000000000007</v>
      </c>
      <c r="P30" s="514">
        <v>153.227</v>
      </c>
      <c r="Q30" s="736">
        <v>21.276999999999997</v>
      </c>
      <c r="R30" s="737">
        <v>12.561</v>
      </c>
      <c r="S30" s="738">
        <v>15.56</v>
      </c>
      <c r="T30" s="223">
        <v>49.397999999999996</v>
      </c>
      <c r="U30" s="737">
        <v>202.625</v>
      </c>
      <c r="V30" s="736">
        <v>14.611000000000001</v>
      </c>
      <c r="W30" s="737">
        <v>14.891</v>
      </c>
      <c r="X30" s="738">
        <v>14.948</v>
      </c>
      <c r="Y30" s="223">
        <v>44.45</v>
      </c>
      <c r="Z30" s="732">
        <v>16.242000000000001</v>
      </c>
      <c r="AA30" s="732">
        <v>19.132000000000001</v>
      </c>
      <c r="AB30" s="732">
        <v>17.579000000000001</v>
      </c>
      <c r="AC30" s="738">
        <v>52.953000000000003</v>
      </c>
      <c r="AD30" s="737">
        <v>97.403000000000006</v>
      </c>
      <c r="AE30" s="737">
        <v>9.8829999999999991</v>
      </c>
      <c r="AF30" s="737">
        <v>24.641999999999999</v>
      </c>
      <c r="AG30" s="60">
        <v>17.867000000000001</v>
      </c>
      <c r="AH30" s="514">
        <v>52.391999999999996</v>
      </c>
      <c r="AI30" s="514">
        <v>149.79500000000002</v>
      </c>
      <c r="AJ30" s="737">
        <v>23.810000000000002</v>
      </c>
      <c r="AK30" s="737">
        <v>19.094999999999999</v>
      </c>
      <c r="AL30" s="737">
        <v>15.063000000000001</v>
      </c>
      <c r="AM30" s="737">
        <v>57.968000000000004</v>
      </c>
      <c r="AN30" s="737">
        <v>207.76300000000003</v>
      </c>
      <c r="AO30" s="736">
        <v>14.745000000000001</v>
      </c>
      <c r="AP30" s="737">
        <v>13.099</v>
      </c>
      <c r="AQ30" s="738">
        <v>17.946000000000002</v>
      </c>
      <c r="AR30" s="223">
        <v>45.790000000000006</v>
      </c>
      <c r="AS30" s="732">
        <v>15.661</v>
      </c>
      <c r="AT30" s="732">
        <v>21.146000000000001</v>
      </c>
      <c r="AU30" s="732">
        <v>10.753</v>
      </c>
      <c r="AV30" s="738">
        <v>47.56</v>
      </c>
      <c r="AW30" s="737">
        <v>93.350000000000009</v>
      </c>
      <c r="AX30" s="737">
        <v>7.69</v>
      </c>
      <c r="AY30" s="737">
        <v>35.981000000000002</v>
      </c>
      <c r="AZ30" s="60">
        <v>18.241</v>
      </c>
      <c r="BA30" s="514">
        <v>61.911999999999999</v>
      </c>
      <c r="BB30" s="514">
        <v>155.262</v>
      </c>
      <c r="BC30" s="737">
        <v>21.486000000000001</v>
      </c>
      <c r="BD30" s="737">
        <v>15.52</v>
      </c>
      <c r="BE30" s="737">
        <v>18.518000000000001</v>
      </c>
      <c r="BF30" s="617">
        <v>55.524000000000001</v>
      </c>
      <c r="BG30" s="630">
        <v>-2.4440000000000026</v>
      </c>
      <c r="BH30" s="642">
        <v>-4.2161192382003887E-2</v>
      </c>
      <c r="BI30" s="617">
        <v>210.786</v>
      </c>
      <c r="BJ30" s="617">
        <v>3.0229999999999677</v>
      </c>
      <c r="BK30" s="561">
        <v>1.4550232717086109E-2</v>
      </c>
      <c r="BL30" s="736">
        <v>17.565000000000001</v>
      </c>
      <c r="BM30" s="737">
        <v>14.055999999999999</v>
      </c>
      <c r="BN30" s="738">
        <v>13.259</v>
      </c>
      <c r="BO30" s="223">
        <v>44.88</v>
      </c>
      <c r="BP30" s="736">
        <v>14.811999999999999</v>
      </c>
      <c r="BQ30" s="737">
        <v>19.904</v>
      </c>
      <c r="BR30" s="738">
        <v>11.682</v>
      </c>
      <c r="BS30" s="732">
        <v>0.92900000000000027</v>
      </c>
      <c r="BT30" s="750">
        <v>8.6394494559657795E-2</v>
      </c>
      <c r="BU30" s="738">
        <v>46.398000000000003</v>
      </c>
      <c r="BV30" s="732">
        <v>-1.161999999999999</v>
      </c>
      <c r="BW30" s="750">
        <v>-2.443229604709838E-2</v>
      </c>
      <c r="BX30" s="737">
        <v>91.278000000000006</v>
      </c>
      <c r="BY30" s="617">
        <v>-2.0720000000000027</v>
      </c>
      <c r="BZ30" s="561">
        <v>-2.2196036422067515E-2</v>
      </c>
      <c r="CA30" s="617">
        <v>7.34</v>
      </c>
      <c r="CB30" s="617">
        <v>-0.35000000000000053</v>
      </c>
      <c r="CC30" s="561">
        <v>-4.5513654096228935E-2</v>
      </c>
      <c r="CD30" s="617">
        <v>22.356999999999999</v>
      </c>
      <c r="CE30" s="617">
        <v>-13.624000000000002</v>
      </c>
      <c r="CF30" s="561">
        <v>-0.37864428448347742</v>
      </c>
      <c r="CG30" s="617">
        <v>17.22</v>
      </c>
      <c r="CH30" s="617">
        <f t="shared" si="0"/>
        <v>-1.0210000000000008</v>
      </c>
      <c r="CI30" s="561">
        <f t="shared" si="1"/>
        <v>-5.5972808508305508E-2</v>
      </c>
      <c r="CJ30" s="617">
        <v>46.917000000000002</v>
      </c>
      <c r="CK30" s="617">
        <f t="shared" si="2"/>
        <v>-14.994999999999997</v>
      </c>
      <c r="CL30" s="561">
        <f t="shared" si="3"/>
        <v>-0.24219860447086183</v>
      </c>
      <c r="CM30" s="617">
        <v>138.19499999999999</v>
      </c>
      <c r="CN30" s="617">
        <f t="shared" si="4"/>
        <v>-17.067000000000007</v>
      </c>
      <c r="CO30" s="561">
        <f t="shared" si="5"/>
        <v>-0.10992387061869618</v>
      </c>
      <c r="CP30" s="617">
        <v>21.413</v>
      </c>
      <c r="CQ30" s="617">
        <f t="shared" si="30"/>
        <v>-7.3000000000000398E-2</v>
      </c>
      <c r="CR30" s="561">
        <f t="shared" si="31"/>
        <v>-3.3975612026436001E-3</v>
      </c>
      <c r="CS30" s="617">
        <v>20.57</v>
      </c>
      <c r="CT30" s="617">
        <f t="shared" si="6"/>
        <v>5.0500000000000007</v>
      </c>
      <c r="CU30" s="561">
        <f t="shared" si="7"/>
        <v>0.3253865979381444</v>
      </c>
      <c r="CV30" s="617">
        <v>17.68</v>
      </c>
      <c r="CW30" s="617">
        <f t="shared" si="8"/>
        <v>-0.83800000000000097</v>
      </c>
      <c r="CX30" s="561">
        <f t="shared" si="9"/>
        <v>-4.5253267091478609E-2</v>
      </c>
      <c r="CY30" s="617">
        <v>59.662999999999997</v>
      </c>
      <c r="CZ30" s="617">
        <f t="shared" si="10"/>
        <v>4.1389999999999958</v>
      </c>
      <c r="DA30" s="561">
        <f t="shared" si="11"/>
        <v>7.454434118579345E-2</v>
      </c>
      <c r="DB30" s="617">
        <v>197.858</v>
      </c>
      <c r="DC30" s="617">
        <f t="shared" si="12"/>
        <v>-12.927999999999997</v>
      </c>
      <c r="DD30" s="561">
        <f t="shared" si="13"/>
        <v>-6.1332346550529909E-2</v>
      </c>
      <c r="DE30" s="617">
        <v>17.131</v>
      </c>
      <c r="DF30" s="617">
        <f t="shared" si="32"/>
        <v>-0.43400000000000105</v>
      </c>
      <c r="DG30" s="561">
        <f t="shared" si="33"/>
        <v>-2.4708226586962766E-2</v>
      </c>
      <c r="DH30" s="617">
        <v>12.19</v>
      </c>
      <c r="DI30" s="617">
        <f t="shared" si="14"/>
        <v>-1.8659999999999997</v>
      </c>
      <c r="DJ30" s="561">
        <f t="shared" si="15"/>
        <v>-0.13275469550369948</v>
      </c>
      <c r="DK30" s="617">
        <v>11.656000000000001</v>
      </c>
      <c r="DL30" s="617">
        <f t="shared" si="16"/>
        <v>-1.6029999999999998</v>
      </c>
      <c r="DM30" s="561">
        <f t="shared" si="17"/>
        <v>-0.12089901199185457</v>
      </c>
      <c r="DN30" s="617">
        <v>40.976999999999997</v>
      </c>
      <c r="DO30" s="617">
        <f t="shared" si="18"/>
        <v>-3.9030000000000058</v>
      </c>
      <c r="DP30" s="561">
        <f t="shared" si="19"/>
        <v>-8.696524064171135E-2</v>
      </c>
      <c r="DQ30" s="617">
        <v>14.907999999999999</v>
      </c>
      <c r="DR30" s="617">
        <f t="shared" si="20"/>
        <v>9.6000000000000085E-2</v>
      </c>
      <c r="DS30" s="561">
        <f t="shared" si="21"/>
        <v>6.4812314339724609E-3</v>
      </c>
      <c r="DT30" s="617">
        <v>19.837</v>
      </c>
      <c r="DU30" s="617">
        <f t="shared" si="22"/>
        <v>-6.7000000000000171E-2</v>
      </c>
      <c r="DV30" s="561">
        <f t="shared" si="23"/>
        <v>-3.3661575562701049E-3</v>
      </c>
      <c r="DW30" s="617">
        <v>14.826000000000001</v>
      </c>
      <c r="DX30" s="617">
        <f t="shared" si="24"/>
        <v>3.1440000000000001</v>
      </c>
      <c r="DY30" s="561">
        <f t="shared" si="25"/>
        <v>0.26913199794555726</v>
      </c>
      <c r="DZ30" s="617">
        <v>49.570999999999998</v>
      </c>
      <c r="EA30" s="617">
        <f t="shared" si="26"/>
        <v>3.1729999999999947</v>
      </c>
      <c r="EB30" s="561">
        <f t="shared" si="27"/>
        <v>6.8386568386568272E-2</v>
      </c>
      <c r="EC30" s="617">
        <v>90.548000000000002</v>
      </c>
      <c r="ED30" s="617">
        <f t="shared" si="28"/>
        <v>-0.73000000000000398</v>
      </c>
      <c r="EE30" s="561">
        <f t="shared" si="29"/>
        <v>-7.9975459585004492E-3</v>
      </c>
    </row>
    <row r="31" spans="1:135" x14ac:dyDescent="0.25">
      <c r="A31" s="58" t="s">
        <v>33</v>
      </c>
      <c r="B31" s="246">
        <v>668.42600000000004</v>
      </c>
      <c r="C31" s="736">
        <v>74.171999999999997</v>
      </c>
      <c r="D31" s="737">
        <v>68.953999999999994</v>
      </c>
      <c r="E31" s="738">
        <v>64.203999999999994</v>
      </c>
      <c r="F31" s="223">
        <v>207.32999999999998</v>
      </c>
      <c r="G31" s="736">
        <v>58.97</v>
      </c>
      <c r="H31" s="737">
        <v>46.393000000000001</v>
      </c>
      <c r="I31" s="738">
        <v>35.911000000000001</v>
      </c>
      <c r="J31" s="223">
        <v>141.274</v>
      </c>
      <c r="K31" s="737">
        <v>348.60399999999998</v>
      </c>
      <c r="L31" s="736">
        <v>38.346000000000004</v>
      </c>
      <c r="M31" s="737">
        <v>43.509</v>
      </c>
      <c r="N31" s="738">
        <v>39.584000000000003</v>
      </c>
      <c r="O31" s="223">
        <v>121.43900000000001</v>
      </c>
      <c r="P31" s="514">
        <v>470.04300000000001</v>
      </c>
      <c r="Q31" s="736">
        <v>44.222999999999999</v>
      </c>
      <c r="R31" s="737">
        <v>63.8</v>
      </c>
      <c r="S31" s="738">
        <v>78.346000000000004</v>
      </c>
      <c r="T31" s="223">
        <v>186.36900000000003</v>
      </c>
      <c r="U31" s="737">
        <v>656.41200000000003</v>
      </c>
      <c r="V31" s="736">
        <v>78.816000000000003</v>
      </c>
      <c r="W31" s="737">
        <v>73.290000000000006</v>
      </c>
      <c r="X31" s="738">
        <v>71.444000000000003</v>
      </c>
      <c r="Y31" s="223">
        <v>223.55</v>
      </c>
      <c r="Z31" s="732">
        <v>58.338999999999999</v>
      </c>
      <c r="AA31" s="732">
        <v>46.195999999999998</v>
      </c>
      <c r="AB31" s="732">
        <v>38.375999999999998</v>
      </c>
      <c r="AC31" s="738">
        <v>142.911</v>
      </c>
      <c r="AD31" s="737">
        <v>366.46100000000001</v>
      </c>
      <c r="AE31" s="737">
        <v>40.249000000000002</v>
      </c>
      <c r="AF31" s="737">
        <v>42.171999999999997</v>
      </c>
      <c r="AG31" s="60">
        <v>36.737000000000002</v>
      </c>
      <c r="AH31" s="514">
        <v>119.15799999999999</v>
      </c>
      <c r="AI31" s="514">
        <v>485.61900000000003</v>
      </c>
      <c r="AJ31" s="737">
        <v>42.558999999999997</v>
      </c>
      <c r="AK31" s="737">
        <v>57.155000000000001</v>
      </c>
      <c r="AL31" s="737">
        <v>76.347999999999999</v>
      </c>
      <c r="AM31" s="737">
        <v>176.06199999999998</v>
      </c>
      <c r="AN31" s="737">
        <v>661.68100000000004</v>
      </c>
      <c r="AO31" s="736">
        <v>74.445999999999998</v>
      </c>
      <c r="AP31" s="737">
        <v>66.266999999999996</v>
      </c>
      <c r="AQ31" s="738">
        <v>73.456999999999994</v>
      </c>
      <c r="AR31" s="223">
        <v>214.17</v>
      </c>
      <c r="AS31" s="732">
        <v>58.070999999999998</v>
      </c>
      <c r="AT31" s="732">
        <v>45.639000000000003</v>
      </c>
      <c r="AU31" s="732">
        <v>38.826000000000001</v>
      </c>
      <c r="AV31" s="738">
        <v>142.536</v>
      </c>
      <c r="AW31" s="737">
        <v>356.70600000000002</v>
      </c>
      <c r="AX31" s="737">
        <v>39.277000000000001</v>
      </c>
      <c r="AY31" s="737">
        <v>30.507000000000001</v>
      </c>
      <c r="AZ31" s="60">
        <v>41.634</v>
      </c>
      <c r="BA31" s="514">
        <v>111.41800000000001</v>
      </c>
      <c r="BB31" s="514">
        <v>468.12400000000002</v>
      </c>
      <c r="BC31" s="737">
        <v>46.07</v>
      </c>
      <c r="BD31" s="737">
        <v>59.779000000000003</v>
      </c>
      <c r="BE31" s="737">
        <v>68.123999999999995</v>
      </c>
      <c r="BF31" s="617">
        <v>173.97300000000001</v>
      </c>
      <c r="BG31" s="630">
        <v>-2.0889999999999702</v>
      </c>
      <c r="BH31" s="642">
        <v>-1.1865138417148313E-2</v>
      </c>
      <c r="BI31" s="617">
        <v>642.09699999999998</v>
      </c>
      <c r="BJ31" s="617">
        <v>-19.58400000000006</v>
      </c>
      <c r="BK31" s="561">
        <v>-2.9597343735123238E-2</v>
      </c>
      <c r="BL31" s="736">
        <v>71.087000000000003</v>
      </c>
      <c r="BM31" s="737">
        <v>65.397000000000006</v>
      </c>
      <c r="BN31" s="738">
        <v>66.522999999999996</v>
      </c>
      <c r="BO31" s="223">
        <v>203.00700000000001</v>
      </c>
      <c r="BP31" s="736">
        <v>54.343000000000004</v>
      </c>
      <c r="BQ31" s="737">
        <v>44.174999999999997</v>
      </c>
      <c r="BR31" s="738">
        <v>39.61</v>
      </c>
      <c r="BS31" s="732">
        <v>0.78399999999999892</v>
      </c>
      <c r="BT31" s="750">
        <v>2.0192654406840749E-2</v>
      </c>
      <c r="BU31" s="738">
        <v>138.12799999999999</v>
      </c>
      <c r="BV31" s="732">
        <v>-4.4080000000000155</v>
      </c>
      <c r="BW31" s="750">
        <v>-3.0925520570242011E-2</v>
      </c>
      <c r="BX31" s="737">
        <v>341.13499999999999</v>
      </c>
      <c r="BY31" s="617">
        <v>-15.571000000000026</v>
      </c>
      <c r="BZ31" s="561">
        <v>-4.3652195365370995E-2</v>
      </c>
      <c r="CA31" s="617">
        <v>41.627000000000002</v>
      </c>
      <c r="CB31" s="617">
        <v>2.3500000000000014</v>
      </c>
      <c r="CC31" s="561">
        <v>5.9831453522417734E-2</v>
      </c>
      <c r="CD31" s="617">
        <v>44.349246000000001</v>
      </c>
      <c r="CE31" s="617">
        <v>13.842245999999999</v>
      </c>
      <c r="CF31" s="561">
        <v>0.45373999409971477</v>
      </c>
      <c r="CG31" s="617">
        <v>38.735999999999997</v>
      </c>
      <c r="CH31" s="617">
        <f t="shared" si="0"/>
        <v>-2.8980000000000032</v>
      </c>
      <c r="CI31" s="561">
        <f t="shared" si="1"/>
        <v>-6.9606571552096916E-2</v>
      </c>
      <c r="CJ31" s="617">
        <v>124.71224599999999</v>
      </c>
      <c r="CK31" s="617">
        <f t="shared" si="2"/>
        <v>13.294245999999987</v>
      </c>
      <c r="CL31" s="561">
        <f t="shared" si="3"/>
        <v>0.11931865587248008</v>
      </c>
      <c r="CM31" s="617">
        <v>465.84724599999998</v>
      </c>
      <c r="CN31" s="617">
        <f t="shared" si="4"/>
        <v>-2.2767540000000395</v>
      </c>
      <c r="CO31" s="561">
        <f t="shared" si="5"/>
        <v>-4.8635703360648871E-3</v>
      </c>
      <c r="CP31" s="617">
        <v>42.058</v>
      </c>
      <c r="CQ31" s="617">
        <f t="shared" si="30"/>
        <v>-4.0120000000000005</v>
      </c>
      <c r="CR31" s="561">
        <f t="shared" si="31"/>
        <v>-8.7084870848708501E-2</v>
      </c>
      <c r="CS31" s="617">
        <v>53.819158000000002</v>
      </c>
      <c r="CT31" s="617">
        <f t="shared" si="6"/>
        <v>-5.9598420000000019</v>
      </c>
      <c r="CU31" s="561">
        <f t="shared" si="7"/>
        <v>-9.969792067448438E-2</v>
      </c>
      <c r="CV31" s="617">
        <v>71.482482999999988</v>
      </c>
      <c r="CW31" s="617">
        <f t="shared" si="8"/>
        <v>3.3584829999999926</v>
      </c>
      <c r="CX31" s="561">
        <f t="shared" si="9"/>
        <v>4.9299556690740307E-2</v>
      </c>
      <c r="CY31" s="617">
        <v>167.35964099999998</v>
      </c>
      <c r="CZ31" s="617">
        <f t="shared" si="10"/>
        <v>-6.6133590000000311</v>
      </c>
      <c r="DA31" s="561">
        <f t="shared" si="11"/>
        <v>-3.8013709023814214E-2</v>
      </c>
      <c r="DB31" s="617">
        <v>633.20688699999994</v>
      </c>
      <c r="DC31" s="617">
        <f t="shared" si="12"/>
        <v>-8.8901130000000421</v>
      </c>
      <c r="DD31" s="561">
        <f t="shared" si="13"/>
        <v>-1.384543612569447E-2</v>
      </c>
      <c r="DE31" s="617">
        <v>68.688999999999993</v>
      </c>
      <c r="DF31" s="617">
        <f t="shared" si="32"/>
        <v>-2.3980000000000103</v>
      </c>
      <c r="DG31" s="561">
        <f t="shared" si="33"/>
        <v>-3.3733312701337941E-2</v>
      </c>
      <c r="DH31" s="617">
        <v>64.105999999999995</v>
      </c>
      <c r="DI31" s="617">
        <f t="shared" si="14"/>
        <v>-1.291000000000011</v>
      </c>
      <c r="DJ31" s="561">
        <f t="shared" si="15"/>
        <v>-1.9740966711011377E-2</v>
      </c>
      <c r="DK31" s="617">
        <v>66.316666999999995</v>
      </c>
      <c r="DL31" s="617">
        <f t="shared" si="16"/>
        <v>-0.20633300000000077</v>
      </c>
      <c r="DM31" s="561">
        <f t="shared" si="17"/>
        <v>-3.1016791185003801E-3</v>
      </c>
      <c r="DN31" s="617">
        <v>199.11166699999998</v>
      </c>
      <c r="DO31" s="617">
        <f t="shared" si="18"/>
        <v>-3.8953330000000221</v>
      </c>
      <c r="DP31" s="561">
        <f t="shared" si="19"/>
        <v>-1.9188170851251542E-2</v>
      </c>
      <c r="DQ31" s="617">
        <v>54.753999999999998</v>
      </c>
      <c r="DR31" s="617">
        <f t="shared" si="20"/>
        <v>0.41099999999999426</v>
      </c>
      <c r="DS31" s="561">
        <f t="shared" si="21"/>
        <v>7.5630716007580416E-3</v>
      </c>
      <c r="DT31" s="617">
        <v>43.619</v>
      </c>
      <c r="DU31" s="617">
        <f t="shared" si="22"/>
        <v>-0.55599999999999739</v>
      </c>
      <c r="DV31" s="561">
        <f t="shared" si="23"/>
        <v>-1.2586304470854497E-2</v>
      </c>
      <c r="DW31" s="617">
        <v>42.621186999999999</v>
      </c>
      <c r="DX31" s="617">
        <f t="shared" si="24"/>
        <v>3.0111869999999996</v>
      </c>
      <c r="DY31" s="561">
        <f t="shared" si="25"/>
        <v>7.6020878566018676E-2</v>
      </c>
      <c r="DZ31" s="617">
        <v>140.99418699999998</v>
      </c>
      <c r="EA31" s="617">
        <f t="shared" si="26"/>
        <v>2.8661869999999965</v>
      </c>
      <c r="EB31" s="561">
        <f t="shared" si="27"/>
        <v>2.075022442951463E-2</v>
      </c>
      <c r="EC31" s="617">
        <v>340.10585399999997</v>
      </c>
      <c r="ED31" s="617">
        <f t="shared" si="28"/>
        <v>-1.0291460000000257</v>
      </c>
      <c r="EE31" s="561">
        <f t="shared" si="29"/>
        <v>-3.0168291145734848E-3</v>
      </c>
    </row>
    <row r="32" spans="1:135" x14ac:dyDescent="0.25">
      <c r="A32" s="58" t="s">
        <v>34</v>
      </c>
      <c r="B32" s="247">
        <v>0.19400000000000001</v>
      </c>
      <c r="C32" s="736">
        <v>0.01</v>
      </c>
      <c r="D32" s="737">
        <v>2.1999999999999999E-2</v>
      </c>
      <c r="E32" s="738">
        <v>7.9000000000000001E-2</v>
      </c>
      <c r="F32" s="223">
        <v>0.111</v>
      </c>
      <c r="G32" s="736">
        <v>0</v>
      </c>
      <c r="H32" s="737">
        <v>0.01</v>
      </c>
      <c r="I32" s="738">
        <v>5.5E-2</v>
      </c>
      <c r="J32" s="223">
        <v>6.5000000000000002E-2</v>
      </c>
      <c r="K32" s="737">
        <v>0.17599999999999999</v>
      </c>
      <c r="L32" s="736"/>
      <c r="M32" s="737">
        <v>2.1999999999999999E-2</v>
      </c>
      <c r="N32" s="738">
        <v>4.8000000000000001E-2</v>
      </c>
      <c r="O32" s="223">
        <v>7.0000000000000007E-2</v>
      </c>
      <c r="P32" s="514">
        <v>0.246</v>
      </c>
      <c r="Q32" s="736">
        <v>3.5999999999999997E-2</v>
      </c>
      <c r="R32" s="737">
        <v>8.0000000000000002E-3</v>
      </c>
      <c r="S32" s="738">
        <v>5.0999999999999997E-2</v>
      </c>
      <c r="T32" s="223">
        <v>9.5000000000000001E-2</v>
      </c>
      <c r="U32" s="737">
        <v>0.34099999999999997</v>
      </c>
      <c r="V32" s="736">
        <v>2.9000000000000001E-2</v>
      </c>
      <c r="W32" s="737">
        <v>3.0000000000000001E-3</v>
      </c>
      <c r="X32" s="738">
        <v>1.6E-2</v>
      </c>
      <c r="Y32" s="223">
        <v>4.8000000000000001E-2</v>
      </c>
      <c r="Z32" s="732">
        <v>0.63900000000000001</v>
      </c>
      <c r="AA32" s="732">
        <v>1.2E-2</v>
      </c>
      <c r="AB32" s="732">
        <v>7.0000000000000001E-3</v>
      </c>
      <c r="AC32" s="738">
        <v>0.65800000000000003</v>
      </c>
      <c r="AD32" s="737">
        <v>0.70600000000000007</v>
      </c>
      <c r="AE32" s="737">
        <v>2.7E-2</v>
      </c>
      <c r="AF32" s="737">
        <v>7.0999999999999994E-2</v>
      </c>
      <c r="AG32" s="740">
        <v>0.08</v>
      </c>
      <c r="AH32" s="514">
        <v>0.17799999999999999</v>
      </c>
      <c r="AI32" s="514">
        <v>0.88400000000000012</v>
      </c>
      <c r="AJ32" s="737">
        <v>0.02</v>
      </c>
      <c r="AK32" s="737">
        <v>7.5999999999999998E-2</v>
      </c>
      <c r="AL32" s="737">
        <v>7.0000000000000001E-3</v>
      </c>
      <c r="AM32" s="737">
        <v>0.10300000000000001</v>
      </c>
      <c r="AN32" s="737">
        <v>0.9870000000000001</v>
      </c>
      <c r="AO32" s="736">
        <v>1.7000000000000001E-2</v>
      </c>
      <c r="AP32" s="737">
        <v>3.7309999999999999E-3</v>
      </c>
      <c r="AQ32" s="738">
        <v>4.0000000000000001E-3</v>
      </c>
      <c r="AR32" s="223">
        <v>2.4731E-2</v>
      </c>
      <c r="AS32" s="732">
        <v>5.0999999999999997E-2</v>
      </c>
      <c r="AT32" s="732">
        <v>1.6E-2</v>
      </c>
      <c r="AU32" s="732">
        <v>1.7000000000000001E-2</v>
      </c>
      <c r="AV32" s="738">
        <v>8.4000000000000005E-2</v>
      </c>
      <c r="AW32" s="737">
        <v>0.10873100000000001</v>
      </c>
      <c r="AX32" s="737">
        <v>0</v>
      </c>
      <c r="AY32" s="737">
        <v>9.2999999999999999E-2</v>
      </c>
      <c r="AZ32" s="740">
        <v>4.3999999999999997E-2</v>
      </c>
      <c r="BA32" s="514">
        <v>0.13700000000000001</v>
      </c>
      <c r="BB32" s="514">
        <v>0.24573100000000003</v>
      </c>
      <c r="BC32" s="737">
        <v>1.0999999999999999E-2</v>
      </c>
      <c r="BD32" s="737">
        <v>1.2999999999999999E-2</v>
      </c>
      <c r="BE32" s="737">
        <v>0</v>
      </c>
      <c r="BF32" s="617">
        <v>2.4E-2</v>
      </c>
      <c r="BG32" s="630">
        <v>-7.9000000000000015E-2</v>
      </c>
      <c r="BH32" s="642">
        <v>-0.76699029126213591</v>
      </c>
      <c r="BI32" s="617">
        <v>0.26973100000000005</v>
      </c>
      <c r="BJ32" s="617">
        <v>-0.71726900000000005</v>
      </c>
      <c r="BK32" s="561">
        <v>-0.72671631205673748</v>
      </c>
      <c r="BL32" s="736">
        <v>1.3702000000000001E-2</v>
      </c>
      <c r="BM32" s="737">
        <v>3.1519999999999999E-2</v>
      </c>
      <c r="BN32" s="738">
        <v>0</v>
      </c>
      <c r="BO32" s="223">
        <v>4.5221999999999998E-2</v>
      </c>
      <c r="BP32" s="736">
        <v>3.5263000000000003E-2</v>
      </c>
      <c r="BQ32" s="737">
        <v>2.3146E-2</v>
      </c>
      <c r="BR32" s="738">
        <v>2.9801000000000001E-2</v>
      </c>
      <c r="BS32" s="732">
        <v>1.2801E-2</v>
      </c>
      <c r="BT32" s="750">
        <v>0.75299999999999989</v>
      </c>
      <c r="BU32" s="738">
        <v>8.8210000000000011E-2</v>
      </c>
      <c r="BV32" s="732">
        <v>4.2100000000000054E-3</v>
      </c>
      <c r="BW32" s="750">
        <v>5.0119047619047681E-2</v>
      </c>
      <c r="BX32" s="737">
        <v>0.133432</v>
      </c>
      <c r="BY32" s="617">
        <v>2.4700999999999987E-2</v>
      </c>
      <c r="BZ32" s="561">
        <v>0.22717532258509518</v>
      </c>
      <c r="CA32" s="617">
        <v>0</v>
      </c>
      <c r="CB32" s="617">
        <v>0</v>
      </c>
      <c r="CC32" s="561" t="e">
        <v>#DIV/0!</v>
      </c>
      <c r="CD32" s="617">
        <v>9.8099999999999993E-3</v>
      </c>
      <c r="CE32" s="617">
        <v>-8.319E-2</v>
      </c>
      <c r="CF32" s="561">
        <v>-0.89451612903225808</v>
      </c>
      <c r="CG32" s="617">
        <v>2.7299E-2</v>
      </c>
      <c r="CH32" s="617">
        <f t="shared" si="0"/>
        <v>-1.6700999999999997E-2</v>
      </c>
      <c r="CI32" s="561">
        <f t="shared" si="1"/>
        <v>-0.37956818181818175</v>
      </c>
      <c r="CJ32" s="617">
        <v>3.7109000000000003E-2</v>
      </c>
      <c r="CK32" s="617">
        <f t="shared" si="2"/>
        <v>-9.9891000000000008E-2</v>
      </c>
      <c r="CL32" s="561">
        <f t="shared" si="3"/>
        <v>-0.72913138686131385</v>
      </c>
      <c r="CM32" s="617">
        <v>0.25948199999999999</v>
      </c>
      <c r="CN32" s="617">
        <f t="shared" si="4"/>
        <v>1.3750999999999958E-2</v>
      </c>
      <c r="CO32" s="561">
        <f t="shared" si="5"/>
        <v>5.5959565541181033E-2</v>
      </c>
      <c r="CP32" s="617">
        <v>3.1767999999999998E-2</v>
      </c>
      <c r="CQ32" s="617">
        <f t="shared" si="30"/>
        <v>2.0767999999999998E-2</v>
      </c>
      <c r="CR32" s="561">
        <f t="shared" si="31"/>
        <v>1.8879999999999999</v>
      </c>
      <c r="CS32" s="617">
        <v>1.6205999999999998E-2</v>
      </c>
      <c r="CT32" s="617">
        <f t="shared" si="6"/>
        <v>3.2059999999999988E-3</v>
      </c>
      <c r="CU32" s="561">
        <f t="shared" si="7"/>
        <v>0.24661538461538454</v>
      </c>
      <c r="CV32" s="617">
        <v>1.2388999999999999E-2</v>
      </c>
      <c r="CW32" s="617">
        <f t="shared" si="8"/>
        <v>1.2388999999999999E-2</v>
      </c>
      <c r="CX32" s="561" t="e">
        <f t="shared" si="9"/>
        <v>#DIV/0!</v>
      </c>
      <c r="CY32" s="617">
        <v>6.0362999999999993E-2</v>
      </c>
      <c r="CZ32" s="617">
        <f t="shared" si="10"/>
        <v>3.6362999999999993E-2</v>
      </c>
      <c r="DA32" s="561">
        <f t="shared" si="11"/>
        <v>1.5151249999999996</v>
      </c>
      <c r="DB32" s="617">
        <v>0.31984499999999999</v>
      </c>
      <c r="DC32" s="617">
        <f t="shared" si="12"/>
        <v>5.0113999999999936E-2</v>
      </c>
      <c r="DD32" s="561">
        <f t="shared" si="13"/>
        <v>0.18579251179879186</v>
      </c>
      <c r="DE32" s="617">
        <v>2.1211999999999998E-2</v>
      </c>
      <c r="DF32" s="617">
        <f t="shared" si="32"/>
        <v>7.5099999999999976E-3</v>
      </c>
      <c r="DG32" s="561">
        <f t="shared" si="33"/>
        <v>0.54809516858852703</v>
      </c>
      <c r="DH32" s="617">
        <v>0</v>
      </c>
      <c r="DI32" s="617">
        <f t="shared" si="14"/>
        <v>-3.1519999999999999E-2</v>
      </c>
      <c r="DJ32" s="561">
        <f t="shared" si="15"/>
        <v>-1</v>
      </c>
      <c r="DK32" s="617">
        <v>0</v>
      </c>
      <c r="DL32" s="617">
        <f t="shared" si="16"/>
        <v>0</v>
      </c>
      <c r="DM32" s="561" t="e">
        <f t="shared" si="17"/>
        <v>#DIV/0!</v>
      </c>
      <c r="DN32" s="617">
        <v>2.1211999999999998E-2</v>
      </c>
      <c r="DO32" s="617">
        <f t="shared" si="18"/>
        <v>-2.401E-2</v>
      </c>
      <c r="DP32" s="561">
        <f t="shared" si="19"/>
        <v>-0.53093626995710053</v>
      </c>
      <c r="DQ32" s="617">
        <v>0</v>
      </c>
      <c r="DR32" s="617">
        <f t="shared" si="20"/>
        <v>-3.5263000000000003E-2</v>
      </c>
      <c r="DS32" s="561">
        <f t="shared" si="21"/>
        <v>-1</v>
      </c>
      <c r="DT32" s="617">
        <v>0</v>
      </c>
      <c r="DU32" s="617">
        <f t="shared" si="22"/>
        <v>-2.3146E-2</v>
      </c>
      <c r="DV32" s="561">
        <f t="shared" si="23"/>
        <v>-1</v>
      </c>
      <c r="DW32" s="617">
        <v>4.9685E-2</v>
      </c>
      <c r="DX32" s="617">
        <f t="shared" si="24"/>
        <v>1.9883999999999999E-2</v>
      </c>
      <c r="DY32" s="561">
        <f t="shared" si="25"/>
        <v>0.66722593201570413</v>
      </c>
      <c r="DZ32" s="617">
        <v>4.9685E-2</v>
      </c>
      <c r="EA32" s="617">
        <f t="shared" si="26"/>
        <v>-3.8525000000000011E-2</v>
      </c>
      <c r="EB32" s="561">
        <f t="shared" si="27"/>
        <v>-0.43674186600158721</v>
      </c>
      <c r="EC32" s="617">
        <v>7.0897000000000002E-2</v>
      </c>
      <c r="ED32" s="617">
        <f t="shared" si="28"/>
        <v>-6.2534999999999993E-2</v>
      </c>
      <c r="EE32" s="561">
        <f t="shared" si="29"/>
        <v>-0.46866568739133041</v>
      </c>
    </row>
    <row r="33" spans="1:135" x14ac:dyDescent="0.25">
      <c r="A33" s="6" t="s">
        <v>35</v>
      </c>
      <c r="B33" s="246">
        <v>114.74139700000001</v>
      </c>
      <c r="C33" s="43">
        <v>11.568300000000001</v>
      </c>
      <c r="D33" s="741">
        <v>10.6305</v>
      </c>
      <c r="E33" s="743">
        <v>10.089</v>
      </c>
      <c r="F33" s="141">
        <v>32.287799999999997</v>
      </c>
      <c r="G33" s="43">
        <v>9.3565000000000005</v>
      </c>
      <c r="H33" s="741">
        <v>9.0079999999999991</v>
      </c>
      <c r="I33" s="743">
        <v>8.7789999999999999</v>
      </c>
      <c r="J33" s="141">
        <v>27.1435</v>
      </c>
      <c r="K33" s="741">
        <v>59.431299999999993</v>
      </c>
      <c r="L33" s="43">
        <v>8.5711999999999993</v>
      </c>
      <c r="M33" s="741">
        <v>8.1739999999999995</v>
      </c>
      <c r="N33" s="743">
        <v>8.9100999999999999</v>
      </c>
      <c r="O33" s="141">
        <v>25.655299999999997</v>
      </c>
      <c r="P33" s="514">
        <v>85.08659999999999</v>
      </c>
      <c r="Q33" s="43">
        <v>9.8058639999999997</v>
      </c>
      <c r="R33" s="741">
        <v>10.666700000000001</v>
      </c>
      <c r="S33" s="743">
        <v>12.419</v>
      </c>
      <c r="T33" s="141">
        <v>32.891564000000002</v>
      </c>
      <c r="U33" s="741">
        <v>117.97816399999999</v>
      </c>
      <c r="V33" s="43">
        <v>12.521599999999999</v>
      </c>
      <c r="W33" s="741">
        <v>11.721500000000001</v>
      </c>
      <c r="X33" s="743">
        <v>11.381399999999999</v>
      </c>
      <c r="Y33" s="141">
        <v>35.624499999999998</v>
      </c>
      <c r="Z33" s="43">
        <v>9.6974</v>
      </c>
      <c r="AA33" s="741">
        <v>9.0031999999999996</v>
      </c>
      <c r="AB33" s="741">
        <v>9.0690000000000008</v>
      </c>
      <c r="AC33" s="743">
        <v>27.769600000000004</v>
      </c>
      <c r="AD33" s="741">
        <v>63.394100000000002</v>
      </c>
      <c r="AE33" s="741">
        <v>8.3482000000000003</v>
      </c>
      <c r="AF33" s="741">
        <v>8.5630000000000006</v>
      </c>
      <c r="AG33" s="741">
        <v>9.1753</v>
      </c>
      <c r="AH33" s="514">
        <v>26.086500000000001</v>
      </c>
      <c r="AI33" s="514">
        <v>89.48060000000001</v>
      </c>
      <c r="AJ33" s="741">
        <v>9.6032429999999991</v>
      </c>
      <c r="AK33" s="741">
        <v>9.6376000000000008</v>
      </c>
      <c r="AL33" s="741">
        <v>11.43</v>
      </c>
      <c r="AM33" s="741">
        <v>30.670842999999998</v>
      </c>
      <c r="AN33" s="741">
        <v>120.151443</v>
      </c>
      <c r="AO33" s="43">
        <v>11.805636</v>
      </c>
      <c r="AP33" s="741">
        <v>10.6663</v>
      </c>
      <c r="AQ33" s="743">
        <v>11.051</v>
      </c>
      <c r="AR33" s="141">
        <v>33.522936000000001</v>
      </c>
      <c r="AS33" s="43">
        <v>9.7624999999999993</v>
      </c>
      <c r="AT33" s="741">
        <v>8.9550999999999998</v>
      </c>
      <c r="AU33" s="741">
        <v>9.1386000000000003</v>
      </c>
      <c r="AV33" s="743">
        <v>27.856199999999998</v>
      </c>
      <c r="AW33" s="741">
        <v>61.379136000000003</v>
      </c>
      <c r="AX33" s="741">
        <v>9.1761999999999997</v>
      </c>
      <c r="AY33" s="741">
        <v>8.5332000000000008</v>
      </c>
      <c r="AZ33" s="741">
        <v>8.625</v>
      </c>
      <c r="BA33" s="514">
        <v>26.334400000000002</v>
      </c>
      <c r="BB33" s="514">
        <v>87.713536000000005</v>
      </c>
      <c r="BC33" s="741">
        <v>9.9993999999999996</v>
      </c>
      <c r="BD33" s="741">
        <v>10.3894</v>
      </c>
      <c r="BE33" s="741">
        <v>11.244672</v>
      </c>
      <c r="BF33" s="617">
        <v>31.633471999999998</v>
      </c>
      <c r="BG33" s="630">
        <v>0.96262899999999973</v>
      </c>
      <c r="BH33" s="642">
        <v>3.1385801818358816E-2</v>
      </c>
      <c r="BI33" s="617">
        <v>119.347008</v>
      </c>
      <c r="BJ33" s="617">
        <v>-0.80443499999999801</v>
      </c>
      <c r="BK33" s="561">
        <v>-6.6951755211129838E-3</v>
      </c>
      <c r="BL33" s="43">
        <v>11.767208999999999</v>
      </c>
      <c r="BM33" s="741">
        <v>10.031076000000001</v>
      </c>
      <c r="BN33" s="743">
        <v>10.749625</v>
      </c>
      <c r="BO33" s="141">
        <v>32.547910000000002</v>
      </c>
      <c r="BP33" s="43">
        <v>9.4735580000000006</v>
      </c>
      <c r="BQ33" s="741">
        <v>9.0821090000000009</v>
      </c>
      <c r="BR33" s="743">
        <v>9.5247010000000003</v>
      </c>
      <c r="BS33" s="732">
        <v>0.38610100000000003</v>
      </c>
      <c r="BT33" s="750">
        <v>4.2249469284135428E-2</v>
      </c>
      <c r="BU33" s="743">
        <v>28.080368</v>
      </c>
      <c r="BV33" s="732">
        <v>0.22416800000000237</v>
      </c>
      <c r="BW33" s="750">
        <v>8.0473287813844809E-3</v>
      </c>
      <c r="BX33" s="741">
        <v>60.628278000000002</v>
      </c>
      <c r="BY33" s="617">
        <v>-0.75085800000000091</v>
      </c>
      <c r="BZ33" s="561">
        <v>-1.2233114522824187E-2</v>
      </c>
      <c r="CA33" s="617">
        <v>8.880134</v>
      </c>
      <c r="CB33" s="617">
        <v>-0.29606599999999972</v>
      </c>
      <c r="CC33" s="561">
        <v>-3.226455395479607E-2</v>
      </c>
      <c r="CD33" s="617">
        <v>9.2699680000000004</v>
      </c>
      <c r="CE33" s="617">
        <v>0.73676799999999965</v>
      </c>
      <c r="CF33" s="561">
        <v>8.6341349083579377E-2</v>
      </c>
      <c r="CG33" s="617">
        <v>9.0234959999999997</v>
      </c>
      <c r="CH33" s="617">
        <f t="shared" si="0"/>
        <v>0.39849599999999974</v>
      </c>
      <c r="CI33" s="561">
        <f t="shared" si="1"/>
        <v>4.6202434782608666E-2</v>
      </c>
      <c r="CJ33" s="617">
        <v>27.173597999999998</v>
      </c>
      <c r="CK33" s="617">
        <f t="shared" si="2"/>
        <v>0.83919799999999611</v>
      </c>
      <c r="CL33" s="561">
        <f t="shared" si="3"/>
        <v>3.1866987666322226E-2</v>
      </c>
      <c r="CM33" s="617">
        <v>87.801875999999993</v>
      </c>
      <c r="CN33" s="617">
        <f t="shared" si="4"/>
        <v>8.8339999999988095E-2</v>
      </c>
      <c r="CO33" s="561">
        <f t="shared" si="5"/>
        <v>1.0071421587654168E-3</v>
      </c>
      <c r="CP33" s="617">
        <v>9.7259429999999991</v>
      </c>
      <c r="CQ33" s="617">
        <f t="shared" si="30"/>
        <v>-0.27345700000000051</v>
      </c>
      <c r="CR33" s="561">
        <f t="shared" si="31"/>
        <v>-2.7347340840450478E-2</v>
      </c>
      <c r="CS33" s="617">
        <v>10.229206</v>
      </c>
      <c r="CT33" s="617">
        <f t="shared" si="6"/>
        <v>-0.16019400000000061</v>
      </c>
      <c r="CU33" s="561">
        <f t="shared" si="7"/>
        <v>-1.5418984734440932E-2</v>
      </c>
      <c r="CV33" s="617">
        <v>11.988385000000001</v>
      </c>
      <c r="CW33" s="617">
        <f t="shared" si="8"/>
        <v>0.7437130000000014</v>
      </c>
      <c r="CX33" s="561">
        <f t="shared" si="9"/>
        <v>6.6139145721636122E-2</v>
      </c>
      <c r="CY33" s="617">
        <v>31.943534</v>
      </c>
      <c r="CZ33" s="617">
        <f t="shared" si="10"/>
        <v>0.31006200000000206</v>
      </c>
      <c r="DA33" s="561">
        <f t="shared" si="11"/>
        <v>9.8017062433109481E-3</v>
      </c>
      <c r="DB33" s="617">
        <v>119.74540999999999</v>
      </c>
      <c r="DC33" s="617">
        <f t="shared" si="12"/>
        <v>0.39840199999999015</v>
      </c>
      <c r="DD33" s="561">
        <f t="shared" si="13"/>
        <v>3.3381817162939698E-3</v>
      </c>
      <c r="DE33" s="617">
        <v>11.507733</v>
      </c>
      <c r="DF33" s="617">
        <f t="shared" si="32"/>
        <v>-0.25947599999999937</v>
      </c>
      <c r="DG33" s="561">
        <f t="shared" si="33"/>
        <v>-2.2050768368268074E-2</v>
      </c>
      <c r="DH33" s="617">
        <v>10.314123</v>
      </c>
      <c r="DI33" s="617">
        <f t="shared" si="14"/>
        <v>0.28304699999999983</v>
      </c>
      <c r="DJ33" s="561">
        <f t="shared" si="15"/>
        <v>2.8217012810988554E-2</v>
      </c>
      <c r="DK33" s="617">
        <v>10.881639</v>
      </c>
      <c r="DL33" s="617">
        <f t="shared" si="16"/>
        <v>0.13201399999999985</v>
      </c>
      <c r="DM33" s="561">
        <f t="shared" si="17"/>
        <v>1.2280800493040442E-2</v>
      </c>
      <c r="DN33" s="617">
        <v>32.703495000000004</v>
      </c>
      <c r="DO33" s="617">
        <f t="shared" si="18"/>
        <v>0.15558500000000208</v>
      </c>
      <c r="DP33" s="561">
        <f t="shared" si="19"/>
        <v>4.7801840425392003E-3</v>
      </c>
      <c r="DQ33" s="617">
        <v>10.007751000000001</v>
      </c>
      <c r="DR33" s="617">
        <f t="shared" si="20"/>
        <v>0.53419300000000014</v>
      </c>
      <c r="DS33" s="561">
        <f t="shared" si="21"/>
        <v>5.6387790099559229E-2</v>
      </c>
      <c r="DT33" s="617">
        <v>9.4615899999999993</v>
      </c>
      <c r="DU33" s="617">
        <f t="shared" si="22"/>
        <v>0.3794809999999984</v>
      </c>
      <c r="DV33" s="561">
        <f t="shared" si="23"/>
        <v>4.1783356707125886E-2</v>
      </c>
      <c r="DW33" s="617">
        <v>9.7181069999999998</v>
      </c>
      <c r="DX33" s="617">
        <f t="shared" si="24"/>
        <v>0.19340599999999952</v>
      </c>
      <c r="DY33" s="561">
        <f t="shared" si="25"/>
        <v>2.0305729282210489E-2</v>
      </c>
      <c r="DZ33" s="617">
        <v>29.187448</v>
      </c>
      <c r="EA33" s="617">
        <f t="shared" si="26"/>
        <v>1.1070799999999998</v>
      </c>
      <c r="EB33" s="561">
        <f t="shared" si="27"/>
        <v>3.9425409239650988E-2</v>
      </c>
      <c r="EC33" s="617">
        <v>61.890943000000007</v>
      </c>
      <c r="ED33" s="617">
        <f t="shared" si="28"/>
        <v>1.2626650000000055</v>
      </c>
      <c r="EE33" s="561">
        <f t="shared" si="29"/>
        <v>2.0826337835292065E-2</v>
      </c>
    </row>
    <row r="34" spans="1:135" x14ac:dyDescent="0.25">
      <c r="A34" s="5" t="s">
        <v>77</v>
      </c>
      <c r="B34" s="245">
        <v>246.476</v>
      </c>
      <c r="C34" s="733">
        <v>10.955</v>
      </c>
      <c r="D34" s="734">
        <v>9.0990000000000002</v>
      </c>
      <c r="E34" s="735">
        <v>9.8090000000000011</v>
      </c>
      <c r="F34" s="145">
        <v>29.863</v>
      </c>
      <c r="G34" s="733">
        <v>8.5830000000000002</v>
      </c>
      <c r="H34" s="734">
        <v>2.5529999999999999</v>
      </c>
      <c r="I34" s="735">
        <v>1.524</v>
      </c>
      <c r="J34" s="145">
        <v>12.66</v>
      </c>
      <c r="K34" s="734">
        <v>42.522999999999996</v>
      </c>
      <c r="L34" s="733">
        <v>5.0000000000000001E-3</v>
      </c>
      <c r="M34" s="734">
        <v>0.28999999999999998</v>
      </c>
      <c r="N34" s="735">
        <v>2.2759999999999998</v>
      </c>
      <c r="O34" s="145">
        <v>2.5709999999999997</v>
      </c>
      <c r="P34" s="734">
        <v>45.093999999999994</v>
      </c>
      <c r="Q34" s="733">
        <v>4.0970000000000004</v>
      </c>
      <c r="R34" s="734">
        <v>7.4289999999999994</v>
      </c>
      <c r="S34" s="735">
        <v>9.1470000000000002</v>
      </c>
      <c r="T34" s="145">
        <v>20.673000000000002</v>
      </c>
      <c r="U34" s="734">
        <v>65.766999999999996</v>
      </c>
      <c r="V34" s="733">
        <v>9.7669999999999995</v>
      </c>
      <c r="W34" s="734">
        <v>10.715</v>
      </c>
      <c r="X34" s="735">
        <v>10.556999999999999</v>
      </c>
      <c r="Y34" s="145">
        <v>31.039000000000001</v>
      </c>
      <c r="Z34" s="21">
        <v>6.8739999999999997</v>
      </c>
      <c r="AA34" s="21">
        <v>2.105</v>
      </c>
      <c r="AB34" s="21">
        <v>0.59099999999999997</v>
      </c>
      <c r="AC34" s="735">
        <v>9.57</v>
      </c>
      <c r="AD34" s="734">
        <v>40.609000000000002</v>
      </c>
      <c r="AE34" s="734">
        <v>0</v>
      </c>
      <c r="AF34" s="734">
        <v>0</v>
      </c>
      <c r="AG34" s="734">
        <v>2.3819999999999997</v>
      </c>
      <c r="AH34" s="503">
        <v>2.3819999999999997</v>
      </c>
      <c r="AI34" s="503">
        <v>42.991</v>
      </c>
      <c r="AJ34" s="734">
        <v>7.0259999999999998</v>
      </c>
      <c r="AK34" s="734">
        <v>8.16</v>
      </c>
      <c r="AL34" s="734">
        <v>10.56</v>
      </c>
      <c r="AM34" s="734">
        <v>25.746000000000002</v>
      </c>
      <c r="AN34" s="734">
        <v>68.736999999999995</v>
      </c>
      <c r="AO34" s="733">
        <v>11.465</v>
      </c>
      <c r="AP34" s="734">
        <v>12.100999999999999</v>
      </c>
      <c r="AQ34" s="735">
        <v>12.375999999999999</v>
      </c>
      <c r="AR34" s="145">
        <v>35.942</v>
      </c>
      <c r="AS34" s="21">
        <v>12.164000000000001</v>
      </c>
      <c r="AT34" s="21">
        <v>2.5019999999999998</v>
      </c>
      <c r="AU34" s="21">
        <v>1.171</v>
      </c>
      <c r="AV34" s="735">
        <v>15.837</v>
      </c>
      <c r="AW34" s="734">
        <v>51.778999999999996</v>
      </c>
      <c r="AX34" s="734">
        <v>0</v>
      </c>
      <c r="AY34" s="734">
        <v>0</v>
      </c>
      <c r="AZ34" s="734">
        <v>2.3519999999999999</v>
      </c>
      <c r="BA34" s="503">
        <v>2.3519999999999999</v>
      </c>
      <c r="BB34" s="503">
        <v>54.130999999999993</v>
      </c>
      <c r="BC34" s="734">
        <v>6.5179999999999998</v>
      </c>
      <c r="BD34" s="734">
        <v>7.7780000000000005</v>
      </c>
      <c r="BE34" s="734">
        <v>13.906000000000001</v>
      </c>
      <c r="BF34" s="619">
        <v>28.201999999999998</v>
      </c>
      <c r="BG34" s="632">
        <v>2.455999999999996</v>
      </c>
      <c r="BH34" s="643">
        <v>9.5393459178124695E-2</v>
      </c>
      <c r="BI34" s="619">
        <v>82.332999999999998</v>
      </c>
      <c r="BJ34" s="619">
        <v>13.596000000000004</v>
      </c>
      <c r="BK34" s="625">
        <v>0.19779740169050153</v>
      </c>
      <c r="BL34" s="733">
        <v>15.366</v>
      </c>
      <c r="BM34" s="734">
        <v>10.655000000000001</v>
      </c>
      <c r="BN34" s="735">
        <v>12.685</v>
      </c>
      <c r="BO34" s="145">
        <v>38.706000000000003</v>
      </c>
      <c r="BP34" s="733">
        <v>9.6850000000000005</v>
      </c>
      <c r="BQ34" s="734">
        <v>7.1059999999999999</v>
      </c>
      <c r="BR34" s="735">
        <v>1.905</v>
      </c>
      <c r="BS34" s="159">
        <v>0.73399999999999999</v>
      </c>
      <c r="BT34" s="752">
        <v>0.62681468830059772</v>
      </c>
      <c r="BU34" s="735">
        <v>18.696000000000002</v>
      </c>
      <c r="BV34" s="159">
        <v>2.8590000000000018</v>
      </c>
      <c r="BW34" s="752">
        <v>0.18052661488918367</v>
      </c>
      <c r="BX34" s="734">
        <v>57.402000000000001</v>
      </c>
      <c r="BY34" s="619">
        <v>5.6230000000000047</v>
      </c>
      <c r="BZ34" s="625">
        <v>0.10859614901794173</v>
      </c>
      <c r="CA34" s="619">
        <v>0</v>
      </c>
      <c r="CB34" s="619">
        <v>0</v>
      </c>
      <c r="CC34" s="625" t="e">
        <v>#DIV/0!</v>
      </c>
      <c r="CD34" s="619">
        <v>1E-3</v>
      </c>
      <c r="CE34" s="619">
        <v>1E-3</v>
      </c>
      <c r="CF34" s="625" t="e">
        <v>#DIV/0!</v>
      </c>
      <c r="CG34" s="619">
        <v>2.6320000000000001</v>
      </c>
      <c r="CH34" s="619">
        <f t="shared" si="0"/>
        <v>0.28000000000000025</v>
      </c>
      <c r="CI34" s="625">
        <f t="shared" si="1"/>
        <v>0.11904761904761917</v>
      </c>
      <c r="CJ34" s="619">
        <v>2.633</v>
      </c>
      <c r="CK34" s="619">
        <f t="shared" si="2"/>
        <v>0.28100000000000014</v>
      </c>
      <c r="CL34" s="625">
        <f t="shared" si="3"/>
        <v>0.11947278911564632</v>
      </c>
      <c r="CM34" s="619">
        <v>60.035000000000004</v>
      </c>
      <c r="CN34" s="619">
        <f t="shared" si="4"/>
        <v>5.9040000000000106</v>
      </c>
      <c r="CO34" s="625">
        <f t="shared" si="5"/>
        <v>0.10906874064768822</v>
      </c>
      <c r="CP34" s="619">
        <v>11.132000000000001</v>
      </c>
      <c r="CQ34" s="619">
        <f t="shared" si="30"/>
        <v>4.6140000000000017</v>
      </c>
      <c r="CR34" s="625">
        <f t="shared" si="31"/>
        <v>0.70788585455661268</v>
      </c>
      <c r="CS34" s="619">
        <v>15.940999999999999</v>
      </c>
      <c r="CT34" s="619">
        <f t="shared" si="6"/>
        <v>8.1629999999999985</v>
      </c>
      <c r="CU34" s="625">
        <f t="shared" si="7"/>
        <v>1.0494985857546926</v>
      </c>
      <c r="CV34" s="619">
        <v>13.77</v>
      </c>
      <c r="CW34" s="619">
        <f t="shared" si="8"/>
        <v>-0.13600000000000101</v>
      </c>
      <c r="CX34" s="625">
        <f t="shared" si="9"/>
        <v>-9.7799511002445716E-3</v>
      </c>
      <c r="CY34" s="619">
        <v>40.843000000000004</v>
      </c>
      <c r="CZ34" s="619">
        <f t="shared" si="10"/>
        <v>12.641000000000005</v>
      </c>
      <c r="DA34" s="625">
        <f t="shared" si="11"/>
        <v>0.44823062194170649</v>
      </c>
      <c r="DB34" s="619">
        <v>100.87800000000001</v>
      </c>
      <c r="DC34" s="619">
        <f t="shared" si="12"/>
        <v>18.545000000000016</v>
      </c>
      <c r="DD34" s="625">
        <f t="shared" si="13"/>
        <v>0.22524382689808481</v>
      </c>
      <c r="DE34" s="619">
        <v>13.327</v>
      </c>
      <c r="DF34" s="619">
        <f t="shared" si="32"/>
        <v>-2.0389999999999997</v>
      </c>
      <c r="DG34" s="625">
        <f t="shared" si="33"/>
        <v>-0.13269556162957177</v>
      </c>
      <c r="DH34" s="619">
        <v>10.385999999999999</v>
      </c>
      <c r="DI34" s="619">
        <f t="shared" si="14"/>
        <v>-0.2690000000000019</v>
      </c>
      <c r="DJ34" s="625">
        <f t="shared" si="15"/>
        <v>-2.5246363209760852E-2</v>
      </c>
      <c r="DK34" s="619">
        <v>11.721</v>
      </c>
      <c r="DL34" s="619">
        <f t="shared" si="16"/>
        <v>-0.96400000000000041</v>
      </c>
      <c r="DM34" s="625">
        <f t="shared" si="17"/>
        <v>-7.5995270003941698E-2</v>
      </c>
      <c r="DN34" s="619">
        <v>35.433999999999997</v>
      </c>
      <c r="DO34" s="619">
        <f t="shared" si="18"/>
        <v>-3.2720000000000056</v>
      </c>
      <c r="DP34" s="625">
        <f t="shared" si="19"/>
        <v>-8.4534697462925787E-2</v>
      </c>
      <c r="DQ34" s="619">
        <v>8.7510000000000012</v>
      </c>
      <c r="DR34" s="619">
        <f t="shared" si="20"/>
        <v>-0.93399999999999928</v>
      </c>
      <c r="DS34" s="625">
        <f t="shared" si="21"/>
        <v>-9.6437790397521858E-2</v>
      </c>
      <c r="DT34" s="619">
        <v>4.9569999999999999</v>
      </c>
      <c r="DU34" s="619">
        <f t="shared" si="22"/>
        <v>-2.149</v>
      </c>
      <c r="DV34" s="625">
        <f t="shared" si="23"/>
        <v>-0.30242048972699126</v>
      </c>
      <c r="DW34" s="619">
        <v>1.9319999999999999</v>
      </c>
      <c r="DX34" s="619">
        <f t="shared" si="24"/>
        <v>2.6999999999999913E-2</v>
      </c>
      <c r="DY34" s="625">
        <f t="shared" si="25"/>
        <v>1.4173228346456648E-2</v>
      </c>
      <c r="DZ34" s="619">
        <v>15.640000000000002</v>
      </c>
      <c r="EA34" s="619">
        <f t="shared" si="26"/>
        <v>-3.0559999999999992</v>
      </c>
      <c r="EB34" s="625">
        <f t="shared" si="27"/>
        <v>-0.16345742404792463</v>
      </c>
      <c r="EC34" s="619">
        <v>51.073999999999998</v>
      </c>
      <c r="ED34" s="619">
        <f t="shared" si="28"/>
        <v>-6.328000000000003</v>
      </c>
      <c r="EE34" s="625">
        <f t="shared" si="29"/>
        <v>-0.11024006132190521</v>
      </c>
    </row>
    <row r="35" spans="1:135" x14ac:dyDescent="0.25">
      <c r="A35" s="6" t="s">
        <v>36</v>
      </c>
      <c r="B35" s="246">
        <v>59.398000000000003</v>
      </c>
      <c r="C35" s="736">
        <v>10.955</v>
      </c>
      <c r="D35" s="737">
        <v>9.0990000000000002</v>
      </c>
      <c r="E35" s="738">
        <v>9.8090000000000011</v>
      </c>
      <c r="F35" s="223">
        <v>29.863</v>
      </c>
      <c r="G35" s="736">
        <v>8.5830000000000002</v>
      </c>
      <c r="H35" s="737">
        <v>2.5529999999999999</v>
      </c>
      <c r="I35" s="738">
        <v>1.524</v>
      </c>
      <c r="J35" s="223">
        <v>12.66</v>
      </c>
      <c r="K35" s="737">
        <v>42.522999999999996</v>
      </c>
      <c r="L35" s="736">
        <v>5.0000000000000001E-3</v>
      </c>
      <c r="M35" s="737">
        <v>0.28999999999999998</v>
      </c>
      <c r="N35" s="738">
        <v>2.2759999999999998</v>
      </c>
      <c r="O35" s="223">
        <v>2.5709999999999997</v>
      </c>
      <c r="P35" s="737">
        <v>45.093999999999994</v>
      </c>
      <c r="Q35" s="736">
        <v>4.0970000000000004</v>
      </c>
      <c r="R35" s="737">
        <v>7.4289999999999994</v>
      </c>
      <c r="S35" s="738">
        <v>9.1470000000000002</v>
      </c>
      <c r="T35" s="223">
        <v>20.673000000000002</v>
      </c>
      <c r="U35" s="737">
        <v>65.766999999999996</v>
      </c>
      <c r="V35" s="736">
        <v>9.7669999999999995</v>
      </c>
      <c r="W35" s="737">
        <v>10.715</v>
      </c>
      <c r="X35" s="738">
        <v>10.556999999999999</v>
      </c>
      <c r="Y35" s="223">
        <v>31.039000000000001</v>
      </c>
      <c r="Z35" s="732">
        <v>6.8739999999999997</v>
      </c>
      <c r="AA35" s="732">
        <v>2.105</v>
      </c>
      <c r="AB35" s="732">
        <v>0.59099999999999997</v>
      </c>
      <c r="AC35" s="738">
        <v>9.57</v>
      </c>
      <c r="AD35" s="737">
        <v>40.609000000000002</v>
      </c>
      <c r="AE35" s="737">
        <v>0</v>
      </c>
      <c r="AF35" s="737">
        <v>0</v>
      </c>
      <c r="AG35" s="737">
        <v>2.3819999999999997</v>
      </c>
      <c r="AH35" s="740">
        <v>2.3819999999999997</v>
      </c>
      <c r="AI35" s="740">
        <v>42.991</v>
      </c>
      <c r="AJ35" s="737">
        <v>7.0259999999999998</v>
      </c>
      <c r="AK35" s="737">
        <v>8.16</v>
      </c>
      <c r="AL35" s="737">
        <v>10.56</v>
      </c>
      <c r="AM35" s="737">
        <v>25.746000000000002</v>
      </c>
      <c r="AN35" s="737">
        <v>68.736999999999995</v>
      </c>
      <c r="AO35" s="736">
        <v>11.465</v>
      </c>
      <c r="AP35" s="736">
        <v>12.100999999999999</v>
      </c>
      <c r="AQ35" s="736">
        <v>12.375999999999999</v>
      </c>
      <c r="AR35" s="223">
        <v>35.942</v>
      </c>
      <c r="AS35" s="732">
        <v>12.164000000000001</v>
      </c>
      <c r="AT35" s="732">
        <v>2.5019999999999998</v>
      </c>
      <c r="AU35" s="732">
        <v>1.171</v>
      </c>
      <c r="AV35" s="738">
        <v>15.837</v>
      </c>
      <c r="AW35" s="737">
        <v>51.778999999999996</v>
      </c>
      <c r="AX35" s="737">
        <v>0</v>
      </c>
      <c r="AY35" s="737">
        <v>0</v>
      </c>
      <c r="AZ35" s="737">
        <v>2.3519999999999999</v>
      </c>
      <c r="BA35" s="740">
        <v>2.3519999999999999</v>
      </c>
      <c r="BB35" s="740">
        <v>54.130999999999993</v>
      </c>
      <c r="BC35" s="737">
        <v>6.5179999999999998</v>
      </c>
      <c r="BD35" s="737">
        <v>7.7780000000000005</v>
      </c>
      <c r="BE35" s="737">
        <v>13.906000000000001</v>
      </c>
      <c r="BF35" s="617">
        <v>28.201999999999998</v>
      </c>
      <c r="BG35" s="630">
        <v>2.455999999999996</v>
      </c>
      <c r="BH35" s="642">
        <v>9.5393459178124695E-2</v>
      </c>
      <c r="BI35" s="617">
        <v>82.332999999999998</v>
      </c>
      <c r="BJ35" s="617">
        <v>13.596000000000004</v>
      </c>
      <c r="BK35" s="561">
        <v>0.19779740169050153</v>
      </c>
      <c r="BL35" s="736">
        <v>15.366</v>
      </c>
      <c r="BM35" s="736">
        <v>10.655000000000001</v>
      </c>
      <c r="BN35" s="736">
        <v>12.685</v>
      </c>
      <c r="BO35" s="223">
        <v>38.706000000000003</v>
      </c>
      <c r="BP35" s="736">
        <v>9.6850000000000005</v>
      </c>
      <c r="BQ35" s="736">
        <v>7.1059999999999999</v>
      </c>
      <c r="BR35" s="736">
        <v>1.905</v>
      </c>
      <c r="BS35" s="732">
        <v>0.73399999999999999</v>
      </c>
      <c r="BT35" s="750">
        <v>0.62681468830059772</v>
      </c>
      <c r="BU35" s="738">
        <v>18.696000000000002</v>
      </c>
      <c r="BV35" s="732">
        <v>2.8590000000000018</v>
      </c>
      <c r="BW35" s="750">
        <v>0.18052661488918367</v>
      </c>
      <c r="BX35" s="737">
        <v>57.402000000000001</v>
      </c>
      <c r="BY35" s="617">
        <v>5.6230000000000047</v>
      </c>
      <c r="BZ35" s="561">
        <v>0.10859614901794173</v>
      </c>
      <c r="CA35" s="617">
        <v>0</v>
      </c>
      <c r="CB35" s="617">
        <v>0</v>
      </c>
      <c r="CC35" s="561" t="e">
        <v>#DIV/0!</v>
      </c>
      <c r="CD35" s="617">
        <v>1E-3</v>
      </c>
      <c r="CE35" s="617">
        <v>1E-3</v>
      </c>
      <c r="CF35" s="561" t="e">
        <v>#DIV/0!</v>
      </c>
      <c r="CG35" s="617">
        <v>2.6320000000000001</v>
      </c>
      <c r="CH35" s="617">
        <f t="shared" si="0"/>
        <v>0.28000000000000025</v>
      </c>
      <c r="CI35" s="561">
        <f t="shared" si="1"/>
        <v>0.11904761904761917</v>
      </c>
      <c r="CJ35" s="617">
        <v>2.633</v>
      </c>
      <c r="CK35" s="617">
        <f t="shared" si="2"/>
        <v>0.28100000000000014</v>
      </c>
      <c r="CL35" s="561">
        <f t="shared" si="3"/>
        <v>0.11947278911564632</v>
      </c>
      <c r="CM35" s="617">
        <v>60.035000000000004</v>
      </c>
      <c r="CN35" s="617">
        <f t="shared" si="4"/>
        <v>5.9040000000000106</v>
      </c>
      <c r="CO35" s="561">
        <f t="shared" si="5"/>
        <v>0.10906874064768822</v>
      </c>
      <c r="CP35" s="617">
        <v>11.132000000000001</v>
      </c>
      <c r="CQ35" s="617">
        <f t="shared" si="30"/>
        <v>4.6140000000000017</v>
      </c>
      <c r="CR35" s="561">
        <f t="shared" si="31"/>
        <v>0.70788585455661268</v>
      </c>
      <c r="CS35" s="617">
        <v>15.940999999999999</v>
      </c>
      <c r="CT35" s="617">
        <f t="shared" si="6"/>
        <v>8.1629999999999985</v>
      </c>
      <c r="CU35" s="561">
        <f t="shared" si="7"/>
        <v>1.0494985857546926</v>
      </c>
      <c r="CV35" s="617">
        <v>13.77</v>
      </c>
      <c r="CW35" s="617">
        <f t="shared" si="8"/>
        <v>-0.13600000000000101</v>
      </c>
      <c r="CX35" s="561">
        <f t="shared" si="9"/>
        <v>-9.7799511002445716E-3</v>
      </c>
      <c r="CY35" s="617">
        <v>40.843000000000004</v>
      </c>
      <c r="CZ35" s="617">
        <f t="shared" si="10"/>
        <v>12.641000000000005</v>
      </c>
      <c r="DA35" s="561">
        <f t="shared" si="11"/>
        <v>0.44823062194170649</v>
      </c>
      <c r="DB35" s="617">
        <v>100.87800000000001</v>
      </c>
      <c r="DC35" s="617">
        <f t="shared" si="12"/>
        <v>18.545000000000016</v>
      </c>
      <c r="DD35" s="561">
        <f t="shared" si="13"/>
        <v>0.22524382689808481</v>
      </c>
      <c r="DE35" s="617">
        <v>13.327</v>
      </c>
      <c r="DF35" s="617">
        <f t="shared" si="32"/>
        <v>-2.0389999999999997</v>
      </c>
      <c r="DG35" s="561">
        <f t="shared" si="33"/>
        <v>-0.13269556162957177</v>
      </c>
      <c r="DH35" s="617">
        <v>10.385999999999999</v>
      </c>
      <c r="DI35" s="617">
        <f t="shared" si="14"/>
        <v>-0.2690000000000019</v>
      </c>
      <c r="DJ35" s="561">
        <f t="shared" si="15"/>
        <v>-2.5246363209760852E-2</v>
      </c>
      <c r="DK35" s="617">
        <v>11.721</v>
      </c>
      <c r="DL35" s="617">
        <f t="shared" si="16"/>
        <v>-0.96400000000000041</v>
      </c>
      <c r="DM35" s="561">
        <f t="shared" si="17"/>
        <v>-7.5995270003941698E-2</v>
      </c>
      <c r="DN35" s="617">
        <v>35.433999999999997</v>
      </c>
      <c r="DO35" s="617">
        <f t="shared" si="18"/>
        <v>-3.2720000000000056</v>
      </c>
      <c r="DP35" s="561">
        <f t="shared" si="19"/>
        <v>-8.4534697462925787E-2</v>
      </c>
      <c r="DQ35" s="617">
        <v>8.7510000000000012</v>
      </c>
      <c r="DR35" s="617">
        <f t="shared" si="20"/>
        <v>-0.93399999999999928</v>
      </c>
      <c r="DS35" s="561">
        <f t="shared" si="21"/>
        <v>-9.6437790397521858E-2</v>
      </c>
      <c r="DT35" s="617">
        <v>4.9569999999999999</v>
      </c>
      <c r="DU35" s="617">
        <f t="shared" si="22"/>
        <v>-2.149</v>
      </c>
      <c r="DV35" s="561">
        <f t="shared" si="23"/>
        <v>-0.30242048972699126</v>
      </c>
      <c r="DW35" s="617">
        <v>1.9319999999999999</v>
      </c>
      <c r="DX35" s="617">
        <f t="shared" si="24"/>
        <v>2.6999999999999913E-2</v>
      </c>
      <c r="DY35" s="561">
        <f t="shared" si="25"/>
        <v>1.4173228346456648E-2</v>
      </c>
      <c r="DZ35" s="617">
        <v>15.640000000000002</v>
      </c>
      <c r="EA35" s="617">
        <f t="shared" si="26"/>
        <v>-3.0559999999999992</v>
      </c>
      <c r="EB35" s="561">
        <f t="shared" si="27"/>
        <v>-0.16345742404792463</v>
      </c>
      <c r="EC35" s="617">
        <v>51.073999999999998</v>
      </c>
      <c r="ED35" s="617">
        <f t="shared" si="28"/>
        <v>-6.328000000000003</v>
      </c>
      <c r="EE35" s="561">
        <f t="shared" si="29"/>
        <v>-0.11024006132190521</v>
      </c>
    </row>
    <row r="36" spans="1:135" x14ac:dyDescent="0.25">
      <c r="A36" s="58" t="s">
        <v>37</v>
      </c>
      <c r="B36" s="247">
        <v>16.134</v>
      </c>
      <c r="C36" s="736">
        <v>1.9990000000000001</v>
      </c>
      <c r="D36" s="737">
        <v>1.028</v>
      </c>
      <c r="E36" s="738">
        <v>6.3390000000000004</v>
      </c>
      <c r="F36" s="223">
        <v>9.3659999999999997</v>
      </c>
      <c r="G36" s="736">
        <v>3.55</v>
      </c>
      <c r="H36" s="60">
        <v>0</v>
      </c>
      <c r="I36" s="739">
        <v>0</v>
      </c>
      <c r="J36" s="223">
        <v>3.55</v>
      </c>
      <c r="K36" s="737">
        <v>12.916</v>
      </c>
      <c r="L36" s="736"/>
      <c r="M36" s="60">
        <v>0.28999999999999998</v>
      </c>
      <c r="N36" s="739">
        <v>0</v>
      </c>
      <c r="O36" s="223">
        <v>0.28999999999999998</v>
      </c>
      <c r="P36" s="737">
        <v>13.206</v>
      </c>
      <c r="Q36" s="736">
        <v>0.88100000000000001</v>
      </c>
      <c r="R36" s="60">
        <v>2.1669999999999998</v>
      </c>
      <c r="S36" s="739">
        <v>2.2490000000000001</v>
      </c>
      <c r="T36" s="223">
        <v>5.2970000000000006</v>
      </c>
      <c r="U36" s="737">
        <v>18.503</v>
      </c>
      <c r="V36" s="736">
        <v>2.0270000000000001</v>
      </c>
      <c r="W36" s="60">
        <v>2.282</v>
      </c>
      <c r="X36" s="739">
        <v>5.0739999999999998</v>
      </c>
      <c r="Y36" s="223">
        <v>9.3829999999999991</v>
      </c>
      <c r="Z36" s="60">
        <v>3.0859999999999999</v>
      </c>
      <c r="AA36" s="60">
        <v>0</v>
      </c>
      <c r="AB36" s="60">
        <v>0</v>
      </c>
      <c r="AC36" s="738">
        <v>3.0859999999999999</v>
      </c>
      <c r="AD36" s="737">
        <v>12.468999999999999</v>
      </c>
      <c r="AE36" s="737"/>
      <c r="AF36" s="737">
        <v>0</v>
      </c>
      <c r="AG36" s="60">
        <v>0.36799999999999999</v>
      </c>
      <c r="AH36" s="740">
        <v>0.36799999999999999</v>
      </c>
      <c r="AI36" s="740">
        <v>12.837</v>
      </c>
      <c r="AJ36" s="737">
        <v>0.94599999999999995</v>
      </c>
      <c r="AK36" s="737">
        <v>2.5550000000000002</v>
      </c>
      <c r="AL36" s="737">
        <v>2.5030000000000001</v>
      </c>
      <c r="AM36" s="737">
        <v>6.0039999999999996</v>
      </c>
      <c r="AN36" s="737">
        <v>18.841000000000001</v>
      </c>
      <c r="AO36" s="736">
        <v>2.4380000000000002</v>
      </c>
      <c r="AP36" s="60">
        <v>2.2839999999999998</v>
      </c>
      <c r="AQ36" s="739">
        <v>4.8079999999999998</v>
      </c>
      <c r="AR36" s="223">
        <v>9.5299999999999994</v>
      </c>
      <c r="AS36" s="60">
        <v>1.601</v>
      </c>
      <c r="AT36" s="60">
        <v>0</v>
      </c>
      <c r="AU36" s="60">
        <v>0</v>
      </c>
      <c r="AV36" s="738">
        <v>1.601</v>
      </c>
      <c r="AW36" s="737">
        <v>11.131</v>
      </c>
      <c r="AX36" s="737">
        <v>0</v>
      </c>
      <c r="AY36" s="737">
        <v>0</v>
      </c>
      <c r="AZ36" s="60">
        <v>0</v>
      </c>
      <c r="BA36" s="740">
        <v>0</v>
      </c>
      <c r="BB36" s="740">
        <v>11.131</v>
      </c>
      <c r="BC36" s="737">
        <v>1.681</v>
      </c>
      <c r="BD36" s="737">
        <v>2.5329999999999999</v>
      </c>
      <c r="BE36" s="737">
        <v>2.5150000000000001</v>
      </c>
      <c r="BF36" s="617">
        <v>6.729000000000001</v>
      </c>
      <c r="BG36" s="630">
        <v>0.72500000000000142</v>
      </c>
      <c r="BH36" s="642">
        <v>0.12075283144570315</v>
      </c>
      <c r="BI36" s="617">
        <v>17.86</v>
      </c>
      <c r="BJ36" s="617">
        <v>-0.98100000000000165</v>
      </c>
      <c r="BK36" s="561">
        <v>-5.2067300037153097E-2</v>
      </c>
      <c r="BL36" s="736">
        <v>2.399</v>
      </c>
      <c r="BM36" s="60">
        <v>2.2229999999999999</v>
      </c>
      <c r="BN36" s="739">
        <v>3.9860000000000002</v>
      </c>
      <c r="BO36" s="223">
        <v>8.6080000000000005</v>
      </c>
      <c r="BP36" s="736">
        <v>1.869</v>
      </c>
      <c r="BQ36" s="60">
        <v>0</v>
      </c>
      <c r="BR36" s="739">
        <v>0</v>
      </c>
      <c r="BS36" s="732">
        <v>0</v>
      </c>
      <c r="BT36" s="750" t="e">
        <v>#DIV/0!</v>
      </c>
      <c r="BU36" s="738">
        <v>1.869</v>
      </c>
      <c r="BV36" s="732">
        <v>0.26800000000000002</v>
      </c>
      <c r="BW36" s="750">
        <v>0.1673953778888195</v>
      </c>
      <c r="BX36" s="737">
        <v>10.477</v>
      </c>
      <c r="BY36" s="617">
        <v>-0.65399999999999991</v>
      </c>
      <c r="BZ36" s="561">
        <v>-5.8754828856347127E-2</v>
      </c>
      <c r="CA36" s="617">
        <v>0</v>
      </c>
      <c r="CB36" s="617">
        <v>0</v>
      </c>
      <c r="CC36" s="561" t="e">
        <v>#DIV/0!</v>
      </c>
      <c r="CD36" s="617">
        <v>0</v>
      </c>
      <c r="CE36" s="617">
        <v>0</v>
      </c>
      <c r="CF36" s="561" t="e">
        <v>#DIV/0!</v>
      </c>
      <c r="CG36" s="617">
        <v>0</v>
      </c>
      <c r="CH36" s="617">
        <f t="shared" si="0"/>
        <v>0</v>
      </c>
      <c r="CI36" s="561" t="e">
        <f t="shared" si="1"/>
        <v>#DIV/0!</v>
      </c>
      <c r="CJ36" s="617">
        <v>0</v>
      </c>
      <c r="CK36" s="617">
        <f t="shared" si="2"/>
        <v>0</v>
      </c>
      <c r="CL36" s="561" t="e">
        <f t="shared" si="3"/>
        <v>#DIV/0!</v>
      </c>
      <c r="CM36" s="617">
        <v>10.477</v>
      </c>
      <c r="CN36" s="617">
        <f t="shared" si="4"/>
        <v>-0.65399999999999991</v>
      </c>
      <c r="CO36" s="561">
        <f t="shared" si="5"/>
        <v>-5.8754828856347127E-2</v>
      </c>
      <c r="CP36" s="617">
        <v>0.28699999999999998</v>
      </c>
      <c r="CQ36" s="617">
        <f t="shared" si="30"/>
        <v>-1.3940000000000001</v>
      </c>
      <c r="CR36" s="561">
        <f t="shared" si="31"/>
        <v>-0.8292682926829269</v>
      </c>
      <c r="CS36" s="617">
        <v>2.2770000000000001</v>
      </c>
      <c r="CT36" s="617">
        <f t="shared" si="6"/>
        <v>-0.25599999999999978</v>
      </c>
      <c r="CU36" s="561">
        <f t="shared" si="7"/>
        <v>-0.10106592972759565</v>
      </c>
      <c r="CV36" s="617">
        <v>2.581</v>
      </c>
      <c r="CW36" s="617">
        <f t="shared" si="8"/>
        <v>6.5999999999999837E-2</v>
      </c>
      <c r="CX36" s="561">
        <f t="shared" si="9"/>
        <v>2.6242544731610272E-2</v>
      </c>
      <c r="CY36" s="617">
        <v>5.1450000000000005</v>
      </c>
      <c r="CZ36" s="617">
        <f t="shared" si="10"/>
        <v>-1.5840000000000005</v>
      </c>
      <c r="DA36" s="561">
        <f t="shared" si="11"/>
        <v>-0.23539901917075351</v>
      </c>
      <c r="DB36" s="617">
        <v>15.622</v>
      </c>
      <c r="DC36" s="617">
        <f t="shared" si="12"/>
        <v>-2.2379999999999995</v>
      </c>
      <c r="DD36" s="561">
        <f t="shared" si="13"/>
        <v>-0.1253079507278835</v>
      </c>
      <c r="DE36" s="617">
        <v>2.2109999999999999</v>
      </c>
      <c r="DF36" s="617">
        <f t="shared" si="32"/>
        <v>-0.18800000000000017</v>
      </c>
      <c r="DG36" s="561">
        <f t="shared" si="33"/>
        <v>-7.8365985827428167E-2</v>
      </c>
      <c r="DH36" s="617">
        <v>2.016</v>
      </c>
      <c r="DI36" s="617">
        <f t="shared" si="14"/>
        <v>-0.20699999999999985</v>
      </c>
      <c r="DJ36" s="561">
        <f t="shared" si="15"/>
        <v>-9.3117408906882526E-2</v>
      </c>
      <c r="DK36" s="617">
        <v>2.7189999999999999</v>
      </c>
      <c r="DL36" s="617">
        <f t="shared" si="16"/>
        <v>-1.2670000000000003</v>
      </c>
      <c r="DM36" s="561">
        <f t="shared" si="17"/>
        <v>-0.31786251881585559</v>
      </c>
      <c r="DN36" s="617">
        <v>6.9459999999999997</v>
      </c>
      <c r="DO36" s="617">
        <f t="shared" si="18"/>
        <v>-1.6620000000000008</v>
      </c>
      <c r="DP36" s="561">
        <f t="shared" si="19"/>
        <v>-0.19307620817843874</v>
      </c>
      <c r="DQ36" s="617">
        <v>0.66900000000000004</v>
      </c>
      <c r="DR36" s="617">
        <f t="shared" si="20"/>
        <v>-1.2</v>
      </c>
      <c r="DS36" s="561">
        <f t="shared" si="21"/>
        <v>-0.6420545746388443</v>
      </c>
      <c r="DT36" s="617">
        <v>0</v>
      </c>
      <c r="DU36" s="617">
        <f t="shared" si="22"/>
        <v>0</v>
      </c>
      <c r="DV36" s="561" t="e">
        <f t="shared" si="23"/>
        <v>#DIV/0!</v>
      </c>
      <c r="DW36" s="617">
        <v>0</v>
      </c>
      <c r="DX36" s="617">
        <f t="shared" si="24"/>
        <v>0</v>
      </c>
      <c r="DY36" s="561" t="e">
        <f t="shared" si="25"/>
        <v>#DIV/0!</v>
      </c>
      <c r="DZ36" s="617">
        <v>0.66900000000000004</v>
      </c>
      <c r="EA36" s="617">
        <f t="shared" si="26"/>
        <v>-1.2</v>
      </c>
      <c r="EB36" s="561">
        <f t="shared" si="27"/>
        <v>-0.6420545746388443</v>
      </c>
      <c r="EC36" s="617">
        <v>7.6150000000000002</v>
      </c>
      <c r="ED36" s="617">
        <f t="shared" si="28"/>
        <v>-2.8620000000000001</v>
      </c>
      <c r="EE36" s="561">
        <f t="shared" si="29"/>
        <v>-0.27316980051541473</v>
      </c>
    </row>
    <row r="37" spans="1:135" x14ac:dyDescent="0.25">
      <c r="A37" s="58" t="s">
        <v>38</v>
      </c>
      <c r="B37" s="246">
        <v>43.264000000000003</v>
      </c>
      <c r="C37" s="736">
        <v>8.9559999999999995</v>
      </c>
      <c r="D37" s="737">
        <v>8.0709999999999997</v>
      </c>
      <c r="E37" s="738">
        <v>3.47</v>
      </c>
      <c r="F37" s="223">
        <v>20.497</v>
      </c>
      <c r="G37" s="736">
        <v>5.0330000000000004</v>
      </c>
      <c r="H37" s="737">
        <v>2.5529999999999999</v>
      </c>
      <c r="I37" s="738">
        <v>1.524</v>
      </c>
      <c r="J37" s="223">
        <v>9.11</v>
      </c>
      <c r="K37" s="737">
        <v>29.606999999999999</v>
      </c>
      <c r="L37" s="736">
        <v>5.0000000000000001E-3</v>
      </c>
      <c r="M37" s="737">
        <v>0</v>
      </c>
      <c r="N37" s="738">
        <v>2.2759999999999998</v>
      </c>
      <c r="O37" s="223">
        <v>2.2809999999999997</v>
      </c>
      <c r="P37" s="737">
        <v>31.887999999999998</v>
      </c>
      <c r="Q37" s="736">
        <v>3.2160000000000002</v>
      </c>
      <c r="R37" s="737">
        <v>5.2619999999999996</v>
      </c>
      <c r="S37" s="738">
        <v>6.8979999999999997</v>
      </c>
      <c r="T37" s="223">
        <v>15.376000000000001</v>
      </c>
      <c r="U37" s="737">
        <v>47.263999999999996</v>
      </c>
      <c r="V37" s="736">
        <v>7.74</v>
      </c>
      <c r="W37" s="737">
        <v>8.4329999999999998</v>
      </c>
      <c r="X37" s="738">
        <v>5.4829999999999997</v>
      </c>
      <c r="Y37" s="223">
        <v>21.656000000000002</v>
      </c>
      <c r="Z37" s="732">
        <v>3.7879999999999998</v>
      </c>
      <c r="AA37" s="732">
        <v>2.105</v>
      </c>
      <c r="AB37" s="732">
        <v>0.59099999999999997</v>
      </c>
      <c r="AC37" s="738">
        <v>6.484</v>
      </c>
      <c r="AD37" s="737">
        <v>28.14</v>
      </c>
      <c r="AE37" s="737">
        <v>0</v>
      </c>
      <c r="AF37" s="737">
        <v>0</v>
      </c>
      <c r="AG37" s="60">
        <v>2.0139999999999998</v>
      </c>
      <c r="AH37" s="740">
        <v>2.0139999999999998</v>
      </c>
      <c r="AI37" s="740">
        <v>30.154</v>
      </c>
      <c r="AJ37" s="737">
        <v>6.08</v>
      </c>
      <c r="AK37" s="737">
        <v>5.6050000000000004</v>
      </c>
      <c r="AL37" s="737">
        <v>8.0570000000000004</v>
      </c>
      <c r="AM37" s="737">
        <v>19.742000000000001</v>
      </c>
      <c r="AN37" s="737">
        <v>49.896000000000001</v>
      </c>
      <c r="AO37" s="736">
        <v>9.0269999999999992</v>
      </c>
      <c r="AP37" s="737">
        <v>9.8170000000000002</v>
      </c>
      <c r="AQ37" s="738">
        <v>7.5679999999999996</v>
      </c>
      <c r="AR37" s="223">
        <v>26.411999999999999</v>
      </c>
      <c r="AS37" s="732">
        <v>10.563000000000001</v>
      </c>
      <c r="AT37" s="732">
        <v>2.5019999999999998</v>
      </c>
      <c r="AU37" s="732">
        <v>1.171</v>
      </c>
      <c r="AV37" s="738">
        <v>14.236000000000001</v>
      </c>
      <c r="AW37" s="737">
        <v>40.647999999999996</v>
      </c>
      <c r="AX37" s="737">
        <v>0</v>
      </c>
      <c r="AY37" s="737">
        <v>0</v>
      </c>
      <c r="AZ37" s="60">
        <v>2.3519999999999999</v>
      </c>
      <c r="BA37" s="740">
        <v>2.3519999999999999</v>
      </c>
      <c r="BB37" s="740">
        <v>42.999999999999993</v>
      </c>
      <c r="BC37" s="737">
        <v>4.8369999999999997</v>
      </c>
      <c r="BD37" s="737">
        <v>5.2450000000000001</v>
      </c>
      <c r="BE37" s="737">
        <v>11.391</v>
      </c>
      <c r="BF37" s="617">
        <v>21.472999999999999</v>
      </c>
      <c r="BG37" s="630">
        <v>1.7309999999999981</v>
      </c>
      <c r="BH37" s="642">
        <v>8.7681086009522735E-2</v>
      </c>
      <c r="BI37" s="617">
        <v>64.472999999999985</v>
      </c>
      <c r="BJ37" s="617">
        <v>14.576999999999984</v>
      </c>
      <c r="BK37" s="561">
        <v>0.29214766714766682</v>
      </c>
      <c r="BL37" s="736">
        <v>12.967000000000001</v>
      </c>
      <c r="BM37" s="737">
        <v>8.4320000000000004</v>
      </c>
      <c r="BN37" s="738">
        <v>8.6989999999999998</v>
      </c>
      <c r="BO37" s="223">
        <v>30.097999999999999</v>
      </c>
      <c r="BP37" s="736">
        <v>7.8159999999999998</v>
      </c>
      <c r="BQ37" s="737">
        <v>7.1059999999999999</v>
      </c>
      <c r="BR37" s="738">
        <v>1.905</v>
      </c>
      <c r="BS37" s="732">
        <v>0.73399999999999999</v>
      </c>
      <c r="BT37" s="750">
        <v>0.62681468830059772</v>
      </c>
      <c r="BU37" s="738">
        <v>16.827000000000002</v>
      </c>
      <c r="BV37" s="732">
        <v>2.5910000000000011</v>
      </c>
      <c r="BW37" s="750">
        <v>0.18200337173363312</v>
      </c>
      <c r="BX37" s="737">
        <v>46.924999999999997</v>
      </c>
      <c r="BY37" s="617">
        <v>6.277000000000001</v>
      </c>
      <c r="BZ37" s="561">
        <v>0.15442334186183826</v>
      </c>
      <c r="CA37" s="617">
        <v>0</v>
      </c>
      <c r="CB37" s="617">
        <v>0</v>
      </c>
      <c r="CC37" s="561" t="e">
        <v>#DIV/0!</v>
      </c>
      <c r="CD37" s="617">
        <v>1E-3</v>
      </c>
      <c r="CE37" s="617">
        <v>1E-3</v>
      </c>
      <c r="CF37" s="561" t="e">
        <v>#DIV/0!</v>
      </c>
      <c r="CG37" s="617">
        <v>2.6320000000000001</v>
      </c>
      <c r="CH37" s="617">
        <f t="shared" si="0"/>
        <v>0.28000000000000025</v>
      </c>
      <c r="CI37" s="561">
        <f t="shared" si="1"/>
        <v>0.11904761904761917</v>
      </c>
      <c r="CJ37" s="617">
        <v>2.633</v>
      </c>
      <c r="CK37" s="617">
        <f t="shared" si="2"/>
        <v>0.28100000000000014</v>
      </c>
      <c r="CL37" s="561">
        <f t="shared" si="3"/>
        <v>0.11947278911564632</v>
      </c>
      <c r="CM37" s="617">
        <v>49.558</v>
      </c>
      <c r="CN37" s="617">
        <f t="shared" si="4"/>
        <v>6.5580000000000069</v>
      </c>
      <c r="CO37" s="561">
        <f t="shared" si="5"/>
        <v>0.15251162790697692</v>
      </c>
      <c r="CP37" s="617">
        <v>10.845000000000001</v>
      </c>
      <c r="CQ37" s="617">
        <f t="shared" si="30"/>
        <v>6.0080000000000009</v>
      </c>
      <c r="CR37" s="561">
        <f t="shared" si="31"/>
        <v>1.2420922059127562</v>
      </c>
      <c r="CS37" s="617">
        <v>13.664</v>
      </c>
      <c r="CT37" s="617">
        <f t="shared" si="6"/>
        <v>8.4190000000000005</v>
      </c>
      <c r="CU37" s="561">
        <f t="shared" si="7"/>
        <v>1.6051477597712107</v>
      </c>
      <c r="CV37" s="617">
        <v>11.189</v>
      </c>
      <c r="CW37" s="617">
        <f t="shared" si="8"/>
        <v>-0.20199999999999996</v>
      </c>
      <c r="CX37" s="561">
        <f t="shared" si="9"/>
        <v>-1.7733298217891314E-2</v>
      </c>
      <c r="CY37" s="617">
        <v>35.698</v>
      </c>
      <c r="CZ37" s="617">
        <f t="shared" si="10"/>
        <v>14.225000000000001</v>
      </c>
      <c r="DA37" s="561">
        <f t="shared" si="11"/>
        <v>0.6624598332790016</v>
      </c>
      <c r="DB37" s="617">
        <v>85.256</v>
      </c>
      <c r="DC37" s="617">
        <f t="shared" si="12"/>
        <v>20.783000000000015</v>
      </c>
      <c r="DD37" s="561">
        <f t="shared" si="13"/>
        <v>0.32235199230685746</v>
      </c>
      <c r="DE37" s="617">
        <v>11.116</v>
      </c>
      <c r="DF37" s="617">
        <f t="shared" si="32"/>
        <v>-1.8510000000000009</v>
      </c>
      <c r="DG37" s="561">
        <f t="shared" si="33"/>
        <v>-0.14274697308552486</v>
      </c>
      <c r="DH37" s="617">
        <v>8.3699999999999992</v>
      </c>
      <c r="DI37" s="617">
        <f t="shared" si="14"/>
        <v>-6.2000000000001165E-2</v>
      </c>
      <c r="DJ37" s="561">
        <f t="shared" si="15"/>
        <v>-7.352941176470726E-3</v>
      </c>
      <c r="DK37" s="617">
        <v>9.0020000000000007</v>
      </c>
      <c r="DL37" s="617">
        <f t="shared" si="16"/>
        <v>0.30300000000000082</v>
      </c>
      <c r="DM37" s="561">
        <f t="shared" si="17"/>
        <v>3.4831589837912499E-2</v>
      </c>
      <c r="DN37" s="617">
        <v>28.488</v>
      </c>
      <c r="DO37" s="617">
        <f t="shared" si="18"/>
        <v>-1.6099999999999994</v>
      </c>
      <c r="DP37" s="561">
        <f t="shared" si="19"/>
        <v>-5.3491926373845422E-2</v>
      </c>
      <c r="DQ37" s="617">
        <v>8.0820000000000007</v>
      </c>
      <c r="DR37" s="617">
        <f t="shared" si="20"/>
        <v>0.2660000000000009</v>
      </c>
      <c r="DS37" s="561">
        <f t="shared" si="21"/>
        <v>3.4032753326509839E-2</v>
      </c>
      <c r="DT37" s="617">
        <v>4.9569999999999999</v>
      </c>
      <c r="DU37" s="617">
        <f t="shared" si="22"/>
        <v>-2.149</v>
      </c>
      <c r="DV37" s="561">
        <f t="shared" si="23"/>
        <v>-0.30242048972699126</v>
      </c>
      <c r="DW37" s="617">
        <v>1.9319999999999999</v>
      </c>
      <c r="DX37" s="617">
        <f t="shared" si="24"/>
        <v>2.6999999999999913E-2</v>
      </c>
      <c r="DY37" s="561">
        <f t="shared" si="25"/>
        <v>1.4173228346456648E-2</v>
      </c>
      <c r="DZ37" s="617">
        <v>14.971000000000002</v>
      </c>
      <c r="EA37" s="617">
        <f t="shared" si="26"/>
        <v>-1.8559999999999999</v>
      </c>
      <c r="EB37" s="561">
        <f t="shared" si="27"/>
        <v>-0.11029892434777439</v>
      </c>
      <c r="EC37" s="617">
        <v>43.459000000000003</v>
      </c>
      <c r="ED37" s="617">
        <f t="shared" si="28"/>
        <v>-3.465999999999994</v>
      </c>
      <c r="EE37" s="561">
        <f t="shared" si="29"/>
        <v>-7.3862546616941804E-2</v>
      </c>
    </row>
    <row r="38" spans="1:135" x14ac:dyDescent="0.25">
      <c r="A38" s="5" t="s">
        <v>79</v>
      </c>
      <c r="C38" s="733">
        <v>19.189</v>
      </c>
      <c r="D38" s="734">
        <v>16.798999999999999</v>
      </c>
      <c r="E38" s="735">
        <v>16.236000000000001</v>
      </c>
      <c r="F38" s="145">
        <v>52.224000000000004</v>
      </c>
      <c r="G38" s="733">
        <v>17.223999999999997</v>
      </c>
      <c r="H38" s="734">
        <v>13.827999999999999</v>
      </c>
      <c r="I38" s="735">
        <v>10.125999999999999</v>
      </c>
      <c r="J38" s="145">
        <v>41.177999999999997</v>
      </c>
      <c r="K38" s="734">
        <v>93.402000000000001</v>
      </c>
      <c r="L38" s="733">
        <v>9.6869999999999994</v>
      </c>
      <c r="M38" s="734">
        <v>11.827000000000002</v>
      </c>
      <c r="N38" s="735">
        <v>13.777000000000001</v>
      </c>
      <c r="O38" s="145">
        <v>35.290999999999997</v>
      </c>
      <c r="P38" s="734">
        <v>128.69299999999998</v>
      </c>
      <c r="Q38" s="733">
        <v>16.34</v>
      </c>
      <c r="R38" s="734">
        <v>16.436</v>
      </c>
      <c r="S38" s="735">
        <v>18.533000000000001</v>
      </c>
      <c r="T38" s="145">
        <v>51.308999999999997</v>
      </c>
      <c r="U38" s="734">
        <v>180.00199999999998</v>
      </c>
      <c r="V38" s="733">
        <v>18.469000000000001</v>
      </c>
      <c r="W38" s="734">
        <v>16.902000000000001</v>
      </c>
      <c r="X38" s="735">
        <v>18.266999999999999</v>
      </c>
      <c r="Y38" s="145">
        <v>53.637999999999998</v>
      </c>
      <c r="Z38" s="21">
        <v>15.798</v>
      </c>
      <c r="AA38" s="21">
        <v>13.901</v>
      </c>
      <c r="AB38" s="21">
        <v>8.83</v>
      </c>
      <c r="AC38" s="735">
        <v>38.528999999999996</v>
      </c>
      <c r="AD38" s="734">
        <v>92.167000000000002</v>
      </c>
      <c r="AE38" s="734">
        <v>8.3820000000000014</v>
      </c>
      <c r="AF38" s="734">
        <v>10.233000000000001</v>
      </c>
      <c r="AG38" s="734">
        <v>12.071999999999999</v>
      </c>
      <c r="AH38" s="734">
        <v>30.687000000000001</v>
      </c>
      <c r="AI38" s="734">
        <v>122.854</v>
      </c>
      <c r="AJ38" s="734">
        <v>14.197000000000001</v>
      </c>
      <c r="AK38" s="734">
        <v>17.863</v>
      </c>
      <c r="AL38" s="734">
        <v>20.451999999999998</v>
      </c>
      <c r="AM38" s="734">
        <v>52.512</v>
      </c>
      <c r="AN38" s="734">
        <v>175.36599999999999</v>
      </c>
      <c r="AO38" s="733">
        <v>20.251000000000001</v>
      </c>
      <c r="AP38" s="734">
        <v>18.375</v>
      </c>
      <c r="AQ38" s="735">
        <v>19.3</v>
      </c>
      <c r="AR38" s="145">
        <v>57.926000000000002</v>
      </c>
      <c r="AS38" s="21">
        <v>18.448</v>
      </c>
      <c r="AT38" s="21">
        <v>18.057000000000002</v>
      </c>
      <c r="AU38" s="21">
        <v>11.106000000000002</v>
      </c>
      <c r="AV38" s="735">
        <v>47.610999999999997</v>
      </c>
      <c r="AW38" s="734">
        <v>105.53700000000001</v>
      </c>
      <c r="AX38" s="734">
        <v>11.831999999999999</v>
      </c>
      <c r="AY38" s="734">
        <v>12.116</v>
      </c>
      <c r="AZ38" s="734">
        <v>12.389000000000001</v>
      </c>
      <c r="BA38" s="734">
        <v>36.337000000000003</v>
      </c>
      <c r="BB38" s="734">
        <v>141.87400000000002</v>
      </c>
      <c r="BC38" s="734">
        <v>15.68</v>
      </c>
      <c r="BD38" s="734">
        <v>18.358000000000001</v>
      </c>
      <c r="BE38" s="734">
        <v>19.263999999999999</v>
      </c>
      <c r="BF38" s="618">
        <v>53.301999999999992</v>
      </c>
      <c r="BG38" s="628">
        <v>0.78999999999999204</v>
      </c>
      <c r="BH38" s="641">
        <v>1.5044180377818295E-2</v>
      </c>
      <c r="BI38" s="618">
        <v>195.17600000000002</v>
      </c>
      <c r="BJ38" s="618">
        <v>19.810000000000031</v>
      </c>
      <c r="BK38" s="624">
        <v>0.11296374439743184</v>
      </c>
      <c r="BL38" s="733">
        <v>19.686</v>
      </c>
      <c r="BM38" s="734">
        <v>17.274999999999999</v>
      </c>
      <c r="BN38" s="735">
        <v>18.387</v>
      </c>
      <c r="BO38" s="145">
        <v>55.347999999999999</v>
      </c>
      <c r="BP38" s="733">
        <v>17.013999999999999</v>
      </c>
      <c r="BQ38" s="734">
        <v>16.175000000000001</v>
      </c>
      <c r="BR38" s="735">
        <v>16.516999999999999</v>
      </c>
      <c r="BS38" s="21">
        <v>5.4109999999999978</v>
      </c>
      <c r="BT38" s="751">
        <v>0.48721411849450719</v>
      </c>
      <c r="BU38" s="735">
        <v>49.706000000000003</v>
      </c>
      <c r="BV38" s="21">
        <v>2.095000000000006</v>
      </c>
      <c r="BW38" s="751">
        <v>4.4002436411753713E-2</v>
      </c>
      <c r="BX38" s="734">
        <v>105.054</v>
      </c>
      <c r="BY38" s="618">
        <v>-0.48300000000000409</v>
      </c>
      <c r="BZ38" s="624">
        <v>-4.576593990733146E-3</v>
      </c>
      <c r="CA38" s="618">
        <v>14.324999999999999</v>
      </c>
      <c r="CB38" s="618">
        <v>2.4930000000000003</v>
      </c>
      <c r="CC38" s="624">
        <v>0.21069979716024345</v>
      </c>
      <c r="CD38" s="618">
        <v>10.675999999999998</v>
      </c>
      <c r="CE38" s="618">
        <v>-1.4400000000000013</v>
      </c>
      <c r="CF38" s="624">
        <v>-0.11885110597556961</v>
      </c>
      <c r="CG38" s="618">
        <v>12.49</v>
      </c>
      <c r="CH38" s="618">
        <f t="shared" si="0"/>
        <v>0.10099999999999909</v>
      </c>
      <c r="CI38" s="624">
        <f t="shared" si="1"/>
        <v>8.1523932520783833E-3</v>
      </c>
      <c r="CJ38" s="618">
        <v>37.491</v>
      </c>
      <c r="CK38" s="618">
        <f t="shared" si="2"/>
        <v>1.1539999999999964</v>
      </c>
      <c r="CL38" s="624">
        <f t="shared" si="3"/>
        <v>3.1758262927594358E-2</v>
      </c>
      <c r="CM38" s="618">
        <v>142.54500000000002</v>
      </c>
      <c r="CN38" s="618">
        <f t="shared" si="4"/>
        <v>0.67099999999999227</v>
      </c>
      <c r="CO38" s="624">
        <f t="shared" si="5"/>
        <v>4.7295487545286107E-3</v>
      </c>
      <c r="CP38" s="618">
        <v>14.48</v>
      </c>
      <c r="CQ38" s="618">
        <f t="shared" si="30"/>
        <v>-1.1999999999999993</v>
      </c>
      <c r="CR38" s="624">
        <f t="shared" si="31"/>
        <v>-7.6530612244897919E-2</v>
      </c>
      <c r="CS38" s="618">
        <v>16.730999999999998</v>
      </c>
      <c r="CT38" s="618">
        <f t="shared" si="6"/>
        <v>-1.6270000000000024</v>
      </c>
      <c r="CU38" s="624">
        <f t="shared" si="7"/>
        <v>-8.8626212005665242E-2</v>
      </c>
      <c r="CV38" s="618">
        <v>18.95</v>
      </c>
      <c r="CW38" s="618">
        <f t="shared" si="8"/>
        <v>-0.31400000000000006</v>
      </c>
      <c r="CX38" s="624">
        <f t="shared" si="9"/>
        <v>-1.6299833887043192E-2</v>
      </c>
      <c r="CY38" s="618">
        <v>50.161000000000001</v>
      </c>
      <c r="CZ38" s="618">
        <f t="shared" si="10"/>
        <v>-3.1409999999999911</v>
      </c>
      <c r="DA38" s="624">
        <f t="shared" si="11"/>
        <v>-5.8928370417620196E-2</v>
      </c>
      <c r="DB38" s="618">
        <v>192.70600000000002</v>
      </c>
      <c r="DC38" s="618">
        <f t="shared" si="12"/>
        <v>-2.4699999999999989</v>
      </c>
      <c r="DD38" s="624">
        <f t="shared" si="13"/>
        <v>-1.2655244497274247E-2</v>
      </c>
      <c r="DE38" s="618">
        <v>20.802999999999997</v>
      </c>
      <c r="DF38" s="618">
        <f t="shared" si="32"/>
        <v>1.1169999999999973</v>
      </c>
      <c r="DG38" s="624">
        <f t="shared" si="33"/>
        <v>5.6740831047444748E-2</v>
      </c>
      <c r="DH38" s="618">
        <v>17.758000000000003</v>
      </c>
      <c r="DI38" s="618">
        <f t="shared" si="14"/>
        <v>0.48300000000000409</v>
      </c>
      <c r="DJ38" s="624">
        <f t="shared" si="15"/>
        <v>2.7959479015919199E-2</v>
      </c>
      <c r="DK38" s="618">
        <v>18.689</v>
      </c>
      <c r="DL38" s="618">
        <f t="shared" si="16"/>
        <v>0.3019999999999996</v>
      </c>
      <c r="DM38" s="624">
        <f t="shared" si="17"/>
        <v>1.6424647849023744E-2</v>
      </c>
      <c r="DN38" s="618">
        <v>57.250999999999998</v>
      </c>
      <c r="DO38" s="618">
        <f t="shared" si="18"/>
        <v>1.9029999999999987</v>
      </c>
      <c r="DP38" s="624">
        <f t="shared" si="19"/>
        <v>3.4382452843824504E-2</v>
      </c>
      <c r="DQ38" s="618">
        <v>18.213999999999999</v>
      </c>
      <c r="DR38" s="618">
        <f t="shared" si="20"/>
        <v>1.1999999999999993</v>
      </c>
      <c r="DS38" s="624">
        <f t="shared" si="21"/>
        <v>7.0530151639825983E-2</v>
      </c>
      <c r="DT38" s="618">
        <v>17.289000000000001</v>
      </c>
      <c r="DU38" s="618">
        <f t="shared" si="22"/>
        <v>1.1140000000000008</v>
      </c>
      <c r="DV38" s="624">
        <f t="shared" si="23"/>
        <v>6.8871715610510087E-2</v>
      </c>
      <c r="DW38" s="618">
        <v>10.666</v>
      </c>
      <c r="DX38" s="618">
        <f t="shared" si="24"/>
        <v>-5.8509999999999991</v>
      </c>
      <c r="DY38" s="624">
        <f t="shared" si="25"/>
        <v>-0.35424108494278617</v>
      </c>
      <c r="DZ38" s="618">
        <v>46.169000000000004</v>
      </c>
      <c r="EA38" s="618">
        <f t="shared" si="26"/>
        <v>-3.536999999999999</v>
      </c>
      <c r="EB38" s="624">
        <f t="shared" si="27"/>
        <v>-7.1158411459381135E-2</v>
      </c>
      <c r="EC38" s="618">
        <v>103.42</v>
      </c>
      <c r="ED38" s="618">
        <f t="shared" si="28"/>
        <v>-1.6340000000000003</v>
      </c>
      <c r="EE38" s="624">
        <f t="shared" si="29"/>
        <v>-1.5553905610447963E-2</v>
      </c>
    </row>
    <row r="39" spans="1:135" x14ac:dyDescent="0.25">
      <c r="A39" s="12" t="s">
        <v>78</v>
      </c>
      <c r="B39" s="256">
        <v>187.078</v>
      </c>
      <c r="C39" s="736">
        <v>19.189</v>
      </c>
      <c r="D39" s="737">
        <v>16.798999999999999</v>
      </c>
      <c r="E39" s="738">
        <v>16.236000000000001</v>
      </c>
      <c r="F39" s="223">
        <v>52.224000000000004</v>
      </c>
      <c r="G39" s="736">
        <v>17.223999999999997</v>
      </c>
      <c r="H39" s="737">
        <v>13.827999999999999</v>
      </c>
      <c r="I39" s="738">
        <v>10.125999999999999</v>
      </c>
      <c r="J39" s="223">
        <v>41.177999999999997</v>
      </c>
      <c r="K39" s="738">
        <v>93.402000000000001</v>
      </c>
      <c r="L39" s="736">
        <v>9.6869999999999994</v>
      </c>
      <c r="M39" s="737">
        <v>11.827000000000002</v>
      </c>
      <c r="N39" s="738">
        <v>13.777000000000001</v>
      </c>
      <c r="O39" s="223">
        <v>35.290999999999997</v>
      </c>
      <c r="P39" s="738">
        <v>128.69299999999998</v>
      </c>
      <c r="Q39" s="736">
        <v>16.34</v>
      </c>
      <c r="R39" s="737">
        <v>16.436</v>
      </c>
      <c r="S39" s="738">
        <v>18.533000000000001</v>
      </c>
      <c r="T39" s="223">
        <v>51.308999999999997</v>
      </c>
      <c r="U39" s="737">
        <v>180.00199999999998</v>
      </c>
      <c r="V39" s="736">
        <v>18.469000000000001</v>
      </c>
      <c r="W39" s="737">
        <v>16.902000000000001</v>
      </c>
      <c r="X39" s="738">
        <v>18.266999999999999</v>
      </c>
      <c r="Y39" s="223">
        <v>53.637999999999998</v>
      </c>
      <c r="Z39" s="732">
        <v>15.798</v>
      </c>
      <c r="AA39" s="732">
        <v>13.901</v>
      </c>
      <c r="AB39" s="732">
        <v>8.83</v>
      </c>
      <c r="AC39" s="738">
        <v>38.528999999999996</v>
      </c>
      <c r="AD39" s="738">
        <v>92.167000000000002</v>
      </c>
      <c r="AE39" s="738">
        <v>8.3820000000000014</v>
      </c>
      <c r="AF39" s="738">
        <v>10.233000000000001</v>
      </c>
      <c r="AG39" s="738">
        <v>12.071999999999999</v>
      </c>
      <c r="AH39" s="738">
        <v>30.687000000000001</v>
      </c>
      <c r="AI39" s="738">
        <v>122.854</v>
      </c>
      <c r="AJ39" s="738">
        <v>14.197000000000001</v>
      </c>
      <c r="AK39" s="738">
        <v>17.863</v>
      </c>
      <c r="AL39" s="738">
        <v>20.451999999999998</v>
      </c>
      <c r="AM39" s="738">
        <v>52.512</v>
      </c>
      <c r="AN39" s="737">
        <v>175.36599999999999</v>
      </c>
      <c r="AO39" s="736">
        <v>20.251000000000001</v>
      </c>
      <c r="AP39" s="737">
        <v>18.375</v>
      </c>
      <c r="AQ39" s="738">
        <v>19.3</v>
      </c>
      <c r="AR39" s="223">
        <v>57.926000000000002</v>
      </c>
      <c r="AS39" s="732">
        <v>18.448</v>
      </c>
      <c r="AT39" s="732">
        <v>18.057000000000002</v>
      </c>
      <c r="AU39" s="732">
        <v>11.106000000000002</v>
      </c>
      <c r="AV39" s="738">
        <v>47.610999999999997</v>
      </c>
      <c r="AW39" s="738">
        <v>105.53700000000001</v>
      </c>
      <c r="AX39" s="738">
        <v>11.831999999999999</v>
      </c>
      <c r="AY39" s="738">
        <v>12.116</v>
      </c>
      <c r="AZ39" s="738">
        <v>12.389000000000001</v>
      </c>
      <c r="BA39" s="738">
        <v>36.337000000000003</v>
      </c>
      <c r="BB39" s="738">
        <v>141.87400000000002</v>
      </c>
      <c r="BC39" s="738">
        <v>15.68</v>
      </c>
      <c r="BD39" s="738">
        <v>18.358000000000001</v>
      </c>
      <c r="BE39" s="738">
        <v>19.263999999999999</v>
      </c>
      <c r="BF39" s="617">
        <v>53.301999999999992</v>
      </c>
      <c r="BG39" s="630">
        <v>0.78999999999999204</v>
      </c>
      <c r="BH39" s="642">
        <v>1.5044180377818295E-2</v>
      </c>
      <c r="BI39" s="617">
        <v>195.17600000000002</v>
      </c>
      <c r="BJ39" s="617">
        <v>19.810000000000031</v>
      </c>
      <c r="BK39" s="561">
        <v>0.11296374439743184</v>
      </c>
      <c r="BL39" s="736">
        <v>19.686</v>
      </c>
      <c r="BM39" s="737">
        <v>17.274999999999999</v>
      </c>
      <c r="BN39" s="738">
        <v>18.387</v>
      </c>
      <c r="BO39" s="223">
        <v>55.347999999999999</v>
      </c>
      <c r="BP39" s="736">
        <v>17.013999999999999</v>
      </c>
      <c r="BQ39" s="737">
        <v>16.175000000000001</v>
      </c>
      <c r="BR39" s="738">
        <v>16.516999999999999</v>
      </c>
      <c r="BS39" s="732">
        <v>5.4109999999999978</v>
      </c>
      <c r="BT39" s="750">
        <v>0.48721411849450719</v>
      </c>
      <c r="BU39" s="738">
        <v>49.706000000000003</v>
      </c>
      <c r="BV39" s="732">
        <v>2.095000000000006</v>
      </c>
      <c r="BW39" s="750">
        <v>4.4002436411753713E-2</v>
      </c>
      <c r="BX39" s="738">
        <v>105.054</v>
      </c>
      <c r="BY39" s="617">
        <v>-0.48300000000000409</v>
      </c>
      <c r="BZ39" s="561">
        <v>-4.576593990733146E-3</v>
      </c>
      <c r="CA39" s="617">
        <v>14.324999999999999</v>
      </c>
      <c r="CB39" s="617">
        <v>2.4930000000000003</v>
      </c>
      <c r="CC39" s="561">
        <v>0.21069979716024345</v>
      </c>
      <c r="CD39" s="617">
        <v>10.675999999999998</v>
      </c>
      <c r="CE39" s="617">
        <v>-1.4400000000000013</v>
      </c>
      <c r="CF39" s="561">
        <v>-0.11885110597556961</v>
      </c>
      <c r="CG39" s="617">
        <v>12.49</v>
      </c>
      <c r="CH39" s="617">
        <f t="shared" si="0"/>
        <v>0.10099999999999909</v>
      </c>
      <c r="CI39" s="561">
        <f t="shared" si="1"/>
        <v>8.1523932520783833E-3</v>
      </c>
      <c r="CJ39" s="617">
        <v>37.491</v>
      </c>
      <c r="CK39" s="617">
        <f t="shared" si="2"/>
        <v>1.1539999999999964</v>
      </c>
      <c r="CL39" s="561">
        <f t="shared" si="3"/>
        <v>3.1758262927594358E-2</v>
      </c>
      <c r="CM39" s="617">
        <v>142.54500000000002</v>
      </c>
      <c r="CN39" s="617">
        <f t="shared" si="4"/>
        <v>0.67099999999999227</v>
      </c>
      <c r="CO39" s="561">
        <f t="shared" si="5"/>
        <v>4.7295487545286107E-3</v>
      </c>
      <c r="CP39" s="617">
        <v>14.48</v>
      </c>
      <c r="CQ39" s="617">
        <f t="shared" si="30"/>
        <v>-1.1999999999999993</v>
      </c>
      <c r="CR39" s="561">
        <f t="shared" si="31"/>
        <v>-7.6530612244897919E-2</v>
      </c>
      <c r="CS39" s="617">
        <v>16.730999999999998</v>
      </c>
      <c r="CT39" s="617">
        <f t="shared" si="6"/>
        <v>-1.6270000000000024</v>
      </c>
      <c r="CU39" s="561">
        <f t="shared" si="7"/>
        <v>-8.8626212005665242E-2</v>
      </c>
      <c r="CV39" s="617">
        <v>18.95</v>
      </c>
      <c r="CW39" s="617">
        <f t="shared" si="8"/>
        <v>-0.31400000000000006</v>
      </c>
      <c r="CX39" s="561">
        <f t="shared" si="9"/>
        <v>-1.6299833887043192E-2</v>
      </c>
      <c r="CY39" s="617">
        <v>50.161000000000001</v>
      </c>
      <c r="CZ39" s="617">
        <f t="shared" si="10"/>
        <v>-3.1409999999999911</v>
      </c>
      <c r="DA39" s="561">
        <f t="shared" si="11"/>
        <v>-5.8928370417620196E-2</v>
      </c>
      <c r="DB39" s="617">
        <v>192.70600000000002</v>
      </c>
      <c r="DC39" s="617">
        <f t="shared" si="12"/>
        <v>-2.4699999999999989</v>
      </c>
      <c r="DD39" s="561">
        <f t="shared" si="13"/>
        <v>-1.2655244497274247E-2</v>
      </c>
      <c r="DE39" s="617">
        <v>20.802999999999997</v>
      </c>
      <c r="DF39" s="617">
        <f t="shared" si="32"/>
        <v>1.1169999999999973</v>
      </c>
      <c r="DG39" s="561">
        <f t="shared" si="33"/>
        <v>5.6740831047444748E-2</v>
      </c>
      <c r="DH39" s="617">
        <v>17.758000000000003</v>
      </c>
      <c r="DI39" s="617">
        <f t="shared" si="14"/>
        <v>0.48300000000000409</v>
      </c>
      <c r="DJ39" s="561">
        <f t="shared" si="15"/>
        <v>2.7959479015919199E-2</v>
      </c>
      <c r="DK39" s="617">
        <v>18.689</v>
      </c>
      <c r="DL39" s="617">
        <f t="shared" si="16"/>
        <v>0.3019999999999996</v>
      </c>
      <c r="DM39" s="561">
        <f t="shared" si="17"/>
        <v>1.6424647849023744E-2</v>
      </c>
      <c r="DN39" s="617">
        <v>57.250999999999998</v>
      </c>
      <c r="DO39" s="617">
        <f t="shared" si="18"/>
        <v>1.9029999999999987</v>
      </c>
      <c r="DP39" s="561">
        <f t="shared" si="19"/>
        <v>3.4382452843824504E-2</v>
      </c>
      <c r="DQ39" s="617">
        <v>18.213999999999999</v>
      </c>
      <c r="DR39" s="617">
        <f t="shared" si="20"/>
        <v>1.1999999999999993</v>
      </c>
      <c r="DS39" s="561">
        <f t="shared" si="21"/>
        <v>7.0530151639825983E-2</v>
      </c>
      <c r="DT39" s="617">
        <v>17.289000000000001</v>
      </c>
      <c r="DU39" s="617">
        <f t="shared" si="22"/>
        <v>1.1140000000000008</v>
      </c>
      <c r="DV39" s="561">
        <f t="shared" si="23"/>
        <v>6.8871715610510087E-2</v>
      </c>
      <c r="DW39" s="617">
        <v>10.666</v>
      </c>
      <c r="DX39" s="617">
        <f t="shared" si="24"/>
        <v>-5.8509999999999991</v>
      </c>
      <c r="DY39" s="561">
        <f t="shared" si="25"/>
        <v>-0.35424108494278617</v>
      </c>
      <c r="DZ39" s="617">
        <v>46.169000000000004</v>
      </c>
      <c r="EA39" s="617">
        <f t="shared" si="26"/>
        <v>-3.536999999999999</v>
      </c>
      <c r="EB39" s="561">
        <f t="shared" si="27"/>
        <v>-7.1158411459381135E-2</v>
      </c>
      <c r="EC39" s="617">
        <v>103.42</v>
      </c>
      <c r="ED39" s="617">
        <f t="shared" si="28"/>
        <v>-1.6340000000000003</v>
      </c>
      <c r="EE39" s="561">
        <f t="shared" si="29"/>
        <v>-1.5553905610447963E-2</v>
      </c>
    </row>
    <row r="40" spans="1:135" x14ac:dyDescent="0.25">
      <c r="A40" s="58" t="s">
        <v>40</v>
      </c>
      <c r="B40" s="248">
        <v>45.225999999999999</v>
      </c>
      <c r="C40" s="736">
        <v>5.0919999999999996</v>
      </c>
      <c r="D40" s="737">
        <v>4.6139999999999999</v>
      </c>
      <c r="E40" s="738">
        <v>5.1779999999999999</v>
      </c>
      <c r="F40" s="223">
        <v>14.884</v>
      </c>
      <c r="G40" s="736">
        <v>4.9249999999999998</v>
      </c>
      <c r="H40" s="737">
        <v>5.0030000000000001</v>
      </c>
      <c r="I40" s="738">
        <v>0.92100000000000004</v>
      </c>
      <c r="J40" s="223">
        <v>10.849</v>
      </c>
      <c r="K40" s="737">
        <v>25.733000000000001</v>
      </c>
      <c r="L40" s="736"/>
      <c r="M40" s="737"/>
      <c r="N40" s="738"/>
      <c r="O40" s="223">
        <v>0</v>
      </c>
      <c r="P40" s="737">
        <v>25.733000000000001</v>
      </c>
      <c r="Q40" s="736">
        <v>5.0629999999999997</v>
      </c>
      <c r="R40" s="737">
        <v>5.8209999999999997</v>
      </c>
      <c r="S40" s="738">
        <v>7.024</v>
      </c>
      <c r="T40" s="223">
        <v>17.907999999999998</v>
      </c>
      <c r="U40" s="737">
        <v>43.640999999999998</v>
      </c>
      <c r="V40" s="736">
        <v>6.8150000000000004</v>
      </c>
      <c r="W40" s="737">
        <v>6.734</v>
      </c>
      <c r="X40" s="738">
        <v>7.2450000000000001</v>
      </c>
      <c r="Y40" s="223">
        <v>20.794</v>
      </c>
      <c r="Z40" s="732">
        <v>5.0119999999999996</v>
      </c>
      <c r="AA40" s="732">
        <v>5.2629999999999999</v>
      </c>
      <c r="AB40" s="732">
        <v>0</v>
      </c>
      <c r="AC40" s="738">
        <v>10.274999999999999</v>
      </c>
      <c r="AD40" s="737">
        <v>31.068999999999999</v>
      </c>
      <c r="AE40" s="737"/>
      <c r="AF40" s="737"/>
      <c r="AI40" s="740">
        <v>31.068999999999999</v>
      </c>
      <c r="AJ40" s="737">
        <v>5.1050000000000004</v>
      </c>
      <c r="AK40" s="737">
        <v>5.8319999999999999</v>
      </c>
      <c r="AL40" s="737">
        <v>5.8570000000000002</v>
      </c>
      <c r="AM40" s="737">
        <v>16.794</v>
      </c>
      <c r="AN40" s="737">
        <v>47.863</v>
      </c>
      <c r="AO40" s="736">
        <v>5.891</v>
      </c>
      <c r="AP40" s="737">
        <v>4.8899999999999997</v>
      </c>
      <c r="AQ40" s="738">
        <v>5.2</v>
      </c>
      <c r="AR40" s="223">
        <v>15.980999999999998</v>
      </c>
      <c r="AS40" s="732">
        <v>6.24</v>
      </c>
      <c r="AT40" s="732">
        <v>6.7910000000000004</v>
      </c>
      <c r="AU40" s="732">
        <v>4.8650000000000002</v>
      </c>
      <c r="AV40" s="738">
        <v>17.896000000000001</v>
      </c>
      <c r="AW40" s="737">
        <v>33.876999999999995</v>
      </c>
      <c r="AX40" s="737">
        <v>0</v>
      </c>
      <c r="AY40" s="737">
        <v>0</v>
      </c>
      <c r="AZ40" s="740">
        <v>0.51200000000000001</v>
      </c>
      <c r="BA40" s="740">
        <v>0.51200000000000001</v>
      </c>
      <c r="BB40" s="740">
        <v>34.388999999999996</v>
      </c>
      <c r="BC40" s="737">
        <v>6.6180000000000003</v>
      </c>
      <c r="BD40" s="737">
        <v>8.0210000000000008</v>
      </c>
      <c r="BE40" s="737">
        <v>6.8639999999999999</v>
      </c>
      <c r="BF40" s="617">
        <v>21.503</v>
      </c>
      <c r="BG40" s="630">
        <v>4.7089999999999996</v>
      </c>
      <c r="BH40" s="642">
        <v>0.28039776110515668</v>
      </c>
      <c r="BI40" s="617">
        <v>55.891999999999996</v>
      </c>
      <c r="BJ40" s="617">
        <v>8.0289999999999964</v>
      </c>
      <c r="BK40" s="561">
        <v>0.16774961870338245</v>
      </c>
      <c r="BL40" s="736">
        <v>5.4340000000000002</v>
      </c>
      <c r="BM40" s="737">
        <v>4.6589999999999998</v>
      </c>
      <c r="BN40" s="738">
        <v>4.7469999999999999</v>
      </c>
      <c r="BO40" s="223">
        <v>14.84</v>
      </c>
      <c r="BP40" s="736">
        <v>4.9489999999999998</v>
      </c>
      <c r="BQ40" s="737">
        <v>5.3140000000000001</v>
      </c>
      <c r="BR40" s="738">
        <v>0.53300000000000003</v>
      </c>
      <c r="BS40" s="732">
        <v>-4.3319999999999999</v>
      </c>
      <c r="BT40" s="750">
        <v>-0.89044193216855083</v>
      </c>
      <c r="BU40" s="738">
        <v>10.795999999999999</v>
      </c>
      <c r="BV40" s="732">
        <v>-7.1000000000000014</v>
      </c>
      <c r="BW40" s="750">
        <v>-0.39673670093875735</v>
      </c>
      <c r="BX40" s="737">
        <v>25.635999999999999</v>
      </c>
      <c r="BY40" s="617">
        <v>-8.2409999999999961</v>
      </c>
      <c r="BZ40" s="561">
        <v>-0.2432623904123741</v>
      </c>
      <c r="CA40" s="617">
        <v>0</v>
      </c>
      <c r="CB40" s="617">
        <v>0</v>
      </c>
      <c r="CC40" s="561" t="e">
        <v>#DIV/0!</v>
      </c>
      <c r="CD40" s="617">
        <v>0</v>
      </c>
      <c r="CE40" s="617">
        <v>0</v>
      </c>
      <c r="CF40" s="561" t="e">
        <v>#DIV/0!</v>
      </c>
      <c r="CG40" s="617">
        <v>0</v>
      </c>
      <c r="CH40" s="617">
        <f t="shared" si="0"/>
        <v>-0.51200000000000001</v>
      </c>
      <c r="CI40" s="561">
        <f t="shared" si="1"/>
        <v>-1</v>
      </c>
      <c r="CJ40" s="617">
        <v>0</v>
      </c>
      <c r="CK40" s="617">
        <f t="shared" si="2"/>
        <v>-0.51200000000000001</v>
      </c>
      <c r="CL40" s="561">
        <f t="shared" si="3"/>
        <v>-1</v>
      </c>
      <c r="CM40" s="617">
        <v>25.635999999999999</v>
      </c>
      <c r="CN40" s="617">
        <f t="shared" si="4"/>
        <v>-8.7529999999999966</v>
      </c>
      <c r="CO40" s="561">
        <f t="shared" si="5"/>
        <v>-0.25452906452644736</v>
      </c>
      <c r="CP40" s="617">
        <v>4.2060000000000004</v>
      </c>
      <c r="CQ40" s="617">
        <f t="shared" si="30"/>
        <v>-2.4119999999999999</v>
      </c>
      <c r="CR40" s="561">
        <f t="shared" si="31"/>
        <v>-0.36446056210335448</v>
      </c>
      <c r="CS40" s="617">
        <v>5.5869999999999997</v>
      </c>
      <c r="CT40" s="617">
        <f t="shared" si="6"/>
        <v>-2.4340000000000011</v>
      </c>
      <c r="CU40" s="561">
        <f t="shared" si="7"/>
        <v>-0.3034534347338238</v>
      </c>
      <c r="CV40" s="617">
        <v>6.2629999999999999</v>
      </c>
      <c r="CW40" s="617">
        <f t="shared" si="8"/>
        <v>-0.60099999999999998</v>
      </c>
      <c r="CX40" s="561">
        <f t="shared" si="9"/>
        <v>-8.7558275058275056E-2</v>
      </c>
      <c r="CY40" s="617">
        <v>16.056000000000001</v>
      </c>
      <c r="CZ40" s="617">
        <f t="shared" si="10"/>
        <v>-5.4469999999999992</v>
      </c>
      <c r="DA40" s="561">
        <f t="shared" si="11"/>
        <v>-0.25331349114077101</v>
      </c>
      <c r="DB40" s="617">
        <v>41.692</v>
      </c>
      <c r="DC40" s="617">
        <f t="shared" si="12"/>
        <v>-14.199999999999996</v>
      </c>
      <c r="DD40" s="561">
        <f t="shared" si="13"/>
        <v>-0.25406140413654899</v>
      </c>
      <c r="DE40" s="617">
        <v>5.3140000000000001</v>
      </c>
      <c r="DF40" s="617">
        <f t="shared" si="32"/>
        <v>-0.12000000000000011</v>
      </c>
      <c r="DG40" s="561">
        <f t="shared" si="33"/>
        <v>-2.2083179977916839E-2</v>
      </c>
      <c r="DH40" s="617">
        <v>4.625</v>
      </c>
      <c r="DI40" s="617">
        <f t="shared" si="14"/>
        <v>-3.3999999999999808E-2</v>
      </c>
      <c r="DJ40" s="561">
        <f t="shared" si="15"/>
        <v>-7.2977033698218095E-3</v>
      </c>
      <c r="DK40" s="617">
        <v>5.4969999999999999</v>
      </c>
      <c r="DL40" s="617">
        <f t="shared" si="16"/>
        <v>0.75</v>
      </c>
      <c r="DM40" s="561">
        <f t="shared" si="17"/>
        <v>0.15799452285654098</v>
      </c>
      <c r="DN40" s="617">
        <v>15.437000000000001</v>
      </c>
      <c r="DO40" s="617">
        <f t="shared" si="18"/>
        <v>0.59700000000000131</v>
      </c>
      <c r="DP40" s="561">
        <f t="shared" si="19"/>
        <v>4.0229110512129469E-2</v>
      </c>
      <c r="DQ40" s="617">
        <v>5.4349999999999996</v>
      </c>
      <c r="DR40" s="617">
        <f t="shared" si="20"/>
        <v>0.48599999999999977</v>
      </c>
      <c r="DS40" s="561">
        <f t="shared" si="21"/>
        <v>9.8201656900383877E-2</v>
      </c>
      <c r="DT40" s="617">
        <v>5.4390000000000001</v>
      </c>
      <c r="DU40" s="617">
        <f t="shared" si="22"/>
        <v>0.125</v>
      </c>
      <c r="DV40" s="561">
        <f t="shared" si="23"/>
        <v>2.3522770041400076E-2</v>
      </c>
      <c r="DW40" s="617">
        <v>0.41399999999999998</v>
      </c>
      <c r="DX40" s="617">
        <f t="shared" si="24"/>
        <v>-0.11900000000000005</v>
      </c>
      <c r="DY40" s="561">
        <f t="shared" si="25"/>
        <v>-0.22326454033771115</v>
      </c>
      <c r="DZ40" s="617">
        <v>11.287999999999998</v>
      </c>
      <c r="EA40" s="617">
        <f t="shared" si="26"/>
        <v>0.4919999999999991</v>
      </c>
      <c r="EB40" s="561">
        <f t="shared" si="27"/>
        <v>4.5572434234901732E-2</v>
      </c>
      <c r="EC40" s="617">
        <v>26.725000000000001</v>
      </c>
      <c r="ED40" s="617">
        <f t="shared" si="28"/>
        <v>1.0890000000000022</v>
      </c>
      <c r="EE40" s="561">
        <f t="shared" si="29"/>
        <v>4.2479325947885872E-2</v>
      </c>
    </row>
    <row r="41" spans="1:135" x14ac:dyDescent="0.25">
      <c r="A41" s="58" t="s">
        <v>41</v>
      </c>
      <c r="B41" s="248">
        <v>51.445</v>
      </c>
      <c r="C41" s="736">
        <v>4.5330000000000004</v>
      </c>
      <c r="D41" s="737">
        <v>4.1310000000000002</v>
      </c>
      <c r="E41" s="738">
        <v>3.8820000000000001</v>
      </c>
      <c r="F41" s="223">
        <v>12.546000000000001</v>
      </c>
      <c r="G41" s="736">
        <v>3.3969999999999998</v>
      </c>
      <c r="H41" s="737">
        <v>2.1070000000000002</v>
      </c>
      <c r="I41" s="738">
        <v>4.7759999999999998</v>
      </c>
      <c r="J41" s="223">
        <v>10.28</v>
      </c>
      <c r="K41" s="737">
        <v>22.826000000000001</v>
      </c>
      <c r="L41" s="736">
        <v>5.47</v>
      </c>
      <c r="M41" s="737">
        <v>6.4820000000000002</v>
      </c>
      <c r="N41" s="738">
        <v>7.0179999999999998</v>
      </c>
      <c r="O41" s="223">
        <v>18.97</v>
      </c>
      <c r="P41" s="737">
        <v>41.795999999999999</v>
      </c>
      <c r="Q41" s="736">
        <v>3.1859999999999999</v>
      </c>
      <c r="R41" s="737">
        <v>3.2709999999999999</v>
      </c>
      <c r="S41" s="738">
        <v>3.032</v>
      </c>
      <c r="T41" s="223">
        <v>9.4890000000000008</v>
      </c>
      <c r="U41" s="737">
        <v>51.284999999999997</v>
      </c>
      <c r="V41" s="736">
        <v>3.4409999999999998</v>
      </c>
      <c r="W41" s="737">
        <v>2.77</v>
      </c>
      <c r="X41" s="738">
        <v>2.9</v>
      </c>
      <c r="Y41" s="223">
        <v>9.1110000000000007</v>
      </c>
      <c r="Z41" s="60">
        <v>2.5510000000000002</v>
      </c>
      <c r="AA41" s="732">
        <v>2.0009999999999999</v>
      </c>
      <c r="AB41" s="732">
        <v>5.5439999999999996</v>
      </c>
      <c r="AC41" s="738">
        <v>10.096</v>
      </c>
      <c r="AD41" s="737">
        <v>19.207000000000001</v>
      </c>
      <c r="AE41" s="737">
        <v>5.4820000000000002</v>
      </c>
      <c r="AF41" s="737">
        <v>6.1120000000000001</v>
      </c>
      <c r="AG41" s="60">
        <v>6.8840000000000003</v>
      </c>
      <c r="AH41" s="740">
        <v>18.478000000000002</v>
      </c>
      <c r="AI41" s="740">
        <v>37.685000000000002</v>
      </c>
      <c r="AJ41" s="737">
        <v>2.5379999999999998</v>
      </c>
      <c r="AK41" s="737">
        <v>2.883</v>
      </c>
      <c r="AL41" s="737">
        <v>4.1909999999999998</v>
      </c>
      <c r="AM41" s="737">
        <v>9.6120000000000001</v>
      </c>
      <c r="AN41" s="737">
        <v>47.297000000000004</v>
      </c>
      <c r="AO41" s="736">
        <v>4.2430000000000003</v>
      </c>
      <c r="AP41" s="737">
        <v>4.5170000000000003</v>
      </c>
      <c r="AQ41" s="738">
        <v>4.1289999999999996</v>
      </c>
      <c r="AR41" s="223">
        <v>12.889000000000001</v>
      </c>
      <c r="AS41" s="60">
        <v>1.8620000000000001</v>
      </c>
      <c r="AT41" s="732">
        <v>0</v>
      </c>
      <c r="AU41" s="732">
        <v>1.0760000000000001</v>
      </c>
      <c r="AV41" s="738">
        <v>2.9380000000000002</v>
      </c>
      <c r="AW41" s="737">
        <v>15.827000000000002</v>
      </c>
      <c r="AX41" s="737">
        <v>5.9390000000000001</v>
      </c>
      <c r="AY41" s="737">
        <v>6.3140000000000001</v>
      </c>
      <c r="AZ41" s="60">
        <v>6.26</v>
      </c>
      <c r="BA41" s="740">
        <v>18.512999999999998</v>
      </c>
      <c r="BB41" s="740">
        <v>34.340000000000003</v>
      </c>
      <c r="BC41" s="737">
        <v>1.9910000000000001</v>
      </c>
      <c r="BD41" s="737">
        <v>0.83099999999999996</v>
      </c>
      <c r="BE41" s="737">
        <v>2.601</v>
      </c>
      <c r="BF41" s="620">
        <v>5.423</v>
      </c>
      <c r="BG41" s="633">
        <v>-4.1890000000000001</v>
      </c>
      <c r="BH41" s="644">
        <v>-0.43580940491052855</v>
      </c>
      <c r="BI41" s="620">
        <v>39.763000000000005</v>
      </c>
      <c r="BJ41" s="620">
        <v>-7.5339999999999989</v>
      </c>
      <c r="BK41" s="626">
        <v>-0.15929128697380379</v>
      </c>
      <c r="BL41" s="736">
        <v>4.3929999999999998</v>
      </c>
      <c r="BM41" s="737">
        <v>3.5920000000000001</v>
      </c>
      <c r="BN41" s="738">
        <v>4.508</v>
      </c>
      <c r="BO41" s="223">
        <v>12.492999999999999</v>
      </c>
      <c r="BP41" s="736">
        <v>3.06</v>
      </c>
      <c r="BQ41" s="737">
        <v>1.694</v>
      </c>
      <c r="BR41" s="738">
        <v>5.5720000000000001</v>
      </c>
      <c r="BS41" s="60">
        <v>4.4960000000000004</v>
      </c>
      <c r="BT41" s="753">
        <v>4.1784386617100377</v>
      </c>
      <c r="BU41" s="738">
        <v>10.326000000000001</v>
      </c>
      <c r="BV41" s="60">
        <v>7.3879999999999999</v>
      </c>
      <c r="BW41" s="753">
        <v>2.5146358066712047</v>
      </c>
      <c r="BX41" s="737">
        <v>22.818999999999999</v>
      </c>
      <c r="BY41" s="620">
        <v>6.9919999999999973</v>
      </c>
      <c r="BZ41" s="626">
        <v>0.44177671068427349</v>
      </c>
      <c r="CA41" s="620">
        <v>5.6109999999999998</v>
      </c>
      <c r="CB41" s="620">
        <v>-0.32800000000000029</v>
      </c>
      <c r="CC41" s="626">
        <v>-5.5228152887691583E-2</v>
      </c>
      <c r="CD41" s="620">
        <v>5.5709999999999997</v>
      </c>
      <c r="CE41" s="620">
        <v>-0.74300000000000033</v>
      </c>
      <c r="CF41" s="626">
        <v>-0.1176750079189104</v>
      </c>
      <c r="CG41" s="620">
        <v>6.5110000000000001</v>
      </c>
      <c r="CH41" s="620">
        <f t="shared" si="0"/>
        <v>0.25100000000000033</v>
      </c>
      <c r="CI41" s="626">
        <f t="shared" si="1"/>
        <v>4.0095846645367465E-2</v>
      </c>
      <c r="CJ41" s="620">
        <v>17.693000000000001</v>
      </c>
      <c r="CK41" s="620">
        <f t="shared" si="2"/>
        <v>-0.81999999999999673</v>
      </c>
      <c r="CL41" s="626">
        <f t="shared" si="3"/>
        <v>-4.4293199373413104E-2</v>
      </c>
      <c r="CM41" s="620">
        <v>40.512</v>
      </c>
      <c r="CN41" s="620">
        <f t="shared" si="4"/>
        <v>6.171999999999997</v>
      </c>
      <c r="CO41" s="626">
        <f t="shared" si="5"/>
        <v>0.17973209085614433</v>
      </c>
      <c r="CP41" s="620">
        <v>3.7549999999999999</v>
      </c>
      <c r="CQ41" s="620">
        <f t="shared" si="30"/>
        <v>1.7639999999999998</v>
      </c>
      <c r="CR41" s="626">
        <f t="shared" si="31"/>
        <v>0.88598694123555988</v>
      </c>
      <c r="CS41" s="620">
        <v>2.758</v>
      </c>
      <c r="CT41" s="620">
        <f t="shared" si="6"/>
        <v>1.927</v>
      </c>
      <c r="CU41" s="626">
        <f t="shared" si="7"/>
        <v>2.3188929001203369</v>
      </c>
      <c r="CV41" s="620">
        <v>3.1539999999999999</v>
      </c>
      <c r="CW41" s="620">
        <f t="shared" si="8"/>
        <v>0.55299999999999994</v>
      </c>
      <c r="CX41" s="626">
        <f t="shared" si="9"/>
        <v>0.21261053440984234</v>
      </c>
      <c r="CY41" s="620">
        <v>9.6669999999999998</v>
      </c>
      <c r="CZ41" s="620">
        <f t="shared" si="10"/>
        <v>4.2439999999999998</v>
      </c>
      <c r="DA41" s="626">
        <f t="shared" si="11"/>
        <v>0.78259266088880686</v>
      </c>
      <c r="DB41" s="620">
        <v>50.179000000000002</v>
      </c>
      <c r="DC41" s="620">
        <f t="shared" si="12"/>
        <v>10.415999999999997</v>
      </c>
      <c r="DD41" s="626">
        <f t="shared" si="13"/>
        <v>0.26195206599099652</v>
      </c>
      <c r="DE41" s="620">
        <v>4.0999999999999996</v>
      </c>
      <c r="DF41" s="620">
        <f t="shared" si="32"/>
        <v>-0.29300000000000015</v>
      </c>
      <c r="DG41" s="626">
        <f t="shared" si="33"/>
        <v>-6.6697017983155055E-2</v>
      </c>
      <c r="DH41" s="620">
        <v>4.2619999999999996</v>
      </c>
      <c r="DI41" s="620">
        <f t="shared" si="14"/>
        <v>0.66999999999999948</v>
      </c>
      <c r="DJ41" s="626">
        <f t="shared" si="15"/>
        <v>0.18652561247216021</v>
      </c>
      <c r="DK41" s="620">
        <v>4.0640000000000001</v>
      </c>
      <c r="DL41" s="620">
        <f t="shared" si="16"/>
        <v>-0.44399999999999995</v>
      </c>
      <c r="DM41" s="626">
        <f t="shared" si="17"/>
        <v>-9.8491570541259968E-2</v>
      </c>
      <c r="DN41" s="620">
        <v>12.425999999999998</v>
      </c>
      <c r="DO41" s="620">
        <f t="shared" si="18"/>
        <v>-6.7000000000000171E-2</v>
      </c>
      <c r="DP41" s="626">
        <f t="shared" si="19"/>
        <v>-5.3630032818378437E-3</v>
      </c>
      <c r="DQ41" s="620">
        <v>2.92</v>
      </c>
      <c r="DR41" s="620">
        <f t="shared" si="20"/>
        <v>-0.14000000000000012</v>
      </c>
      <c r="DS41" s="626">
        <f t="shared" si="21"/>
        <v>-4.5751633986928143E-2</v>
      </c>
      <c r="DT41" s="620">
        <v>1.7130000000000001</v>
      </c>
      <c r="DU41" s="620">
        <f t="shared" si="22"/>
        <v>1.9000000000000128E-2</v>
      </c>
      <c r="DV41" s="626">
        <f t="shared" si="23"/>
        <v>1.1216056670602201E-2</v>
      </c>
      <c r="DW41" s="620">
        <v>5.4240000000000004</v>
      </c>
      <c r="DX41" s="620">
        <f t="shared" si="24"/>
        <v>-0.14799999999999969</v>
      </c>
      <c r="DY41" s="626">
        <f t="shared" si="25"/>
        <v>-2.6561378320172233E-2</v>
      </c>
      <c r="DZ41" s="620">
        <v>10.057</v>
      </c>
      <c r="EA41" s="620">
        <f t="shared" si="26"/>
        <v>-0.26900000000000013</v>
      </c>
      <c r="EB41" s="626">
        <f t="shared" si="27"/>
        <v>-2.6050745690490037E-2</v>
      </c>
      <c r="EC41" s="620">
        <v>22.482999999999997</v>
      </c>
      <c r="ED41" s="620">
        <f t="shared" si="28"/>
        <v>-0.33600000000000207</v>
      </c>
      <c r="EE41" s="626">
        <f t="shared" si="29"/>
        <v>-1.4724571628905827E-2</v>
      </c>
    </row>
    <row r="42" spans="1:135" x14ac:dyDescent="0.25">
      <c r="A42" s="58" t="s">
        <v>42</v>
      </c>
      <c r="B42" s="248">
        <v>30.472000000000001</v>
      </c>
      <c r="C42" s="736">
        <v>3.1059999999999999</v>
      </c>
      <c r="D42" s="737">
        <v>2.351</v>
      </c>
      <c r="E42" s="738">
        <v>1.575</v>
      </c>
      <c r="F42" s="223">
        <v>7.032</v>
      </c>
      <c r="G42" s="736">
        <v>3.4729999999999999</v>
      </c>
      <c r="H42" s="737">
        <v>2.2549999999999999</v>
      </c>
      <c r="I42" s="738">
        <v>1.141</v>
      </c>
      <c r="J42" s="223">
        <v>6.8689999999999998</v>
      </c>
      <c r="K42" s="737">
        <v>13.901</v>
      </c>
      <c r="L42" s="736">
        <v>1.355</v>
      </c>
      <c r="M42" s="737">
        <v>2.004</v>
      </c>
      <c r="N42" s="738">
        <v>3.1160000000000001</v>
      </c>
      <c r="O42" s="223">
        <v>6.4749999999999996</v>
      </c>
      <c r="P42" s="737">
        <v>20.375999999999998</v>
      </c>
      <c r="Q42" s="736">
        <v>3.6280000000000001</v>
      </c>
      <c r="R42" s="737">
        <v>3.4350000000000001</v>
      </c>
      <c r="S42" s="738">
        <v>3.4390000000000001</v>
      </c>
      <c r="T42" s="223">
        <v>10.502000000000001</v>
      </c>
      <c r="U42" s="737">
        <v>30.878</v>
      </c>
      <c r="V42" s="736">
        <v>3.2080000000000002</v>
      </c>
      <c r="W42" s="737">
        <v>2.762</v>
      </c>
      <c r="X42" s="738">
        <v>3.464</v>
      </c>
      <c r="Y42" s="223">
        <v>9.4340000000000011</v>
      </c>
      <c r="Z42" s="732">
        <v>4.6029999999999998</v>
      </c>
      <c r="AA42" s="732">
        <v>3.6459999999999999</v>
      </c>
      <c r="AB42" s="732">
        <v>1.5109999999999999</v>
      </c>
      <c r="AC42" s="738">
        <v>9.759999999999998</v>
      </c>
      <c r="AD42" s="737">
        <v>19.193999999999999</v>
      </c>
      <c r="AE42" s="737">
        <v>1.331</v>
      </c>
      <c r="AF42" s="737">
        <v>1.1930000000000001</v>
      </c>
      <c r="AG42" s="60">
        <v>1.5169999999999999</v>
      </c>
      <c r="AH42" s="740">
        <v>4.0410000000000004</v>
      </c>
      <c r="AI42" s="740">
        <v>23.234999999999999</v>
      </c>
      <c r="AJ42" s="737">
        <v>2.4420000000000002</v>
      </c>
      <c r="AK42" s="737">
        <v>3.9649999999999999</v>
      </c>
      <c r="AL42" s="737">
        <v>4.2510000000000003</v>
      </c>
      <c r="AM42" s="737">
        <v>10.658000000000001</v>
      </c>
      <c r="AN42" s="737">
        <v>33.893000000000001</v>
      </c>
      <c r="AO42" s="736">
        <v>4.0270000000000001</v>
      </c>
      <c r="AP42" s="737">
        <v>3.1829999999999998</v>
      </c>
      <c r="AQ42" s="738">
        <v>4.3780000000000001</v>
      </c>
      <c r="AR42" s="223">
        <v>11.588000000000001</v>
      </c>
      <c r="AS42" s="732">
        <v>5.6109999999999998</v>
      </c>
      <c r="AT42" s="732">
        <v>7.2149999999999999</v>
      </c>
      <c r="AU42" s="732">
        <v>2.375</v>
      </c>
      <c r="AV42" s="738">
        <v>15.201000000000001</v>
      </c>
      <c r="AW42" s="737">
        <v>26.789000000000001</v>
      </c>
      <c r="AX42" s="737">
        <v>2.9849999999999999</v>
      </c>
      <c r="AY42" s="737">
        <v>2.66</v>
      </c>
      <c r="AZ42" s="60">
        <v>1.915</v>
      </c>
      <c r="BA42" s="740">
        <v>7.5600000000000005</v>
      </c>
      <c r="BB42" s="740">
        <v>34.349000000000004</v>
      </c>
      <c r="BC42" s="737">
        <v>2.2829999999999999</v>
      </c>
      <c r="BD42" s="737">
        <v>4.1360000000000001</v>
      </c>
      <c r="BE42" s="737">
        <v>3.9830000000000001</v>
      </c>
      <c r="BF42" s="620">
        <v>10.402000000000001</v>
      </c>
      <c r="BG42" s="633">
        <v>-0.25600000000000023</v>
      </c>
      <c r="BH42" s="644">
        <v>-2.4019515856633533E-2</v>
      </c>
      <c r="BI42" s="620">
        <v>44.751000000000005</v>
      </c>
      <c r="BJ42" s="620">
        <v>10.858000000000004</v>
      </c>
      <c r="BK42" s="626">
        <v>0.32036113651786513</v>
      </c>
      <c r="BL42" s="736">
        <v>4.0229999999999997</v>
      </c>
      <c r="BM42" s="737">
        <v>4.0970000000000004</v>
      </c>
      <c r="BN42" s="738">
        <v>3.7090000000000001</v>
      </c>
      <c r="BO42" s="223">
        <v>11.829000000000001</v>
      </c>
      <c r="BP42" s="736">
        <v>4.2809999999999997</v>
      </c>
      <c r="BQ42" s="737">
        <v>5.0449999999999999</v>
      </c>
      <c r="BR42" s="738">
        <v>7.2169999999999996</v>
      </c>
      <c r="BS42" s="60">
        <v>4.8419999999999996</v>
      </c>
      <c r="BT42" s="753">
        <v>2.038736842105263</v>
      </c>
      <c r="BU42" s="738">
        <v>16.542999999999999</v>
      </c>
      <c r="BV42" s="60">
        <v>1.3419999999999987</v>
      </c>
      <c r="BW42" s="753">
        <v>8.828366554831911E-2</v>
      </c>
      <c r="BX42" s="737">
        <v>28.372</v>
      </c>
      <c r="BY42" s="620">
        <v>1.5829999999999984</v>
      </c>
      <c r="BZ42" s="626">
        <v>5.9091418119377292E-2</v>
      </c>
      <c r="CA42" s="620">
        <v>5.83</v>
      </c>
      <c r="CB42" s="620">
        <v>2.8450000000000002</v>
      </c>
      <c r="CC42" s="626">
        <v>0.95309882747068686</v>
      </c>
      <c r="CD42" s="620">
        <v>2.2349999999999999</v>
      </c>
      <c r="CE42" s="620">
        <v>-0.42500000000000027</v>
      </c>
      <c r="CF42" s="626">
        <v>-0.15977443609022565</v>
      </c>
      <c r="CG42" s="620">
        <v>2.456</v>
      </c>
      <c r="CH42" s="620">
        <f t="shared" si="0"/>
        <v>0.54099999999999993</v>
      </c>
      <c r="CI42" s="626">
        <f t="shared" si="1"/>
        <v>0.28250652741514354</v>
      </c>
      <c r="CJ42" s="620">
        <v>10.521000000000001</v>
      </c>
      <c r="CK42" s="620">
        <f t="shared" si="2"/>
        <v>2.9610000000000003</v>
      </c>
      <c r="CL42" s="626">
        <f t="shared" si="3"/>
        <v>0.39166666666666666</v>
      </c>
      <c r="CM42" s="620">
        <v>38.893000000000001</v>
      </c>
      <c r="CN42" s="620">
        <f t="shared" si="4"/>
        <v>4.5439999999999969</v>
      </c>
      <c r="CO42" s="626">
        <f t="shared" si="5"/>
        <v>0.1322891496113423</v>
      </c>
      <c r="CP42" s="620">
        <v>2.0219999999999998</v>
      </c>
      <c r="CQ42" s="620">
        <f t="shared" si="30"/>
        <v>-0.26100000000000012</v>
      </c>
      <c r="CR42" s="626">
        <f t="shared" si="31"/>
        <v>-0.11432325886990807</v>
      </c>
      <c r="CS42" s="620">
        <v>3.3330000000000002</v>
      </c>
      <c r="CT42" s="620">
        <f t="shared" si="6"/>
        <v>-0.80299999999999994</v>
      </c>
      <c r="CU42" s="626">
        <f t="shared" si="7"/>
        <v>-0.19414893617021275</v>
      </c>
      <c r="CV42" s="620">
        <v>3.6579999999999999</v>
      </c>
      <c r="CW42" s="620">
        <f t="shared" si="8"/>
        <v>-0.32500000000000018</v>
      </c>
      <c r="CX42" s="626">
        <f t="shared" si="9"/>
        <v>-8.1596786341953345E-2</v>
      </c>
      <c r="CY42" s="620">
        <v>9.0129999999999999</v>
      </c>
      <c r="CZ42" s="620">
        <f t="shared" si="10"/>
        <v>-1.3890000000000011</v>
      </c>
      <c r="DA42" s="626">
        <f t="shared" si="11"/>
        <v>-0.13353201307440887</v>
      </c>
      <c r="DB42" s="620">
        <v>47.905999999999999</v>
      </c>
      <c r="DC42" s="620">
        <f t="shared" si="12"/>
        <v>3.154999999999994</v>
      </c>
      <c r="DD42" s="626">
        <f t="shared" si="13"/>
        <v>7.050121784988031E-2</v>
      </c>
      <c r="DE42" s="620">
        <v>5.3339999999999996</v>
      </c>
      <c r="DF42" s="620">
        <f t="shared" si="32"/>
        <v>1.3109999999999999</v>
      </c>
      <c r="DG42" s="626">
        <f t="shared" si="33"/>
        <v>0.32587621178225207</v>
      </c>
      <c r="DH42" s="620">
        <v>3.9319999999999999</v>
      </c>
      <c r="DI42" s="620">
        <f t="shared" si="14"/>
        <v>-0.16500000000000048</v>
      </c>
      <c r="DJ42" s="626">
        <f t="shared" si="15"/>
        <v>-4.0273370759092132E-2</v>
      </c>
      <c r="DK42" s="620">
        <v>3.7309999999999999</v>
      </c>
      <c r="DL42" s="620">
        <f t="shared" si="16"/>
        <v>2.1999999999999797E-2</v>
      </c>
      <c r="DM42" s="626">
        <f t="shared" si="17"/>
        <v>5.9315179293609587E-3</v>
      </c>
      <c r="DN42" s="620">
        <v>12.997</v>
      </c>
      <c r="DO42" s="620">
        <f t="shared" si="18"/>
        <v>1.1679999999999993</v>
      </c>
      <c r="DP42" s="626">
        <f t="shared" si="19"/>
        <v>9.8740383802519163E-2</v>
      </c>
      <c r="DQ42" s="620">
        <v>5.1849999999999996</v>
      </c>
      <c r="DR42" s="620">
        <f t="shared" si="20"/>
        <v>0.90399999999999991</v>
      </c>
      <c r="DS42" s="626">
        <f t="shared" si="21"/>
        <v>0.21116561551039476</v>
      </c>
      <c r="DT42" s="620">
        <v>6.1689999999999996</v>
      </c>
      <c r="DU42" s="620">
        <f t="shared" si="22"/>
        <v>1.1239999999999997</v>
      </c>
      <c r="DV42" s="626">
        <f t="shared" si="23"/>
        <v>0.22279484638255692</v>
      </c>
      <c r="DW42" s="620">
        <v>1.742</v>
      </c>
      <c r="DX42" s="620">
        <f t="shared" si="24"/>
        <v>-5.4749999999999996</v>
      </c>
      <c r="DY42" s="626">
        <f t="shared" si="25"/>
        <v>-0.75862546764583616</v>
      </c>
      <c r="DZ42" s="620">
        <v>13.096</v>
      </c>
      <c r="EA42" s="620">
        <f t="shared" si="26"/>
        <v>-3.4469999999999992</v>
      </c>
      <c r="EB42" s="626">
        <f t="shared" si="27"/>
        <v>-0.2083660762860424</v>
      </c>
      <c r="EC42" s="620">
        <v>26.093</v>
      </c>
      <c r="ED42" s="620">
        <f t="shared" si="28"/>
        <v>-2.2789999999999999</v>
      </c>
      <c r="EE42" s="626">
        <f t="shared" si="29"/>
        <v>-8.0325673198928513E-2</v>
      </c>
    </row>
    <row r="43" spans="1:135" x14ac:dyDescent="0.25">
      <c r="A43" s="58" t="s">
        <v>43</v>
      </c>
      <c r="B43" s="248">
        <v>59.935000000000002</v>
      </c>
      <c r="C43" s="736">
        <v>6.4580000000000002</v>
      </c>
      <c r="D43" s="737">
        <v>5.7030000000000003</v>
      </c>
      <c r="E43" s="738">
        <v>5.601</v>
      </c>
      <c r="F43" s="223">
        <v>17.762</v>
      </c>
      <c r="G43" s="736">
        <v>5.4290000000000003</v>
      </c>
      <c r="H43" s="737">
        <v>4.4630000000000001</v>
      </c>
      <c r="I43" s="738">
        <v>3.2879999999999998</v>
      </c>
      <c r="J43" s="223">
        <v>13.18</v>
      </c>
      <c r="K43" s="737">
        <v>30.942</v>
      </c>
      <c r="L43" s="736">
        <v>2.8620000000000001</v>
      </c>
      <c r="M43" s="737">
        <v>3.3410000000000002</v>
      </c>
      <c r="N43" s="738">
        <v>3.6429999999999998</v>
      </c>
      <c r="O43" s="223">
        <v>9.8460000000000001</v>
      </c>
      <c r="P43" s="737">
        <v>40.787999999999997</v>
      </c>
      <c r="Q43" s="736">
        <v>4.4630000000000001</v>
      </c>
      <c r="R43" s="737">
        <v>3.9089999999999998</v>
      </c>
      <c r="S43" s="738">
        <v>5.0380000000000003</v>
      </c>
      <c r="T43" s="223">
        <v>13.41</v>
      </c>
      <c r="U43" s="737">
        <v>54.197999999999993</v>
      </c>
      <c r="V43" s="736">
        <v>5.0049999999999999</v>
      </c>
      <c r="W43" s="737">
        <v>4.6360000000000001</v>
      </c>
      <c r="X43" s="738">
        <v>4.6580000000000004</v>
      </c>
      <c r="Y43" s="223">
        <v>14.298999999999999</v>
      </c>
      <c r="Z43" s="736">
        <v>3.6320000000000001</v>
      </c>
      <c r="AA43" s="737">
        <v>2.9910000000000001</v>
      </c>
      <c r="AB43" s="737">
        <v>1.7749999999999999</v>
      </c>
      <c r="AC43" s="738">
        <v>8.3979999999999997</v>
      </c>
      <c r="AD43" s="737">
        <v>22.696999999999999</v>
      </c>
      <c r="AE43" s="737">
        <v>1.569</v>
      </c>
      <c r="AF43" s="737">
        <v>2.9279999999999999</v>
      </c>
      <c r="AG43" s="60">
        <v>3.6709999999999998</v>
      </c>
      <c r="AH43" s="740">
        <v>8.1679999999999993</v>
      </c>
      <c r="AI43" s="740">
        <v>30.864999999999998</v>
      </c>
      <c r="AJ43" s="737">
        <v>4.1120000000000001</v>
      </c>
      <c r="AK43" s="737">
        <v>5.1829999999999998</v>
      </c>
      <c r="AL43" s="737">
        <v>6.1529999999999996</v>
      </c>
      <c r="AM43" s="737">
        <v>15.447999999999999</v>
      </c>
      <c r="AN43" s="737">
        <v>46.312999999999995</v>
      </c>
      <c r="AO43" s="736">
        <v>6.09</v>
      </c>
      <c r="AP43" s="737">
        <v>5.7850000000000001</v>
      </c>
      <c r="AQ43" s="738">
        <v>5.593</v>
      </c>
      <c r="AR43" s="223">
        <v>17.468</v>
      </c>
      <c r="AS43" s="736">
        <v>4.7350000000000003</v>
      </c>
      <c r="AT43" s="737">
        <v>4.0510000000000002</v>
      </c>
      <c r="AU43" s="737">
        <v>2.79</v>
      </c>
      <c r="AV43" s="738">
        <v>11.576000000000001</v>
      </c>
      <c r="AW43" s="737">
        <v>29.044</v>
      </c>
      <c r="AX43" s="737">
        <v>2.9079999999999999</v>
      </c>
      <c r="AY43" s="737">
        <v>3.1419999999999999</v>
      </c>
      <c r="AZ43" s="60">
        <v>3.702</v>
      </c>
      <c r="BA43" s="740">
        <v>9.7519999999999989</v>
      </c>
      <c r="BB43" s="740">
        <v>38.795999999999999</v>
      </c>
      <c r="BC43" s="737">
        <v>4.7880000000000003</v>
      </c>
      <c r="BD43" s="737">
        <v>5.37</v>
      </c>
      <c r="BE43" s="737">
        <v>5.8159999999999998</v>
      </c>
      <c r="BF43" s="620">
        <v>15.974</v>
      </c>
      <c r="BG43" s="633">
        <v>0.52600000000000158</v>
      </c>
      <c r="BH43" s="644">
        <v>3.4049715173485318E-2</v>
      </c>
      <c r="BI43" s="620">
        <v>54.769999999999996</v>
      </c>
      <c r="BJ43" s="620">
        <v>8.4570000000000007</v>
      </c>
      <c r="BK43" s="626">
        <v>0.18260531600198648</v>
      </c>
      <c r="BL43" s="736">
        <v>5.8360000000000003</v>
      </c>
      <c r="BM43" s="737">
        <v>4.9269999999999996</v>
      </c>
      <c r="BN43" s="738">
        <v>5.423</v>
      </c>
      <c r="BO43" s="223">
        <v>16.186</v>
      </c>
      <c r="BP43" s="736">
        <v>4.7240000000000002</v>
      </c>
      <c r="BQ43" s="737">
        <v>4.1219999999999999</v>
      </c>
      <c r="BR43" s="738">
        <v>3.1949999999999998</v>
      </c>
      <c r="BS43" s="60">
        <v>0.4049999999999998</v>
      </c>
      <c r="BT43" s="753">
        <v>0.14516129032258057</v>
      </c>
      <c r="BU43" s="738">
        <v>12.041</v>
      </c>
      <c r="BV43" s="60">
        <v>0.46499999999999986</v>
      </c>
      <c r="BW43" s="753">
        <v>4.0169315825846562E-2</v>
      </c>
      <c r="BX43" s="737">
        <v>28.227</v>
      </c>
      <c r="BY43" s="620">
        <v>-0.81700000000000017</v>
      </c>
      <c r="BZ43" s="626">
        <v>-2.8129734196391688E-2</v>
      </c>
      <c r="CA43" s="620">
        <v>2.8839999999999999</v>
      </c>
      <c r="CB43" s="620">
        <v>-2.4000000000000021E-2</v>
      </c>
      <c r="CC43" s="626">
        <v>-8.2530949105914797E-3</v>
      </c>
      <c r="CD43" s="620">
        <v>2.87</v>
      </c>
      <c r="CE43" s="620">
        <v>-0.2719999999999998</v>
      </c>
      <c r="CF43" s="626">
        <v>-8.6569064290260914E-2</v>
      </c>
      <c r="CG43" s="620">
        <v>3.5230000000000001</v>
      </c>
      <c r="CH43" s="620">
        <f t="shared" si="0"/>
        <v>-0.17899999999999983</v>
      </c>
      <c r="CI43" s="626">
        <f t="shared" si="1"/>
        <v>-4.8352242031334369E-2</v>
      </c>
      <c r="CJ43" s="620">
        <v>9.277000000000001</v>
      </c>
      <c r="CK43" s="620">
        <f t="shared" si="2"/>
        <v>-0.47499999999999787</v>
      </c>
      <c r="CL43" s="626">
        <f t="shared" si="3"/>
        <v>-4.8707957342083462E-2</v>
      </c>
      <c r="CM43" s="620">
        <v>37.504000000000005</v>
      </c>
      <c r="CN43" s="620">
        <f t="shared" si="4"/>
        <v>-1.2919999999999945</v>
      </c>
      <c r="CO43" s="626">
        <f t="shared" si="5"/>
        <v>-3.3302402309516303E-2</v>
      </c>
      <c r="CP43" s="620">
        <v>4.4969999999999999</v>
      </c>
      <c r="CQ43" s="620">
        <f t="shared" si="30"/>
        <v>-0.29100000000000037</v>
      </c>
      <c r="CR43" s="626">
        <f t="shared" si="31"/>
        <v>-6.0776942355889797E-2</v>
      </c>
      <c r="CS43" s="620">
        <v>5.0529999999999999</v>
      </c>
      <c r="CT43" s="620">
        <f t="shared" si="6"/>
        <v>-0.31700000000000017</v>
      </c>
      <c r="CU43" s="626">
        <f t="shared" si="7"/>
        <v>-5.903165735567973E-2</v>
      </c>
      <c r="CV43" s="620">
        <v>5.875</v>
      </c>
      <c r="CW43" s="620">
        <f t="shared" si="8"/>
        <v>5.9000000000000163E-2</v>
      </c>
      <c r="CX43" s="626">
        <f t="shared" si="9"/>
        <v>1.014442916093538E-2</v>
      </c>
      <c r="CY43" s="620">
        <v>15.425000000000001</v>
      </c>
      <c r="CZ43" s="620">
        <f t="shared" si="10"/>
        <v>-0.54899999999999949</v>
      </c>
      <c r="DA43" s="626">
        <f t="shared" si="11"/>
        <v>-3.4368348566420404E-2</v>
      </c>
      <c r="DB43" s="620">
        <v>52.929000000000002</v>
      </c>
      <c r="DC43" s="620">
        <f t="shared" si="12"/>
        <v>-1.840999999999994</v>
      </c>
      <c r="DD43" s="626">
        <f t="shared" si="13"/>
        <v>-3.361329194814669E-2</v>
      </c>
      <c r="DE43" s="620">
        <v>6.0549999999999997</v>
      </c>
      <c r="DF43" s="620">
        <f t="shared" si="32"/>
        <v>0.21899999999999942</v>
      </c>
      <c r="DG43" s="626">
        <f t="shared" si="33"/>
        <v>3.7525702535983446E-2</v>
      </c>
      <c r="DH43" s="620">
        <v>4.9390000000000001</v>
      </c>
      <c r="DI43" s="620">
        <f t="shared" si="14"/>
        <v>1.2000000000000455E-2</v>
      </c>
      <c r="DJ43" s="626">
        <f t="shared" si="15"/>
        <v>2.4355591637914465E-3</v>
      </c>
      <c r="DK43" s="620">
        <v>5.3970000000000002</v>
      </c>
      <c r="DL43" s="620">
        <f t="shared" si="16"/>
        <v>-2.5999999999999801E-2</v>
      </c>
      <c r="DM43" s="626">
        <f t="shared" si="17"/>
        <v>-4.7943942467268668E-3</v>
      </c>
      <c r="DN43" s="620">
        <v>16.390999999999998</v>
      </c>
      <c r="DO43" s="620">
        <f t="shared" si="18"/>
        <v>0.20499999999999829</v>
      </c>
      <c r="DP43" s="626">
        <f t="shared" si="19"/>
        <v>1.2665266279500698E-2</v>
      </c>
      <c r="DQ43" s="620">
        <v>4.6740000000000004</v>
      </c>
      <c r="DR43" s="620">
        <f t="shared" si="20"/>
        <v>-4.9999999999999822E-2</v>
      </c>
      <c r="DS43" s="626">
        <f t="shared" si="21"/>
        <v>-1.0584250635055E-2</v>
      </c>
      <c r="DT43" s="620">
        <v>3.968</v>
      </c>
      <c r="DU43" s="620">
        <f t="shared" si="22"/>
        <v>-0.15399999999999991</v>
      </c>
      <c r="DV43" s="626">
        <f t="shared" si="23"/>
        <v>-3.7360504609412884E-2</v>
      </c>
      <c r="DW43" s="620">
        <v>3.0859999999999999</v>
      </c>
      <c r="DX43" s="620">
        <f t="shared" si="24"/>
        <v>-0.10899999999999999</v>
      </c>
      <c r="DY43" s="626">
        <f t="shared" si="25"/>
        <v>-3.4115805946791859E-2</v>
      </c>
      <c r="DZ43" s="620">
        <v>11.728</v>
      </c>
      <c r="EA43" s="620">
        <f t="shared" si="26"/>
        <v>-0.31300000000000061</v>
      </c>
      <c r="EB43" s="626">
        <f t="shared" si="27"/>
        <v>-2.5994518727680476E-2</v>
      </c>
      <c r="EC43" s="620">
        <v>28.119</v>
      </c>
      <c r="ED43" s="620">
        <f t="shared" si="28"/>
        <v>-0.10800000000000054</v>
      </c>
      <c r="EE43" s="626">
        <f t="shared" si="29"/>
        <v>-3.8261239239026656E-3</v>
      </c>
    </row>
    <row r="44" spans="1:135" x14ac:dyDescent="0.25">
      <c r="A44" s="5" t="s">
        <v>80</v>
      </c>
      <c r="B44" s="257">
        <v>1783.229</v>
      </c>
      <c r="C44" s="733">
        <v>181.86676700000001</v>
      </c>
      <c r="D44" s="734">
        <v>160.89492799999999</v>
      </c>
      <c r="E44" s="735">
        <v>169.446212</v>
      </c>
      <c r="F44" s="145">
        <v>511.79330233333337</v>
      </c>
      <c r="G44" s="733">
        <v>149.73661100000001</v>
      </c>
      <c r="H44" s="734">
        <v>145.69047900000001</v>
      </c>
      <c r="I44" s="735">
        <v>124.822123</v>
      </c>
      <c r="J44" s="145">
        <v>419.9104043333333</v>
      </c>
      <c r="K44" s="734">
        <v>931.70370666666668</v>
      </c>
      <c r="L44" s="733">
        <v>120.41560000000001</v>
      </c>
      <c r="M44" s="734">
        <v>128.17789999999999</v>
      </c>
      <c r="N44" s="735">
        <v>129.18501600000002</v>
      </c>
      <c r="O44" s="145">
        <v>377.77851600000008</v>
      </c>
      <c r="P44" s="148">
        <v>1309.4822226666668</v>
      </c>
      <c r="Q44" s="733">
        <v>151.65540000000001</v>
      </c>
      <c r="R44" s="734">
        <v>159.67479899999998</v>
      </c>
      <c r="S44" s="735">
        <v>187.05500000000001</v>
      </c>
      <c r="T44" s="145">
        <v>498.385199</v>
      </c>
      <c r="U44" s="734">
        <v>1807.8674216666668</v>
      </c>
      <c r="V44" s="733">
        <v>186.00502600000002</v>
      </c>
      <c r="W44" s="734">
        <v>180.530225</v>
      </c>
      <c r="X44" s="735">
        <v>176.93846400000001</v>
      </c>
      <c r="Y44" s="145">
        <v>543.47371499999997</v>
      </c>
      <c r="Z44" s="733">
        <v>146.23402000000002</v>
      </c>
      <c r="AA44" s="734">
        <v>139.59586100000001</v>
      </c>
      <c r="AB44" s="734">
        <v>127.195409</v>
      </c>
      <c r="AC44" s="735">
        <v>413.02528999999998</v>
      </c>
      <c r="AD44" s="734">
        <v>956.4990049999999</v>
      </c>
      <c r="AE44" s="734">
        <v>127.49697400000001</v>
      </c>
      <c r="AF44" s="734">
        <v>116.99101200000001</v>
      </c>
      <c r="AG44" s="734">
        <v>107.71686600000001</v>
      </c>
      <c r="AH44" s="148">
        <v>352.20485200000002</v>
      </c>
      <c r="AI44" s="148">
        <v>1308.703857</v>
      </c>
      <c r="AJ44" s="734">
        <v>151.13414499999999</v>
      </c>
      <c r="AK44" s="734">
        <v>163.38249999999999</v>
      </c>
      <c r="AL44" s="734">
        <v>184.32499999999999</v>
      </c>
      <c r="AM44" s="734">
        <v>498.84164500000003</v>
      </c>
      <c r="AN44" s="734">
        <v>1807.5455019999999</v>
      </c>
      <c r="AO44" s="733">
        <v>190.1712</v>
      </c>
      <c r="AP44" s="734">
        <v>167.571225</v>
      </c>
      <c r="AQ44" s="735">
        <v>170.99722400000002</v>
      </c>
      <c r="AR44" s="145">
        <v>528.73964899999999</v>
      </c>
      <c r="AS44" s="733">
        <v>151.448443</v>
      </c>
      <c r="AT44" s="734">
        <v>144.64269400000001</v>
      </c>
      <c r="AU44" s="734">
        <v>122.986</v>
      </c>
      <c r="AV44" s="735">
        <v>419.07713699999994</v>
      </c>
      <c r="AW44" s="734">
        <v>947.81678599999987</v>
      </c>
      <c r="AX44" s="734">
        <v>123.368591</v>
      </c>
      <c r="AY44" s="734">
        <v>129.54082599999998</v>
      </c>
      <c r="AZ44" s="734">
        <v>132.041</v>
      </c>
      <c r="BA44" s="734">
        <v>384.95041700000002</v>
      </c>
      <c r="BB44" s="148">
        <v>1332.7672029999999</v>
      </c>
      <c r="BC44" s="734">
        <v>151.39891800000001</v>
      </c>
      <c r="BD44" s="734">
        <v>156.841174</v>
      </c>
      <c r="BE44" s="734">
        <v>177.994304</v>
      </c>
      <c r="BF44" s="618">
        <v>486.234396</v>
      </c>
      <c r="BG44" s="628">
        <v>-12.607249000000024</v>
      </c>
      <c r="BH44" s="641">
        <v>-2.5273048323782188E-2</v>
      </c>
      <c r="BI44" s="618">
        <v>1819.0015989999999</v>
      </c>
      <c r="BJ44" s="618">
        <v>11.456097</v>
      </c>
      <c r="BK44" s="624">
        <v>6.3379300755217471E-3</v>
      </c>
      <c r="BL44" s="733">
        <v>190.285663</v>
      </c>
      <c r="BM44" s="734">
        <v>166.68958700000002</v>
      </c>
      <c r="BN44" s="735">
        <v>168.46685300000001</v>
      </c>
      <c r="BO44" s="145">
        <v>525.44210300000009</v>
      </c>
      <c r="BP44" s="733">
        <v>148.55879800000002</v>
      </c>
      <c r="BQ44" s="734">
        <v>140.26856799999999</v>
      </c>
      <c r="BR44" s="735">
        <v>131.07128</v>
      </c>
      <c r="BS44" s="21">
        <v>8.0852799999999974</v>
      </c>
      <c r="BT44" s="751">
        <v>6.5741466508383042E-2</v>
      </c>
      <c r="BU44" s="735">
        <v>419.89864599999999</v>
      </c>
      <c r="BV44" s="21">
        <v>0.82150900000004867</v>
      </c>
      <c r="BW44" s="751">
        <v>1.9602811212295953E-3</v>
      </c>
      <c r="BX44" s="734">
        <v>945.34074900000007</v>
      </c>
      <c r="BY44" s="618">
        <v>-2.476036999999792</v>
      </c>
      <c r="BZ44" s="624">
        <v>-2.6123582495824172E-3</v>
      </c>
      <c r="CA44" s="618">
        <v>127.0519</v>
      </c>
      <c r="CB44" s="618">
        <v>3.6833090000000084</v>
      </c>
      <c r="CC44" s="624">
        <v>2.9856132506206612E-2</v>
      </c>
      <c r="CD44" s="618">
        <v>128.96248299999999</v>
      </c>
      <c r="CE44" s="618">
        <v>-0.57834299999998962</v>
      </c>
      <c r="CF44" s="624">
        <v>-4.4645616201334833E-3</v>
      </c>
      <c r="CG44" s="618">
        <v>134.924206</v>
      </c>
      <c r="CH44" s="618">
        <f t="shared" si="0"/>
        <v>2.8832060000000013</v>
      </c>
      <c r="CI44" s="624">
        <f t="shared" si="1"/>
        <v>2.1835687400125727E-2</v>
      </c>
      <c r="CJ44" s="618">
        <v>390.93858899999998</v>
      </c>
      <c r="CK44" s="618">
        <f t="shared" si="2"/>
        <v>5.9881719999999632</v>
      </c>
      <c r="CL44" s="624">
        <f t="shared" si="3"/>
        <v>1.5555696878229289E-2</v>
      </c>
      <c r="CM44" s="618">
        <v>1336.2793380000001</v>
      </c>
      <c r="CN44" s="618">
        <f t="shared" si="4"/>
        <v>3.5121350000001712</v>
      </c>
      <c r="CO44" s="624">
        <f t="shared" si="5"/>
        <v>2.6352201585502035E-3</v>
      </c>
      <c r="CP44" s="618">
        <v>158.16687499999998</v>
      </c>
      <c r="CQ44" s="618">
        <f t="shared" si="30"/>
        <v>6.7679569999999671</v>
      </c>
      <c r="CR44" s="624">
        <f t="shared" si="31"/>
        <v>4.4702809566974359E-2</v>
      </c>
      <c r="CS44" s="618">
        <v>163.87917500000003</v>
      </c>
      <c r="CT44" s="618">
        <f t="shared" si="6"/>
        <v>7.0380010000000368</v>
      </c>
      <c r="CU44" s="624">
        <f t="shared" si="7"/>
        <v>4.487342717799369E-2</v>
      </c>
      <c r="CV44" s="618">
        <v>183.72220799999999</v>
      </c>
      <c r="CW44" s="618">
        <f t="shared" si="8"/>
        <v>5.7279039999999952</v>
      </c>
      <c r="CX44" s="624">
        <f t="shared" si="9"/>
        <v>3.2180265723559309E-2</v>
      </c>
      <c r="CY44" s="618">
        <v>505.76825800000006</v>
      </c>
      <c r="CZ44" s="618">
        <f t="shared" si="10"/>
        <v>19.533862000000056</v>
      </c>
      <c r="DA44" s="624">
        <f t="shared" si="11"/>
        <v>4.0173756033499645E-2</v>
      </c>
      <c r="DB44" s="618">
        <v>1842.0475960000001</v>
      </c>
      <c r="DC44" s="618">
        <f t="shared" si="12"/>
        <v>23.04599700000017</v>
      </c>
      <c r="DD44" s="624">
        <f t="shared" si="13"/>
        <v>1.2669585894080444E-2</v>
      </c>
      <c r="DE44" s="618">
        <v>187.55744900000002</v>
      </c>
      <c r="DF44" s="618">
        <f t="shared" si="32"/>
        <v>-2.7282139999999799</v>
      </c>
      <c r="DG44" s="624">
        <f t="shared" si="33"/>
        <v>-1.4337464825187487E-2</v>
      </c>
      <c r="DH44" s="618">
        <v>165.68446399999999</v>
      </c>
      <c r="DI44" s="618">
        <f t="shared" si="14"/>
        <v>-1.005123000000026</v>
      </c>
      <c r="DJ44" s="624">
        <f t="shared" si="15"/>
        <v>-6.0299087548883658E-3</v>
      </c>
      <c r="DK44" s="618">
        <v>164.97561300000004</v>
      </c>
      <c r="DL44" s="618">
        <f t="shared" si="16"/>
        <v>-3.4912399999999764</v>
      </c>
      <c r="DM44" s="624">
        <f t="shared" si="17"/>
        <v>-2.0723601930167094E-2</v>
      </c>
      <c r="DN44" s="618">
        <v>518.21752600000002</v>
      </c>
      <c r="DO44" s="618">
        <f t="shared" si="18"/>
        <v>-7.2245770000000675</v>
      </c>
      <c r="DP44" s="624">
        <f t="shared" si="19"/>
        <v>-1.3749520563258073E-2</v>
      </c>
      <c r="DQ44" s="618">
        <v>155.153772</v>
      </c>
      <c r="DR44" s="618">
        <f t="shared" si="20"/>
        <v>6.5949739999999792</v>
      </c>
      <c r="DS44" s="624">
        <f t="shared" si="21"/>
        <v>4.4393022081398226E-2</v>
      </c>
      <c r="DT44" s="618">
        <v>149.38565100000002</v>
      </c>
      <c r="DU44" s="618">
        <f t="shared" si="22"/>
        <v>9.1170830000000365</v>
      </c>
      <c r="DV44" s="624">
        <f t="shared" si="23"/>
        <v>6.4997334256667094E-2</v>
      </c>
      <c r="DW44" s="618">
        <v>135.18717699999999</v>
      </c>
      <c r="DX44" s="618">
        <f t="shared" si="24"/>
        <v>4.1158969999999897</v>
      </c>
      <c r="DY44" s="624">
        <f t="shared" si="25"/>
        <v>3.1401974559186342E-2</v>
      </c>
      <c r="DZ44" s="618">
        <v>439.72660000000002</v>
      </c>
      <c r="EA44" s="618">
        <f t="shared" si="26"/>
        <v>19.827954000000034</v>
      </c>
      <c r="EB44" s="624">
        <f t="shared" si="27"/>
        <v>4.7220809566506761E-2</v>
      </c>
      <c r="EC44" s="618">
        <v>957.9441260000001</v>
      </c>
      <c r="ED44" s="618">
        <f t="shared" si="28"/>
        <v>12.603377000000023</v>
      </c>
      <c r="EE44" s="624">
        <f t="shared" si="29"/>
        <v>1.3332099577144138E-2</v>
      </c>
    </row>
    <row r="45" spans="1:135" x14ac:dyDescent="0.25">
      <c r="A45" s="6" t="s">
        <v>44</v>
      </c>
      <c r="B45" s="248">
        <v>1780.992</v>
      </c>
      <c r="C45" s="736">
        <v>181.642</v>
      </c>
      <c r="D45" s="737">
        <v>160.69799999999998</v>
      </c>
      <c r="E45" s="738">
        <v>169.24600000000001</v>
      </c>
      <c r="F45" s="223">
        <v>511.58600000000001</v>
      </c>
      <c r="G45" s="736">
        <v>149.565</v>
      </c>
      <c r="H45" s="737">
        <v>145.51300000000001</v>
      </c>
      <c r="I45" s="737">
        <v>124.66300000000001</v>
      </c>
      <c r="J45" s="223">
        <v>419.74099999999999</v>
      </c>
      <c r="K45" s="737">
        <v>931.327</v>
      </c>
      <c r="L45" s="736">
        <v>120.28200000000001</v>
      </c>
      <c r="M45" s="737">
        <v>127.983</v>
      </c>
      <c r="N45" s="738">
        <v>129.02100000000002</v>
      </c>
      <c r="O45" s="223">
        <v>377.28600000000006</v>
      </c>
      <c r="P45" s="513">
        <v>1308.6130000000001</v>
      </c>
      <c r="Q45" s="736">
        <v>151.46100000000001</v>
      </c>
      <c r="R45" s="737">
        <v>159.47899999999998</v>
      </c>
      <c r="S45" s="738">
        <v>186.83199999999999</v>
      </c>
      <c r="T45" s="223">
        <v>497.77199999999999</v>
      </c>
      <c r="U45" s="737">
        <v>1806.385</v>
      </c>
      <c r="V45" s="736">
        <v>185.76900000000001</v>
      </c>
      <c r="W45" s="737">
        <v>180.30500000000001</v>
      </c>
      <c r="X45" s="738">
        <v>176.71600000000001</v>
      </c>
      <c r="Y45" s="223">
        <v>542.79</v>
      </c>
      <c r="Z45" s="736">
        <v>146.05000000000001</v>
      </c>
      <c r="AA45" s="737">
        <v>139.429</v>
      </c>
      <c r="AB45" s="737">
        <v>127.045</v>
      </c>
      <c r="AC45" s="738">
        <v>412.524</v>
      </c>
      <c r="AD45" s="737">
        <v>955.31399999999996</v>
      </c>
      <c r="AE45" s="737">
        <v>127.35400000000001</v>
      </c>
      <c r="AF45" s="737">
        <v>116.80500000000001</v>
      </c>
      <c r="AG45" s="737">
        <v>107.56100000000001</v>
      </c>
      <c r="AH45" s="513">
        <v>351.72</v>
      </c>
      <c r="AI45" s="513">
        <v>1307.0340000000001</v>
      </c>
      <c r="AJ45" s="737">
        <v>150.93299999999999</v>
      </c>
      <c r="AK45" s="737">
        <v>163.17599999999999</v>
      </c>
      <c r="AL45" s="737">
        <v>184.107</v>
      </c>
      <c r="AM45" s="737">
        <v>498.21600000000001</v>
      </c>
      <c r="AN45" s="737">
        <v>1805.25</v>
      </c>
      <c r="AO45" s="736">
        <v>189.90199999999999</v>
      </c>
      <c r="AP45" s="737">
        <v>167.346</v>
      </c>
      <c r="AQ45" s="738">
        <v>170.77100000000002</v>
      </c>
      <c r="AR45" s="223">
        <v>528.01900000000001</v>
      </c>
      <c r="AS45" s="736">
        <v>151.25399999999999</v>
      </c>
      <c r="AT45" s="737">
        <v>144.45400000000001</v>
      </c>
      <c r="AU45" s="737">
        <v>122.85600000000001</v>
      </c>
      <c r="AV45" s="738">
        <v>418.56399999999996</v>
      </c>
      <c r="AW45" s="737">
        <v>946.58299999999997</v>
      </c>
      <c r="AX45" s="737">
        <v>123.256</v>
      </c>
      <c r="AY45" s="737">
        <v>129.38999999999999</v>
      </c>
      <c r="AZ45" s="737">
        <v>131.887</v>
      </c>
      <c r="BA45" s="513">
        <v>384.53300000000002</v>
      </c>
      <c r="BB45" s="513">
        <v>1331.116</v>
      </c>
      <c r="BC45" s="737">
        <v>151.22200000000001</v>
      </c>
      <c r="BD45" s="737">
        <v>156.66399999999999</v>
      </c>
      <c r="BE45" s="737">
        <v>177.78800000000001</v>
      </c>
      <c r="BF45" s="617">
        <v>485.67399999999998</v>
      </c>
      <c r="BG45" s="630">
        <v>-12.54200000000003</v>
      </c>
      <c r="BH45" s="642">
        <v>-2.5173820190439566E-2</v>
      </c>
      <c r="BI45" s="617">
        <v>1816.79</v>
      </c>
      <c r="BJ45" s="617">
        <v>11.539999999999964</v>
      </c>
      <c r="BK45" s="561">
        <v>6.3924664173937717E-3</v>
      </c>
      <c r="BL45" s="736">
        <v>190.06399999999999</v>
      </c>
      <c r="BM45" s="737">
        <v>166.49600000000001</v>
      </c>
      <c r="BN45" s="738">
        <v>168.27900000000002</v>
      </c>
      <c r="BO45" s="223">
        <v>524.83900000000006</v>
      </c>
      <c r="BP45" s="736">
        <v>148.39500000000001</v>
      </c>
      <c r="BQ45" s="737">
        <v>140.11099999999999</v>
      </c>
      <c r="BR45" s="738">
        <v>130.93600000000001</v>
      </c>
      <c r="BS45" s="732">
        <v>8.0799999999999983</v>
      </c>
      <c r="BT45" s="750">
        <v>6.5768053656313066E-2</v>
      </c>
      <c r="BU45" s="738">
        <v>419.44200000000001</v>
      </c>
      <c r="BV45" s="732">
        <v>0.87800000000004275</v>
      </c>
      <c r="BW45" s="750">
        <v>2.0976481493870541E-3</v>
      </c>
      <c r="BX45" s="737">
        <v>944.28100000000006</v>
      </c>
      <c r="BY45" s="617">
        <v>-2.3019999999999072</v>
      </c>
      <c r="BZ45" s="561">
        <v>-2.4319050733003947E-3</v>
      </c>
      <c r="CA45" s="617">
        <v>126.93300000000001</v>
      </c>
      <c r="CB45" s="617">
        <v>3.6770000000000067</v>
      </c>
      <c r="CC45" s="561">
        <v>2.9832219121178741E-2</v>
      </c>
      <c r="CD45" s="617">
        <v>128.786</v>
      </c>
      <c r="CE45" s="617">
        <v>-0.60399999999998499</v>
      </c>
      <c r="CF45" s="561">
        <v>-4.6680578097224286E-3</v>
      </c>
      <c r="CG45" s="617">
        <v>134.792</v>
      </c>
      <c r="CH45" s="617">
        <f t="shared" si="0"/>
        <v>2.9050000000000011</v>
      </c>
      <c r="CI45" s="561">
        <f t="shared" si="1"/>
        <v>2.2026431718061682E-2</v>
      </c>
      <c r="CJ45" s="617">
        <v>390.51099999999997</v>
      </c>
      <c r="CK45" s="617">
        <f t="shared" si="2"/>
        <v>5.9779999999999518</v>
      </c>
      <c r="CL45" s="561">
        <f t="shared" si="3"/>
        <v>1.5546129981041813E-2</v>
      </c>
      <c r="CM45" s="617">
        <v>1334.7919999999999</v>
      </c>
      <c r="CN45" s="617">
        <f t="shared" si="4"/>
        <v>3.6759999999999309</v>
      </c>
      <c r="CO45" s="561">
        <f t="shared" si="5"/>
        <v>2.7615925283746351E-3</v>
      </c>
      <c r="CP45" s="617">
        <v>158.00199999999998</v>
      </c>
      <c r="CQ45" s="617">
        <f t="shared" si="30"/>
        <v>6.7799999999999727</v>
      </c>
      <c r="CR45" s="561">
        <f t="shared" si="31"/>
        <v>4.4834746267077362E-2</v>
      </c>
      <c r="CS45" s="617">
        <v>163.70800000000003</v>
      </c>
      <c r="CT45" s="617">
        <f t="shared" si="6"/>
        <v>7.0440000000000396</v>
      </c>
      <c r="CU45" s="561">
        <f t="shared" si="7"/>
        <v>4.4962467446254657E-2</v>
      </c>
      <c r="CV45" s="617">
        <v>183.524</v>
      </c>
      <c r="CW45" s="617">
        <f t="shared" si="8"/>
        <v>5.73599999999999</v>
      </c>
      <c r="CX45" s="561">
        <f t="shared" si="9"/>
        <v>3.2263144869169966E-2</v>
      </c>
      <c r="CY45" s="617">
        <v>505.23400000000004</v>
      </c>
      <c r="CZ45" s="617">
        <f t="shared" si="10"/>
        <v>19.560000000000059</v>
      </c>
      <c r="DA45" s="561">
        <f t="shared" si="11"/>
        <v>4.0273928602313609E-2</v>
      </c>
      <c r="DB45" s="617">
        <v>1840.0259999999998</v>
      </c>
      <c r="DC45" s="617">
        <f t="shared" si="12"/>
        <v>23.235999999999876</v>
      </c>
      <c r="DD45" s="561">
        <f t="shared" si="13"/>
        <v>1.2789590431475227E-2</v>
      </c>
      <c r="DE45" s="617">
        <v>187.35400000000001</v>
      </c>
      <c r="DF45" s="617">
        <f t="shared" si="32"/>
        <v>-2.7099999999999795</v>
      </c>
      <c r="DG45" s="561">
        <f t="shared" si="33"/>
        <v>-1.4258355080393866E-2</v>
      </c>
      <c r="DH45" s="617">
        <v>165.506</v>
      </c>
      <c r="DI45" s="617">
        <f t="shared" si="14"/>
        <v>-0.99000000000000909</v>
      </c>
      <c r="DJ45" s="561">
        <f t="shared" si="15"/>
        <v>-5.9460887949260586E-3</v>
      </c>
      <c r="DK45" s="617">
        <v>164.79700000000003</v>
      </c>
      <c r="DL45" s="617">
        <f t="shared" si="16"/>
        <v>-3.4819999999999993</v>
      </c>
      <c r="DM45" s="561">
        <f t="shared" si="17"/>
        <v>-2.0691827263057176E-2</v>
      </c>
      <c r="DN45" s="617">
        <v>517.65700000000004</v>
      </c>
      <c r="DO45" s="617">
        <f t="shared" si="18"/>
        <v>-7.1820000000000164</v>
      </c>
      <c r="DP45" s="561">
        <f t="shared" si="19"/>
        <v>-1.3684196486922685E-2</v>
      </c>
      <c r="DQ45" s="617">
        <v>154.99600000000001</v>
      </c>
      <c r="DR45" s="617">
        <f t="shared" si="20"/>
        <v>6.6009999999999991</v>
      </c>
      <c r="DS45" s="561">
        <f t="shared" si="21"/>
        <v>4.4482630816402163E-2</v>
      </c>
      <c r="DT45" s="617">
        <v>149.23700000000002</v>
      </c>
      <c r="DU45" s="617">
        <f t="shared" si="22"/>
        <v>9.1260000000000332</v>
      </c>
      <c r="DV45" s="561">
        <f t="shared" si="23"/>
        <v>6.5134072271270882E-2</v>
      </c>
      <c r="DW45" s="617">
        <v>135.05199999999999</v>
      </c>
      <c r="DX45" s="617">
        <f t="shared" si="24"/>
        <v>4.1159999999999854</v>
      </c>
      <c r="DY45" s="561">
        <f t="shared" si="25"/>
        <v>3.1435204985641729E-2</v>
      </c>
      <c r="DZ45" s="617">
        <v>439.28500000000003</v>
      </c>
      <c r="EA45" s="617">
        <f t="shared" si="26"/>
        <v>19.843000000000018</v>
      </c>
      <c r="EB45" s="561">
        <f t="shared" si="27"/>
        <v>4.730809027231421E-2</v>
      </c>
      <c r="EC45" s="617">
        <v>956.94200000000001</v>
      </c>
      <c r="ED45" s="617">
        <f t="shared" si="28"/>
        <v>12.660999999999945</v>
      </c>
      <c r="EE45" s="561">
        <f t="shared" si="29"/>
        <v>1.3408085093314325E-2</v>
      </c>
    </row>
    <row r="46" spans="1:135" x14ac:dyDescent="0.25">
      <c r="A46" s="58" t="s">
        <v>45</v>
      </c>
      <c r="B46" s="248">
        <v>685.37999999999988</v>
      </c>
      <c r="C46" s="736">
        <v>61.261000000000003</v>
      </c>
      <c r="D46" s="737">
        <v>54.494</v>
      </c>
      <c r="E46" s="738">
        <v>52.186</v>
      </c>
      <c r="F46" s="223">
        <v>167.941</v>
      </c>
      <c r="G46" s="736">
        <v>47.633000000000003</v>
      </c>
      <c r="H46" s="737">
        <v>35.210999999999999</v>
      </c>
      <c r="I46" s="738">
        <v>63.085000000000001</v>
      </c>
      <c r="J46" s="223">
        <v>145.929</v>
      </c>
      <c r="K46" s="737">
        <v>313.87</v>
      </c>
      <c r="L46" s="736">
        <v>68.426000000000002</v>
      </c>
      <c r="M46" s="737">
        <v>78.784000000000006</v>
      </c>
      <c r="N46" s="738">
        <v>74.094999999999999</v>
      </c>
      <c r="O46" s="223">
        <v>221.30500000000001</v>
      </c>
      <c r="P46" s="513">
        <v>535.17499999999995</v>
      </c>
      <c r="Q46" s="736">
        <v>46.335000000000001</v>
      </c>
      <c r="R46" s="737">
        <v>47.533999999999999</v>
      </c>
      <c r="S46" s="738">
        <v>65.695999999999998</v>
      </c>
      <c r="T46" s="223">
        <v>159.565</v>
      </c>
      <c r="U46" s="737">
        <v>694.74</v>
      </c>
      <c r="V46" s="736">
        <v>65.338999999999999</v>
      </c>
      <c r="W46" s="737">
        <v>65.194999999999993</v>
      </c>
      <c r="X46" s="738">
        <v>59.606000000000002</v>
      </c>
      <c r="Y46" s="223">
        <v>190.14</v>
      </c>
      <c r="Z46" s="736">
        <v>38.316000000000003</v>
      </c>
      <c r="AA46" s="737">
        <v>39.44</v>
      </c>
      <c r="AB46" s="737">
        <v>63</v>
      </c>
      <c r="AC46" s="738">
        <v>140.756</v>
      </c>
      <c r="AD46" s="737">
        <v>330.89599999999996</v>
      </c>
      <c r="AE46" s="737">
        <v>62.502000000000002</v>
      </c>
      <c r="AF46" s="737">
        <v>63.545999999999999</v>
      </c>
      <c r="AG46" s="60">
        <v>41.752000000000002</v>
      </c>
      <c r="AH46" s="513">
        <v>167.8</v>
      </c>
      <c r="AI46" s="513">
        <v>498.69599999999997</v>
      </c>
      <c r="AJ46" s="737">
        <v>21.814</v>
      </c>
      <c r="AK46" s="737">
        <v>26.896999999999998</v>
      </c>
      <c r="AL46" s="737">
        <v>38.579000000000001</v>
      </c>
      <c r="AM46" s="737">
        <v>87.289999999999992</v>
      </c>
      <c r="AN46" s="737">
        <v>585.98599999999999</v>
      </c>
      <c r="AO46" s="736">
        <v>33.795999999999999</v>
      </c>
      <c r="AP46" s="737">
        <v>34.854999999999997</v>
      </c>
      <c r="AQ46" s="738">
        <v>23.739000000000001</v>
      </c>
      <c r="AR46" s="223">
        <v>92.39</v>
      </c>
      <c r="AS46" s="736">
        <v>19.5</v>
      </c>
      <c r="AT46" s="737">
        <v>22.486000000000001</v>
      </c>
      <c r="AU46" s="737">
        <v>19.748000000000001</v>
      </c>
      <c r="AV46" s="738">
        <v>61.734000000000009</v>
      </c>
      <c r="AW46" s="737">
        <v>154.12400000000002</v>
      </c>
      <c r="AX46" s="737">
        <v>24.295000000000002</v>
      </c>
      <c r="AY46" s="737">
        <v>29.957999999999998</v>
      </c>
      <c r="AZ46" s="60">
        <v>20.536999999999999</v>
      </c>
      <c r="BA46" s="513">
        <v>74.789999999999992</v>
      </c>
      <c r="BB46" s="513">
        <v>228.91400000000002</v>
      </c>
      <c r="BC46" s="737">
        <v>21.154</v>
      </c>
      <c r="BD46" s="737">
        <v>18.966999999999999</v>
      </c>
      <c r="BE46" s="737">
        <v>19.280999999999999</v>
      </c>
      <c r="BF46" s="617">
        <v>59.401999999999994</v>
      </c>
      <c r="BG46" s="630">
        <v>-27.887999999999998</v>
      </c>
      <c r="BH46" s="642">
        <v>-0.31948676824378508</v>
      </c>
      <c r="BI46" s="617">
        <v>288.31600000000003</v>
      </c>
      <c r="BJ46" s="617">
        <v>-297.66999999999996</v>
      </c>
      <c r="BK46" s="561">
        <v>-0.50798141935131547</v>
      </c>
      <c r="BL46" s="736">
        <v>18.672000000000001</v>
      </c>
      <c r="BM46" s="737">
        <v>16.131</v>
      </c>
      <c r="BN46" s="738">
        <v>18.298999999999999</v>
      </c>
      <c r="BO46" s="223">
        <v>53.101999999999997</v>
      </c>
      <c r="BP46" s="736">
        <v>17.792000000000002</v>
      </c>
      <c r="BQ46" s="736">
        <v>22.879000000000001</v>
      </c>
      <c r="BR46" s="738">
        <v>6.3949999999999996</v>
      </c>
      <c r="BS46" s="732">
        <v>-13.353000000000002</v>
      </c>
      <c r="BT46" s="750">
        <v>-0.67616973870771724</v>
      </c>
      <c r="BU46" s="738">
        <v>47.066000000000003</v>
      </c>
      <c r="BV46" s="732">
        <v>-14.668000000000006</v>
      </c>
      <c r="BW46" s="750">
        <v>-0.23760002591764676</v>
      </c>
      <c r="BX46" s="737">
        <v>100.16800000000001</v>
      </c>
      <c r="BY46" s="617">
        <v>-53.956000000000017</v>
      </c>
      <c r="BZ46" s="561">
        <v>-0.35008175235524647</v>
      </c>
      <c r="CA46" s="617">
        <v>0</v>
      </c>
      <c r="CB46" s="617">
        <v>-24.295000000000002</v>
      </c>
      <c r="CC46" s="561">
        <v>-1</v>
      </c>
      <c r="CD46" s="617">
        <v>0</v>
      </c>
      <c r="CE46" s="617">
        <v>-29.957999999999998</v>
      </c>
      <c r="CF46" s="561">
        <v>-1</v>
      </c>
      <c r="CG46" s="617">
        <v>0</v>
      </c>
      <c r="CH46" s="617">
        <f t="shared" si="0"/>
        <v>-20.536999999999999</v>
      </c>
      <c r="CI46" s="561">
        <f t="shared" si="1"/>
        <v>-1</v>
      </c>
      <c r="CJ46" s="617">
        <v>0</v>
      </c>
      <c r="CK46" s="617">
        <f t="shared" si="2"/>
        <v>-74.789999999999992</v>
      </c>
      <c r="CL46" s="561">
        <f t="shared" si="3"/>
        <v>-1</v>
      </c>
      <c r="CM46" s="617">
        <v>100.16800000000001</v>
      </c>
      <c r="CN46" s="617">
        <f t="shared" si="4"/>
        <v>-128.74600000000001</v>
      </c>
      <c r="CO46" s="561">
        <f t="shared" si="5"/>
        <v>-0.56242082179333719</v>
      </c>
      <c r="CP46" s="617">
        <v>12.268000000000001</v>
      </c>
      <c r="CQ46" s="617">
        <f t="shared" si="30"/>
        <v>-8.8859999999999992</v>
      </c>
      <c r="CR46" s="561">
        <f t="shared" si="31"/>
        <v>-0.42006239954618507</v>
      </c>
      <c r="CS46" s="617">
        <v>17.888999999999999</v>
      </c>
      <c r="CT46" s="617">
        <f t="shared" si="6"/>
        <v>-1.0779999999999994</v>
      </c>
      <c r="CU46" s="561">
        <f t="shared" si="7"/>
        <v>-5.6835556492855988E-2</v>
      </c>
      <c r="CV46" s="617">
        <v>18.437999999999999</v>
      </c>
      <c r="CW46" s="617">
        <f t="shared" si="8"/>
        <v>-0.84299999999999997</v>
      </c>
      <c r="CX46" s="561">
        <f t="shared" si="9"/>
        <v>-4.3721798661895128E-2</v>
      </c>
      <c r="CY46" s="617">
        <v>48.594999999999999</v>
      </c>
      <c r="CZ46" s="617">
        <f t="shared" si="10"/>
        <v>-10.806999999999995</v>
      </c>
      <c r="DA46" s="561">
        <f t="shared" si="11"/>
        <v>-0.18192990135012282</v>
      </c>
      <c r="DB46" s="617">
        <v>148.76300000000001</v>
      </c>
      <c r="DC46" s="617">
        <f t="shared" si="12"/>
        <v>-139.55300000000003</v>
      </c>
      <c r="DD46" s="561">
        <f t="shared" si="13"/>
        <v>-0.48402794156411716</v>
      </c>
      <c r="DE46" s="617">
        <v>18.507999999999999</v>
      </c>
      <c r="DF46" s="617">
        <f t="shared" si="32"/>
        <v>-0.16400000000000148</v>
      </c>
      <c r="DG46" s="561">
        <f t="shared" si="33"/>
        <v>-8.7832047986290424E-3</v>
      </c>
      <c r="DH46" s="617">
        <v>15.946</v>
      </c>
      <c r="DI46" s="617">
        <f t="shared" si="14"/>
        <v>-0.1850000000000005</v>
      </c>
      <c r="DJ46" s="561">
        <f t="shared" si="15"/>
        <v>-1.1468600830698686E-2</v>
      </c>
      <c r="DK46" s="617">
        <v>18.622</v>
      </c>
      <c r="DL46" s="617">
        <f t="shared" si="16"/>
        <v>0.3230000000000004</v>
      </c>
      <c r="DM46" s="561">
        <f t="shared" si="17"/>
        <v>1.7651237772555898E-2</v>
      </c>
      <c r="DN46" s="617">
        <v>53.076000000000001</v>
      </c>
      <c r="DO46" s="617">
        <f t="shared" si="18"/>
        <v>-2.5999999999996248E-2</v>
      </c>
      <c r="DP46" s="561">
        <f t="shared" si="19"/>
        <v>-4.8962374298512764E-4</v>
      </c>
      <c r="DQ46" s="617">
        <v>5.6150000000000002</v>
      </c>
      <c r="DR46" s="617">
        <f t="shared" si="20"/>
        <v>-12.177000000000001</v>
      </c>
      <c r="DS46" s="561">
        <f t="shared" si="21"/>
        <v>-0.68440872302158273</v>
      </c>
      <c r="DT46" s="617">
        <v>5.8529999999999998</v>
      </c>
      <c r="DU46" s="617">
        <f t="shared" si="22"/>
        <v>-17.026000000000003</v>
      </c>
      <c r="DV46" s="561">
        <f t="shared" si="23"/>
        <v>-0.74417588181301642</v>
      </c>
      <c r="DW46" s="617">
        <v>0</v>
      </c>
      <c r="DX46" s="617">
        <f t="shared" si="24"/>
        <v>-6.3949999999999996</v>
      </c>
      <c r="DY46" s="561">
        <f t="shared" si="25"/>
        <v>-1</v>
      </c>
      <c r="DZ46" s="617">
        <v>11.468</v>
      </c>
      <c r="EA46" s="617">
        <f t="shared" si="26"/>
        <v>-35.597999999999999</v>
      </c>
      <c r="EB46" s="561">
        <f t="shared" si="27"/>
        <v>-0.75634215782093228</v>
      </c>
      <c r="EC46" s="617">
        <v>64.543999999999997</v>
      </c>
      <c r="ED46" s="617">
        <f t="shared" si="28"/>
        <v>-35.624000000000009</v>
      </c>
      <c r="EE46" s="561">
        <f t="shared" si="29"/>
        <v>-0.35564252056545009</v>
      </c>
    </row>
    <row r="47" spans="1:135" x14ac:dyDescent="0.25">
      <c r="A47" s="58" t="s">
        <v>46</v>
      </c>
      <c r="B47" s="248">
        <v>1095.6120000000001</v>
      </c>
      <c r="C47" s="736">
        <v>120.381</v>
      </c>
      <c r="D47" s="737">
        <v>106.20399999999999</v>
      </c>
      <c r="E47" s="738">
        <v>117.06</v>
      </c>
      <c r="F47" s="223">
        <v>343.64499999999998</v>
      </c>
      <c r="G47" s="736">
        <v>101.932</v>
      </c>
      <c r="H47" s="737">
        <v>110.30200000000001</v>
      </c>
      <c r="I47" s="738">
        <v>61.578000000000003</v>
      </c>
      <c r="J47" s="223">
        <v>273.81200000000001</v>
      </c>
      <c r="K47" s="737">
        <v>617.45699999999999</v>
      </c>
      <c r="L47" s="736">
        <v>51.856000000000002</v>
      </c>
      <c r="M47" s="737">
        <v>49.198999999999998</v>
      </c>
      <c r="N47" s="738">
        <v>54.926000000000002</v>
      </c>
      <c r="O47" s="223">
        <v>155.98099999999999</v>
      </c>
      <c r="P47" s="513">
        <v>773.43799999999999</v>
      </c>
      <c r="Q47" s="736">
        <v>105.126</v>
      </c>
      <c r="R47" s="737">
        <v>111.94499999999999</v>
      </c>
      <c r="S47" s="738">
        <v>121.136</v>
      </c>
      <c r="T47" s="223">
        <v>338.20699999999999</v>
      </c>
      <c r="U47" s="737">
        <v>1111.645</v>
      </c>
      <c r="V47" s="736">
        <v>120.43</v>
      </c>
      <c r="W47" s="737">
        <v>115.11</v>
      </c>
      <c r="X47" s="738">
        <v>117.11</v>
      </c>
      <c r="Y47" s="223">
        <v>352.65000000000003</v>
      </c>
      <c r="Z47" s="736">
        <v>107.73399999999999</v>
      </c>
      <c r="AA47" s="737">
        <v>99.989000000000004</v>
      </c>
      <c r="AB47" s="737">
        <v>64.045000000000002</v>
      </c>
      <c r="AC47" s="738">
        <v>271.76800000000003</v>
      </c>
      <c r="AD47" s="737">
        <v>624.41800000000012</v>
      </c>
      <c r="AE47" s="737">
        <v>64.852000000000004</v>
      </c>
      <c r="AF47" s="737">
        <v>53.259</v>
      </c>
      <c r="AG47" s="60">
        <v>65.808999999999997</v>
      </c>
      <c r="AH47" s="513">
        <v>183.92000000000002</v>
      </c>
      <c r="AI47" s="513">
        <v>808.33800000000019</v>
      </c>
      <c r="AJ47" s="737">
        <v>129.119</v>
      </c>
      <c r="AK47" s="737">
        <v>136.279</v>
      </c>
      <c r="AL47" s="737">
        <v>145.52799999999999</v>
      </c>
      <c r="AM47" s="737">
        <v>410.92600000000004</v>
      </c>
      <c r="AN47" s="737">
        <v>1219.2640000000001</v>
      </c>
      <c r="AO47" s="736">
        <v>156.10599999999999</v>
      </c>
      <c r="AP47" s="737">
        <v>132.49100000000001</v>
      </c>
      <c r="AQ47" s="738">
        <v>147.03200000000001</v>
      </c>
      <c r="AR47" s="223">
        <v>435.62900000000002</v>
      </c>
      <c r="AS47" s="736">
        <v>131.75399999999999</v>
      </c>
      <c r="AT47" s="737">
        <v>121.968</v>
      </c>
      <c r="AU47" s="737">
        <v>103.108</v>
      </c>
      <c r="AV47" s="738">
        <v>356.83</v>
      </c>
      <c r="AW47" s="737">
        <v>792.45900000000006</v>
      </c>
      <c r="AX47" s="737">
        <v>98.960999999999999</v>
      </c>
      <c r="AY47" s="737">
        <v>99.432000000000002</v>
      </c>
      <c r="AZ47" s="60">
        <v>111.35</v>
      </c>
      <c r="BA47" s="513">
        <v>309.74299999999999</v>
      </c>
      <c r="BB47" s="513">
        <v>1102.202</v>
      </c>
      <c r="BC47" s="737">
        <v>130.06800000000001</v>
      </c>
      <c r="BD47" s="737">
        <v>137.697</v>
      </c>
      <c r="BE47" s="737">
        <v>158.50700000000001</v>
      </c>
      <c r="BF47" s="617">
        <v>426.27199999999999</v>
      </c>
      <c r="BG47" s="630">
        <v>15.345999999999947</v>
      </c>
      <c r="BH47" s="642">
        <v>3.7344923416868125E-2</v>
      </c>
      <c r="BI47" s="617">
        <v>1528.4739999999999</v>
      </c>
      <c r="BJ47" s="617">
        <v>309.20999999999981</v>
      </c>
      <c r="BK47" s="561">
        <v>0.25360381344811267</v>
      </c>
      <c r="BL47" s="736">
        <v>171.392</v>
      </c>
      <c r="BM47" s="736">
        <v>150.36500000000001</v>
      </c>
      <c r="BN47" s="736">
        <v>149.98000000000002</v>
      </c>
      <c r="BO47" s="223">
        <v>471.73700000000002</v>
      </c>
      <c r="BP47" s="736">
        <v>130.60300000000001</v>
      </c>
      <c r="BQ47" s="736">
        <v>117.232</v>
      </c>
      <c r="BR47" s="738">
        <v>124.54100000000001</v>
      </c>
      <c r="BS47" s="732">
        <v>21.433000000000007</v>
      </c>
      <c r="BT47" s="750">
        <v>0.20786941847383333</v>
      </c>
      <c r="BU47" s="738">
        <v>372.37600000000003</v>
      </c>
      <c r="BV47" s="732">
        <v>15.546000000000049</v>
      </c>
      <c r="BW47" s="750">
        <v>4.3566964661043213E-2</v>
      </c>
      <c r="BX47" s="737">
        <v>844.11300000000006</v>
      </c>
      <c r="BY47" s="617">
        <v>51.653999999999996</v>
      </c>
      <c r="BZ47" s="561">
        <v>6.5181921083614411E-2</v>
      </c>
      <c r="CA47" s="617">
        <v>126.93300000000001</v>
      </c>
      <c r="CB47" s="617">
        <v>27.972000000000008</v>
      </c>
      <c r="CC47" s="561">
        <v>0.2826568041955923</v>
      </c>
      <c r="CD47" s="617">
        <v>128.786</v>
      </c>
      <c r="CE47" s="617">
        <v>29.353999999999999</v>
      </c>
      <c r="CF47" s="561">
        <v>0.29521683160350792</v>
      </c>
      <c r="CG47" s="617">
        <v>134.792</v>
      </c>
      <c r="CH47" s="617">
        <f t="shared" si="0"/>
        <v>23.442000000000007</v>
      </c>
      <c r="CI47" s="561">
        <f t="shared" si="1"/>
        <v>0.21052537045352498</v>
      </c>
      <c r="CJ47" s="617">
        <v>390.51099999999997</v>
      </c>
      <c r="CK47" s="617">
        <f t="shared" si="2"/>
        <v>80.767999999999972</v>
      </c>
      <c r="CL47" s="561">
        <f t="shared" si="3"/>
        <v>0.26075811237057811</v>
      </c>
      <c r="CM47" s="617">
        <v>1234.624</v>
      </c>
      <c r="CN47" s="617">
        <f t="shared" si="4"/>
        <v>132.42200000000003</v>
      </c>
      <c r="CO47" s="561">
        <f t="shared" si="5"/>
        <v>0.12014313165826231</v>
      </c>
      <c r="CP47" s="617">
        <v>145.73399999999998</v>
      </c>
      <c r="CQ47" s="617">
        <f t="shared" si="30"/>
        <v>15.665999999999968</v>
      </c>
      <c r="CR47" s="561">
        <f t="shared" si="31"/>
        <v>0.12044469046960027</v>
      </c>
      <c r="CS47" s="617">
        <v>145.81900000000002</v>
      </c>
      <c r="CT47" s="617">
        <f t="shared" si="6"/>
        <v>8.1220000000000141</v>
      </c>
      <c r="CU47" s="561">
        <f t="shared" si="7"/>
        <v>5.8984582089660731E-2</v>
      </c>
      <c r="CV47" s="617">
        <v>165.08600000000001</v>
      </c>
      <c r="CW47" s="617">
        <f t="shared" si="8"/>
        <v>6.5790000000000077</v>
      </c>
      <c r="CX47" s="561">
        <f t="shared" si="9"/>
        <v>4.1506053360419459E-2</v>
      </c>
      <c r="CY47" s="617">
        <v>456.63900000000001</v>
      </c>
      <c r="CZ47" s="617">
        <f t="shared" si="10"/>
        <v>30.367000000000019</v>
      </c>
      <c r="DA47" s="561">
        <f t="shared" si="11"/>
        <v>7.123855191051727E-2</v>
      </c>
      <c r="DB47" s="617">
        <v>1691.2629999999999</v>
      </c>
      <c r="DC47" s="617">
        <f t="shared" si="12"/>
        <v>162.78899999999999</v>
      </c>
      <c r="DD47" s="561">
        <f t="shared" si="13"/>
        <v>0.1065042650382015</v>
      </c>
      <c r="DE47" s="617">
        <v>168.846</v>
      </c>
      <c r="DF47" s="617">
        <f t="shared" si="32"/>
        <v>-2.5459999999999923</v>
      </c>
      <c r="DG47" s="561">
        <f t="shared" si="33"/>
        <v>-1.4854835698282255E-2</v>
      </c>
      <c r="DH47" s="617">
        <v>149.56</v>
      </c>
      <c r="DI47" s="617">
        <f t="shared" si="14"/>
        <v>-0.80500000000000682</v>
      </c>
      <c r="DJ47" s="561">
        <f t="shared" si="15"/>
        <v>-5.3536394772720165E-3</v>
      </c>
      <c r="DK47" s="617">
        <v>146.17500000000001</v>
      </c>
      <c r="DL47" s="617">
        <f t="shared" si="16"/>
        <v>-3.8050000000000068</v>
      </c>
      <c r="DM47" s="561">
        <f t="shared" si="17"/>
        <v>-2.5370049339912031E-2</v>
      </c>
      <c r="DN47" s="617">
        <v>464.58100000000002</v>
      </c>
      <c r="DO47" s="617">
        <f t="shared" si="18"/>
        <v>-7.1560000000000059</v>
      </c>
      <c r="DP47" s="561">
        <f t="shared" si="19"/>
        <v>-1.5169469428940289E-2</v>
      </c>
      <c r="DQ47" s="617">
        <v>149.381</v>
      </c>
      <c r="DR47" s="617">
        <f t="shared" si="20"/>
        <v>18.777999999999992</v>
      </c>
      <c r="DS47" s="561">
        <f t="shared" si="21"/>
        <v>0.14377923937428688</v>
      </c>
      <c r="DT47" s="617">
        <v>143.38400000000001</v>
      </c>
      <c r="DU47" s="617">
        <f t="shared" si="22"/>
        <v>26.152000000000015</v>
      </c>
      <c r="DV47" s="561">
        <f t="shared" si="23"/>
        <v>0.22307902279241176</v>
      </c>
      <c r="DW47" s="617">
        <v>135.05199999999999</v>
      </c>
      <c r="DX47" s="617">
        <f t="shared" si="24"/>
        <v>10.510999999999981</v>
      </c>
      <c r="DY47" s="561">
        <f t="shared" si="25"/>
        <v>8.4397909122296916E-2</v>
      </c>
      <c r="DZ47" s="617">
        <v>427.81700000000001</v>
      </c>
      <c r="EA47" s="617">
        <f t="shared" si="26"/>
        <v>55.440999999999974</v>
      </c>
      <c r="EB47" s="561">
        <f t="shared" si="27"/>
        <v>0.14888446086751017</v>
      </c>
      <c r="EC47" s="617">
        <v>892.39800000000002</v>
      </c>
      <c r="ED47" s="617">
        <f t="shared" si="28"/>
        <v>48.284999999999968</v>
      </c>
      <c r="EE47" s="561">
        <f t="shared" si="29"/>
        <v>5.7202057070558046E-2</v>
      </c>
    </row>
    <row r="48" spans="1:135" x14ac:dyDescent="0.25">
      <c r="A48" s="58" t="s">
        <v>112</v>
      </c>
      <c r="C48" s="736"/>
      <c r="D48" s="737"/>
      <c r="E48" s="738"/>
      <c r="F48" s="223"/>
      <c r="G48" s="736"/>
      <c r="H48" s="737"/>
      <c r="I48" s="738"/>
      <c r="J48" s="223"/>
      <c r="K48" s="737"/>
      <c r="L48" s="736"/>
      <c r="M48" s="737"/>
      <c r="N48" s="738"/>
      <c r="O48" s="223"/>
      <c r="P48" s="513"/>
      <c r="Q48" s="736"/>
      <c r="R48" s="737"/>
      <c r="S48" s="738"/>
      <c r="T48" s="223">
        <v>0</v>
      </c>
      <c r="U48" s="737"/>
      <c r="V48" s="736"/>
      <c r="W48" s="737"/>
      <c r="X48" s="738"/>
      <c r="Y48" s="223"/>
      <c r="Z48" s="737"/>
      <c r="AA48" s="737"/>
      <c r="AB48" s="737"/>
      <c r="AC48" s="738"/>
      <c r="AD48" s="737"/>
      <c r="AE48" s="737"/>
      <c r="AF48" s="737"/>
      <c r="AG48" s="60"/>
      <c r="AH48" s="513"/>
      <c r="AI48" s="513">
        <v>808.33800000000019</v>
      </c>
      <c r="AJ48" s="737">
        <v>90.111000000000004</v>
      </c>
      <c r="AK48" s="737">
        <v>99.917000000000002</v>
      </c>
      <c r="AL48" s="737">
        <v>115.24299999999999</v>
      </c>
      <c r="AM48" s="737">
        <v>305.27100000000002</v>
      </c>
      <c r="AN48" s="737">
        <v>1113.6090000000002</v>
      </c>
      <c r="AO48" s="736">
        <v>113.71</v>
      </c>
      <c r="AP48" s="737">
        <v>102.04900000000001</v>
      </c>
      <c r="AQ48" s="738">
        <v>110.23</v>
      </c>
      <c r="AR48" s="223">
        <v>325.98900000000003</v>
      </c>
      <c r="AS48" s="737">
        <v>103.812</v>
      </c>
      <c r="AT48" s="737">
        <v>78.933999999999997</v>
      </c>
      <c r="AU48" s="737">
        <v>57.430999999999997</v>
      </c>
      <c r="AV48" s="738"/>
      <c r="AW48" s="737"/>
      <c r="AX48" s="737">
        <v>52.637</v>
      </c>
      <c r="AY48" s="737">
        <v>48.722999999999999</v>
      </c>
      <c r="AZ48" s="60">
        <v>47.316000000000003</v>
      </c>
      <c r="BA48" s="513">
        <v>148.67599999999999</v>
      </c>
      <c r="BB48" s="513">
        <v>714.84199999999987</v>
      </c>
      <c r="BC48" s="737">
        <v>67.623000000000005</v>
      </c>
      <c r="BD48" s="737">
        <v>77.287999999999997</v>
      </c>
      <c r="BE48" s="737">
        <v>91.585999999999999</v>
      </c>
      <c r="BF48" s="617">
        <v>236.49700000000001</v>
      </c>
      <c r="BG48" s="630">
        <v>-68.774000000000001</v>
      </c>
      <c r="BH48" s="642">
        <v>-0.22528835035099959</v>
      </c>
      <c r="BI48" s="617">
        <v>236.49700000000001</v>
      </c>
      <c r="BJ48" s="617">
        <v>-877.11200000000008</v>
      </c>
      <c r="BK48" s="561">
        <v>-0.78763012870765237</v>
      </c>
      <c r="BL48" s="736">
        <v>80.748000000000005</v>
      </c>
      <c r="BM48" s="737">
        <v>71.888999999999996</v>
      </c>
      <c r="BN48" s="738">
        <v>71.819000000000003</v>
      </c>
      <c r="BO48" s="223">
        <v>224.45600000000002</v>
      </c>
      <c r="BP48" s="736">
        <v>60.628</v>
      </c>
      <c r="BQ48" s="736">
        <v>46.691000000000003</v>
      </c>
      <c r="BR48" s="738">
        <v>46.511000000000003</v>
      </c>
      <c r="BS48" s="732">
        <v>-10.919999999999995</v>
      </c>
      <c r="BT48" s="750">
        <v>-0.19014121293378133</v>
      </c>
      <c r="BU48" s="738">
        <v>153.83000000000001</v>
      </c>
      <c r="BV48" s="732">
        <v>153.83000000000001</v>
      </c>
      <c r="BW48" s="750" t="e">
        <v>#DIV/0!</v>
      </c>
      <c r="BX48" s="737">
        <v>378.28600000000006</v>
      </c>
      <c r="BY48" s="617">
        <v>378.28600000000006</v>
      </c>
      <c r="BZ48" s="561" t="e">
        <v>#DIV/0!</v>
      </c>
      <c r="CA48" s="617">
        <v>42.475000000000001</v>
      </c>
      <c r="CB48" s="617">
        <v>-10.161999999999999</v>
      </c>
      <c r="CC48" s="561">
        <v>-0.19305811501415351</v>
      </c>
      <c r="CD48" s="617">
        <v>35.204000000000001</v>
      </c>
      <c r="CE48" s="617">
        <v>-13.518999999999998</v>
      </c>
      <c r="CF48" s="561">
        <v>-0.27746649426348952</v>
      </c>
      <c r="CG48" s="617">
        <v>31.911000000000001</v>
      </c>
      <c r="CH48" s="617">
        <f t="shared" si="0"/>
        <v>-15.405000000000001</v>
      </c>
      <c r="CI48" s="561">
        <f t="shared" si="1"/>
        <v>-0.32557697184884604</v>
      </c>
      <c r="CJ48" s="617">
        <v>109.59</v>
      </c>
      <c r="CK48" s="617">
        <f t="shared" si="2"/>
        <v>-39.085999999999984</v>
      </c>
      <c r="CL48" s="561">
        <f t="shared" si="3"/>
        <v>-0.26289380935725998</v>
      </c>
      <c r="CM48" s="617">
        <v>487.87600000000009</v>
      </c>
      <c r="CN48" s="617">
        <f t="shared" si="4"/>
        <v>-226.96599999999978</v>
      </c>
      <c r="CO48" s="561">
        <f>CN48/BB48</f>
        <v>-0.31750512700708661</v>
      </c>
      <c r="CP48" s="617">
        <v>52.113</v>
      </c>
      <c r="CQ48" s="617">
        <f t="shared" si="30"/>
        <v>-15.510000000000005</v>
      </c>
      <c r="CR48" s="561">
        <f t="shared" si="31"/>
        <v>-0.22935983319284864</v>
      </c>
      <c r="CS48" s="617">
        <v>73.391000000000005</v>
      </c>
      <c r="CT48" s="617">
        <f t="shared" si="6"/>
        <v>-3.8969999999999914</v>
      </c>
      <c r="CU48" s="561">
        <f t="shared" si="7"/>
        <v>-5.0421798985612144E-2</v>
      </c>
      <c r="CV48" s="617">
        <v>77.203000000000003</v>
      </c>
      <c r="CW48" s="617">
        <f t="shared" si="8"/>
        <v>-14.382999999999996</v>
      </c>
      <c r="CX48" s="561">
        <f t="shared" si="9"/>
        <v>-0.15704365296005934</v>
      </c>
      <c r="CY48" s="617">
        <v>202.70699999999999</v>
      </c>
      <c r="CZ48" s="617">
        <f t="shared" si="10"/>
        <v>-33.79000000000002</v>
      </c>
      <c r="DA48" s="561">
        <f t="shared" si="11"/>
        <v>-0.14287707666482036</v>
      </c>
      <c r="DB48" s="617">
        <v>690.58300000000008</v>
      </c>
      <c r="DC48" s="617">
        <f t="shared" si="12"/>
        <v>454.08600000000007</v>
      </c>
      <c r="DD48" s="561">
        <f t="shared" si="13"/>
        <v>1.9200497257893336</v>
      </c>
      <c r="DE48" s="617">
        <v>77.756</v>
      </c>
      <c r="DF48" s="617">
        <f t="shared" si="32"/>
        <v>-2.9920000000000044</v>
      </c>
      <c r="DG48" s="561">
        <f t="shared" si="33"/>
        <v>-3.7053549313914948E-2</v>
      </c>
      <c r="DH48" s="617">
        <v>66.34</v>
      </c>
      <c r="DI48" s="617">
        <f t="shared" si="14"/>
        <v>-5.5489999999999924</v>
      </c>
      <c r="DJ48" s="561">
        <f t="shared" si="15"/>
        <v>-7.7188443294523401E-2</v>
      </c>
      <c r="DK48" s="617">
        <v>67.194000000000003</v>
      </c>
      <c r="DL48" s="617">
        <f t="shared" si="16"/>
        <v>-4.625</v>
      </c>
      <c r="DM48" s="561">
        <f t="shared" si="17"/>
        <v>-6.4398000529107893E-2</v>
      </c>
      <c r="DN48" s="617">
        <v>211.29000000000002</v>
      </c>
      <c r="DO48" s="617">
        <f t="shared" si="18"/>
        <v>-13.165999999999997</v>
      </c>
      <c r="DP48" s="561">
        <f t="shared" si="19"/>
        <v>-5.865737605588621E-2</v>
      </c>
      <c r="DQ48" s="617">
        <v>65.515000000000001</v>
      </c>
      <c r="DR48" s="617">
        <f t="shared" si="20"/>
        <v>4.8870000000000005</v>
      </c>
      <c r="DS48" s="561">
        <f t="shared" si="21"/>
        <v>8.0606320511974666E-2</v>
      </c>
      <c r="DT48" s="617">
        <v>62.719000000000001</v>
      </c>
      <c r="DU48" s="617">
        <f t="shared" si="22"/>
        <v>16.027999999999999</v>
      </c>
      <c r="DV48" s="561">
        <f t="shared" si="23"/>
        <v>0.34327814782292088</v>
      </c>
      <c r="DW48" s="617">
        <v>43.1</v>
      </c>
      <c r="DX48" s="617">
        <f t="shared" si="24"/>
        <v>-3.4110000000000014</v>
      </c>
      <c r="DY48" s="561">
        <f t="shared" si="25"/>
        <v>-7.3337490056115784E-2</v>
      </c>
      <c r="DZ48" s="617">
        <v>171.334</v>
      </c>
      <c r="EA48" s="617">
        <f t="shared" si="26"/>
        <v>17.503999999999991</v>
      </c>
      <c r="EB48" s="561">
        <f t="shared" si="27"/>
        <v>0.11378794773451205</v>
      </c>
      <c r="EC48" s="617">
        <v>382.62400000000002</v>
      </c>
      <c r="ED48" s="617">
        <f t="shared" si="28"/>
        <v>4.3379999999999654</v>
      </c>
      <c r="EE48" s="561">
        <f t="shared" si="29"/>
        <v>1.146751399734583E-2</v>
      </c>
    </row>
    <row r="49" spans="1:135" x14ac:dyDescent="0.25">
      <c r="A49" s="58" t="s">
        <v>111</v>
      </c>
      <c r="C49" s="736"/>
      <c r="D49" s="737"/>
      <c r="E49" s="738"/>
      <c r="F49" s="223"/>
      <c r="G49" s="736"/>
      <c r="H49" s="737"/>
      <c r="I49" s="738"/>
      <c r="J49" s="223"/>
      <c r="K49" s="737"/>
      <c r="L49" s="736"/>
      <c r="M49" s="737"/>
      <c r="N49" s="738"/>
      <c r="O49" s="223"/>
      <c r="P49" s="513"/>
      <c r="Q49" s="736"/>
      <c r="R49" s="737"/>
      <c r="S49" s="738"/>
      <c r="T49" s="223">
        <v>0</v>
      </c>
      <c r="U49" s="737"/>
      <c r="V49" s="736"/>
      <c r="W49" s="737"/>
      <c r="X49" s="738"/>
      <c r="Y49" s="223"/>
      <c r="Z49" s="737"/>
      <c r="AA49" s="737"/>
      <c r="AB49" s="737"/>
      <c r="AC49" s="738"/>
      <c r="AD49" s="737"/>
      <c r="AE49" s="737"/>
      <c r="AF49" s="737"/>
      <c r="AG49" s="60"/>
      <c r="AH49" s="513"/>
      <c r="AI49" s="513"/>
      <c r="AJ49" s="737">
        <v>39.008000000000003</v>
      </c>
      <c r="AK49" s="737">
        <v>36.362000000000002</v>
      </c>
      <c r="AL49" s="737">
        <v>30.285</v>
      </c>
      <c r="AM49" s="737">
        <v>105.655</v>
      </c>
      <c r="AN49" s="737">
        <v>105.655</v>
      </c>
      <c r="AO49" s="736">
        <v>42.396000000000001</v>
      </c>
      <c r="AP49" s="737">
        <v>30.442</v>
      </c>
      <c r="AQ49" s="738">
        <v>36.802</v>
      </c>
      <c r="AR49" s="223">
        <v>109.63999999999999</v>
      </c>
      <c r="AS49" s="737">
        <v>27.942</v>
      </c>
      <c r="AT49" s="737">
        <v>43.033999999999999</v>
      </c>
      <c r="AU49" s="737">
        <v>45.677</v>
      </c>
      <c r="AV49" s="738"/>
      <c r="AW49" s="737"/>
      <c r="AX49" s="737">
        <v>46.323999999999998</v>
      </c>
      <c r="AY49" s="737">
        <v>37.787999999999997</v>
      </c>
      <c r="AZ49" s="60">
        <v>34.334000000000003</v>
      </c>
      <c r="BA49" s="513">
        <v>118.446</v>
      </c>
      <c r="BB49" s="513">
        <v>344.73899999999998</v>
      </c>
      <c r="BC49" s="737">
        <v>30.094999999999999</v>
      </c>
      <c r="BD49" s="737">
        <v>16.760000000000002</v>
      </c>
      <c r="BE49" s="737">
        <v>27.998000000000001</v>
      </c>
      <c r="BF49" s="617">
        <v>74.853000000000009</v>
      </c>
      <c r="BG49" s="630">
        <v>-30.801999999999992</v>
      </c>
      <c r="BH49" s="642">
        <v>-0.29153376555771138</v>
      </c>
      <c r="BI49" s="617">
        <v>74.853000000000009</v>
      </c>
      <c r="BJ49" s="617">
        <v>-30.801999999999992</v>
      </c>
      <c r="BK49" s="561">
        <v>-0.29153376555771138</v>
      </c>
      <c r="BL49" s="736">
        <v>37.228999999999999</v>
      </c>
      <c r="BM49" s="737">
        <v>29.937000000000001</v>
      </c>
      <c r="BN49" s="738">
        <v>26.437999999999999</v>
      </c>
      <c r="BO49" s="223">
        <v>93.603999999999999</v>
      </c>
      <c r="BP49" s="736">
        <v>24.375</v>
      </c>
      <c r="BQ49" s="736">
        <v>24.41</v>
      </c>
      <c r="BR49" s="738">
        <v>34.557000000000002</v>
      </c>
      <c r="BS49" s="732">
        <v>-11.119999999999997</v>
      </c>
      <c r="BT49" s="750">
        <v>-0.24344856273397986</v>
      </c>
      <c r="BU49" s="738">
        <v>83.341999999999999</v>
      </c>
      <c r="BV49" s="732">
        <v>83.341999999999999</v>
      </c>
      <c r="BW49" s="750" t="e">
        <v>#DIV/0!</v>
      </c>
      <c r="BX49" s="737">
        <v>176.946</v>
      </c>
      <c r="BY49" s="617">
        <v>176.946</v>
      </c>
      <c r="BZ49" s="561" t="e">
        <v>#DIV/0!</v>
      </c>
      <c r="CA49" s="617">
        <v>43.561999999999998</v>
      </c>
      <c r="CB49" s="617">
        <v>-2.7620000000000005</v>
      </c>
      <c r="CC49" s="561">
        <v>-5.9623521284863153E-2</v>
      </c>
      <c r="CD49" s="617">
        <v>45.338000000000001</v>
      </c>
      <c r="CE49" s="617">
        <v>7.5500000000000043</v>
      </c>
      <c r="CF49" s="561">
        <v>0.1997988779506723</v>
      </c>
      <c r="CG49" s="617">
        <v>41.173999999999999</v>
      </c>
      <c r="CH49" s="617">
        <f t="shared" si="0"/>
        <v>6.8399999999999963</v>
      </c>
      <c r="CI49" s="561">
        <f t="shared" si="1"/>
        <v>0.19921943263237593</v>
      </c>
      <c r="CJ49" s="617">
        <v>130.07400000000001</v>
      </c>
      <c r="CK49" s="617">
        <f t="shared" si="2"/>
        <v>11.628000000000014</v>
      </c>
      <c r="CL49" s="561">
        <f t="shared" si="3"/>
        <v>9.8171318575553543E-2</v>
      </c>
      <c r="CM49" s="617">
        <v>307.02</v>
      </c>
      <c r="CN49" s="617">
        <f t="shared" si="4"/>
        <v>-37.718999999999994</v>
      </c>
      <c r="CO49" s="561">
        <f t="shared" si="5"/>
        <v>-0.10941320825320024</v>
      </c>
      <c r="CP49" s="617">
        <v>31.082000000000001</v>
      </c>
      <c r="CQ49" s="617">
        <f t="shared" si="30"/>
        <v>0.98700000000000188</v>
      </c>
      <c r="CR49" s="561">
        <f t="shared" si="31"/>
        <v>3.2796145539126166E-2</v>
      </c>
      <c r="CS49" s="617">
        <v>20.675999999999998</v>
      </c>
      <c r="CT49" s="617">
        <f t="shared" si="6"/>
        <v>3.9159999999999968</v>
      </c>
      <c r="CU49" s="561">
        <f t="shared" si="7"/>
        <v>0.23365155131264895</v>
      </c>
      <c r="CV49" s="617">
        <v>25.445</v>
      </c>
      <c r="CW49" s="617">
        <f t="shared" si="8"/>
        <v>-2.5530000000000008</v>
      </c>
      <c r="CX49" s="561">
        <f t="shared" si="9"/>
        <v>-9.1185084648903514E-2</v>
      </c>
      <c r="CY49" s="617">
        <v>77.203000000000003</v>
      </c>
      <c r="CZ49" s="617">
        <f t="shared" si="10"/>
        <v>2.3499999999999943</v>
      </c>
      <c r="DA49" s="561">
        <f t="shared" si="11"/>
        <v>3.1394867273188701E-2</v>
      </c>
      <c r="DB49" s="617">
        <v>384.22299999999996</v>
      </c>
      <c r="DC49" s="617">
        <f t="shared" si="12"/>
        <v>309.36999999999995</v>
      </c>
      <c r="DD49" s="561">
        <f t="shared" si="13"/>
        <v>4.133034080130388</v>
      </c>
      <c r="DE49" s="617">
        <v>27.626000000000001</v>
      </c>
      <c r="DF49" s="617">
        <f t="shared" si="32"/>
        <v>-9.602999999999998</v>
      </c>
      <c r="DG49" s="561">
        <f t="shared" si="33"/>
        <v>-0.2579440758548443</v>
      </c>
      <c r="DH49" s="617">
        <v>29.425999999999998</v>
      </c>
      <c r="DI49" s="617">
        <f t="shared" si="14"/>
        <v>-0.51100000000000279</v>
      </c>
      <c r="DJ49" s="561">
        <f t="shared" si="15"/>
        <v>-1.706917860841109E-2</v>
      </c>
      <c r="DK49" s="617">
        <v>21.4</v>
      </c>
      <c r="DL49" s="617">
        <f t="shared" si="16"/>
        <v>-5.0380000000000003</v>
      </c>
      <c r="DM49" s="561">
        <f t="shared" si="17"/>
        <v>-0.19055904380059008</v>
      </c>
      <c r="DN49" s="617">
        <v>78.451999999999998</v>
      </c>
      <c r="DO49" s="617">
        <f t="shared" si="18"/>
        <v>-15.152000000000001</v>
      </c>
      <c r="DP49" s="561">
        <f t="shared" si="19"/>
        <v>-0.1618734242126405</v>
      </c>
      <c r="DQ49" s="617">
        <v>25.54</v>
      </c>
      <c r="DR49" s="617">
        <f t="shared" si="20"/>
        <v>1.1649999999999991</v>
      </c>
      <c r="DS49" s="561">
        <f t="shared" si="21"/>
        <v>4.7794871794871761E-2</v>
      </c>
      <c r="DT49" s="617">
        <v>22.44</v>
      </c>
      <c r="DU49" s="617">
        <f t="shared" si="22"/>
        <v>-1.9699999999999989</v>
      </c>
      <c r="DV49" s="561">
        <f t="shared" si="23"/>
        <v>-8.0704629250307205E-2</v>
      </c>
      <c r="DW49" s="617">
        <v>44.292999999999999</v>
      </c>
      <c r="DX49" s="617">
        <f t="shared" si="24"/>
        <v>9.7359999999999971</v>
      </c>
      <c r="DY49" s="561">
        <f t="shared" si="25"/>
        <v>0.28173741933616914</v>
      </c>
      <c r="DZ49" s="617">
        <v>92.272999999999996</v>
      </c>
      <c r="EA49" s="617">
        <f t="shared" si="26"/>
        <v>8.9309999999999974</v>
      </c>
      <c r="EB49" s="561">
        <f t="shared" si="27"/>
        <v>0.10716085527105178</v>
      </c>
      <c r="EC49" s="617">
        <v>170.72499999999999</v>
      </c>
      <c r="ED49" s="617">
        <f t="shared" si="28"/>
        <v>-6.2210000000000036</v>
      </c>
      <c r="EE49" s="561">
        <f t="shared" si="29"/>
        <v>-3.5157618708532568E-2</v>
      </c>
    </row>
    <row r="50" spans="1:135" x14ac:dyDescent="0.25">
      <c r="A50" s="58" t="s">
        <v>245</v>
      </c>
      <c r="C50" s="736"/>
      <c r="D50" s="737"/>
      <c r="E50" s="738"/>
      <c r="F50" s="223"/>
      <c r="G50" s="736"/>
      <c r="H50" s="737"/>
      <c r="I50" s="738"/>
      <c r="J50" s="223"/>
      <c r="K50" s="737"/>
      <c r="L50" s="736"/>
      <c r="M50" s="737"/>
      <c r="N50" s="738"/>
      <c r="O50" s="223"/>
      <c r="P50" s="513"/>
      <c r="Q50" s="736"/>
      <c r="R50" s="737"/>
      <c r="S50" s="738"/>
      <c r="T50" s="223"/>
      <c r="U50" s="737"/>
      <c r="V50" s="736"/>
      <c r="W50" s="737"/>
      <c r="X50" s="738"/>
      <c r="Y50" s="223"/>
      <c r="Z50" s="737"/>
      <c r="AA50" s="737"/>
      <c r="AB50" s="737"/>
      <c r="AC50" s="738"/>
      <c r="AD50" s="737"/>
      <c r="AE50" s="737"/>
      <c r="AF50" s="737"/>
      <c r="AG50" s="60"/>
      <c r="AH50" s="513"/>
      <c r="AI50" s="513"/>
      <c r="AJ50" s="737"/>
      <c r="AK50" s="737"/>
      <c r="AL50" s="737"/>
      <c r="AM50" s="737"/>
      <c r="AN50" s="737"/>
      <c r="AO50" s="736"/>
      <c r="AP50" s="737"/>
      <c r="AQ50" s="738"/>
      <c r="AR50" s="223"/>
      <c r="AS50" s="737"/>
      <c r="AT50" s="737"/>
      <c r="AU50" s="737"/>
      <c r="AV50" s="738"/>
      <c r="AW50" s="737"/>
      <c r="AX50" s="737"/>
      <c r="AY50" s="513">
        <v>12.920999999999999</v>
      </c>
      <c r="AZ50" s="60">
        <v>29.7</v>
      </c>
      <c r="BA50" s="513">
        <v>42.620999999999995</v>
      </c>
      <c r="BB50" s="513">
        <v>42.620999999999995</v>
      </c>
      <c r="BC50" s="737">
        <v>32.35</v>
      </c>
      <c r="BD50" s="737">
        <v>43.649000000000001</v>
      </c>
      <c r="BE50" s="737">
        <v>38.923000000000002</v>
      </c>
      <c r="BF50" s="617">
        <v>114.922</v>
      </c>
      <c r="BG50" s="630">
        <v>114.922</v>
      </c>
      <c r="BH50" s="642"/>
      <c r="BI50" s="617">
        <v>114.922</v>
      </c>
      <c r="BJ50" s="617">
        <v>114.922</v>
      </c>
      <c r="BK50" s="561" t="e">
        <v>#DIV/0!</v>
      </c>
      <c r="BL50" s="736">
        <v>53.414999999999999</v>
      </c>
      <c r="BM50" s="737">
        <v>48.539000000000001</v>
      </c>
      <c r="BN50" s="738">
        <v>51.722999999999999</v>
      </c>
      <c r="BO50" s="223">
        <v>153.67700000000002</v>
      </c>
      <c r="BP50" s="736">
        <v>45.6</v>
      </c>
      <c r="BQ50" s="736">
        <v>46.131</v>
      </c>
      <c r="BR50" s="738">
        <v>43.472999999999999</v>
      </c>
      <c r="BS50" s="732">
        <v>43.472999999999999</v>
      </c>
      <c r="BT50" s="750"/>
      <c r="BU50" s="738">
        <v>135.20400000000001</v>
      </c>
      <c r="BV50" s="732">
        <v>135.20400000000001</v>
      </c>
      <c r="BW50" s="750" t="e">
        <v>#DIV/0!</v>
      </c>
      <c r="BX50" s="737">
        <v>288.88100000000003</v>
      </c>
      <c r="BY50" s="617">
        <v>288.88100000000003</v>
      </c>
      <c r="BZ50" s="561" t="e">
        <v>#DIV/0!</v>
      </c>
      <c r="CA50" s="617">
        <v>40.896000000000001</v>
      </c>
      <c r="CB50" s="617">
        <v>40.896000000000001</v>
      </c>
      <c r="CC50" s="561" t="e">
        <v>#DIV/0!</v>
      </c>
      <c r="CD50" s="617">
        <v>48.244</v>
      </c>
      <c r="CE50" s="617">
        <v>35.323</v>
      </c>
      <c r="CF50" s="561">
        <v>2.7337667363207183</v>
      </c>
      <c r="CG50" s="617">
        <v>61.707000000000001</v>
      </c>
      <c r="CH50" s="617">
        <f t="shared" si="0"/>
        <v>32.007000000000005</v>
      </c>
      <c r="CI50" s="561">
        <f t="shared" si="1"/>
        <v>1.0776767676767678</v>
      </c>
      <c r="CJ50" s="617">
        <v>150.84699999999998</v>
      </c>
      <c r="CK50" s="617">
        <f t="shared" si="2"/>
        <v>108.22599999999998</v>
      </c>
      <c r="CL50" s="561">
        <f t="shared" si="3"/>
        <v>2.5392646817296636</v>
      </c>
      <c r="CM50" s="617">
        <v>439.72800000000001</v>
      </c>
      <c r="CN50" s="617">
        <f t="shared" si="4"/>
        <v>397.10700000000003</v>
      </c>
      <c r="CO50" s="561">
        <f t="shared" si="5"/>
        <v>9.317167593439855</v>
      </c>
      <c r="CP50" s="617">
        <v>62.539000000000001</v>
      </c>
      <c r="CQ50" s="617">
        <f t="shared" si="30"/>
        <v>30.189</v>
      </c>
      <c r="CR50" s="561">
        <f t="shared" si="31"/>
        <v>0.93319938176197836</v>
      </c>
      <c r="CS50" s="617">
        <v>51.752000000000002</v>
      </c>
      <c r="CT50" s="617">
        <f t="shared" si="6"/>
        <v>8.1030000000000015</v>
      </c>
      <c r="CU50" s="561">
        <f t="shared" si="7"/>
        <v>0.18563999175238841</v>
      </c>
      <c r="CV50" s="617">
        <v>62.438000000000002</v>
      </c>
      <c r="CW50" s="617">
        <f t="shared" si="8"/>
        <v>23.515000000000001</v>
      </c>
      <c r="CX50" s="561">
        <f t="shared" si="9"/>
        <v>0.6041415101610873</v>
      </c>
      <c r="CY50" s="617">
        <v>176.72899999999998</v>
      </c>
      <c r="CZ50" s="617">
        <f t="shared" si="10"/>
        <v>61.806999999999988</v>
      </c>
      <c r="DA50" s="561">
        <f t="shared" si="11"/>
        <v>0.53781695410800356</v>
      </c>
      <c r="DB50" s="617">
        <v>616.45699999999999</v>
      </c>
      <c r="DC50" s="617">
        <f t="shared" si="12"/>
        <v>501.53499999999997</v>
      </c>
      <c r="DD50" s="561">
        <f t="shared" si="13"/>
        <v>4.3641339343206695</v>
      </c>
      <c r="DE50" s="617">
        <v>63.463999999999999</v>
      </c>
      <c r="DF50" s="617">
        <f t="shared" si="32"/>
        <v>10.048999999999999</v>
      </c>
      <c r="DG50" s="561">
        <f t="shared" si="33"/>
        <v>0.18813067490405316</v>
      </c>
      <c r="DH50" s="617">
        <v>53.793999999999997</v>
      </c>
      <c r="DI50" s="617">
        <f t="shared" si="14"/>
        <v>5.2549999999999955</v>
      </c>
      <c r="DJ50" s="561">
        <f t="shared" si="15"/>
        <v>0.10826345825006686</v>
      </c>
      <c r="DK50" s="617">
        <v>57.581000000000003</v>
      </c>
      <c r="DL50" s="617">
        <f t="shared" si="16"/>
        <v>5.8580000000000041</v>
      </c>
      <c r="DM50" s="561">
        <f t="shared" si="17"/>
        <v>0.11325715832414988</v>
      </c>
      <c r="DN50" s="617">
        <v>174.839</v>
      </c>
      <c r="DO50" s="617">
        <f t="shared" si="18"/>
        <v>21.161999999999978</v>
      </c>
      <c r="DP50" s="561">
        <f t="shared" si="19"/>
        <v>0.13770440599439068</v>
      </c>
      <c r="DQ50" s="617">
        <v>58.326000000000001</v>
      </c>
      <c r="DR50" s="617">
        <f t="shared" si="20"/>
        <v>12.725999999999999</v>
      </c>
      <c r="DS50" s="561">
        <f t="shared" si="21"/>
        <v>0.27907894736842104</v>
      </c>
      <c r="DT50" s="617">
        <v>58.225000000000001</v>
      </c>
      <c r="DU50" s="617">
        <f t="shared" si="22"/>
        <v>12.094000000000001</v>
      </c>
      <c r="DV50" s="561">
        <f t="shared" si="23"/>
        <v>0.26216643905399845</v>
      </c>
      <c r="DW50" s="617">
        <v>47.658999999999999</v>
      </c>
      <c r="DX50" s="617">
        <f t="shared" si="24"/>
        <v>4.1859999999999999</v>
      </c>
      <c r="DY50" s="561">
        <f t="shared" si="25"/>
        <v>9.6289651047776786E-2</v>
      </c>
      <c r="DZ50" s="617">
        <v>164.21</v>
      </c>
      <c r="EA50" s="617">
        <f t="shared" si="26"/>
        <v>29.006</v>
      </c>
      <c r="EB50" s="561">
        <f t="shared" si="27"/>
        <v>0.21453507292683646</v>
      </c>
      <c r="EC50" s="617">
        <v>339.04899999999998</v>
      </c>
      <c r="ED50" s="617">
        <f t="shared" si="28"/>
        <v>50.16799999999995</v>
      </c>
      <c r="EE50" s="561">
        <f t="shared" si="29"/>
        <v>0.17366320387979806</v>
      </c>
    </row>
    <row r="51" spans="1:135" x14ac:dyDescent="0.25">
      <c r="A51" s="6" t="s">
        <v>47</v>
      </c>
      <c r="B51" s="258">
        <v>2.2370000000000001</v>
      </c>
      <c r="C51" s="29">
        <v>0.22476699999999999</v>
      </c>
      <c r="D51" s="515">
        <v>0.19692799999999999</v>
      </c>
      <c r="E51" s="504">
        <v>0.200212</v>
      </c>
      <c r="F51" s="125">
        <v>0.20730233333333334</v>
      </c>
      <c r="G51" s="29">
        <v>0.17161100000000001</v>
      </c>
      <c r="H51" s="515">
        <v>0.177479</v>
      </c>
      <c r="I51" s="504">
        <v>0.15912299999999999</v>
      </c>
      <c r="J51" s="125">
        <v>0.16940433333333335</v>
      </c>
      <c r="K51" s="513">
        <v>0.37670666666666669</v>
      </c>
      <c r="L51" s="29">
        <v>0.1336</v>
      </c>
      <c r="M51" s="515">
        <v>0.19489999999999999</v>
      </c>
      <c r="N51" s="504">
        <v>0.164016</v>
      </c>
      <c r="O51" s="125">
        <v>0.49251600000000001</v>
      </c>
      <c r="P51" s="513">
        <v>0.8692226666666667</v>
      </c>
      <c r="Q51" s="29">
        <v>0.19439999999999999</v>
      </c>
      <c r="R51" s="532">
        <v>0.195799</v>
      </c>
      <c r="S51" s="504">
        <v>0.223</v>
      </c>
      <c r="T51" s="125">
        <v>0.61319900000000005</v>
      </c>
      <c r="U51" s="513">
        <v>1.4824216666666667</v>
      </c>
      <c r="V51" s="29">
        <v>0.23602600000000001</v>
      </c>
      <c r="W51" s="515">
        <v>0.22522500000000001</v>
      </c>
      <c r="X51" s="504">
        <v>0.222464</v>
      </c>
      <c r="Y51" s="125">
        <v>0.68371500000000007</v>
      </c>
      <c r="Z51" s="503">
        <v>0.18401999999999999</v>
      </c>
      <c r="AA51" s="503">
        <v>0.16686100000000001</v>
      </c>
      <c r="AB51" s="503">
        <v>0.15040899999999999</v>
      </c>
      <c r="AC51" s="232">
        <v>0.50129000000000001</v>
      </c>
      <c r="AD51" s="513">
        <v>1.1850050000000001</v>
      </c>
      <c r="AE51" s="513">
        <v>0.14297399999999999</v>
      </c>
      <c r="AF51" s="513">
        <v>0.18601200000000001</v>
      </c>
      <c r="AG51" s="740">
        <v>0.155866</v>
      </c>
      <c r="AH51" s="513">
        <v>0.48485200000000001</v>
      </c>
      <c r="AI51" s="513">
        <v>1.6698570000000001</v>
      </c>
      <c r="AJ51" s="513">
        <v>0.20114499999999999</v>
      </c>
      <c r="AK51" s="190">
        <v>0.20649999999999999</v>
      </c>
      <c r="AL51" s="513">
        <v>0.218</v>
      </c>
      <c r="AM51" s="737">
        <v>0.62564500000000001</v>
      </c>
      <c r="AN51" s="513">
        <v>2.2955019999999999</v>
      </c>
      <c r="AO51" s="202">
        <v>0.26919999999999999</v>
      </c>
      <c r="AP51" s="513">
        <v>0.22522500000000001</v>
      </c>
      <c r="AQ51" s="504">
        <v>0.22622400000000001</v>
      </c>
      <c r="AR51" s="125">
        <v>0.72064899999999998</v>
      </c>
      <c r="AS51" s="503">
        <v>0.194443</v>
      </c>
      <c r="AT51" s="503">
        <v>0.188694</v>
      </c>
      <c r="AU51" s="503">
        <v>0.13</v>
      </c>
      <c r="AV51" s="232">
        <v>0.51313699999999995</v>
      </c>
      <c r="AW51" s="513">
        <v>1.2337859999999998</v>
      </c>
      <c r="AX51" s="513">
        <v>0.112591</v>
      </c>
      <c r="AY51" s="513">
        <v>0.15082599999999999</v>
      </c>
      <c r="AZ51" s="740">
        <v>0.154</v>
      </c>
      <c r="BA51" s="513">
        <v>0.41741699999999998</v>
      </c>
      <c r="BB51" s="513">
        <v>1.6512029999999998</v>
      </c>
      <c r="BC51" s="513">
        <v>0.17691799999999999</v>
      </c>
      <c r="BD51" s="513">
        <v>0.177174</v>
      </c>
      <c r="BE51" s="513">
        <v>0.20630399999999999</v>
      </c>
      <c r="BF51" s="617">
        <v>0.56039599999999989</v>
      </c>
      <c r="BG51" s="630">
        <v>-6.5249000000000112E-2</v>
      </c>
      <c r="BH51" s="642">
        <v>-0.10429077192337521</v>
      </c>
      <c r="BI51" s="617">
        <v>2.2115989999999996</v>
      </c>
      <c r="BJ51" s="617">
        <v>-8.3903000000000283E-2</v>
      </c>
      <c r="BK51" s="561">
        <v>-3.6551046350645877E-2</v>
      </c>
      <c r="BL51" s="202">
        <v>0.221663</v>
      </c>
      <c r="BM51" s="513">
        <v>0.19358700000000001</v>
      </c>
      <c r="BN51" s="504">
        <v>0.18785299999999999</v>
      </c>
      <c r="BO51" s="125">
        <v>0.60310299999999994</v>
      </c>
      <c r="BP51" s="202">
        <v>0.163798</v>
      </c>
      <c r="BQ51" s="513">
        <v>0.15756800000000001</v>
      </c>
      <c r="BR51" s="504">
        <v>0.13528000000000001</v>
      </c>
      <c r="BS51" s="732">
        <v>5.2800000000000069E-3</v>
      </c>
      <c r="BT51" s="750">
        <v>4.0615384615384664E-2</v>
      </c>
      <c r="BU51" s="232">
        <v>0.45664600000000005</v>
      </c>
      <c r="BV51" s="732">
        <v>-5.6490999999999902E-2</v>
      </c>
      <c r="BW51" s="750">
        <v>-0.11008950825997718</v>
      </c>
      <c r="BX51" s="513">
        <v>1.0597490000000001</v>
      </c>
      <c r="BY51" s="617">
        <v>-0.17403699999999978</v>
      </c>
      <c r="BZ51" s="561">
        <v>-0.14105930850244677</v>
      </c>
      <c r="CA51" s="617">
        <v>0.11890000000000001</v>
      </c>
      <c r="CB51" s="617">
        <v>6.309000000000009E-3</v>
      </c>
      <c r="CC51" s="561">
        <v>5.6034674174667683E-2</v>
      </c>
      <c r="CD51" s="617">
        <v>0.176483</v>
      </c>
      <c r="CE51" s="617">
        <v>2.5657000000000013E-2</v>
      </c>
      <c r="CF51" s="561">
        <v>0.17010992799649938</v>
      </c>
      <c r="CG51" s="617">
        <v>0.13220599999999999</v>
      </c>
      <c r="CH51" s="617">
        <f t="shared" si="0"/>
        <v>-2.1794000000000008E-2</v>
      </c>
      <c r="CI51" s="561">
        <f t="shared" si="1"/>
        <v>-0.14151948051948057</v>
      </c>
      <c r="CJ51" s="617">
        <v>0.427589</v>
      </c>
      <c r="CK51" s="617">
        <f t="shared" si="2"/>
        <v>1.0172000000000014E-2</v>
      </c>
      <c r="CL51" s="561">
        <f t="shared" si="3"/>
        <v>2.4368916455247427E-2</v>
      </c>
      <c r="CM51" s="617">
        <v>1.487338</v>
      </c>
      <c r="CN51" s="617">
        <f t="shared" si="4"/>
        <v>-0.16386499999999971</v>
      </c>
      <c r="CO51" s="561">
        <f t="shared" si="5"/>
        <v>-9.9239766400618046E-2</v>
      </c>
      <c r="CP51" s="617">
        <v>0.16487499999999999</v>
      </c>
      <c r="CQ51" s="617">
        <f t="shared" si="30"/>
        <v>-1.2042999999999998E-2</v>
      </c>
      <c r="CR51" s="561">
        <f t="shared" si="31"/>
        <v>-6.8071083778925817E-2</v>
      </c>
      <c r="CS51" s="617">
        <v>0.17117500000000002</v>
      </c>
      <c r="CT51" s="617">
        <f t="shared" si="6"/>
        <v>-5.9989999999999766E-3</v>
      </c>
      <c r="CU51" s="561">
        <f t="shared" si="7"/>
        <v>-3.38593698849717E-2</v>
      </c>
      <c r="CV51" s="617">
        <v>0.198208</v>
      </c>
      <c r="CW51" s="617">
        <f t="shared" si="8"/>
        <v>-8.0959999999999921E-3</v>
      </c>
      <c r="CX51" s="561">
        <f t="shared" si="9"/>
        <v>-3.9243058787032693E-2</v>
      </c>
      <c r="CY51" s="617">
        <v>0.53425800000000001</v>
      </c>
      <c r="CZ51" s="617">
        <f t="shared" si="10"/>
        <v>-2.6137999999999884E-2</v>
      </c>
      <c r="DA51" s="561">
        <f t="shared" si="11"/>
        <v>-4.664201743053107E-2</v>
      </c>
      <c r="DB51" s="617">
        <v>2.0215960000000002</v>
      </c>
      <c r="DC51" s="617">
        <f t="shared" si="12"/>
        <v>-0.19000299999999948</v>
      </c>
      <c r="DD51" s="561">
        <f t="shared" si="13"/>
        <v>-8.5912048251061565E-2</v>
      </c>
      <c r="DE51" s="617">
        <v>0.20344900000000002</v>
      </c>
      <c r="DF51" s="617">
        <f t="shared" si="32"/>
        <v>-1.821399999999998E-2</v>
      </c>
      <c r="DG51" s="561">
        <f t="shared" si="33"/>
        <v>-8.2169780252004082E-2</v>
      </c>
      <c r="DH51" s="617">
        <v>0.17846400000000001</v>
      </c>
      <c r="DI51" s="617">
        <f t="shared" si="14"/>
        <v>-1.5122999999999998E-2</v>
      </c>
      <c r="DJ51" s="561">
        <f t="shared" si="15"/>
        <v>-7.8119915076942131E-2</v>
      </c>
      <c r="DK51" s="617">
        <v>0.17861299999999999</v>
      </c>
      <c r="DL51" s="617">
        <f t="shared" si="16"/>
        <v>-9.2399999999999982E-3</v>
      </c>
      <c r="DM51" s="561">
        <f t="shared" si="17"/>
        <v>-4.9187396528136355E-2</v>
      </c>
      <c r="DN51" s="617">
        <v>0.56052600000000008</v>
      </c>
      <c r="DO51" s="617">
        <f t="shared" si="18"/>
        <v>-4.2576999999999865E-2</v>
      </c>
      <c r="DP51" s="561">
        <f t="shared" si="19"/>
        <v>-7.059656476588555E-2</v>
      </c>
      <c r="DQ51" s="617">
        <v>0.157772</v>
      </c>
      <c r="DR51" s="617">
        <f t="shared" si="20"/>
        <v>-6.0260000000000036E-3</v>
      </c>
      <c r="DS51" s="561">
        <f t="shared" si="21"/>
        <v>-3.6789215985543189E-2</v>
      </c>
      <c r="DT51" s="617">
        <v>0.14865100000000001</v>
      </c>
      <c r="DU51" s="617">
        <f t="shared" si="22"/>
        <v>-8.9170000000000083E-3</v>
      </c>
      <c r="DV51" s="561">
        <f t="shared" si="23"/>
        <v>-5.6591439886271369E-2</v>
      </c>
      <c r="DW51" s="617">
        <v>0.13517699999999999</v>
      </c>
      <c r="DX51" s="617">
        <f t="shared" si="24"/>
        <v>-1.0300000000001974E-4</v>
      </c>
      <c r="DY51" s="561">
        <f t="shared" si="25"/>
        <v>-7.6138379657022279E-4</v>
      </c>
      <c r="DZ51" s="617">
        <v>0.44159999999999999</v>
      </c>
      <c r="EA51" s="617">
        <f t="shared" si="26"/>
        <v>-1.5046000000000059E-2</v>
      </c>
      <c r="EB51" s="561">
        <f t="shared" si="27"/>
        <v>-3.2948936375222948E-2</v>
      </c>
      <c r="EC51" s="617">
        <v>1.0021260000000001</v>
      </c>
      <c r="ED51" s="617">
        <f t="shared" si="28"/>
        <v>-5.762299999999998E-2</v>
      </c>
      <c r="EE51" s="561">
        <f t="shared" si="29"/>
        <v>-5.4374196153994934E-2</v>
      </c>
    </row>
    <row r="52" spans="1:135" x14ac:dyDescent="0.25">
      <c r="A52" s="5" t="s">
        <v>81</v>
      </c>
      <c r="B52" s="257">
        <v>4008.1217819999997</v>
      </c>
      <c r="C52" s="733">
        <v>473.084</v>
      </c>
      <c r="D52" s="734">
        <v>427.77</v>
      </c>
      <c r="E52" s="735">
        <v>384.125</v>
      </c>
      <c r="F52" s="145">
        <v>1284.9789999999998</v>
      </c>
      <c r="G52" s="733">
        <v>304.68400000000003</v>
      </c>
      <c r="H52" s="734">
        <v>256.17399999999998</v>
      </c>
      <c r="I52" s="735">
        <v>188.58700000000005</v>
      </c>
      <c r="J52" s="145">
        <v>749.44500000000005</v>
      </c>
      <c r="K52" s="734">
        <v>2034.424</v>
      </c>
      <c r="L52" s="733">
        <v>179.26918100000003</v>
      </c>
      <c r="M52" s="734">
        <v>186.45536400000003</v>
      </c>
      <c r="N52" s="735">
        <v>262.51377200000002</v>
      </c>
      <c r="O52" s="145">
        <v>628.23831699999994</v>
      </c>
      <c r="P52" s="734">
        <v>2662.6623169999998</v>
      </c>
      <c r="Q52" s="733">
        <v>340.43599999999992</v>
      </c>
      <c r="R52" s="734">
        <v>413.04922900000003</v>
      </c>
      <c r="S52" s="735">
        <v>472.08678900000001</v>
      </c>
      <c r="T52" s="145">
        <v>1225.5720180000001</v>
      </c>
      <c r="U52" s="734">
        <v>3888.2343350000001</v>
      </c>
      <c r="V52" s="733">
        <v>472.58188799999999</v>
      </c>
      <c r="W52" s="734">
        <v>409.55446499999999</v>
      </c>
      <c r="X52" s="735">
        <v>400.110432</v>
      </c>
      <c r="Y52" s="145">
        <v>1282.2467849999998</v>
      </c>
      <c r="Z52" s="733">
        <v>329.20783800000004</v>
      </c>
      <c r="AA52" s="734">
        <v>272.90763100000004</v>
      </c>
      <c r="AB52" s="734">
        <v>195.46773300000001</v>
      </c>
      <c r="AC52" s="735">
        <v>797.58320199999991</v>
      </c>
      <c r="AD52" s="734">
        <v>2079.8299869999996</v>
      </c>
      <c r="AE52" s="734">
        <v>177.54161699999997</v>
      </c>
      <c r="AF52" s="734">
        <v>198.216972</v>
      </c>
      <c r="AG52" s="734">
        <v>250.83077700000001</v>
      </c>
      <c r="AH52" s="734">
        <v>626.58936600000015</v>
      </c>
      <c r="AI52" s="734">
        <v>2706.4193529999998</v>
      </c>
      <c r="AJ52" s="734">
        <v>354.16900000000004</v>
      </c>
      <c r="AK52" s="734">
        <v>422.45005300000003</v>
      </c>
      <c r="AL52" s="734">
        <v>476.18</v>
      </c>
      <c r="AM52" s="734">
        <v>1252.7990530000002</v>
      </c>
      <c r="AN52" s="734">
        <v>3959.218406</v>
      </c>
      <c r="AO52" s="733">
        <v>497.017134</v>
      </c>
      <c r="AP52" s="734">
        <v>421.27898800000003</v>
      </c>
      <c r="AQ52" s="735">
        <v>401.15200000000004</v>
      </c>
      <c r="AR52" s="145">
        <v>1319.4481219999998</v>
      </c>
      <c r="AS52" s="733">
        <v>318.02761000000004</v>
      </c>
      <c r="AT52" s="734">
        <v>237.90634300000002</v>
      </c>
      <c r="AU52" s="734">
        <v>191.21199999999999</v>
      </c>
      <c r="AV52" s="735">
        <v>747.14595300000008</v>
      </c>
      <c r="AW52" s="734">
        <v>2066.594075</v>
      </c>
      <c r="AX52" s="734">
        <v>185.49928600000001</v>
      </c>
      <c r="AY52" s="734">
        <v>184.54419100000001</v>
      </c>
      <c r="AZ52" s="734">
        <v>259.43100000000004</v>
      </c>
      <c r="BA52" s="734">
        <v>629.47447700000009</v>
      </c>
      <c r="BB52" s="734">
        <v>2696.0685520000002</v>
      </c>
      <c r="BC52" s="734">
        <v>346.04502900000006</v>
      </c>
      <c r="BD52" s="734">
        <v>403.59277600000001</v>
      </c>
      <c r="BE52" s="734">
        <v>452.60688099999999</v>
      </c>
      <c r="BF52" s="618">
        <v>1202.244686</v>
      </c>
      <c r="BG52" s="628">
        <v>-50.554367000000184</v>
      </c>
      <c r="BH52" s="641">
        <v>-4.0353133153270493E-2</v>
      </c>
      <c r="BI52" s="618">
        <v>3898.3132380000002</v>
      </c>
      <c r="BJ52" s="618">
        <v>-60.905167999999776</v>
      </c>
      <c r="BK52" s="624">
        <v>-1.5383129131674278E-2</v>
      </c>
      <c r="BL52" s="733">
        <v>502.75391300000007</v>
      </c>
      <c r="BM52" s="734">
        <v>429.086409</v>
      </c>
      <c r="BN52" s="735">
        <v>376.24181500000009</v>
      </c>
      <c r="BO52" s="145">
        <v>1308.0821369999999</v>
      </c>
      <c r="BP52" s="733">
        <v>300.57308800000004</v>
      </c>
      <c r="BQ52" s="734">
        <v>252.86447099999998</v>
      </c>
      <c r="BR52" s="735">
        <v>187.96593999999996</v>
      </c>
      <c r="BS52" s="21">
        <v>-3.2460600000000284</v>
      </c>
      <c r="BT52" s="751">
        <v>-1.6976235801100498E-2</v>
      </c>
      <c r="BU52" s="735">
        <v>741.40349900000001</v>
      </c>
      <c r="BV52" s="21">
        <v>-5.7424540000000661</v>
      </c>
      <c r="BW52" s="751">
        <v>-7.6858530477780232E-3</v>
      </c>
      <c r="BX52" s="734">
        <v>2049.4856359999999</v>
      </c>
      <c r="BY52" s="618">
        <v>-17.108439000000089</v>
      </c>
      <c r="BZ52" s="624">
        <v>-8.2785677201750851E-3</v>
      </c>
      <c r="CA52" s="618">
        <v>180.508039</v>
      </c>
      <c r="CB52" s="618">
        <v>-4.9912470000000155</v>
      </c>
      <c r="CC52" s="624">
        <v>-2.6907095480680262E-2</v>
      </c>
      <c r="CD52" s="618">
        <v>188.73635399999998</v>
      </c>
      <c r="CE52" s="618">
        <v>4.1921629999999652</v>
      </c>
      <c r="CF52" s="624">
        <v>2.2716309721176567E-2</v>
      </c>
      <c r="CG52" s="618">
        <v>265.79631199999994</v>
      </c>
      <c r="CH52" s="618">
        <f t="shared" si="0"/>
        <v>6.3653119999999035</v>
      </c>
      <c r="CI52" s="624">
        <f t="shared" si="1"/>
        <v>2.4535664589042567E-2</v>
      </c>
      <c r="CJ52" s="618">
        <v>635.04070499999989</v>
      </c>
      <c r="CK52" s="618">
        <f t="shared" si="2"/>
        <v>5.5662279999997963</v>
      </c>
      <c r="CL52" s="624">
        <f t="shared" si="3"/>
        <v>8.8426587627949138E-3</v>
      </c>
      <c r="CM52" s="618">
        <v>2684.5263409999998</v>
      </c>
      <c r="CN52" s="618">
        <f t="shared" si="4"/>
        <v>-11.542211000000407</v>
      </c>
      <c r="CO52" s="624">
        <f t="shared" si="5"/>
        <v>-4.2811266766337053E-3</v>
      </c>
      <c r="CP52" s="618">
        <v>373.50405900000004</v>
      </c>
      <c r="CQ52" s="618">
        <f t="shared" si="30"/>
        <v>27.459029999999984</v>
      </c>
      <c r="CR52" s="624">
        <f t="shared" si="31"/>
        <v>7.935103150983272E-2</v>
      </c>
      <c r="CS52" s="618">
        <v>427.89457700000003</v>
      </c>
      <c r="CT52" s="618">
        <f t="shared" si="6"/>
        <v>24.301801000000012</v>
      </c>
      <c r="CU52" s="624">
        <f t="shared" si="7"/>
        <v>6.0213666956219283E-2</v>
      </c>
      <c r="CV52" s="618">
        <v>503.67348300000003</v>
      </c>
      <c r="CW52" s="618">
        <f t="shared" si="8"/>
        <v>51.066602000000046</v>
      </c>
      <c r="CX52" s="624">
        <f t="shared" si="9"/>
        <v>0.11282771902886746</v>
      </c>
      <c r="CY52" s="618">
        <v>1305.0721189999999</v>
      </c>
      <c r="CZ52" s="618">
        <f t="shared" si="10"/>
        <v>102.82743299999993</v>
      </c>
      <c r="DA52" s="624">
        <f t="shared" si="11"/>
        <v>8.5529538368864066E-2</v>
      </c>
      <c r="DB52" s="618">
        <v>3989.5980599999998</v>
      </c>
      <c r="DC52" s="618">
        <f t="shared" si="12"/>
        <v>91.284821999999622</v>
      </c>
      <c r="DD52" s="624">
        <f t="shared" si="13"/>
        <v>2.3416492320363819E-2</v>
      </c>
      <c r="DE52" s="618">
        <v>479.76814100000007</v>
      </c>
      <c r="DF52" s="618">
        <f t="shared" si="32"/>
        <v>-22.985771999999997</v>
      </c>
      <c r="DG52" s="624">
        <f t="shared" si="33"/>
        <v>-4.5719727695088065E-2</v>
      </c>
      <c r="DH52" s="618">
        <v>402.07501300000001</v>
      </c>
      <c r="DI52" s="618">
        <f t="shared" si="14"/>
        <v>-27.011395999999991</v>
      </c>
      <c r="DJ52" s="624">
        <f t="shared" si="15"/>
        <v>-6.2950947486197326E-2</v>
      </c>
      <c r="DK52" s="618">
        <v>394.98753900000003</v>
      </c>
      <c r="DL52" s="618">
        <f t="shared" si="16"/>
        <v>18.745723999999939</v>
      </c>
      <c r="DM52" s="624">
        <f t="shared" si="17"/>
        <v>4.9823606129478018E-2</v>
      </c>
      <c r="DN52" s="618">
        <v>1276.8306930000003</v>
      </c>
      <c r="DO52" s="618">
        <f t="shared" si="18"/>
        <v>-31.251443999999537</v>
      </c>
      <c r="DP52" s="624">
        <f t="shared" si="19"/>
        <v>-2.3891041025659646E-2</v>
      </c>
      <c r="DQ52" s="618">
        <v>331.25625800000006</v>
      </c>
      <c r="DR52" s="618">
        <f t="shared" si="20"/>
        <v>30.683170000000018</v>
      </c>
      <c r="DS52" s="624">
        <f t="shared" si="21"/>
        <v>0.10208222633691015</v>
      </c>
      <c r="DT52" s="618">
        <v>271.39000399999998</v>
      </c>
      <c r="DU52" s="618">
        <f t="shared" si="22"/>
        <v>18.525532999999996</v>
      </c>
      <c r="DV52" s="624">
        <f t="shared" si="23"/>
        <v>7.3262696521726844E-2</v>
      </c>
      <c r="DW52" s="618">
        <v>220.57751300000001</v>
      </c>
      <c r="DX52" s="618">
        <f t="shared" si="24"/>
        <v>32.61157300000005</v>
      </c>
      <c r="DY52" s="624">
        <f t="shared" si="25"/>
        <v>0.1734972463628254</v>
      </c>
      <c r="DZ52" s="618">
        <v>823.22377499999993</v>
      </c>
      <c r="EA52" s="618">
        <f t="shared" si="26"/>
        <v>81.820275999999922</v>
      </c>
      <c r="EB52" s="624">
        <f t="shared" si="27"/>
        <v>0.11035863212185881</v>
      </c>
      <c r="EC52" s="618">
        <v>2100.0544680000003</v>
      </c>
      <c r="ED52" s="618">
        <f t="shared" si="28"/>
        <v>50.568832000000384</v>
      </c>
      <c r="EE52" s="624">
        <f t="shared" si="29"/>
        <v>2.4673913840497094E-2</v>
      </c>
    </row>
    <row r="53" spans="1:135" x14ac:dyDescent="0.25">
      <c r="A53" s="6" t="s">
        <v>48</v>
      </c>
      <c r="B53" s="248">
        <v>3722.5359999999996</v>
      </c>
      <c r="C53" s="736">
        <v>442.73200000000003</v>
      </c>
      <c r="D53" s="737">
        <v>398.52600000000001</v>
      </c>
      <c r="E53" s="738">
        <v>360.709</v>
      </c>
      <c r="F53" s="223">
        <v>1201.9669999999999</v>
      </c>
      <c r="G53" s="736">
        <v>283.36600000000004</v>
      </c>
      <c r="H53" s="737">
        <v>237.167</v>
      </c>
      <c r="I53" s="738">
        <v>175.09600000000003</v>
      </c>
      <c r="J53" s="223">
        <v>695.62900000000002</v>
      </c>
      <c r="K53" s="737">
        <v>1897.596</v>
      </c>
      <c r="L53" s="736">
        <v>168.81000000000003</v>
      </c>
      <c r="M53" s="737">
        <v>174.95000000000002</v>
      </c>
      <c r="N53" s="738">
        <v>244.40600000000001</v>
      </c>
      <c r="O53" s="223">
        <v>588.16599999999994</v>
      </c>
      <c r="P53" s="737">
        <v>2485.7619999999997</v>
      </c>
      <c r="Q53" s="736">
        <v>319.70699999999994</v>
      </c>
      <c r="R53" s="737">
        <v>387.37600000000003</v>
      </c>
      <c r="S53" s="738">
        <v>441.05799999999999</v>
      </c>
      <c r="T53" s="223">
        <v>1148.1410000000001</v>
      </c>
      <c r="U53" s="737">
        <v>3633.9029999999998</v>
      </c>
      <c r="V53" s="736">
        <v>442.084</v>
      </c>
      <c r="W53" s="737">
        <v>382.71699999999998</v>
      </c>
      <c r="X53" s="738">
        <v>375.185</v>
      </c>
      <c r="Y53" s="223">
        <v>1199.9859999999999</v>
      </c>
      <c r="Z53" s="736">
        <v>306.74</v>
      </c>
      <c r="AA53" s="737">
        <v>254.57000000000002</v>
      </c>
      <c r="AB53" s="737">
        <v>183.35500000000002</v>
      </c>
      <c r="AC53" s="738">
        <v>744.66499999999996</v>
      </c>
      <c r="AD53" s="737">
        <v>1944.6509999999998</v>
      </c>
      <c r="AE53" s="737">
        <v>166.60299999999998</v>
      </c>
      <c r="AF53" s="737">
        <v>185.672</v>
      </c>
      <c r="AG53" s="737">
        <v>233.17700000000002</v>
      </c>
      <c r="AH53" s="737">
        <v>585.45200000000011</v>
      </c>
      <c r="AI53" s="737">
        <v>2530.1030000000001</v>
      </c>
      <c r="AJ53" s="737">
        <v>332.51100000000002</v>
      </c>
      <c r="AK53" s="737">
        <v>397.52600000000001</v>
      </c>
      <c r="AL53" s="737">
        <v>449.18</v>
      </c>
      <c r="AM53" s="737">
        <v>1179.2170000000001</v>
      </c>
      <c r="AN53" s="737">
        <v>3709.32</v>
      </c>
      <c r="AO53" s="736">
        <v>464.43799999999999</v>
      </c>
      <c r="AP53" s="737">
        <v>391.94</v>
      </c>
      <c r="AQ53" s="738">
        <v>379.05200000000002</v>
      </c>
      <c r="AR53" s="223">
        <v>1235.4299999999998</v>
      </c>
      <c r="AS53" s="736">
        <v>296.42600000000004</v>
      </c>
      <c r="AT53" s="737">
        <v>217.57100000000003</v>
      </c>
      <c r="AU53" s="737">
        <v>179.82399999999998</v>
      </c>
      <c r="AV53" s="738">
        <v>693.82100000000003</v>
      </c>
      <c r="AW53" s="737">
        <v>1929.2509999999997</v>
      </c>
      <c r="AX53" s="737">
        <v>173.99100000000001</v>
      </c>
      <c r="AY53" s="737">
        <v>171.75200000000001</v>
      </c>
      <c r="AZ53" s="737">
        <v>241.16200000000003</v>
      </c>
      <c r="BA53" s="737">
        <v>586.90500000000009</v>
      </c>
      <c r="BB53" s="737">
        <v>2516.1559999999999</v>
      </c>
      <c r="BC53" s="737">
        <v>324.13200000000006</v>
      </c>
      <c r="BD53" s="737">
        <v>377.08300000000003</v>
      </c>
      <c r="BE53" s="737">
        <v>425.404</v>
      </c>
      <c r="BF53" s="617">
        <v>1126.6190000000001</v>
      </c>
      <c r="BG53" s="630">
        <v>-52.597999999999956</v>
      </c>
      <c r="BH53" s="642">
        <v>-4.4604173786504053E-2</v>
      </c>
      <c r="BI53" s="617">
        <v>3642.7750000000001</v>
      </c>
      <c r="BJ53" s="617">
        <v>-66.545000000000073</v>
      </c>
      <c r="BK53" s="561">
        <v>-1.7939945866088713E-2</v>
      </c>
      <c r="BL53" s="736">
        <v>471.50600000000009</v>
      </c>
      <c r="BM53" s="737">
        <v>398.71300000000002</v>
      </c>
      <c r="BN53" s="738">
        <v>352.26600000000008</v>
      </c>
      <c r="BO53" s="223">
        <v>1222.4849999999999</v>
      </c>
      <c r="BP53" s="736">
        <v>278.34400000000005</v>
      </c>
      <c r="BQ53" s="737">
        <v>233.63899999999998</v>
      </c>
      <c r="BR53" s="737">
        <v>174.11299999999997</v>
      </c>
      <c r="BS53" s="732">
        <v>-5.7110000000000127</v>
      </c>
      <c r="BT53" s="750">
        <v>-3.1758830856837873E-2</v>
      </c>
      <c r="BU53" s="738">
        <v>686.096</v>
      </c>
      <c r="BV53" s="732">
        <v>-7.7250000000000227</v>
      </c>
      <c r="BW53" s="750">
        <v>-1.1133995655940108E-2</v>
      </c>
      <c r="BX53" s="737">
        <v>1908.5809999999999</v>
      </c>
      <c r="BY53" s="617">
        <v>-20.669999999999845</v>
      </c>
      <c r="BZ53" s="561">
        <v>-1.0714002480755406E-2</v>
      </c>
      <c r="CA53" s="617">
        <v>169.22200000000001</v>
      </c>
      <c r="CB53" s="617">
        <v>-4.7690000000000055</v>
      </c>
      <c r="CC53" s="561">
        <v>-2.7409463707892965E-2</v>
      </c>
      <c r="CD53" s="617">
        <v>177.23</v>
      </c>
      <c r="CE53" s="617">
        <v>5.4779999999999802</v>
      </c>
      <c r="CF53" s="561">
        <v>3.189482509665087E-2</v>
      </c>
      <c r="CG53" s="617">
        <v>248.47139999999996</v>
      </c>
      <c r="CH53" s="617">
        <f t="shared" si="0"/>
        <v>7.3093999999999255</v>
      </c>
      <c r="CI53" s="561">
        <f t="shared" si="1"/>
        <v>3.0309086837892886E-2</v>
      </c>
      <c r="CJ53" s="617">
        <v>594.9233999999999</v>
      </c>
      <c r="CK53" s="617">
        <f t="shared" si="2"/>
        <v>8.018399999999815</v>
      </c>
      <c r="CL53" s="561">
        <f t="shared" si="3"/>
        <v>1.3662177013315296E-2</v>
      </c>
      <c r="CM53" s="617">
        <v>2503.5043999999998</v>
      </c>
      <c r="CN53" s="617">
        <f t="shared" si="4"/>
        <v>-12.651600000000144</v>
      </c>
      <c r="CO53" s="561">
        <f t="shared" si="5"/>
        <v>-5.0281461085879189E-3</v>
      </c>
      <c r="CP53" s="617">
        <v>352.16200000000003</v>
      </c>
      <c r="CQ53" s="617">
        <f t="shared" si="30"/>
        <v>28.029999999999973</v>
      </c>
      <c r="CR53" s="561">
        <f t="shared" si="31"/>
        <v>8.6477114262090649E-2</v>
      </c>
      <c r="CS53" s="617">
        <v>401.62700000000001</v>
      </c>
      <c r="CT53" s="617">
        <f t="shared" si="6"/>
        <v>24.543999999999983</v>
      </c>
      <c r="CU53" s="561">
        <f t="shared" si="7"/>
        <v>6.5089118310822772E-2</v>
      </c>
      <c r="CV53" s="617">
        <v>472.57600000000002</v>
      </c>
      <c r="CW53" s="617">
        <f t="shared" si="8"/>
        <v>47.172000000000025</v>
      </c>
      <c r="CX53" s="561">
        <f t="shared" si="9"/>
        <v>0.11088753279235744</v>
      </c>
      <c r="CY53" s="617">
        <v>1226.365</v>
      </c>
      <c r="CZ53" s="617">
        <f t="shared" si="10"/>
        <v>99.745999999999867</v>
      </c>
      <c r="DA53" s="561">
        <f t="shared" si="11"/>
        <v>8.853569840380808E-2</v>
      </c>
      <c r="DB53" s="617">
        <v>3729.8689999999997</v>
      </c>
      <c r="DC53" s="617">
        <f t="shared" si="12"/>
        <v>87.093999999999596</v>
      </c>
      <c r="DD53" s="561">
        <f t="shared" si="13"/>
        <v>2.3908695980399446E-2</v>
      </c>
      <c r="DE53" s="617">
        <v>451.45900000000006</v>
      </c>
      <c r="DF53" s="617">
        <f t="shared" si="32"/>
        <v>-20.047000000000025</v>
      </c>
      <c r="DG53" s="561">
        <f t="shared" si="33"/>
        <v>-4.2516956305964339E-2</v>
      </c>
      <c r="DH53" s="617">
        <v>373.096</v>
      </c>
      <c r="DI53" s="617">
        <f t="shared" si="14"/>
        <v>-25.617000000000019</v>
      </c>
      <c r="DJ53" s="561">
        <f t="shared" si="15"/>
        <v>-6.4249221871371179E-2</v>
      </c>
      <c r="DK53" s="617">
        <v>371.673</v>
      </c>
      <c r="DL53" s="617">
        <f t="shared" si="16"/>
        <v>19.406999999999925</v>
      </c>
      <c r="DM53" s="561">
        <f t="shared" si="17"/>
        <v>5.5091890787075451E-2</v>
      </c>
      <c r="DN53" s="617">
        <v>1196.2280000000003</v>
      </c>
      <c r="DO53" s="617">
        <f t="shared" si="18"/>
        <v>-26.256999999999607</v>
      </c>
      <c r="DP53" s="561">
        <f t="shared" si="19"/>
        <v>-2.1478382147837895E-2</v>
      </c>
      <c r="DQ53" s="617">
        <v>307.66900000000004</v>
      </c>
      <c r="DR53" s="617">
        <f t="shared" si="20"/>
        <v>29.324999999999989</v>
      </c>
      <c r="DS53" s="561">
        <f t="shared" si="21"/>
        <v>0.10535524387089351</v>
      </c>
      <c r="DT53" s="617">
        <v>251.95399999999998</v>
      </c>
      <c r="DU53" s="617">
        <f t="shared" si="22"/>
        <v>18.314999999999998</v>
      </c>
      <c r="DV53" s="561">
        <f t="shared" si="23"/>
        <v>7.8390166025363917E-2</v>
      </c>
      <c r="DW53" s="617">
        <v>206.23099999999999</v>
      </c>
      <c r="DX53" s="617">
        <f t="shared" si="24"/>
        <v>32.118000000000023</v>
      </c>
      <c r="DY53" s="561">
        <f t="shared" si="25"/>
        <v>0.18446640974539541</v>
      </c>
      <c r="DZ53" s="617">
        <v>765.85399999999993</v>
      </c>
      <c r="EA53" s="617">
        <f t="shared" si="26"/>
        <v>79.757999999999925</v>
      </c>
      <c r="EB53" s="561">
        <f t="shared" si="27"/>
        <v>0.11624903803549347</v>
      </c>
      <c r="EC53" s="617">
        <v>1962.0820000000003</v>
      </c>
      <c r="ED53" s="617">
        <f t="shared" si="28"/>
        <v>53.501000000000431</v>
      </c>
      <c r="EE53" s="561">
        <f t="shared" si="29"/>
        <v>2.8031820499104011E-2</v>
      </c>
    </row>
    <row r="54" spans="1:135" x14ac:dyDescent="0.25">
      <c r="A54" s="58" t="s">
        <v>49</v>
      </c>
      <c r="B54" s="248">
        <v>1488.7149999999999</v>
      </c>
      <c r="C54" s="736">
        <v>168.999</v>
      </c>
      <c r="D54" s="737">
        <v>148.30699999999999</v>
      </c>
      <c r="E54" s="738">
        <v>139.87899999999999</v>
      </c>
      <c r="F54" s="223">
        <v>457.18499999999995</v>
      </c>
      <c r="G54" s="736">
        <v>111.369</v>
      </c>
      <c r="H54" s="737">
        <v>96.147000000000006</v>
      </c>
      <c r="I54" s="738">
        <v>82.025000000000006</v>
      </c>
      <c r="J54" s="223">
        <v>289.54100000000005</v>
      </c>
      <c r="K54" s="737">
        <v>746.726</v>
      </c>
      <c r="L54" s="736">
        <v>81.546999999999997</v>
      </c>
      <c r="M54" s="737">
        <v>87.664000000000001</v>
      </c>
      <c r="N54" s="738">
        <v>108.746</v>
      </c>
      <c r="O54" s="223">
        <v>277.95699999999999</v>
      </c>
      <c r="P54" s="737">
        <v>1024.683</v>
      </c>
      <c r="Q54" s="736">
        <v>128.405</v>
      </c>
      <c r="R54" s="737">
        <v>152.21299999999999</v>
      </c>
      <c r="S54" s="738">
        <v>175.52099999999999</v>
      </c>
      <c r="T54" s="223">
        <v>456.13900000000001</v>
      </c>
      <c r="U54" s="737">
        <v>1480.8220000000001</v>
      </c>
      <c r="V54" s="736">
        <v>169.87100000000001</v>
      </c>
      <c r="W54" s="737">
        <v>154.79499999999999</v>
      </c>
      <c r="X54" s="738">
        <v>150.19900000000001</v>
      </c>
      <c r="Y54" s="223">
        <v>474.86500000000001</v>
      </c>
      <c r="Z54" s="736">
        <v>119.53100000000001</v>
      </c>
      <c r="AA54" s="737">
        <v>102.23</v>
      </c>
      <c r="AB54" s="737">
        <v>81.355000000000004</v>
      </c>
      <c r="AC54" s="738">
        <v>303.11600000000004</v>
      </c>
      <c r="AD54" s="737">
        <v>777.98099999999999</v>
      </c>
      <c r="AE54" s="737">
        <v>82.796000000000006</v>
      </c>
      <c r="AF54" s="737">
        <v>93.361999999999995</v>
      </c>
      <c r="AG54" s="60">
        <v>108.05800000000001</v>
      </c>
      <c r="AH54" s="740">
        <v>284.21600000000001</v>
      </c>
      <c r="AI54" s="740">
        <v>1062.1970000000001</v>
      </c>
      <c r="AJ54" s="737">
        <v>136.53399999999999</v>
      </c>
      <c r="AK54" s="737">
        <v>156.72200000000001</v>
      </c>
      <c r="AL54" s="737">
        <v>177.43299999999999</v>
      </c>
      <c r="AM54" s="737">
        <v>470.68899999999996</v>
      </c>
      <c r="AN54" s="737">
        <v>1532.886</v>
      </c>
      <c r="AO54" s="736">
        <v>180.506</v>
      </c>
      <c r="AP54" s="737">
        <v>155.155</v>
      </c>
      <c r="AQ54" s="738">
        <v>150.49700000000001</v>
      </c>
      <c r="AR54" s="223">
        <v>486.15800000000002</v>
      </c>
      <c r="AS54" s="736">
        <v>120.928</v>
      </c>
      <c r="AT54" s="737">
        <v>101.649</v>
      </c>
      <c r="AU54" s="737">
        <v>86.388000000000005</v>
      </c>
      <c r="AV54" s="738">
        <v>308.96500000000003</v>
      </c>
      <c r="AW54" s="737">
        <v>795.12300000000005</v>
      </c>
      <c r="AX54" s="737">
        <v>87.462000000000003</v>
      </c>
      <c r="AY54" s="737">
        <v>91.373999999999995</v>
      </c>
      <c r="AZ54" s="60">
        <v>114.77200000000001</v>
      </c>
      <c r="BA54" s="740">
        <v>293.608</v>
      </c>
      <c r="BB54" s="740">
        <v>1088.731</v>
      </c>
      <c r="BC54" s="737">
        <v>137.87899999999999</v>
      </c>
      <c r="BD54" s="737">
        <v>155.69399999999999</v>
      </c>
      <c r="BE54" s="737">
        <v>170.75399999999999</v>
      </c>
      <c r="BF54" s="617">
        <v>464.327</v>
      </c>
      <c r="BG54" s="630">
        <v>-6.3619999999999663</v>
      </c>
      <c r="BH54" s="642">
        <v>-1.3516355810312075E-2</v>
      </c>
      <c r="BI54" s="617">
        <v>1553.058</v>
      </c>
      <c r="BJ54" s="617">
        <v>20.172000000000025</v>
      </c>
      <c r="BK54" s="561">
        <v>1.3159491312465521E-2</v>
      </c>
      <c r="BL54" s="736">
        <v>182.19200000000001</v>
      </c>
      <c r="BM54" s="737">
        <v>155.05099999999999</v>
      </c>
      <c r="BN54" s="738">
        <v>146.148</v>
      </c>
      <c r="BO54" s="223">
        <v>483.39099999999996</v>
      </c>
      <c r="BP54" s="736">
        <v>116.709</v>
      </c>
      <c r="BQ54" s="737">
        <v>102.014</v>
      </c>
      <c r="BR54" s="738">
        <v>86.763999999999996</v>
      </c>
      <c r="BS54" s="732">
        <v>0.37599999999999056</v>
      </c>
      <c r="BT54" s="750">
        <v>4.3524563596794756E-3</v>
      </c>
      <c r="BU54" s="738">
        <v>305.48700000000002</v>
      </c>
      <c r="BV54" s="732">
        <v>-3.4780000000000086</v>
      </c>
      <c r="BW54" s="750">
        <v>-1.1256938488178299E-2</v>
      </c>
      <c r="BX54" s="737">
        <v>788.87799999999993</v>
      </c>
      <c r="BY54" s="617">
        <v>-6.2450000000001182</v>
      </c>
      <c r="BZ54" s="561">
        <v>-7.8541307445516208E-3</v>
      </c>
      <c r="CA54" s="617">
        <v>87.704999999999998</v>
      </c>
      <c r="CB54" s="617">
        <v>0.242999999999995</v>
      </c>
      <c r="CC54" s="561">
        <v>2.778349454620235E-3</v>
      </c>
      <c r="CD54" s="617">
        <v>91.585999999999999</v>
      </c>
      <c r="CE54" s="617">
        <v>0.2120000000000033</v>
      </c>
      <c r="CF54" s="561">
        <v>2.3201348304769773E-3</v>
      </c>
      <c r="CG54" s="617">
        <v>112.72199999999999</v>
      </c>
      <c r="CH54" s="617">
        <f t="shared" si="0"/>
        <v>-2.0500000000000114</v>
      </c>
      <c r="CI54" s="561">
        <f t="shared" si="1"/>
        <v>-1.7861499320391831E-2</v>
      </c>
      <c r="CJ54" s="617">
        <v>292.01299999999998</v>
      </c>
      <c r="CK54" s="617">
        <f t="shared" si="2"/>
        <v>-1.5950000000000273</v>
      </c>
      <c r="CL54" s="561">
        <f t="shared" si="3"/>
        <v>-5.4324132857416262E-3</v>
      </c>
      <c r="CM54" s="617">
        <v>1080.8909999999998</v>
      </c>
      <c r="CN54" s="617">
        <f t="shared" si="4"/>
        <v>-7.8400000000001455</v>
      </c>
      <c r="CO54" s="561">
        <f t="shared" si="5"/>
        <v>-7.2010441514020872E-3</v>
      </c>
      <c r="CP54" s="617">
        <v>139.584</v>
      </c>
      <c r="CQ54" s="617">
        <f t="shared" si="30"/>
        <v>1.7050000000000125</v>
      </c>
      <c r="CR54" s="561">
        <f t="shared" si="31"/>
        <v>1.2365915041449479E-2</v>
      </c>
      <c r="CS54" s="617">
        <v>157.37299999999999</v>
      </c>
      <c r="CT54" s="617">
        <f t="shared" si="6"/>
        <v>1.679000000000002</v>
      </c>
      <c r="CU54" s="561">
        <f t="shared" si="7"/>
        <v>1.0783973691985575E-2</v>
      </c>
      <c r="CV54" s="617">
        <v>183.69</v>
      </c>
      <c r="CW54" s="617">
        <f t="shared" si="8"/>
        <v>12.936000000000007</v>
      </c>
      <c r="CX54" s="561">
        <f t="shared" si="9"/>
        <v>7.5758108155592307E-2</v>
      </c>
      <c r="CY54" s="617">
        <v>480.64699999999999</v>
      </c>
      <c r="CZ54" s="617">
        <f t="shared" si="10"/>
        <v>16.319999999999993</v>
      </c>
      <c r="DA54" s="561">
        <f t="shared" si="11"/>
        <v>3.5147643794136443E-2</v>
      </c>
      <c r="DB54" s="617">
        <v>1561.5379999999998</v>
      </c>
      <c r="DC54" s="617">
        <f t="shared" si="12"/>
        <v>8.4799999999997908</v>
      </c>
      <c r="DD54" s="561">
        <f t="shared" si="13"/>
        <v>5.4601953050045721E-3</v>
      </c>
      <c r="DE54" s="617">
        <v>170.935</v>
      </c>
      <c r="DF54" s="617">
        <f t="shared" si="32"/>
        <v>-11.257000000000005</v>
      </c>
      <c r="DG54" s="561">
        <f t="shared" si="33"/>
        <v>-6.1786467023799092E-2</v>
      </c>
      <c r="DH54" s="617">
        <v>146.79400000000001</v>
      </c>
      <c r="DI54" s="617">
        <f t="shared" si="14"/>
        <v>-8.2569999999999766</v>
      </c>
      <c r="DJ54" s="561">
        <f t="shared" si="15"/>
        <v>-5.3253445640466537E-2</v>
      </c>
      <c r="DK54" s="617">
        <v>145.05000000000001</v>
      </c>
      <c r="DL54" s="617">
        <f t="shared" si="16"/>
        <v>-1.0979999999999848</v>
      </c>
      <c r="DM54" s="561">
        <f t="shared" si="17"/>
        <v>-7.5129320962311133E-3</v>
      </c>
      <c r="DN54" s="617">
        <v>462.77900000000005</v>
      </c>
      <c r="DO54" s="617">
        <f t="shared" si="18"/>
        <v>-20.61199999999991</v>
      </c>
      <c r="DP54" s="561">
        <f t="shared" si="19"/>
        <v>-4.2640429796996449E-2</v>
      </c>
      <c r="DQ54" s="617">
        <v>123.55800000000001</v>
      </c>
      <c r="DR54" s="617">
        <f t="shared" si="20"/>
        <v>6.8490000000000038</v>
      </c>
      <c r="DS54" s="561">
        <f t="shared" si="21"/>
        <v>5.8684420224661367E-2</v>
      </c>
      <c r="DT54" s="617">
        <v>106.593</v>
      </c>
      <c r="DU54" s="617">
        <f t="shared" si="22"/>
        <v>4.5790000000000077</v>
      </c>
      <c r="DV54" s="561">
        <f t="shared" si="23"/>
        <v>4.4885996039759325E-2</v>
      </c>
      <c r="DW54" s="617">
        <v>89.003</v>
      </c>
      <c r="DX54" s="617">
        <f t="shared" si="24"/>
        <v>2.2390000000000043</v>
      </c>
      <c r="DY54" s="561">
        <f t="shared" si="25"/>
        <v>2.5805633672951966E-2</v>
      </c>
      <c r="DZ54" s="617">
        <v>319.154</v>
      </c>
      <c r="EA54" s="617">
        <f t="shared" si="26"/>
        <v>13.666999999999973</v>
      </c>
      <c r="EB54" s="561">
        <f t="shared" si="27"/>
        <v>4.4738401306765825E-2</v>
      </c>
      <c r="EC54" s="617">
        <v>781.93299999999999</v>
      </c>
      <c r="ED54" s="617">
        <f t="shared" si="28"/>
        <v>-6.9449999999999363</v>
      </c>
      <c r="EE54" s="561">
        <f t="shared" si="29"/>
        <v>-8.8036426418279332E-3</v>
      </c>
    </row>
    <row r="55" spans="1:135" x14ac:dyDescent="0.25">
      <c r="A55" s="58" t="s">
        <v>50</v>
      </c>
      <c r="B55" s="248">
        <v>31.712</v>
      </c>
      <c r="C55" s="736">
        <v>1.4690000000000001</v>
      </c>
      <c r="D55" s="737">
        <v>2.7280000000000002</v>
      </c>
      <c r="E55" s="738">
        <v>2.09</v>
      </c>
      <c r="F55" s="223">
        <v>6.2869999999999999</v>
      </c>
      <c r="G55" s="736">
        <v>3.2989999999999999</v>
      </c>
      <c r="H55" s="737">
        <v>3.4470000000000001</v>
      </c>
      <c r="I55" s="738">
        <v>3.1280000000000001</v>
      </c>
      <c r="J55" s="223">
        <v>9.8740000000000006</v>
      </c>
      <c r="K55" s="737">
        <v>16.161000000000001</v>
      </c>
      <c r="L55" s="736">
        <v>3.2919999999999998</v>
      </c>
      <c r="M55" s="737">
        <v>2.5230000000000001</v>
      </c>
      <c r="N55" s="738">
        <v>5.5880000000000001</v>
      </c>
      <c r="O55" s="223">
        <v>11.403</v>
      </c>
      <c r="P55" s="737">
        <v>27.564</v>
      </c>
      <c r="Q55" s="736">
        <v>3.9470000000000001</v>
      </c>
      <c r="R55" s="737">
        <v>1.4550000000000001</v>
      </c>
      <c r="S55" s="738">
        <v>1.069</v>
      </c>
      <c r="T55" s="223">
        <v>6.4710000000000001</v>
      </c>
      <c r="U55" s="737">
        <v>34.034999999999997</v>
      </c>
      <c r="V55" s="736">
        <v>1.1379999999999999</v>
      </c>
      <c r="W55" s="737">
        <v>1.397</v>
      </c>
      <c r="X55" s="738">
        <v>1.696</v>
      </c>
      <c r="Y55" s="223">
        <v>4.2309999999999999</v>
      </c>
      <c r="Z55" s="736">
        <v>2.7679999999999998</v>
      </c>
      <c r="AA55" s="737">
        <v>3.6179999999999999</v>
      </c>
      <c r="AB55" s="737">
        <v>3.7530000000000001</v>
      </c>
      <c r="AC55" s="738">
        <v>10.138999999999999</v>
      </c>
      <c r="AD55" s="737">
        <v>14.37</v>
      </c>
      <c r="AE55" s="737">
        <v>3.9249999999999998</v>
      </c>
      <c r="AF55" s="737">
        <v>2.2930000000000001</v>
      </c>
      <c r="AG55" s="60">
        <v>4.3339999999999996</v>
      </c>
      <c r="AH55" s="740">
        <v>10.552</v>
      </c>
      <c r="AI55" s="740">
        <v>24.921999999999997</v>
      </c>
      <c r="AJ55" s="737">
        <v>3.41</v>
      </c>
      <c r="AK55" s="737">
        <v>1.552</v>
      </c>
      <c r="AL55" s="737">
        <v>2.448</v>
      </c>
      <c r="AM55" s="737">
        <v>7.41</v>
      </c>
      <c r="AN55" s="737">
        <v>32.331999999999994</v>
      </c>
      <c r="AO55" s="736">
        <v>1.375</v>
      </c>
      <c r="AP55" s="737">
        <v>1.032</v>
      </c>
      <c r="AQ55" s="738">
        <v>2.0299999999999998</v>
      </c>
      <c r="AR55" s="223">
        <v>4.4369999999999994</v>
      </c>
      <c r="AS55" s="736">
        <v>3.077</v>
      </c>
      <c r="AT55" s="737">
        <v>3.78</v>
      </c>
      <c r="AU55" s="737">
        <v>3.7679999999999998</v>
      </c>
      <c r="AV55" s="738">
        <v>10.625</v>
      </c>
      <c r="AW55" s="737">
        <v>15.061999999999999</v>
      </c>
      <c r="AX55" s="737">
        <v>3.8969999999999998</v>
      </c>
      <c r="AY55" s="737">
        <v>1.6930000000000001</v>
      </c>
      <c r="AZ55" s="60">
        <v>3.2949999999999999</v>
      </c>
      <c r="BA55" s="740">
        <v>8.8849999999999998</v>
      </c>
      <c r="BB55" s="740">
        <v>23.946999999999999</v>
      </c>
      <c r="BC55" s="737">
        <v>2.157</v>
      </c>
      <c r="BD55" s="737">
        <v>1.5609999999999999</v>
      </c>
      <c r="BE55" s="737">
        <v>1.595</v>
      </c>
      <c r="BF55" s="617">
        <v>5.3129999999999997</v>
      </c>
      <c r="BG55" s="630">
        <v>-2.0970000000000004</v>
      </c>
      <c r="BH55" s="642">
        <v>-0.28299595141700407</v>
      </c>
      <c r="BI55" s="617">
        <v>29.259999999999998</v>
      </c>
      <c r="BJ55" s="617">
        <v>-3.0719999999999956</v>
      </c>
      <c r="BK55" s="561">
        <v>-9.5014227390820105E-2</v>
      </c>
      <c r="BL55" s="736">
        <v>1.629</v>
      </c>
      <c r="BM55" s="737">
        <v>1.768</v>
      </c>
      <c r="BN55" s="738">
        <v>2.6669999999999998</v>
      </c>
      <c r="BO55" s="223">
        <v>6.0640000000000001</v>
      </c>
      <c r="BP55" s="736">
        <v>3.2909999999999999</v>
      </c>
      <c r="BQ55" s="737">
        <v>3.8849999999999998</v>
      </c>
      <c r="BR55" s="738">
        <v>3.7949999999999999</v>
      </c>
      <c r="BS55" s="732">
        <v>2.7000000000000135E-2</v>
      </c>
      <c r="BT55" s="750">
        <v>7.1656050955414378E-3</v>
      </c>
      <c r="BU55" s="738">
        <v>10.971</v>
      </c>
      <c r="BV55" s="732">
        <v>0.34600000000000009</v>
      </c>
      <c r="BW55" s="750">
        <v>3.2564705882352947E-2</v>
      </c>
      <c r="BX55" s="737">
        <v>17.035</v>
      </c>
      <c r="BY55" s="617">
        <v>1.9730000000000008</v>
      </c>
      <c r="BZ55" s="561">
        <v>0.13099190014606299</v>
      </c>
      <c r="CA55" s="617">
        <v>3.8370000000000002</v>
      </c>
      <c r="CB55" s="617">
        <v>-5.9999999999999609E-2</v>
      </c>
      <c r="CC55" s="561">
        <v>-1.5396458814472571E-2</v>
      </c>
      <c r="CD55" s="617">
        <v>1.518</v>
      </c>
      <c r="CE55" s="617">
        <v>-0.17500000000000004</v>
      </c>
      <c r="CF55" s="561">
        <v>-0.10336680448907268</v>
      </c>
      <c r="CG55" s="617">
        <v>4.84</v>
      </c>
      <c r="CH55" s="617">
        <f t="shared" si="0"/>
        <v>1.5449999999999999</v>
      </c>
      <c r="CI55" s="561">
        <f t="shared" si="1"/>
        <v>0.46889226100151743</v>
      </c>
      <c r="CJ55" s="617">
        <v>10.195</v>
      </c>
      <c r="CK55" s="617">
        <f t="shared" si="2"/>
        <v>1.3100000000000005</v>
      </c>
      <c r="CL55" s="561">
        <f t="shared" si="3"/>
        <v>0.14743950478334278</v>
      </c>
      <c r="CM55" s="617">
        <v>27.23</v>
      </c>
      <c r="CN55" s="617">
        <f t="shared" si="4"/>
        <v>3.2830000000000013</v>
      </c>
      <c r="CO55" s="561">
        <f t="shared" si="5"/>
        <v>0.13709441683718215</v>
      </c>
      <c r="CP55" s="617">
        <v>4.7569999999999997</v>
      </c>
      <c r="CQ55" s="617">
        <f t="shared" si="30"/>
        <v>2.5999999999999996</v>
      </c>
      <c r="CR55" s="561">
        <f t="shared" si="31"/>
        <v>1.2053778395920258</v>
      </c>
      <c r="CS55" s="617">
        <v>1.6739999999999999</v>
      </c>
      <c r="CT55" s="617">
        <f t="shared" si="6"/>
        <v>0.11299999999999999</v>
      </c>
      <c r="CU55" s="561">
        <f t="shared" si="7"/>
        <v>7.2389493914157582E-2</v>
      </c>
      <c r="CV55" s="617">
        <v>1.575</v>
      </c>
      <c r="CW55" s="617">
        <f t="shared" si="8"/>
        <v>-2.0000000000000018E-2</v>
      </c>
      <c r="CX55" s="561">
        <f t="shared" si="9"/>
        <v>-1.2539184952978068E-2</v>
      </c>
      <c r="CY55" s="617">
        <v>8.0060000000000002</v>
      </c>
      <c r="CZ55" s="617">
        <f t="shared" si="10"/>
        <v>2.6930000000000005</v>
      </c>
      <c r="DA55" s="561">
        <f t="shared" si="11"/>
        <v>0.5068699416525505</v>
      </c>
      <c r="DB55" s="617">
        <v>35.236000000000004</v>
      </c>
      <c r="DC55" s="617">
        <f t="shared" si="12"/>
        <v>5.9760000000000062</v>
      </c>
      <c r="DD55" s="561">
        <f t="shared" si="13"/>
        <v>0.20423786739576236</v>
      </c>
      <c r="DE55" s="617">
        <v>1.7809999999999999</v>
      </c>
      <c r="DF55" s="617">
        <f t="shared" si="32"/>
        <v>0.15199999999999991</v>
      </c>
      <c r="DG55" s="561">
        <f t="shared" si="33"/>
        <v>9.3308778391651262E-2</v>
      </c>
      <c r="DH55" s="617">
        <v>1.696</v>
      </c>
      <c r="DI55" s="617">
        <f t="shared" si="14"/>
        <v>-7.2000000000000064E-2</v>
      </c>
      <c r="DJ55" s="561">
        <f t="shared" si="15"/>
        <v>-4.0723981900452524E-2</v>
      </c>
      <c r="DK55" s="617">
        <v>2.0059999999999998</v>
      </c>
      <c r="DL55" s="617">
        <f t="shared" si="16"/>
        <v>-0.66100000000000003</v>
      </c>
      <c r="DM55" s="561">
        <f t="shared" si="17"/>
        <v>-0.24784401949756282</v>
      </c>
      <c r="DN55" s="617">
        <v>5.4829999999999997</v>
      </c>
      <c r="DO55" s="617">
        <f t="shared" si="18"/>
        <v>-0.58100000000000041</v>
      </c>
      <c r="DP55" s="561">
        <f t="shared" si="19"/>
        <v>-9.5811345646438062E-2</v>
      </c>
      <c r="DQ55" s="617">
        <v>2.9860000000000002</v>
      </c>
      <c r="DR55" s="617">
        <f t="shared" si="20"/>
        <v>-0.30499999999999972</v>
      </c>
      <c r="DS55" s="561">
        <f t="shared" si="21"/>
        <v>-9.2676997872986847E-2</v>
      </c>
      <c r="DT55" s="617">
        <v>4.1079999999999997</v>
      </c>
      <c r="DU55" s="617">
        <f t="shared" si="22"/>
        <v>0.22299999999999986</v>
      </c>
      <c r="DV55" s="561">
        <f t="shared" si="23"/>
        <v>5.7400257400257372E-2</v>
      </c>
      <c r="DW55" s="617">
        <v>3.8340000000000001</v>
      </c>
      <c r="DX55" s="617">
        <f t="shared" si="24"/>
        <v>3.9000000000000146E-2</v>
      </c>
      <c r="DY55" s="561">
        <f t="shared" si="25"/>
        <v>1.0276679841897271E-2</v>
      </c>
      <c r="DZ55" s="617">
        <v>10.927999999999999</v>
      </c>
      <c r="EA55" s="617">
        <f t="shared" si="26"/>
        <v>-4.3000000000001037E-2</v>
      </c>
      <c r="EB55" s="561">
        <f t="shared" si="27"/>
        <v>-3.9194239358309214E-3</v>
      </c>
      <c r="EC55" s="617">
        <v>16.410999999999998</v>
      </c>
      <c r="ED55" s="617">
        <f t="shared" si="28"/>
        <v>-0.62400000000000233</v>
      </c>
      <c r="EE55" s="561">
        <f t="shared" si="29"/>
        <v>-3.6630466686234361E-2</v>
      </c>
    </row>
    <row r="56" spans="1:135" x14ac:dyDescent="0.25">
      <c r="A56" s="58" t="s">
        <v>51</v>
      </c>
      <c r="B56" s="248">
        <v>2174.924</v>
      </c>
      <c r="C56" s="736">
        <v>270.387</v>
      </c>
      <c r="D56" s="737">
        <v>245.84800000000001</v>
      </c>
      <c r="E56" s="738">
        <v>216.904</v>
      </c>
      <c r="F56" s="223">
        <v>733.13900000000001</v>
      </c>
      <c r="G56" s="736">
        <v>164.38300000000001</v>
      </c>
      <c r="H56" s="737">
        <v>135.83099999999999</v>
      </c>
      <c r="I56" s="738">
        <v>88.629000000000005</v>
      </c>
      <c r="J56" s="223">
        <v>388.84300000000002</v>
      </c>
      <c r="K56" s="737">
        <v>1121.982</v>
      </c>
      <c r="L56" s="736">
        <v>81.941999999999993</v>
      </c>
      <c r="M56" s="737">
        <v>83.087000000000003</v>
      </c>
      <c r="N56" s="738">
        <v>127.17100000000001</v>
      </c>
      <c r="O56" s="223">
        <v>292.2</v>
      </c>
      <c r="P56" s="737">
        <v>1414.182</v>
      </c>
      <c r="Q56" s="736">
        <v>184.51</v>
      </c>
      <c r="R56" s="737">
        <v>231.709</v>
      </c>
      <c r="S56" s="738">
        <v>262.32</v>
      </c>
      <c r="T56" s="223">
        <v>678.53899999999999</v>
      </c>
      <c r="U56" s="737">
        <v>2092.721</v>
      </c>
      <c r="V56" s="736">
        <v>269.27999999999997</v>
      </c>
      <c r="W56" s="737">
        <v>224.98699999999999</v>
      </c>
      <c r="X56" s="738">
        <v>221.13200000000001</v>
      </c>
      <c r="Y56" s="223">
        <v>715.39899999999989</v>
      </c>
      <c r="Z56" s="736">
        <v>182.21899999999999</v>
      </c>
      <c r="AA56" s="737">
        <v>147.363</v>
      </c>
      <c r="AB56" s="737">
        <v>96.578000000000003</v>
      </c>
      <c r="AC56" s="738">
        <v>426.15999999999997</v>
      </c>
      <c r="AD56" s="737">
        <v>1141.5589999999997</v>
      </c>
      <c r="AE56" s="737">
        <v>77.7</v>
      </c>
      <c r="AF56" s="737">
        <v>87.891000000000005</v>
      </c>
      <c r="AG56" s="60">
        <v>118.396</v>
      </c>
      <c r="AH56" s="740">
        <v>283.98700000000002</v>
      </c>
      <c r="AI56" s="740">
        <v>1425.5459999999998</v>
      </c>
      <c r="AJ56" s="737">
        <v>190.53100000000001</v>
      </c>
      <c r="AK56" s="737">
        <v>237.11799999999999</v>
      </c>
      <c r="AL56" s="737">
        <v>267.40699999999998</v>
      </c>
      <c r="AM56" s="737">
        <v>695.05600000000004</v>
      </c>
      <c r="AN56" s="737">
        <v>2120.6019999999999</v>
      </c>
      <c r="AO56" s="736">
        <v>280.71100000000001</v>
      </c>
      <c r="AP56" s="737">
        <v>234.178</v>
      </c>
      <c r="AQ56" s="738">
        <v>224.09100000000001</v>
      </c>
      <c r="AR56" s="223">
        <v>738.98</v>
      </c>
      <c r="AS56" s="736">
        <v>169.75800000000001</v>
      </c>
      <c r="AT56" s="737">
        <v>110.346</v>
      </c>
      <c r="AU56" s="737">
        <v>87.885999999999996</v>
      </c>
      <c r="AV56" s="738">
        <v>367.99</v>
      </c>
      <c r="AW56" s="737">
        <v>1106.97</v>
      </c>
      <c r="AX56" s="737">
        <v>81.346000000000004</v>
      </c>
      <c r="AY56" s="737">
        <v>77.253</v>
      </c>
      <c r="AZ56" s="60">
        <v>121.396</v>
      </c>
      <c r="BA56" s="740">
        <v>279.995</v>
      </c>
      <c r="BB56" s="740">
        <v>1386.9650000000001</v>
      </c>
      <c r="BC56" s="737">
        <v>182.59299999999999</v>
      </c>
      <c r="BD56" s="737">
        <v>217.79599999999999</v>
      </c>
      <c r="BE56" s="737">
        <v>251.19499999999999</v>
      </c>
      <c r="BF56" s="617">
        <v>651.58400000000006</v>
      </c>
      <c r="BG56" s="630">
        <v>-43.47199999999998</v>
      </c>
      <c r="BH56" s="642">
        <v>-6.2544600722819421E-2</v>
      </c>
      <c r="BI56" s="617">
        <v>2038.5490000000002</v>
      </c>
      <c r="BJ56" s="617">
        <v>-82.052999999999656</v>
      </c>
      <c r="BK56" s="561">
        <v>-3.8693257857910002E-2</v>
      </c>
      <c r="BL56" s="736">
        <v>285.87400000000002</v>
      </c>
      <c r="BM56" s="737">
        <v>240.42400000000001</v>
      </c>
      <c r="BN56" s="738">
        <v>201.21700000000001</v>
      </c>
      <c r="BO56" s="223">
        <v>727.51499999999999</v>
      </c>
      <c r="BP56" s="736">
        <v>156.23500000000001</v>
      </c>
      <c r="BQ56" s="737">
        <v>126.503</v>
      </c>
      <c r="BR56" s="738">
        <v>82.247</v>
      </c>
      <c r="BS56" s="732">
        <v>-5.6389999999999958</v>
      </c>
      <c r="BT56" s="750">
        <v>-6.41626652709191E-2</v>
      </c>
      <c r="BU56" s="738">
        <v>364.98500000000001</v>
      </c>
      <c r="BV56" s="732">
        <v>-3.0049999999999955</v>
      </c>
      <c r="BW56" s="750">
        <v>-8.1659827712709451E-3</v>
      </c>
      <c r="BX56" s="737">
        <v>1092.5</v>
      </c>
      <c r="BY56" s="617">
        <v>-14.470000000000027</v>
      </c>
      <c r="BZ56" s="561">
        <v>-1.3071718294082067E-2</v>
      </c>
      <c r="CA56" s="617">
        <v>75.724000000000004</v>
      </c>
      <c r="CB56" s="617">
        <v>-5.6219999999999999</v>
      </c>
      <c r="CC56" s="561">
        <v>-6.9112187446217388E-2</v>
      </c>
      <c r="CD56" s="617">
        <v>82.972999999999999</v>
      </c>
      <c r="CE56" s="617">
        <v>5.7199999999999989</v>
      </c>
      <c r="CF56" s="561">
        <v>7.4042432009112896E-2</v>
      </c>
      <c r="CG56" s="617">
        <v>129.5094</v>
      </c>
      <c r="CH56" s="617">
        <f t="shared" si="0"/>
        <v>8.1133999999999986</v>
      </c>
      <c r="CI56" s="561">
        <f t="shared" si="1"/>
        <v>6.6834162575373141E-2</v>
      </c>
      <c r="CJ56" s="617">
        <v>288.20639999999997</v>
      </c>
      <c r="CK56" s="617">
        <f t="shared" si="2"/>
        <v>8.2113999999999692</v>
      </c>
      <c r="CL56" s="561">
        <f t="shared" si="3"/>
        <v>2.9326952267004658E-2</v>
      </c>
      <c r="CM56" s="617">
        <v>1380.7064</v>
      </c>
      <c r="CN56" s="617">
        <f t="shared" si="4"/>
        <v>-6.258600000000115</v>
      </c>
      <c r="CO56" s="561">
        <f t="shared" si="5"/>
        <v>-4.512442635538831E-3</v>
      </c>
      <c r="CP56" s="617">
        <v>206.29300000000001</v>
      </c>
      <c r="CQ56" s="617">
        <f t="shared" si="30"/>
        <v>23.700000000000017</v>
      </c>
      <c r="CR56" s="561">
        <f t="shared" si="31"/>
        <v>0.12979687063578571</v>
      </c>
      <c r="CS56" s="617">
        <v>240.83600000000001</v>
      </c>
      <c r="CT56" s="617">
        <f t="shared" si="6"/>
        <v>23.04000000000002</v>
      </c>
      <c r="CU56" s="561">
        <f t="shared" si="7"/>
        <v>0.10578706679645182</v>
      </c>
      <c r="CV56" s="617">
        <v>285.48500000000001</v>
      </c>
      <c r="CW56" s="617">
        <f t="shared" si="8"/>
        <v>34.29000000000002</v>
      </c>
      <c r="CX56" s="561">
        <f t="shared" si="9"/>
        <v>0.13650749417783006</v>
      </c>
      <c r="CY56" s="617">
        <v>732.61400000000003</v>
      </c>
      <c r="CZ56" s="617">
        <f t="shared" si="10"/>
        <v>81.029999999999973</v>
      </c>
      <c r="DA56" s="561">
        <f t="shared" si="11"/>
        <v>0.12435848639622822</v>
      </c>
      <c r="DB56" s="617">
        <v>2113.3199999999997</v>
      </c>
      <c r="DC56" s="617">
        <f t="shared" si="12"/>
        <v>74.770999999999503</v>
      </c>
      <c r="DD56" s="561">
        <f t="shared" si="13"/>
        <v>3.6678539490588399E-2</v>
      </c>
      <c r="DE56" s="617">
        <v>277.08600000000001</v>
      </c>
      <c r="DF56" s="617">
        <f t="shared" si="32"/>
        <v>-8.7880000000000109</v>
      </c>
      <c r="DG56" s="561">
        <f t="shared" si="33"/>
        <v>-3.0740815883920924E-2</v>
      </c>
      <c r="DH56" s="617">
        <v>223.203</v>
      </c>
      <c r="DI56" s="617">
        <f t="shared" si="14"/>
        <v>-17.221000000000004</v>
      </c>
      <c r="DJ56" s="561">
        <f t="shared" si="15"/>
        <v>-7.1627624529997019E-2</v>
      </c>
      <c r="DK56" s="617">
        <v>222.642</v>
      </c>
      <c r="DL56" s="617">
        <f t="shared" si="16"/>
        <v>21.424999999999983</v>
      </c>
      <c r="DM56" s="561">
        <f t="shared" si="17"/>
        <v>0.10647708692605487</v>
      </c>
      <c r="DN56" s="617">
        <v>722.93100000000004</v>
      </c>
      <c r="DO56" s="617">
        <f t="shared" si="18"/>
        <v>-4.5839999999999463</v>
      </c>
      <c r="DP56" s="561">
        <f t="shared" si="19"/>
        <v>-6.3009010123501871E-3</v>
      </c>
      <c r="DQ56" s="617">
        <v>178.85</v>
      </c>
      <c r="DR56" s="617">
        <f t="shared" si="20"/>
        <v>22.614999999999981</v>
      </c>
      <c r="DS56" s="561">
        <f t="shared" si="21"/>
        <v>0.14474989599001489</v>
      </c>
      <c r="DT56" s="617">
        <v>139.797</v>
      </c>
      <c r="DU56" s="617">
        <f t="shared" si="22"/>
        <v>13.293999999999997</v>
      </c>
      <c r="DV56" s="561">
        <f t="shared" si="23"/>
        <v>0.10508841687548909</v>
      </c>
      <c r="DW56" s="617">
        <v>112.33499999999999</v>
      </c>
      <c r="DX56" s="617">
        <f t="shared" si="24"/>
        <v>30.087999999999994</v>
      </c>
      <c r="DY56" s="561">
        <f t="shared" si="25"/>
        <v>0.36582489330917839</v>
      </c>
      <c r="DZ56" s="617">
        <v>430.98199999999997</v>
      </c>
      <c r="EA56" s="617">
        <f t="shared" si="26"/>
        <v>65.996999999999957</v>
      </c>
      <c r="EB56" s="561">
        <f t="shared" si="27"/>
        <v>0.18082112963546434</v>
      </c>
      <c r="EC56" s="617">
        <v>1153.913</v>
      </c>
      <c r="ED56" s="617">
        <f t="shared" si="28"/>
        <v>61.413000000000011</v>
      </c>
      <c r="EE56" s="561">
        <f t="shared" si="29"/>
        <v>5.6213272311212828E-2</v>
      </c>
    </row>
    <row r="57" spans="1:135" x14ac:dyDescent="0.25">
      <c r="A57" s="58" t="s">
        <v>34</v>
      </c>
      <c r="B57" s="258">
        <v>19.151</v>
      </c>
      <c r="C57" s="736">
        <v>1.532</v>
      </c>
      <c r="D57" s="737">
        <v>1.2789999999999999</v>
      </c>
      <c r="E57" s="738">
        <v>1.4259999999999999</v>
      </c>
      <c r="F57" s="223">
        <v>4.2370000000000001</v>
      </c>
      <c r="G57" s="736">
        <v>2.3580000000000001</v>
      </c>
      <c r="H57" s="737">
        <v>1.492</v>
      </c>
      <c r="I57" s="738">
        <v>1.0680000000000001</v>
      </c>
      <c r="J57" s="223">
        <v>4.9180000000000001</v>
      </c>
      <c r="K57" s="737">
        <v>9.1550000000000011</v>
      </c>
      <c r="L57" s="736">
        <v>1.4430000000000001</v>
      </c>
      <c r="M57" s="737">
        <v>1.2170000000000001</v>
      </c>
      <c r="N57" s="738">
        <v>1.49</v>
      </c>
      <c r="O57" s="223">
        <v>4.1500000000000004</v>
      </c>
      <c r="P57" s="737">
        <v>13.305000000000001</v>
      </c>
      <c r="Q57" s="736">
        <v>2.085</v>
      </c>
      <c r="R57" s="737">
        <v>1.4339999999999999</v>
      </c>
      <c r="S57" s="738">
        <v>1.67</v>
      </c>
      <c r="T57" s="223">
        <v>5.1890000000000001</v>
      </c>
      <c r="U57" s="737">
        <v>18.494</v>
      </c>
      <c r="V57" s="736">
        <v>1.4179999999999999</v>
      </c>
      <c r="W57" s="737">
        <v>1.274</v>
      </c>
      <c r="X57" s="738">
        <v>1.2749999999999999</v>
      </c>
      <c r="Y57" s="223">
        <v>3.9670000000000001</v>
      </c>
      <c r="Z57" s="736">
        <v>1.7430000000000001</v>
      </c>
      <c r="AA57" s="737">
        <v>0.98899999999999999</v>
      </c>
      <c r="AB57" s="737">
        <v>1.095</v>
      </c>
      <c r="AC57" s="738">
        <v>3.827</v>
      </c>
      <c r="AD57" s="737">
        <v>7.7940000000000005</v>
      </c>
      <c r="AE57" s="737">
        <v>1.667</v>
      </c>
      <c r="AF57" s="737">
        <v>1.3480000000000001</v>
      </c>
      <c r="AG57" s="60">
        <v>1.4059999999999999</v>
      </c>
      <c r="AH57" s="740">
        <v>4.4210000000000003</v>
      </c>
      <c r="AI57" s="740">
        <v>12.215</v>
      </c>
      <c r="AJ57" s="737">
        <v>1.5029999999999999</v>
      </c>
      <c r="AK57" s="737">
        <v>1.5649999999999999</v>
      </c>
      <c r="AL57" s="737">
        <v>1.486</v>
      </c>
      <c r="AM57" s="737">
        <v>4.5540000000000003</v>
      </c>
      <c r="AN57" s="737">
        <v>16.768999999999998</v>
      </c>
      <c r="AO57" s="736">
        <v>1.458</v>
      </c>
      <c r="AP57" s="737">
        <v>1.2789999999999999</v>
      </c>
      <c r="AQ57" s="738">
        <v>1.508</v>
      </c>
      <c r="AR57" s="223">
        <v>4.2450000000000001</v>
      </c>
      <c r="AS57" s="736">
        <v>1.671</v>
      </c>
      <c r="AT57" s="737">
        <v>0.96</v>
      </c>
      <c r="AU57" s="737">
        <v>1.224</v>
      </c>
      <c r="AV57" s="738">
        <v>3.8550000000000004</v>
      </c>
      <c r="AW57" s="737">
        <v>8.1000000000000014</v>
      </c>
      <c r="AX57" s="737">
        <v>0.71399999999999997</v>
      </c>
      <c r="AY57" s="737">
        <v>1.2210000000000001</v>
      </c>
      <c r="AZ57" s="60">
        <v>1.381</v>
      </c>
      <c r="BA57" s="740">
        <v>3.3160000000000003</v>
      </c>
      <c r="BB57" s="740">
        <v>11.416000000000002</v>
      </c>
      <c r="BC57" s="737">
        <v>1.206</v>
      </c>
      <c r="BD57" s="737">
        <v>1.6120000000000001</v>
      </c>
      <c r="BE57" s="737">
        <v>1.409</v>
      </c>
      <c r="BF57" s="617">
        <v>4.2270000000000003</v>
      </c>
      <c r="BG57" s="630">
        <v>-0.32699999999999996</v>
      </c>
      <c r="BH57" s="642">
        <v>-7.1805006587615239E-2</v>
      </c>
      <c r="BI57" s="617">
        <v>15.643000000000002</v>
      </c>
      <c r="BJ57" s="617">
        <v>-1.1259999999999959</v>
      </c>
      <c r="BK57" s="561">
        <v>-6.7147713041922352E-2</v>
      </c>
      <c r="BL57" s="736">
        <v>1.4219999999999999</v>
      </c>
      <c r="BM57" s="737">
        <v>1.218</v>
      </c>
      <c r="BN57" s="738">
        <v>1.391</v>
      </c>
      <c r="BO57" s="223">
        <v>4.0309999999999997</v>
      </c>
      <c r="BP57" s="736">
        <v>1.651</v>
      </c>
      <c r="BQ57" s="737">
        <v>0.96399999999999997</v>
      </c>
      <c r="BR57" s="738">
        <v>0.60499999999999998</v>
      </c>
      <c r="BS57" s="732">
        <v>-0.61899999999999999</v>
      </c>
      <c r="BT57" s="750">
        <v>-0.50571895424836599</v>
      </c>
      <c r="BU57" s="738">
        <v>3.22</v>
      </c>
      <c r="BV57" s="732">
        <v>-0.63500000000000023</v>
      </c>
      <c r="BW57" s="750">
        <v>-0.16472114137483793</v>
      </c>
      <c r="BX57" s="737">
        <v>7.2509999999999994</v>
      </c>
      <c r="BY57" s="617">
        <v>-0.84900000000000198</v>
      </c>
      <c r="BZ57" s="561">
        <v>-0.10481481481481504</v>
      </c>
      <c r="CA57" s="617">
        <v>0.88100000000000001</v>
      </c>
      <c r="CB57" s="617">
        <v>0.16700000000000004</v>
      </c>
      <c r="CC57" s="561">
        <v>0.23389355742296924</v>
      </c>
      <c r="CD57" s="617">
        <v>0.92</v>
      </c>
      <c r="CE57" s="617">
        <v>-0.30100000000000005</v>
      </c>
      <c r="CF57" s="561">
        <v>-0.24651924651924653</v>
      </c>
      <c r="CG57" s="617">
        <v>1.1519999999999999</v>
      </c>
      <c r="CH57" s="617">
        <f t="shared" si="0"/>
        <v>-0.22900000000000009</v>
      </c>
      <c r="CI57" s="561">
        <f t="shared" si="1"/>
        <v>-0.16582186821144104</v>
      </c>
      <c r="CJ57" s="617">
        <v>2.9530000000000003</v>
      </c>
      <c r="CK57" s="617">
        <f t="shared" si="2"/>
        <v>-0.36299999999999999</v>
      </c>
      <c r="CL57" s="561">
        <f t="shared" si="3"/>
        <v>-0.1094692400482509</v>
      </c>
      <c r="CM57" s="617">
        <v>10.204000000000001</v>
      </c>
      <c r="CN57" s="617">
        <f t="shared" si="4"/>
        <v>-1.2120000000000015</v>
      </c>
      <c r="CO57" s="561">
        <f t="shared" si="5"/>
        <v>-0.10616678346180811</v>
      </c>
      <c r="CP57" s="617">
        <v>1.2430000000000001</v>
      </c>
      <c r="CQ57" s="617">
        <f t="shared" si="30"/>
        <v>3.7000000000000144E-2</v>
      </c>
      <c r="CR57" s="561">
        <f t="shared" si="31"/>
        <v>3.0679933665008412E-2</v>
      </c>
      <c r="CS57" s="617">
        <v>1.323</v>
      </c>
      <c r="CT57" s="617">
        <f t="shared" si="6"/>
        <v>-0.28900000000000015</v>
      </c>
      <c r="CU57" s="561">
        <f t="shared" si="7"/>
        <v>-0.17928039702233259</v>
      </c>
      <c r="CV57" s="617">
        <v>1.4059999999999999</v>
      </c>
      <c r="CW57" s="617">
        <f t="shared" si="8"/>
        <v>-3.0000000000001137E-3</v>
      </c>
      <c r="CX57" s="561">
        <f t="shared" si="9"/>
        <v>-2.1291696238467804E-3</v>
      </c>
      <c r="CY57" s="617">
        <v>3.9720000000000004</v>
      </c>
      <c r="CZ57" s="617">
        <f t="shared" si="10"/>
        <v>-0.25499999999999989</v>
      </c>
      <c r="DA57" s="561">
        <f t="shared" si="11"/>
        <v>-6.0326472675656467E-2</v>
      </c>
      <c r="DB57" s="617">
        <v>14.176000000000002</v>
      </c>
      <c r="DC57" s="617">
        <f t="shared" si="12"/>
        <v>-1.4670000000000005</v>
      </c>
      <c r="DD57" s="561">
        <f t="shared" si="13"/>
        <v>-9.377996547976733E-2</v>
      </c>
      <c r="DE57" s="617">
        <v>1.391</v>
      </c>
      <c r="DF57" s="617">
        <f t="shared" si="32"/>
        <v>-3.0999999999999917E-2</v>
      </c>
      <c r="DG57" s="561">
        <f t="shared" si="33"/>
        <v>-2.1800281293952121E-2</v>
      </c>
      <c r="DH57" s="617">
        <v>1.194</v>
      </c>
      <c r="DI57" s="617">
        <f t="shared" si="14"/>
        <v>-2.4000000000000021E-2</v>
      </c>
      <c r="DJ57" s="561">
        <f t="shared" si="15"/>
        <v>-1.9704433497536963E-2</v>
      </c>
      <c r="DK57" s="617">
        <v>1.1659999999999999</v>
      </c>
      <c r="DL57" s="617">
        <f t="shared" si="16"/>
        <v>-0.22500000000000009</v>
      </c>
      <c r="DM57" s="561">
        <f t="shared" si="17"/>
        <v>-0.1617541337167506</v>
      </c>
      <c r="DN57" s="617">
        <v>3.7509999999999999</v>
      </c>
      <c r="DO57" s="617">
        <f t="shared" si="18"/>
        <v>-0.2799999999999998</v>
      </c>
      <c r="DP57" s="561">
        <f t="shared" si="19"/>
        <v>-6.9461672041676956E-2</v>
      </c>
      <c r="DQ57" s="617">
        <v>1.843</v>
      </c>
      <c r="DR57" s="617">
        <f t="shared" si="20"/>
        <v>0.19199999999999995</v>
      </c>
      <c r="DS57" s="561">
        <f t="shared" si="21"/>
        <v>0.11629315566323437</v>
      </c>
      <c r="DT57" s="617">
        <v>1.214</v>
      </c>
      <c r="DU57" s="617">
        <f t="shared" si="22"/>
        <v>0.25</v>
      </c>
      <c r="DV57" s="561">
        <f t="shared" si="23"/>
        <v>0.25933609958506226</v>
      </c>
      <c r="DW57" s="617">
        <v>0.84299999999999997</v>
      </c>
      <c r="DX57" s="617">
        <f t="shared" si="24"/>
        <v>0.23799999999999999</v>
      </c>
      <c r="DY57" s="561">
        <f t="shared" si="25"/>
        <v>0.39338842975206612</v>
      </c>
      <c r="DZ57" s="617">
        <v>3.9</v>
      </c>
      <c r="EA57" s="617">
        <f t="shared" si="26"/>
        <v>0.67999999999999972</v>
      </c>
      <c r="EB57" s="561">
        <f t="shared" si="27"/>
        <v>0.21118012422360238</v>
      </c>
      <c r="EC57" s="617">
        <v>7.6509999999999998</v>
      </c>
      <c r="ED57" s="617">
        <f t="shared" si="28"/>
        <v>0.40000000000000036</v>
      </c>
      <c r="EE57" s="561">
        <f t="shared" si="29"/>
        <v>5.5164804854502883E-2</v>
      </c>
    </row>
    <row r="58" spans="1:135" x14ac:dyDescent="0.25">
      <c r="A58" s="58" t="s">
        <v>52</v>
      </c>
      <c r="B58" s="258">
        <v>8.0340000000000007</v>
      </c>
      <c r="C58" s="736">
        <v>0.34499999999999997</v>
      </c>
      <c r="D58" s="737">
        <v>0.36399999999999999</v>
      </c>
      <c r="E58" s="738">
        <v>0.41</v>
      </c>
      <c r="F58" s="223">
        <v>1.119</v>
      </c>
      <c r="G58" s="736">
        <v>1.9570000000000001</v>
      </c>
      <c r="H58" s="737">
        <v>0.25</v>
      </c>
      <c r="I58" s="738">
        <v>0.246</v>
      </c>
      <c r="J58" s="223">
        <v>2.4529999999999998</v>
      </c>
      <c r="K58" s="737">
        <v>3.5720000000000001</v>
      </c>
      <c r="L58" s="736">
        <v>0.58599999999999997</v>
      </c>
      <c r="M58" s="737">
        <v>0.45900000000000002</v>
      </c>
      <c r="N58" s="738">
        <v>1.411</v>
      </c>
      <c r="O58" s="223">
        <v>2.456</v>
      </c>
      <c r="P58" s="737">
        <v>6.0280000000000005</v>
      </c>
      <c r="Q58" s="736">
        <v>0.76</v>
      </c>
      <c r="R58" s="737">
        <v>0.56499999999999995</v>
      </c>
      <c r="S58" s="738">
        <v>0.47799999999999998</v>
      </c>
      <c r="T58" s="223">
        <v>1.8029999999999999</v>
      </c>
      <c r="U58" s="737">
        <v>7.8310000000000004</v>
      </c>
      <c r="V58" s="736">
        <v>0.377</v>
      </c>
      <c r="W58" s="737">
        <v>0.26400000000000001</v>
      </c>
      <c r="X58" s="738">
        <v>0.88300000000000001</v>
      </c>
      <c r="Y58" s="223">
        <v>1.524</v>
      </c>
      <c r="Z58" s="736">
        <v>0.47899999999999998</v>
      </c>
      <c r="AA58" s="737">
        <v>0.37</v>
      </c>
      <c r="AB58" s="737">
        <v>0.57399999999999995</v>
      </c>
      <c r="AC58" s="738">
        <v>1.423</v>
      </c>
      <c r="AD58" s="737">
        <v>2.9470000000000001</v>
      </c>
      <c r="AE58" s="737">
        <v>0.51500000000000001</v>
      </c>
      <c r="AF58" s="737">
        <v>0.77800000000000002</v>
      </c>
      <c r="AG58" s="60">
        <v>0.98299999999999998</v>
      </c>
      <c r="AH58" s="740">
        <v>2.2760000000000002</v>
      </c>
      <c r="AI58" s="740">
        <v>5.2230000000000008</v>
      </c>
      <c r="AJ58" s="737">
        <v>0.53300000000000003</v>
      </c>
      <c r="AK58" s="737">
        <v>0.56899999999999995</v>
      </c>
      <c r="AL58" s="737">
        <v>0.40600000000000003</v>
      </c>
      <c r="AM58" s="737">
        <v>1.508</v>
      </c>
      <c r="AN58" s="737">
        <v>6.7310000000000008</v>
      </c>
      <c r="AO58" s="736">
        <v>0.38800000000000001</v>
      </c>
      <c r="AP58" s="737">
        <v>0.29599999999999999</v>
      </c>
      <c r="AQ58" s="738">
        <v>0.92600000000000005</v>
      </c>
      <c r="AR58" s="223">
        <v>1.6099999999999999</v>
      </c>
      <c r="AS58" s="736">
        <v>0.99199999999999999</v>
      </c>
      <c r="AT58" s="737">
        <v>0.83599999999999997</v>
      </c>
      <c r="AU58" s="737">
        <v>0.55800000000000005</v>
      </c>
      <c r="AV58" s="738">
        <v>2.3860000000000001</v>
      </c>
      <c r="AW58" s="737">
        <v>3.996</v>
      </c>
      <c r="AX58" s="737">
        <v>0.57199999999999995</v>
      </c>
      <c r="AY58" s="737">
        <v>0.21099999999999999</v>
      </c>
      <c r="AZ58" s="60">
        <v>0.318</v>
      </c>
      <c r="BA58" s="740">
        <v>1.101</v>
      </c>
      <c r="BB58" s="740">
        <v>5.0969999999999995</v>
      </c>
      <c r="BC58" s="737">
        <v>0.29699999999999999</v>
      </c>
      <c r="BD58" s="737">
        <v>0.42</v>
      </c>
      <c r="BE58" s="737">
        <v>0.45100000000000001</v>
      </c>
      <c r="BF58" s="617">
        <v>1.1679999999999999</v>
      </c>
      <c r="BG58" s="630">
        <v>-0.34000000000000008</v>
      </c>
      <c r="BH58" s="642">
        <v>-0.22546419098143244</v>
      </c>
      <c r="BI58" s="617">
        <v>6.2649999999999997</v>
      </c>
      <c r="BJ58" s="617">
        <v>-0.46600000000000108</v>
      </c>
      <c r="BK58" s="561">
        <v>-6.9231912048729916E-2</v>
      </c>
      <c r="BL58" s="736">
        <v>0.38900000000000001</v>
      </c>
      <c r="BM58" s="737">
        <v>0.252</v>
      </c>
      <c r="BN58" s="738">
        <v>0.84299999999999997</v>
      </c>
      <c r="BO58" s="223">
        <v>1.484</v>
      </c>
      <c r="BP58" s="736">
        <v>0.45800000000000002</v>
      </c>
      <c r="BQ58" s="737">
        <v>0.27300000000000002</v>
      </c>
      <c r="BR58" s="738">
        <v>0.70199999999999996</v>
      </c>
      <c r="BS58" s="732">
        <v>0.14399999999999991</v>
      </c>
      <c r="BT58" s="750">
        <v>0.25806451612903208</v>
      </c>
      <c r="BU58" s="738">
        <v>1.4330000000000001</v>
      </c>
      <c r="BV58" s="732">
        <v>-0.95300000000000007</v>
      </c>
      <c r="BW58" s="750">
        <v>-0.39941324392288352</v>
      </c>
      <c r="BX58" s="737">
        <v>2.9169999999999998</v>
      </c>
      <c r="BY58" s="617">
        <v>-1.0790000000000002</v>
      </c>
      <c r="BZ58" s="561">
        <v>-0.27002002002002007</v>
      </c>
      <c r="CA58" s="617">
        <v>1.075</v>
      </c>
      <c r="CB58" s="617">
        <v>0.503</v>
      </c>
      <c r="CC58" s="561">
        <v>0.87937062937062949</v>
      </c>
      <c r="CD58" s="617">
        <v>0.23300000000000001</v>
      </c>
      <c r="CE58" s="617">
        <v>2.200000000000002E-2</v>
      </c>
      <c r="CF58" s="561">
        <v>0.10426540284360199</v>
      </c>
      <c r="CG58" s="617">
        <v>0.248</v>
      </c>
      <c r="CH58" s="617">
        <f t="shared" si="0"/>
        <v>-7.0000000000000007E-2</v>
      </c>
      <c r="CI58" s="561">
        <f t="shared" si="1"/>
        <v>-0.22012578616352202</v>
      </c>
      <c r="CJ58" s="617">
        <v>1.556</v>
      </c>
      <c r="CK58" s="617">
        <f t="shared" si="2"/>
        <v>0.45500000000000007</v>
      </c>
      <c r="CL58" s="561">
        <f t="shared" si="3"/>
        <v>0.413260672116258</v>
      </c>
      <c r="CM58" s="617">
        <v>4.4729999999999999</v>
      </c>
      <c r="CN58" s="617">
        <f t="shared" si="4"/>
        <v>-0.62399999999999967</v>
      </c>
      <c r="CO58" s="561">
        <f t="shared" si="5"/>
        <v>-0.12242495585638606</v>
      </c>
      <c r="CP58" s="617">
        <v>0.28499999999999998</v>
      </c>
      <c r="CQ58" s="617">
        <f t="shared" si="30"/>
        <v>-1.2000000000000011E-2</v>
      </c>
      <c r="CR58" s="561">
        <f t="shared" si="31"/>
        <v>-4.0404040404040442E-2</v>
      </c>
      <c r="CS58" s="617">
        <v>0.42099999999999999</v>
      </c>
      <c r="CT58" s="617">
        <f t="shared" si="6"/>
        <v>1.0000000000000009E-3</v>
      </c>
      <c r="CU58" s="561">
        <f t="shared" si="7"/>
        <v>2.3809523809523833E-3</v>
      </c>
      <c r="CV58" s="617">
        <v>0.42</v>
      </c>
      <c r="CW58" s="617">
        <f t="shared" si="8"/>
        <v>-3.1000000000000028E-2</v>
      </c>
      <c r="CX58" s="561">
        <f t="shared" si="9"/>
        <v>-6.8736141906873674E-2</v>
      </c>
      <c r="CY58" s="617">
        <v>1.1259999999999999</v>
      </c>
      <c r="CZ58" s="617">
        <f t="shared" si="10"/>
        <v>-4.2000000000000037E-2</v>
      </c>
      <c r="DA58" s="561">
        <f t="shared" si="11"/>
        <v>-3.5958904109589074E-2</v>
      </c>
      <c r="DB58" s="617">
        <v>5.5990000000000002</v>
      </c>
      <c r="DC58" s="617">
        <f t="shared" si="12"/>
        <v>-0.66599999999999948</v>
      </c>
      <c r="DD58" s="561">
        <f t="shared" si="13"/>
        <v>-0.10630486831604143</v>
      </c>
      <c r="DE58" s="617">
        <v>0.26600000000000001</v>
      </c>
      <c r="DF58" s="617">
        <f t="shared" si="32"/>
        <v>-0.123</v>
      </c>
      <c r="DG58" s="561">
        <f t="shared" si="33"/>
        <v>-0.31619537275064263</v>
      </c>
      <c r="DH58" s="617">
        <v>0.20899999999999999</v>
      </c>
      <c r="DI58" s="617">
        <f t="shared" si="14"/>
        <v>-4.300000000000001E-2</v>
      </c>
      <c r="DJ58" s="561">
        <f t="shared" si="15"/>
        <v>-0.17063492063492067</v>
      </c>
      <c r="DK58" s="617">
        <v>0.80900000000000005</v>
      </c>
      <c r="DL58" s="617">
        <f t="shared" si="16"/>
        <v>-3.3999999999999919E-2</v>
      </c>
      <c r="DM58" s="561">
        <f t="shared" si="17"/>
        <v>-4.0332147093712835E-2</v>
      </c>
      <c r="DN58" s="617">
        <v>1.284</v>
      </c>
      <c r="DO58" s="617">
        <f t="shared" si="18"/>
        <v>-0.19999999999999996</v>
      </c>
      <c r="DP58" s="561">
        <f t="shared" si="19"/>
        <v>-0.13477088948787058</v>
      </c>
      <c r="DQ58" s="617">
        <v>0.432</v>
      </c>
      <c r="DR58" s="617">
        <f t="shared" si="20"/>
        <v>-2.6000000000000023E-2</v>
      </c>
      <c r="DS58" s="561">
        <f t="shared" si="21"/>
        <v>-5.6768558951965115E-2</v>
      </c>
      <c r="DT58" s="617">
        <v>0.24199999999999999</v>
      </c>
      <c r="DU58" s="617">
        <f t="shared" si="22"/>
        <v>-3.1000000000000028E-2</v>
      </c>
      <c r="DV58" s="561">
        <f t="shared" si="23"/>
        <v>-0.11355311355311365</v>
      </c>
      <c r="DW58" s="617">
        <v>0.216</v>
      </c>
      <c r="DX58" s="617">
        <f t="shared" si="24"/>
        <v>-0.48599999999999999</v>
      </c>
      <c r="DY58" s="561">
        <f t="shared" si="25"/>
        <v>-0.69230769230769229</v>
      </c>
      <c r="DZ58" s="617">
        <v>0.8899999999999999</v>
      </c>
      <c r="EA58" s="617">
        <f t="shared" si="26"/>
        <v>-0.54300000000000015</v>
      </c>
      <c r="EB58" s="561">
        <f t="shared" si="27"/>
        <v>-0.37892533147243557</v>
      </c>
      <c r="EC58" s="617">
        <v>2.1739999999999999</v>
      </c>
      <c r="ED58" s="617">
        <f t="shared" si="28"/>
        <v>-0.74299999999999988</v>
      </c>
      <c r="EE58" s="561">
        <f t="shared" si="29"/>
        <v>-0.25471374700034277</v>
      </c>
    </row>
    <row r="59" spans="1:135" x14ac:dyDescent="0.25">
      <c r="A59" s="6" t="s">
        <v>53</v>
      </c>
      <c r="B59" s="248">
        <v>285.58578199999999</v>
      </c>
      <c r="C59" s="736">
        <v>30.352</v>
      </c>
      <c r="D59" s="737">
        <v>29.244</v>
      </c>
      <c r="E59" s="738">
        <v>23.416</v>
      </c>
      <c r="F59" s="223">
        <v>83.012</v>
      </c>
      <c r="G59" s="736">
        <v>21.318000000000001</v>
      </c>
      <c r="H59" s="737">
        <v>19.007000000000001</v>
      </c>
      <c r="I59" s="738">
        <v>13.491</v>
      </c>
      <c r="J59" s="223">
        <v>53.816000000000003</v>
      </c>
      <c r="K59" s="737">
        <v>136.828</v>
      </c>
      <c r="L59" s="736">
        <v>10.459180999999999</v>
      </c>
      <c r="M59" s="737">
        <v>11.505364</v>
      </c>
      <c r="N59" s="738">
        <v>18.107772000000001</v>
      </c>
      <c r="O59" s="223">
        <v>40.072316999999998</v>
      </c>
      <c r="P59" s="513">
        <v>176.900317</v>
      </c>
      <c r="Q59" s="736">
        <v>20.728999999999999</v>
      </c>
      <c r="R59" s="737">
        <v>25.673228999999999</v>
      </c>
      <c r="S59" s="738">
        <v>31.028789</v>
      </c>
      <c r="T59" s="223">
        <v>77.431017999999995</v>
      </c>
      <c r="U59" s="737">
        <v>254.331335</v>
      </c>
      <c r="V59" s="736">
        <v>30.497888</v>
      </c>
      <c r="W59" s="737">
        <v>26.837465000000002</v>
      </c>
      <c r="X59" s="738">
        <v>24.925432000000001</v>
      </c>
      <c r="Y59" s="223">
        <v>82.260784999999998</v>
      </c>
      <c r="Z59" s="736">
        <v>22.467838</v>
      </c>
      <c r="AA59" s="737">
        <v>18.337630999999998</v>
      </c>
      <c r="AB59" s="737">
        <v>12.112733</v>
      </c>
      <c r="AC59" s="738">
        <v>52.918202000000001</v>
      </c>
      <c r="AD59" s="737">
        <v>135.17898700000001</v>
      </c>
      <c r="AE59" s="737">
        <v>10.938617000000001</v>
      </c>
      <c r="AF59" s="737">
        <v>12.544972</v>
      </c>
      <c r="AG59" s="60">
        <v>17.653777000000002</v>
      </c>
      <c r="AH59" s="513">
        <v>41.137366</v>
      </c>
      <c r="AI59" s="513">
        <v>176.31635299999999</v>
      </c>
      <c r="AJ59" s="737">
        <v>21.658000000000001</v>
      </c>
      <c r="AK59" s="737">
        <v>24.924053000000001</v>
      </c>
      <c r="AL59" s="737">
        <v>27</v>
      </c>
      <c r="AM59" s="737">
        <v>73.582053000000002</v>
      </c>
      <c r="AN59" s="737">
        <v>249.89840599999999</v>
      </c>
      <c r="AO59" s="736">
        <v>32.579133999999996</v>
      </c>
      <c r="AP59" s="737">
        <v>29.338988000000001</v>
      </c>
      <c r="AQ59" s="738">
        <v>22.1</v>
      </c>
      <c r="AR59" s="223">
        <v>84.018122000000005</v>
      </c>
      <c r="AS59" s="736">
        <v>21.601610000000001</v>
      </c>
      <c r="AT59" s="737">
        <v>20.335343000000002</v>
      </c>
      <c r="AU59" s="737">
        <v>11.388</v>
      </c>
      <c r="AV59" s="738">
        <v>53.324953000000001</v>
      </c>
      <c r="AW59" s="737">
        <v>137.343075</v>
      </c>
      <c r="AX59" s="737">
        <v>11.508286</v>
      </c>
      <c r="AY59" s="737">
        <v>12.792191000000001</v>
      </c>
      <c r="AZ59" s="60">
        <v>18.268999999999998</v>
      </c>
      <c r="BA59" s="513">
        <v>42.569476999999999</v>
      </c>
      <c r="BB59" s="513">
        <v>179.91255200000001</v>
      </c>
      <c r="BC59" s="737">
        <v>21.913029000000002</v>
      </c>
      <c r="BD59" s="737">
        <v>26.509775999999999</v>
      </c>
      <c r="BE59" s="737">
        <v>27.202881000000001</v>
      </c>
      <c r="BF59" s="617">
        <v>75.625686000000002</v>
      </c>
      <c r="BG59" s="630">
        <v>2.0436329999999998</v>
      </c>
      <c r="BH59" s="642">
        <v>2.7773525155651679E-2</v>
      </c>
      <c r="BI59" s="617">
        <v>255.53823800000001</v>
      </c>
      <c r="BJ59" s="617">
        <v>5.6398320000000126</v>
      </c>
      <c r="BK59" s="561">
        <v>2.256849929647009E-2</v>
      </c>
      <c r="BL59" s="736">
        <v>31.247913</v>
      </c>
      <c r="BM59" s="737">
        <v>30.373408999999999</v>
      </c>
      <c r="BN59" s="738">
        <v>23.975815000000001</v>
      </c>
      <c r="BO59" s="223">
        <v>85.597137000000004</v>
      </c>
      <c r="BP59" s="736">
        <v>22.229088000000001</v>
      </c>
      <c r="BQ59" s="737">
        <v>19.225470999999999</v>
      </c>
      <c r="BR59" s="738">
        <v>13.85294</v>
      </c>
      <c r="BS59" s="732">
        <v>2.4649400000000004</v>
      </c>
      <c r="BT59" s="750">
        <v>0.21645064980681422</v>
      </c>
      <c r="BU59" s="738">
        <v>55.307499000000007</v>
      </c>
      <c r="BV59" s="732">
        <v>1.9825460000000064</v>
      </c>
      <c r="BW59" s="750">
        <v>3.717857941665708E-2</v>
      </c>
      <c r="BX59" s="737">
        <v>140.90463600000001</v>
      </c>
      <c r="BY59" s="617">
        <v>3.5615610000000117</v>
      </c>
      <c r="BZ59" s="561">
        <v>2.5931857139502752E-2</v>
      </c>
      <c r="CA59" s="617">
        <v>11.286039000000001</v>
      </c>
      <c r="CB59" s="617">
        <v>-0.22224699999999942</v>
      </c>
      <c r="CC59" s="561">
        <v>-1.9311911434943433E-2</v>
      </c>
      <c r="CD59" s="617">
        <v>11.506354</v>
      </c>
      <c r="CE59" s="617">
        <v>-1.2858370000000008</v>
      </c>
      <c r="CF59" s="561">
        <v>-0.10051733905474056</v>
      </c>
      <c r="CG59" s="617">
        <v>17.324912000000001</v>
      </c>
      <c r="CH59" s="617">
        <f t="shared" si="0"/>
        <v>-0.94408799999999715</v>
      </c>
      <c r="CI59" s="561">
        <f t="shared" si="1"/>
        <v>-5.1677048552192087E-2</v>
      </c>
      <c r="CJ59" s="617">
        <v>40.117305000000002</v>
      </c>
      <c r="CK59" s="617">
        <f t="shared" si="2"/>
        <v>-2.4521719999999974</v>
      </c>
      <c r="CL59" s="561">
        <f t="shared" si="3"/>
        <v>-5.7603996403338416E-2</v>
      </c>
      <c r="CM59" s="617">
        <v>181.02194100000003</v>
      </c>
      <c r="CN59" s="617">
        <f t="shared" si="4"/>
        <v>1.1093890000000215</v>
      </c>
      <c r="CO59" s="561">
        <f t="shared" si="5"/>
        <v>6.166267932211986E-3</v>
      </c>
      <c r="CP59" s="617">
        <v>21.342059000000003</v>
      </c>
      <c r="CQ59" s="617">
        <f t="shared" si="30"/>
        <v>-0.57096999999999909</v>
      </c>
      <c r="CR59" s="561">
        <f t="shared" si="31"/>
        <v>-2.6056187850616135E-2</v>
      </c>
      <c r="CS59" s="617">
        <v>26.267577000000003</v>
      </c>
      <c r="CT59" s="617">
        <f t="shared" si="6"/>
        <v>-0.24219899999999583</v>
      </c>
      <c r="CU59" s="561">
        <f t="shared" si="7"/>
        <v>-9.1362145044151209E-3</v>
      </c>
      <c r="CV59" s="617">
        <v>31.097483</v>
      </c>
      <c r="CW59" s="617">
        <f t="shared" si="8"/>
        <v>3.894601999999999</v>
      </c>
      <c r="CX59" s="561">
        <f t="shared" si="9"/>
        <v>0.14316873275297565</v>
      </c>
      <c r="CY59" s="617">
        <v>78.707119000000006</v>
      </c>
      <c r="CZ59" s="617">
        <f t="shared" si="10"/>
        <v>3.0814330000000041</v>
      </c>
      <c r="DA59" s="561">
        <f t="shared" si="11"/>
        <v>4.074585187895028E-2</v>
      </c>
      <c r="DB59" s="617">
        <v>259.72906</v>
      </c>
      <c r="DC59" s="617">
        <f t="shared" si="12"/>
        <v>4.1908219999999972</v>
      </c>
      <c r="DD59" s="561">
        <f t="shared" si="13"/>
        <v>1.6399980029603228E-2</v>
      </c>
      <c r="DE59" s="617">
        <v>28.309141</v>
      </c>
      <c r="DF59" s="617">
        <f t="shared" si="32"/>
        <v>-2.9387720000000002</v>
      </c>
      <c r="DG59" s="561">
        <f t="shared" si="33"/>
        <v>-9.404698483383514E-2</v>
      </c>
      <c r="DH59" s="617">
        <v>28.979012999999998</v>
      </c>
      <c r="DI59" s="617">
        <f t="shared" si="14"/>
        <v>-1.3943960000000004</v>
      </c>
      <c r="DJ59" s="561">
        <f t="shared" si="15"/>
        <v>-4.5908445772418913E-2</v>
      </c>
      <c r="DK59" s="617">
        <v>23.314539</v>
      </c>
      <c r="DL59" s="617">
        <f t="shared" si="16"/>
        <v>-0.66127600000000086</v>
      </c>
      <c r="DM59" s="561">
        <f t="shared" si="17"/>
        <v>-2.7580960230131939E-2</v>
      </c>
      <c r="DN59" s="617">
        <v>80.602693000000002</v>
      </c>
      <c r="DO59" s="617">
        <f t="shared" si="18"/>
        <v>-4.9944440000000014</v>
      </c>
      <c r="DP59" s="561">
        <f t="shared" si="19"/>
        <v>-5.8348259942385704E-2</v>
      </c>
      <c r="DQ59" s="617">
        <v>23.587258000000002</v>
      </c>
      <c r="DR59" s="617">
        <f t="shared" si="20"/>
        <v>1.3581700000000012</v>
      </c>
      <c r="DS59" s="561">
        <f t="shared" si="21"/>
        <v>6.1098772923117724E-2</v>
      </c>
      <c r="DT59" s="617">
        <v>19.436004000000001</v>
      </c>
      <c r="DU59" s="617">
        <f t="shared" si="22"/>
        <v>0.21053300000000164</v>
      </c>
      <c r="DV59" s="561">
        <f t="shared" si="23"/>
        <v>1.0950733014551458E-2</v>
      </c>
      <c r="DW59" s="617">
        <v>14.346513000000002</v>
      </c>
      <c r="DX59" s="617">
        <f t="shared" si="24"/>
        <v>0.49357300000000137</v>
      </c>
      <c r="DY59" s="561">
        <f t="shared" si="25"/>
        <v>3.5629476486579839E-2</v>
      </c>
      <c r="DZ59" s="617">
        <v>57.369775000000004</v>
      </c>
      <c r="EA59" s="617">
        <f t="shared" si="26"/>
        <v>2.0622759999999971</v>
      </c>
      <c r="EB59" s="561">
        <f t="shared" si="27"/>
        <v>3.7287457167426735E-2</v>
      </c>
      <c r="EC59" s="617">
        <v>137.97246799999999</v>
      </c>
      <c r="ED59" s="617">
        <f t="shared" si="28"/>
        <v>-2.9321680000000185</v>
      </c>
      <c r="EE59" s="561">
        <f t="shared" si="29"/>
        <v>-2.0809592098871881E-2</v>
      </c>
    </row>
    <row r="60" spans="1:135" x14ac:dyDescent="0.25">
      <c r="A60" s="6" t="s">
        <v>98</v>
      </c>
      <c r="C60" s="736">
        <v>1.4406080000000001</v>
      </c>
      <c r="D60" s="737">
        <v>1.515828</v>
      </c>
      <c r="E60" s="738">
        <v>1.2703180000000001</v>
      </c>
      <c r="F60" s="223">
        <v>4.2267539999999997</v>
      </c>
      <c r="G60" s="736">
        <v>0.272536</v>
      </c>
      <c r="H60" s="737">
        <v>0</v>
      </c>
      <c r="I60" s="738">
        <v>0</v>
      </c>
      <c r="J60" s="223">
        <v>0.272536</v>
      </c>
      <c r="K60" s="737">
        <v>4.4992899999999993</v>
      </c>
      <c r="L60" s="736"/>
      <c r="M60" s="737"/>
      <c r="N60" s="738"/>
      <c r="O60" s="223"/>
      <c r="P60" s="737">
        <v>4.4992899999999993</v>
      </c>
      <c r="Q60" s="736">
        <v>0.463646</v>
      </c>
      <c r="R60" s="737">
        <v>1.3607530000000001</v>
      </c>
      <c r="S60" s="738">
        <v>0.85636999999999996</v>
      </c>
      <c r="T60" s="223">
        <v>2.6807689999999997</v>
      </c>
      <c r="U60" s="737">
        <v>7.1800589999999991</v>
      </c>
      <c r="V60" s="736">
        <v>0.55310099999999995</v>
      </c>
      <c r="W60" s="737">
        <v>0.54756000000000005</v>
      </c>
      <c r="X60" s="738">
        <v>0.43613499999999999</v>
      </c>
      <c r="Y60" s="223">
        <v>1.5367960000000001</v>
      </c>
      <c r="Z60" s="736">
        <v>0.34888200000000003</v>
      </c>
      <c r="AA60" s="737">
        <v>0</v>
      </c>
      <c r="AB60" s="737">
        <v>0</v>
      </c>
      <c r="AC60" s="738">
        <v>0.34888200000000003</v>
      </c>
      <c r="AD60" s="737">
        <v>1.885678</v>
      </c>
      <c r="AE60" s="737"/>
      <c r="AF60" s="737"/>
      <c r="AI60" s="740">
        <v>1.885678</v>
      </c>
      <c r="AJ60" s="737">
        <v>0.749</v>
      </c>
      <c r="AK60" s="737">
        <v>0.88111399999999995</v>
      </c>
      <c r="AL60" s="737">
        <v>0.77</v>
      </c>
      <c r="AM60" s="737">
        <v>2.4001139999999999</v>
      </c>
      <c r="AN60" s="737">
        <v>4.2857919999999998</v>
      </c>
      <c r="AO60" s="736">
        <v>1.0309999999999999</v>
      </c>
      <c r="AP60" s="737">
        <v>1.0284800000000001</v>
      </c>
      <c r="AQ60" s="738">
        <v>0.4</v>
      </c>
      <c r="AR60" s="223">
        <v>2.4594799999999997</v>
      </c>
      <c r="AS60" s="736">
        <v>1.092633</v>
      </c>
      <c r="AT60" s="737">
        <v>0.16291</v>
      </c>
      <c r="AU60" s="737"/>
      <c r="AV60" s="738">
        <v>1.2555429999999999</v>
      </c>
      <c r="AW60" s="737">
        <v>3.7150229999999995</v>
      </c>
      <c r="AX60" s="737"/>
      <c r="AY60" s="737"/>
      <c r="AZ60" s="740"/>
      <c r="BA60" s="513">
        <v>12.792191000000001</v>
      </c>
      <c r="BB60" s="740">
        <v>16.507214000000001</v>
      </c>
      <c r="BC60" s="737">
        <v>7.5554999999999997E-2</v>
      </c>
      <c r="BD60" s="737">
        <v>0.70599999999999996</v>
      </c>
      <c r="BE60" s="737"/>
      <c r="BF60" s="617">
        <v>0.781555</v>
      </c>
      <c r="BG60" s="630">
        <v>-1.6185589999999999</v>
      </c>
      <c r="BH60" s="642">
        <v>-0.67436755087466671</v>
      </c>
      <c r="BI60" s="617">
        <v>17.288769000000002</v>
      </c>
      <c r="BJ60" s="617">
        <v>13.002977000000001</v>
      </c>
      <c r="BK60" s="561">
        <v>3.0339729506238298</v>
      </c>
      <c r="BL60" s="736">
        <v>0.90881000000000001</v>
      </c>
      <c r="BM60" s="737">
        <v>0.71196000000000004</v>
      </c>
      <c r="BN60" s="738">
        <v>0.76251999999999998</v>
      </c>
      <c r="BO60" s="223">
        <v>2.3832900000000001</v>
      </c>
      <c r="BP60" s="736">
        <v>0.51597300000000001</v>
      </c>
      <c r="BQ60" s="737">
        <v>0</v>
      </c>
      <c r="BR60" s="738"/>
      <c r="BS60" s="684">
        <v>0</v>
      </c>
      <c r="BT60" s="754"/>
      <c r="BU60" s="738">
        <v>0.51597300000000001</v>
      </c>
      <c r="BV60" s="684">
        <v>-0.73956999999999984</v>
      </c>
      <c r="BW60" s="754">
        <v>-0.58904394353678047</v>
      </c>
      <c r="BX60" s="737">
        <v>2.8992630000000004</v>
      </c>
      <c r="BY60" s="617">
        <v>-0.81575999999999915</v>
      </c>
      <c r="BZ60" s="561">
        <v>-0.21958410486287683</v>
      </c>
      <c r="CA60" s="617">
        <v>0</v>
      </c>
      <c r="CB60" s="617">
        <v>0</v>
      </c>
      <c r="CC60" s="561" t="e">
        <v>#DIV/0!</v>
      </c>
      <c r="CD60" s="617">
        <v>0</v>
      </c>
      <c r="CE60" s="617">
        <v>0</v>
      </c>
      <c r="CF60" s="561" t="e">
        <v>#DIV/0!</v>
      </c>
      <c r="CG60" s="617">
        <v>0</v>
      </c>
      <c r="CH60" s="617">
        <f t="shared" si="0"/>
        <v>0</v>
      </c>
      <c r="CI60" s="561" t="e">
        <f t="shared" si="1"/>
        <v>#DIV/0!</v>
      </c>
      <c r="CJ60" s="617">
        <v>0</v>
      </c>
      <c r="CK60" s="617">
        <f t="shared" si="2"/>
        <v>-12.792191000000001</v>
      </c>
      <c r="CL60" s="561">
        <f t="shared" si="3"/>
        <v>-1</v>
      </c>
      <c r="CM60" s="617">
        <v>2.8992630000000004</v>
      </c>
      <c r="CN60" s="617">
        <f t="shared" si="4"/>
        <v>-13.607951</v>
      </c>
      <c r="CO60" s="561">
        <f t="shared" si="5"/>
        <v>-0.82436388114917503</v>
      </c>
      <c r="CP60" s="617">
        <v>0.205257</v>
      </c>
      <c r="CQ60" s="617">
        <f t="shared" si="30"/>
        <v>0.12970199999999998</v>
      </c>
      <c r="CR60" s="561">
        <f t="shared" si="31"/>
        <v>1.716656740123089</v>
      </c>
      <c r="CS60" s="617">
        <v>0.79025999999999996</v>
      </c>
      <c r="CT60" s="617">
        <f t="shared" si="6"/>
        <v>8.4260000000000002E-2</v>
      </c>
      <c r="CU60" s="561">
        <f t="shared" si="7"/>
        <v>0.11934844192634562</v>
      </c>
      <c r="CV60" s="617">
        <v>0.94267900000000004</v>
      </c>
      <c r="CW60" s="617">
        <f t="shared" si="8"/>
        <v>0.94267900000000004</v>
      </c>
      <c r="CX60" s="561" t="e">
        <f t="shared" si="9"/>
        <v>#DIV/0!</v>
      </c>
      <c r="CY60" s="617">
        <v>1.938196</v>
      </c>
      <c r="CZ60" s="617">
        <f t="shared" si="10"/>
        <v>1.156641</v>
      </c>
      <c r="DA60" s="561">
        <f t="shared" si="11"/>
        <v>1.4799227181708261</v>
      </c>
      <c r="DB60" s="617">
        <v>4.8374590000000008</v>
      </c>
      <c r="DC60" s="617">
        <f t="shared" si="12"/>
        <v>-12.451310000000001</v>
      </c>
      <c r="DD60" s="561">
        <f t="shared" si="13"/>
        <v>-0.72019644660646454</v>
      </c>
      <c r="DE60" s="617">
        <v>0.58897100000000002</v>
      </c>
      <c r="DF60" s="617">
        <f t="shared" si="32"/>
        <v>-0.31983899999999998</v>
      </c>
      <c r="DG60" s="561">
        <f t="shared" si="33"/>
        <v>-0.35193164687888556</v>
      </c>
      <c r="DH60" s="617">
        <v>0.70642000000000005</v>
      </c>
      <c r="DI60" s="617">
        <f t="shared" si="14"/>
        <v>-5.5399999999999894E-3</v>
      </c>
      <c r="DJ60" s="561">
        <f t="shared" si="15"/>
        <v>-7.7813360301140361E-3</v>
      </c>
      <c r="DK60" s="617">
        <v>0.66926099999999999</v>
      </c>
      <c r="DL60" s="617">
        <f t="shared" si="16"/>
        <v>-9.3258999999999981E-2</v>
      </c>
      <c r="DM60" s="561">
        <f t="shared" si="17"/>
        <v>-0.12230367728059589</v>
      </c>
      <c r="DN60" s="617">
        <v>1.9646520000000001</v>
      </c>
      <c r="DO60" s="617">
        <f t="shared" si="18"/>
        <v>-0.41863800000000007</v>
      </c>
      <c r="DP60" s="561">
        <f t="shared" si="19"/>
        <v>-0.17565550142869732</v>
      </c>
      <c r="DQ60" s="617">
        <v>0.51597300000000001</v>
      </c>
      <c r="DR60" s="617">
        <f t="shared" si="20"/>
        <v>0</v>
      </c>
      <c r="DS60" s="561">
        <f t="shared" si="21"/>
        <v>0</v>
      </c>
      <c r="DT60" s="617">
        <v>0</v>
      </c>
      <c r="DU60" s="617">
        <f t="shared" si="22"/>
        <v>0</v>
      </c>
      <c r="DV60" s="561" t="e">
        <f t="shared" si="23"/>
        <v>#DIV/0!</v>
      </c>
      <c r="DW60" s="617"/>
      <c r="DX60" s="617">
        <f t="shared" si="24"/>
        <v>0</v>
      </c>
      <c r="DY60" s="561" t="e">
        <f t="shared" si="25"/>
        <v>#DIV/0!</v>
      </c>
      <c r="DZ60" s="617">
        <v>0.51597300000000001</v>
      </c>
      <c r="EA60" s="617">
        <f t="shared" si="26"/>
        <v>0</v>
      </c>
      <c r="EB60" s="561">
        <f t="shared" si="27"/>
        <v>0</v>
      </c>
      <c r="EC60" s="617">
        <v>2.4806249999999999</v>
      </c>
      <c r="ED60" s="617">
        <f t="shared" si="28"/>
        <v>-0.41863800000000051</v>
      </c>
      <c r="EE60" s="561">
        <f t="shared" si="29"/>
        <v>-0.14439462718628854</v>
      </c>
    </row>
    <row r="61" spans="1:135" x14ac:dyDescent="0.25">
      <c r="A61" s="6" t="s">
        <v>70</v>
      </c>
      <c r="B61" s="6"/>
      <c r="C61" s="736"/>
      <c r="D61" s="737"/>
      <c r="E61" s="738"/>
      <c r="F61" s="223"/>
      <c r="G61" s="736"/>
      <c r="H61" s="737"/>
      <c r="I61" s="738"/>
      <c r="J61" s="223"/>
      <c r="K61" s="737"/>
      <c r="L61" s="736"/>
      <c r="M61" s="737"/>
      <c r="N61" s="738"/>
      <c r="O61" s="223"/>
      <c r="P61" s="737"/>
      <c r="Q61" s="736"/>
      <c r="R61" s="737"/>
      <c r="S61" s="738"/>
      <c r="T61" s="223">
        <v>0</v>
      </c>
      <c r="U61" s="737"/>
      <c r="V61" s="736"/>
      <c r="W61" s="737"/>
      <c r="X61" s="738"/>
      <c r="Y61" s="223"/>
      <c r="Z61" s="736"/>
      <c r="AA61" s="737"/>
      <c r="AB61" s="737"/>
      <c r="AC61" s="738"/>
      <c r="AD61" s="737"/>
      <c r="AE61" s="737"/>
      <c r="AF61" s="737"/>
      <c r="AJ61" s="737"/>
      <c r="AK61" s="737"/>
      <c r="AL61" s="737"/>
      <c r="AM61" s="737">
        <v>0</v>
      </c>
      <c r="AN61" s="737"/>
      <c r="AO61" s="736"/>
      <c r="AP61" s="737"/>
      <c r="AQ61" s="738"/>
      <c r="AR61" s="223"/>
      <c r="AS61" s="736"/>
      <c r="AT61" s="737"/>
      <c r="AU61" s="737"/>
      <c r="AV61" s="738"/>
      <c r="AW61" s="737"/>
      <c r="AX61" s="737"/>
      <c r="AY61" s="737"/>
      <c r="AZ61" s="740"/>
      <c r="BA61" s="740"/>
      <c r="BB61" s="740"/>
      <c r="BC61" s="737"/>
      <c r="BD61" s="737"/>
      <c r="BE61" s="737"/>
      <c r="BF61" s="617">
        <v>0</v>
      </c>
      <c r="BG61" s="630">
        <v>0</v>
      </c>
      <c r="BH61" s="642" t="e">
        <v>#DIV/0!</v>
      </c>
      <c r="BI61" s="617">
        <v>0</v>
      </c>
      <c r="BJ61" s="617">
        <v>0</v>
      </c>
      <c r="BK61" s="561" t="e">
        <v>#DIV/0!</v>
      </c>
      <c r="BL61" s="736"/>
      <c r="BM61" s="737">
        <v>0</v>
      </c>
      <c r="BN61" s="738"/>
      <c r="BO61" s="223"/>
      <c r="BP61" s="736"/>
      <c r="BQ61" s="737"/>
      <c r="BR61" s="738"/>
      <c r="BS61" s="732">
        <v>0</v>
      </c>
      <c r="BT61" s="750"/>
      <c r="BU61" s="738"/>
      <c r="BV61" s="732">
        <v>0</v>
      </c>
      <c r="BW61" s="750" t="e">
        <v>#DIV/0!</v>
      </c>
      <c r="BX61" s="737"/>
      <c r="BY61" s="617">
        <v>0</v>
      </c>
      <c r="BZ61" s="561" t="e">
        <v>#DIV/0!</v>
      </c>
      <c r="CA61" s="617"/>
      <c r="CB61" s="617">
        <v>0</v>
      </c>
      <c r="CC61" s="561" t="e">
        <v>#DIV/0!</v>
      </c>
      <c r="CD61" s="617"/>
      <c r="CE61" s="617">
        <v>0</v>
      </c>
      <c r="CF61" s="561" t="e">
        <v>#DIV/0!</v>
      </c>
      <c r="CG61" s="617"/>
      <c r="CH61" s="617">
        <f t="shared" si="0"/>
        <v>0</v>
      </c>
      <c r="CI61" s="561" t="e">
        <f t="shared" si="1"/>
        <v>#DIV/0!</v>
      </c>
      <c r="CJ61" s="617"/>
      <c r="CK61" s="617">
        <f t="shared" si="2"/>
        <v>0</v>
      </c>
      <c r="CL61" s="561" t="e">
        <f t="shared" si="3"/>
        <v>#DIV/0!</v>
      </c>
      <c r="CM61" s="617"/>
      <c r="CN61" s="617">
        <f t="shared" si="4"/>
        <v>0</v>
      </c>
      <c r="CO61" s="561" t="e">
        <f t="shared" si="5"/>
        <v>#DIV/0!</v>
      </c>
      <c r="CP61" s="617"/>
      <c r="CQ61" s="617">
        <f t="shared" si="30"/>
        <v>0</v>
      </c>
      <c r="CR61" s="561" t="e">
        <f t="shared" si="31"/>
        <v>#DIV/0!</v>
      </c>
      <c r="CS61" s="617"/>
      <c r="CT61" s="617">
        <f t="shared" si="6"/>
        <v>0</v>
      </c>
      <c r="CU61" s="561" t="e">
        <f t="shared" si="7"/>
        <v>#DIV/0!</v>
      </c>
      <c r="CV61" s="617"/>
      <c r="CW61" s="617">
        <f t="shared" si="8"/>
        <v>0</v>
      </c>
      <c r="CX61" s="561" t="e">
        <f t="shared" si="9"/>
        <v>#DIV/0!</v>
      </c>
      <c r="CY61" s="617">
        <v>0</v>
      </c>
      <c r="CZ61" s="617">
        <f t="shared" si="10"/>
        <v>0</v>
      </c>
      <c r="DA61" s="561" t="e">
        <f t="shared" si="11"/>
        <v>#DIV/0!</v>
      </c>
      <c r="DB61" s="617"/>
      <c r="DC61" s="617">
        <f t="shared" si="12"/>
        <v>0</v>
      </c>
      <c r="DD61" s="561" t="e">
        <f t="shared" si="13"/>
        <v>#DIV/0!</v>
      </c>
      <c r="DE61" s="617"/>
      <c r="DF61" s="617">
        <f t="shared" si="32"/>
        <v>0</v>
      </c>
      <c r="DG61" s="561" t="e">
        <f t="shared" si="33"/>
        <v>#DIV/0!</v>
      </c>
      <c r="DH61" s="617">
        <v>0</v>
      </c>
      <c r="DI61" s="617">
        <f t="shared" si="14"/>
        <v>0</v>
      </c>
      <c r="DJ61" s="561" t="e">
        <f t="shared" si="15"/>
        <v>#DIV/0!</v>
      </c>
      <c r="DK61" s="617"/>
      <c r="DL61" s="617">
        <f t="shared" si="16"/>
        <v>0</v>
      </c>
      <c r="DM61" s="561" t="e">
        <f t="shared" si="17"/>
        <v>#DIV/0!</v>
      </c>
      <c r="DN61" s="617"/>
      <c r="DO61" s="617">
        <f t="shared" si="18"/>
        <v>0</v>
      </c>
      <c r="DP61" s="561" t="e">
        <f t="shared" si="19"/>
        <v>#DIV/0!</v>
      </c>
      <c r="DQ61" s="617"/>
      <c r="DR61" s="617">
        <f t="shared" si="20"/>
        <v>0</v>
      </c>
      <c r="DS61" s="561" t="e">
        <f t="shared" si="21"/>
        <v>#DIV/0!</v>
      </c>
      <c r="DT61" s="617"/>
      <c r="DU61" s="617">
        <f t="shared" si="22"/>
        <v>0</v>
      </c>
      <c r="DV61" s="561" t="e">
        <f t="shared" si="23"/>
        <v>#DIV/0!</v>
      </c>
      <c r="DW61" s="617"/>
      <c r="DX61" s="617">
        <f t="shared" si="24"/>
        <v>0</v>
      </c>
      <c r="DY61" s="561" t="e">
        <f t="shared" si="25"/>
        <v>#DIV/0!</v>
      </c>
      <c r="DZ61" s="617"/>
      <c r="EA61" s="617">
        <f t="shared" si="26"/>
        <v>0</v>
      </c>
      <c r="EB61" s="561" t="e">
        <f t="shared" si="27"/>
        <v>#DIV/0!</v>
      </c>
      <c r="EC61" s="617"/>
      <c r="ED61" s="617">
        <f t="shared" si="28"/>
        <v>0</v>
      </c>
      <c r="EE61" s="561" t="e">
        <f t="shared" si="29"/>
        <v>#DIV/0!</v>
      </c>
    </row>
    <row r="62" spans="1:135" x14ac:dyDescent="0.25">
      <c r="A62" s="13" t="s">
        <v>54</v>
      </c>
      <c r="B62" s="13">
        <v>714.64200000000005</v>
      </c>
      <c r="C62" s="293">
        <v>75.61</v>
      </c>
      <c r="D62" s="216">
        <v>69.539950000000005</v>
      </c>
      <c r="E62" s="22">
        <v>73.736490000000003</v>
      </c>
      <c r="F62" s="122">
        <v>218.88643999999999</v>
      </c>
      <c r="G62" s="293">
        <v>64.820449999999994</v>
      </c>
      <c r="H62" s="216">
        <v>56.979100000000003</v>
      </c>
      <c r="I62" s="22">
        <v>47.73019</v>
      </c>
      <c r="J62" s="122">
        <v>169.52974</v>
      </c>
      <c r="K62" s="216">
        <v>388.41618</v>
      </c>
      <c r="L62" s="293">
        <v>42.264620000000001</v>
      </c>
      <c r="M62" s="216">
        <v>51.168170000000003</v>
      </c>
      <c r="N62" s="22">
        <v>66.842090999999996</v>
      </c>
      <c r="O62" s="122">
        <v>160.27488099999999</v>
      </c>
      <c r="P62" s="216">
        <v>548.69106099999999</v>
      </c>
      <c r="Q62" s="293">
        <v>73.981630999999993</v>
      </c>
      <c r="R62" s="216">
        <v>78.242760000000004</v>
      </c>
      <c r="S62" s="22">
        <v>82.194000000000003</v>
      </c>
      <c r="T62" s="122">
        <v>234.41839100000001</v>
      </c>
      <c r="U62" s="216">
        <v>783.10945200000003</v>
      </c>
      <c r="V62" s="293">
        <v>81.052505000000011</v>
      </c>
      <c r="W62" s="216">
        <v>72.554659999999998</v>
      </c>
      <c r="X62" s="22">
        <v>78.368200000000002</v>
      </c>
      <c r="Y62" s="122">
        <v>231.97536500000001</v>
      </c>
      <c r="Z62" s="293">
        <v>70.905739999999994</v>
      </c>
      <c r="AA62" s="216">
        <v>56.723749999999995</v>
      </c>
      <c r="AB62" s="216">
        <v>44.817830000000001</v>
      </c>
      <c r="AC62" s="22">
        <v>172.44731999999999</v>
      </c>
      <c r="AD62" s="216">
        <v>404.422685</v>
      </c>
      <c r="AE62" s="216">
        <v>46.53051</v>
      </c>
      <c r="AF62" s="216">
        <v>53.432749999999999</v>
      </c>
      <c r="AG62" s="216">
        <v>60.995507000000003</v>
      </c>
      <c r="AH62" s="216">
        <v>160.95876699999999</v>
      </c>
      <c r="AI62" s="216">
        <v>565.38145199999997</v>
      </c>
      <c r="AJ62" s="216">
        <v>76.579211000000001</v>
      </c>
      <c r="AK62" s="216">
        <v>77.681209999999993</v>
      </c>
      <c r="AL62" s="216">
        <v>79.876000000000005</v>
      </c>
      <c r="AM62" s="216">
        <v>234.13642099999998</v>
      </c>
      <c r="AN62" s="216">
        <v>799.51787300000001</v>
      </c>
      <c r="AO62" s="293">
        <v>45.574124999999995</v>
      </c>
      <c r="AP62" s="216">
        <v>38.263742000000001</v>
      </c>
      <c r="AQ62" s="22">
        <v>43.298000000000002</v>
      </c>
      <c r="AR62" s="122">
        <v>127.134125</v>
      </c>
      <c r="AS62" s="293">
        <v>24.566000000000003</v>
      </c>
      <c r="AT62" s="216">
        <v>26.299949999999999</v>
      </c>
      <c r="AU62" s="216">
        <v>21.257712999999999</v>
      </c>
      <c r="AV62" s="22">
        <v>72.123663000000008</v>
      </c>
      <c r="AW62" s="216">
        <v>199.25778800000001</v>
      </c>
      <c r="AX62" s="216">
        <v>30.809822999999998</v>
      </c>
      <c r="AY62" s="216">
        <v>33.312662000000003</v>
      </c>
      <c r="AZ62" s="216">
        <v>35.035183000000004</v>
      </c>
      <c r="BA62" s="216">
        <v>99.157667999999987</v>
      </c>
      <c r="BB62" s="216">
        <v>298.41545600000001</v>
      </c>
      <c r="BC62" s="216">
        <v>28.03293</v>
      </c>
      <c r="BD62" s="216">
        <v>28.205310000000001</v>
      </c>
      <c r="BE62" s="216">
        <v>30.341519999999999</v>
      </c>
      <c r="BF62" s="615">
        <v>86.579760000000007</v>
      </c>
      <c r="BG62" s="627">
        <v>-147.55666099999996</v>
      </c>
      <c r="BH62" s="640">
        <v>-0.63021660777841992</v>
      </c>
      <c r="BI62" s="615">
        <v>384.99521600000003</v>
      </c>
      <c r="BJ62" s="615">
        <v>-414.52265699999998</v>
      </c>
      <c r="BK62" s="622">
        <v>-0.51846577918840342</v>
      </c>
      <c r="BL62" s="22">
        <v>32.366163</v>
      </c>
      <c r="BM62" s="22">
        <v>31.271491999999999</v>
      </c>
      <c r="BN62" s="22">
        <v>30.052873999999999</v>
      </c>
      <c r="BO62" s="122">
        <v>93.690528999999998</v>
      </c>
      <c r="BP62" s="22">
        <v>27.180658999999999</v>
      </c>
      <c r="BQ62" s="22">
        <v>25.725735999999998</v>
      </c>
      <c r="BR62" s="22">
        <v>20.197853000000002</v>
      </c>
      <c r="BS62" s="291">
        <v>-1.0598599999999969</v>
      </c>
      <c r="BT62" s="748">
        <v>-4.9857668132032684E-2</v>
      </c>
      <c r="BU62" s="22">
        <v>73.104247999999998</v>
      </c>
      <c r="BV62" s="291">
        <v>0.98058499999999071</v>
      </c>
      <c r="BW62" s="748">
        <v>1.3595884612793315E-2</v>
      </c>
      <c r="BX62" s="216">
        <v>166.79477700000001</v>
      </c>
      <c r="BY62" s="615">
        <v>-32.463010999999995</v>
      </c>
      <c r="BZ62" s="622">
        <v>-0.16291965963207417</v>
      </c>
      <c r="CA62" s="615">
        <v>17.225919000000001</v>
      </c>
      <c r="CB62" s="615">
        <v>-13.583903999999997</v>
      </c>
      <c r="CC62" s="622">
        <v>-0.44089523006996822</v>
      </c>
      <c r="CD62" s="615">
        <v>19.375874</v>
      </c>
      <c r="CE62" s="615">
        <v>-13.936788000000004</v>
      </c>
      <c r="CF62" s="622">
        <v>-0.41836308368271508</v>
      </c>
      <c r="CG62" s="615">
        <v>33.869188000000001</v>
      </c>
      <c r="CH62" s="615">
        <f t="shared" si="0"/>
        <v>-1.1659950000000023</v>
      </c>
      <c r="CI62" s="622">
        <f t="shared" si="1"/>
        <v>-3.3280688158529165E-2</v>
      </c>
      <c r="CJ62" s="615">
        <v>70.485940999999997</v>
      </c>
      <c r="CK62" s="615">
        <f t="shared" si="2"/>
        <v>-28.67172699999999</v>
      </c>
      <c r="CL62" s="622">
        <f t="shared" si="3"/>
        <v>-0.28915289738358907</v>
      </c>
      <c r="CM62" s="615">
        <v>237.28071800000001</v>
      </c>
      <c r="CN62" s="615">
        <f t="shared" si="4"/>
        <v>-61.134737999999999</v>
      </c>
      <c r="CO62" s="622">
        <f t="shared" si="5"/>
        <v>-0.20486451613283729</v>
      </c>
      <c r="CP62" s="615">
        <v>44.222556999999995</v>
      </c>
      <c r="CQ62" s="615">
        <f t="shared" si="30"/>
        <v>16.189626999999994</v>
      </c>
      <c r="CR62" s="622">
        <f t="shared" si="31"/>
        <v>0.57752175744740186</v>
      </c>
      <c r="CS62" s="615">
        <v>50.294010999999998</v>
      </c>
      <c r="CT62" s="615">
        <f t="shared" si="6"/>
        <v>22.088700999999997</v>
      </c>
      <c r="CU62" s="622">
        <f t="shared" si="7"/>
        <v>0.78313980594434152</v>
      </c>
      <c r="CV62" s="615">
        <v>54.596145000000007</v>
      </c>
      <c r="CW62" s="615">
        <f t="shared" si="8"/>
        <v>24.254625000000008</v>
      </c>
      <c r="CX62" s="622">
        <f t="shared" si="9"/>
        <v>0.79938727525845799</v>
      </c>
      <c r="CY62" s="615">
        <v>149.11271300000001</v>
      </c>
      <c r="CZ62" s="615">
        <f t="shared" si="10"/>
        <v>62.532953000000006</v>
      </c>
      <c r="DA62" s="622">
        <f t="shared" si="11"/>
        <v>0.72225833150842644</v>
      </c>
      <c r="DB62" s="615">
        <v>386.39343100000002</v>
      </c>
      <c r="DC62" s="615">
        <f t="shared" si="12"/>
        <v>1.3982149999999933</v>
      </c>
      <c r="DD62" s="622">
        <f t="shared" si="13"/>
        <v>3.6317724010367786E-3</v>
      </c>
      <c r="DE62" s="615">
        <v>71.618290999999999</v>
      </c>
      <c r="DF62" s="615">
        <f t="shared" si="32"/>
        <v>39.252127999999999</v>
      </c>
      <c r="DG62" s="622">
        <f t="shared" si="33"/>
        <v>1.212751971866421</v>
      </c>
      <c r="DH62" s="615">
        <v>41.721903000000005</v>
      </c>
      <c r="DI62" s="615">
        <f t="shared" si="14"/>
        <v>10.450411000000006</v>
      </c>
      <c r="DJ62" s="622">
        <f t="shared" si="15"/>
        <v>0.33418331942716412</v>
      </c>
      <c r="DK62" s="615">
        <v>33.886046</v>
      </c>
      <c r="DL62" s="615">
        <f t="shared" si="16"/>
        <v>3.8331720000000011</v>
      </c>
      <c r="DM62" s="622">
        <f t="shared" si="17"/>
        <v>0.12754760160376014</v>
      </c>
      <c r="DN62" s="615">
        <v>147.22624000000002</v>
      </c>
      <c r="DO62" s="615">
        <f t="shared" si="18"/>
        <v>53.53571100000002</v>
      </c>
      <c r="DP62" s="622">
        <f t="shared" si="19"/>
        <v>0.57141006216327395</v>
      </c>
      <c r="DQ62" s="615">
        <v>36.286063000000006</v>
      </c>
      <c r="DR62" s="615">
        <f t="shared" si="20"/>
        <v>9.1054040000000072</v>
      </c>
      <c r="DS62" s="622">
        <f t="shared" si="21"/>
        <v>0.334995704114459</v>
      </c>
      <c r="DT62" s="615">
        <v>25.134373000000004</v>
      </c>
      <c r="DU62" s="615">
        <f t="shared" si="22"/>
        <v>-0.59136299999999409</v>
      </c>
      <c r="DV62" s="622">
        <f t="shared" si="23"/>
        <v>-2.2987214048997243E-2</v>
      </c>
      <c r="DW62" s="615">
        <v>17.932059000000002</v>
      </c>
      <c r="DX62" s="615">
        <f t="shared" si="24"/>
        <v>-2.2657939999999996</v>
      </c>
      <c r="DY62" s="622">
        <f t="shared" si="25"/>
        <v>-0.11217994308602995</v>
      </c>
      <c r="DZ62" s="615">
        <v>79.352495000000005</v>
      </c>
      <c r="EA62" s="615">
        <f t="shared" si="26"/>
        <v>6.2482470000000063</v>
      </c>
      <c r="EB62" s="622">
        <f t="shared" si="27"/>
        <v>8.5470368288310769E-2</v>
      </c>
      <c r="EC62" s="615">
        <v>226.57873500000002</v>
      </c>
      <c r="ED62" s="615">
        <f t="shared" si="28"/>
        <v>59.783958000000013</v>
      </c>
      <c r="EE62" s="622">
        <f t="shared" si="29"/>
        <v>0.35842823783385019</v>
      </c>
    </row>
    <row r="63" spans="1:135" x14ac:dyDescent="0.25">
      <c r="A63" s="493" t="s">
        <v>86</v>
      </c>
      <c r="C63" s="295">
        <v>29.58596</v>
      </c>
      <c r="D63" s="514">
        <v>28.118300000000001</v>
      </c>
      <c r="E63" s="28">
        <v>29.797180000000001</v>
      </c>
      <c r="F63" s="125">
        <v>87.501440000000002</v>
      </c>
      <c r="G63" s="295">
        <v>30.446860000000001</v>
      </c>
      <c r="H63" s="514">
        <v>22.43826</v>
      </c>
      <c r="I63" s="28">
        <v>19.90456</v>
      </c>
      <c r="J63" s="125">
        <v>72.789680000000004</v>
      </c>
      <c r="K63" s="513">
        <v>160.29112000000001</v>
      </c>
      <c r="L63" s="295">
        <v>13.53764</v>
      </c>
      <c r="M63" s="514">
        <v>20.73264</v>
      </c>
      <c r="N63" s="28">
        <v>28.961459999999999</v>
      </c>
      <c r="O63" s="125">
        <v>63.231740000000002</v>
      </c>
      <c r="P63" s="513">
        <v>223.52286000000001</v>
      </c>
      <c r="Q63" s="295">
        <v>31.488079999999997</v>
      </c>
      <c r="R63" s="514">
        <v>34.65896</v>
      </c>
      <c r="S63" s="28">
        <v>36.201999999999998</v>
      </c>
      <c r="T63" s="125">
        <v>102.34904</v>
      </c>
      <c r="U63" s="513">
        <v>325.87189999999998</v>
      </c>
      <c r="V63" s="295">
        <v>32.365296000000001</v>
      </c>
      <c r="W63" s="514">
        <v>28.003070000000001</v>
      </c>
      <c r="X63" s="28">
        <v>30.036149999999999</v>
      </c>
      <c r="Y63" s="125">
        <v>90.404516000000001</v>
      </c>
      <c r="Z63" s="740">
        <v>30.427019999999999</v>
      </c>
      <c r="AA63" s="740">
        <v>22.168019999999999</v>
      </c>
      <c r="AB63" s="740">
        <v>19.776240000000001</v>
      </c>
      <c r="AC63" s="232">
        <v>72.371279999999999</v>
      </c>
      <c r="AD63" s="513">
        <v>162.77579600000001</v>
      </c>
      <c r="AE63" s="513">
        <v>20.78444</v>
      </c>
      <c r="AF63" s="513">
        <v>23.540230000000001</v>
      </c>
      <c r="AG63" s="219">
        <v>23.775801999999999</v>
      </c>
      <c r="AH63" s="513">
        <v>68.100471999999996</v>
      </c>
      <c r="AI63" s="513">
        <v>230.87626800000001</v>
      </c>
      <c r="AJ63" s="513">
        <v>32.486283999999998</v>
      </c>
      <c r="AK63" s="513">
        <v>30.796410000000002</v>
      </c>
      <c r="AL63" s="513">
        <v>31.055</v>
      </c>
      <c r="AM63" s="513">
        <v>94.337693999999999</v>
      </c>
      <c r="AN63" s="513">
        <v>325.21396200000004</v>
      </c>
      <c r="AO63" s="295">
        <v>14.819936</v>
      </c>
      <c r="AP63" s="514">
        <v>12.582000000000001</v>
      </c>
      <c r="AQ63" s="28">
        <v>13.894</v>
      </c>
      <c r="AR63" s="125">
        <v>41.295935999999998</v>
      </c>
      <c r="AS63" s="740">
        <v>11.464</v>
      </c>
      <c r="AT63" s="740">
        <v>11.301819999999999</v>
      </c>
      <c r="AU63" s="740">
        <v>9.866142</v>
      </c>
      <c r="AV63" s="232">
        <v>32.631962000000001</v>
      </c>
      <c r="AW63" s="513">
        <v>73.927897999999999</v>
      </c>
      <c r="AX63" s="513">
        <v>10.312609999999999</v>
      </c>
      <c r="AY63" s="513">
        <v>9.8331499999999998</v>
      </c>
      <c r="AZ63" s="219">
        <v>9.7572939999999999</v>
      </c>
      <c r="BA63" s="513">
        <v>29.903053999999997</v>
      </c>
      <c r="BB63" s="513">
        <v>103.830952</v>
      </c>
      <c r="BC63" s="513">
        <v>10.107989999999999</v>
      </c>
      <c r="BD63" s="513">
        <v>11.9892</v>
      </c>
      <c r="BE63" s="513">
        <v>12.405279999999999</v>
      </c>
      <c r="BF63" s="617">
        <v>34.502469999999995</v>
      </c>
      <c r="BG63" s="630">
        <v>-59.835224000000004</v>
      </c>
      <c r="BH63" s="642">
        <v>-0.63426634108737068</v>
      </c>
      <c r="BI63" s="617">
        <v>138.33342199999998</v>
      </c>
      <c r="BJ63" s="617">
        <v>-186.88054000000005</v>
      </c>
      <c r="BK63" s="561">
        <v>-0.57463873583631697</v>
      </c>
      <c r="BL63" s="295">
        <v>12.251566</v>
      </c>
      <c r="BM63" s="514">
        <v>11.220195</v>
      </c>
      <c r="BN63" s="28">
        <v>12.342523</v>
      </c>
      <c r="BO63" s="125">
        <v>35.814284000000001</v>
      </c>
      <c r="BP63" s="295">
        <v>11.096855</v>
      </c>
      <c r="BQ63" s="514">
        <v>10.928397</v>
      </c>
      <c r="BR63" s="28">
        <v>10.35017</v>
      </c>
      <c r="BS63" s="732">
        <v>0.48402800000000035</v>
      </c>
      <c r="BT63" s="750">
        <v>4.9059500663988044E-2</v>
      </c>
      <c r="BU63" s="232">
        <v>32.375422</v>
      </c>
      <c r="BV63" s="732">
        <v>-0.2565400000000011</v>
      </c>
      <c r="BW63" s="750">
        <v>-7.8616173921752259E-3</v>
      </c>
      <c r="BX63" s="513">
        <v>68.189706000000001</v>
      </c>
      <c r="BY63" s="617">
        <v>-5.738191999999998</v>
      </c>
      <c r="BZ63" s="561">
        <v>-7.7618763081834116E-2</v>
      </c>
      <c r="CA63" s="617">
        <v>9.6871410000000004</v>
      </c>
      <c r="CB63" s="617">
        <v>-0.62546899999999894</v>
      </c>
      <c r="CC63" s="561">
        <v>-6.0650892451086486E-2</v>
      </c>
      <c r="CD63" s="617">
        <v>9.8258580000000002</v>
      </c>
      <c r="CE63" s="617">
        <v>-7.2919999999996321E-3</v>
      </c>
      <c r="CF63" s="561">
        <v>-7.415731479739079E-4</v>
      </c>
      <c r="CG63" s="617">
        <v>11.708163000000001</v>
      </c>
      <c r="CH63" s="617">
        <f t="shared" si="0"/>
        <v>1.9508690000000009</v>
      </c>
      <c r="CI63" s="561">
        <f t="shared" si="1"/>
        <v>0.19993955291292861</v>
      </c>
      <c r="CJ63" s="617">
        <v>31.221162000000003</v>
      </c>
      <c r="CK63" s="617">
        <f t="shared" si="2"/>
        <v>1.3181080000000058</v>
      </c>
      <c r="CL63" s="561">
        <f t="shared" si="3"/>
        <v>4.4079377310424744E-2</v>
      </c>
      <c r="CM63" s="617">
        <v>99.410868000000008</v>
      </c>
      <c r="CN63" s="617">
        <f t="shared" si="4"/>
        <v>-4.4200839999999886</v>
      </c>
      <c r="CO63" s="561">
        <f t="shared" si="5"/>
        <v>-4.2570003595844799E-2</v>
      </c>
      <c r="CP63" s="617">
        <v>13.573962</v>
      </c>
      <c r="CQ63" s="617">
        <f t="shared" si="30"/>
        <v>3.4659720000000007</v>
      </c>
      <c r="CR63" s="561">
        <f t="shared" si="31"/>
        <v>0.34289428462038457</v>
      </c>
      <c r="CS63" s="617">
        <v>14.162884</v>
      </c>
      <c r="CT63" s="617">
        <f t="shared" si="6"/>
        <v>2.1736839999999997</v>
      </c>
      <c r="CU63" s="561">
        <f t="shared" si="7"/>
        <v>0.18130350648917357</v>
      </c>
      <c r="CV63" s="617">
        <v>14.779037000000001</v>
      </c>
      <c r="CW63" s="617">
        <f t="shared" si="8"/>
        <v>2.3737570000000012</v>
      </c>
      <c r="CX63" s="561">
        <f t="shared" si="9"/>
        <v>0.1913505378355024</v>
      </c>
      <c r="CY63" s="617">
        <v>42.515883000000002</v>
      </c>
      <c r="CZ63" s="617">
        <f t="shared" si="10"/>
        <v>8.013413000000007</v>
      </c>
      <c r="DA63" s="561">
        <f t="shared" si="11"/>
        <v>0.23225621238131669</v>
      </c>
      <c r="DB63" s="617">
        <v>141.92675100000002</v>
      </c>
      <c r="DC63" s="617">
        <f t="shared" si="12"/>
        <v>3.5933290000000397</v>
      </c>
      <c r="DD63" s="561">
        <f t="shared" si="13"/>
        <v>2.5975855639572339E-2</v>
      </c>
      <c r="DE63" s="617">
        <v>24.461703</v>
      </c>
      <c r="DF63" s="617">
        <f t="shared" si="32"/>
        <v>12.210137</v>
      </c>
      <c r="DG63" s="561">
        <f t="shared" si="33"/>
        <v>0.99661847309968365</v>
      </c>
      <c r="DH63" s="617">
        <v>14.570429000000001</v>
      </c>
      <c r="DI63" s="617">
        <f t="shared" si="14"/>
        <v>3.3502340000000004</v>
      </c>
      <c r="DJ63" s="561">
        <f t="shared" si="15"/>
        <v>0.29858964126737553</v>
      </c>
      <c r="DK63" s="617">
        <v>14.646245</v>
      </c>
      <c r="DL63" s="617">
        <f t="shared" si="16"/>
        <v>2.3037220000000005</v>
      </c>
      <c r="DM63" s="561">
        <f t="shared" si="17"/>
        <v>0.18664919644063052</v>
      </c>
      <c r="DN63" s="617">
        <v>53.678377000000005</v>
      </c>
      <c r="DO63" s="617">
        <f t="shared" si="18"/>
        <v>17.864093000000004</v>
      </c>
      <c r="DP63" s="561">
        <f t="shared" si="19"/>
        <v>0.49879799356033483</v>
      </c>
      <c r="DQ63" s="617">
        <v>14.207930000000001</v>
      </c>
      <c r="DR63" s="617">
        <f t="shared" si="20"/>
        <v>3.1110750000000014</v>
      </c>
      <c r="DS63" s="561">
        <f t="shared" si="21"/>
        <v>0.28035646135774517</v>
      </c>
      <c r="DT63" s="617">
        <v>11.790152000000001</v>
      </c>
      <c r="DU63" s="617">
        <f t="shared" si="22"/>
        <v>0.86175500000000049</v>
      </c>
      <c r="DV63" s="561">
        <f t="shared" si="23"/>
        <v>7.8854657274987403E-2</v>
      </c>
      <c r="DW63" s="617">
        <v>11.126549000000001</v>
      </c>
      <c r="DX63" s="617">
        <f t="shared" si="24"/>
        <v>0.77637900000000037</v>
      </c>
      <c r="DY63" s="561">
        <f t="shared" si="25"/>
        <v>7.5011231699575978E-2</v>
      </c>
      <c r="DZ63" s="617">
        <v>37.124631000000008</v>
      </c>
      <c r="EA63" s="617">
        <f t="shared" si="26"/>
        <v>4.7492090000000076</v>
      </c>
      <c r="EB63" s="561">
        <f t="shared" si="27"/>
        <v>0.14669180219488745</v>
      </c>
      <c r="EC63" s="617">
        <v>90.803008000000005</v>
      </c>
      <c r="ED63" s="617">
        <f t="shared" si="28"/>
        <v>22.613302000000004</v>
      </c>
      <c r="EE63" s="561">
        <f t="shared" si="29"/>
        <v>0.33162339781901984</v>
      </c>
    </row>
    <row r="64" spans="1:135" x14ac:dyDescent="0.25">
      <c r="A64" s="493" t="s">
        <v>87</v>
      </c>
      <c r="C64" s="295">
        <v>30.367640000000002</v>
      </c>
      <c r="D64" s="514">
        <v>27.598849999999999</v>
      </c>
      <c r="E64" s="28">
        <v>30.80603</v>
      </c>
      <c r="F64" s="125">
        <v>88.77252</v>
      </c>
      <c r="G64" s="295">
        <v>23.635269999999998</v>
      </c>
      <c r="H64" s="514">
        <v>24.18412</v>
      </c>
      <c r="I64" s="28">
        <v>20.915310000000002</v>
      </c>
      <c r="J64" s="125">
        <v>68.734700000000004</v>
      </c>
      <c r="K64" s="513">
        <v>157.50722000000002</v>
      </c>
      <c r="L64" s="295">
        <v>22.063859999999998</v>
      </c>
      <c r="M64" s="514">
        <v>21.808009999999999</v>
      </c>
      <c r="N64" s="28">
        <v>27.881155</v>
      </c>
      <c r="O64" s="125">
        <v>71.753025000000008</v>
      </c>
      <c r="P64" s="513">
        <v>229.26024500000003</v>
      </c>
      <c r="Q64" s="295">
        <v>30.870108000000002</v>
      </c>
      <c r="R64" s="514">
        <v>29.89189</v>
      </c>
      <c r="S64" s="28">
        <v>31.125</v>
      </c>
      <c r="T64" s="125">
        <v>91.886998000000006</v>
      </c>
      <c r="U64" s="513">
        <v>321.147243</v>
      </c>
      <c r="V64" s="295">
        <v>33.684379</v>
      </c>
      <c r="W64" s="514">
        <v>30.430129999999998</v>
      </c>
      <c r="X64" s="28">
        <v>34.012459999999997</v>
      </c>
      <c r="Y64" s="125">
        <v>98.126969000000003</v>
      </c>
      <c r="Z64" s="740">
        <v>28.93374</v>
      </c>
      <c r="AA64" s="740">
        <v>24.831859999999999</v>
      </c>
      <c r="AB64" s="740">
        <v>18.472989999999999</v>
      </c>
      <c r="AC64" s="232">
        <v>72.238590000000002</v>
      </c>
      <c r="AD64" s="513">
        <v>170.36555900000002</v>
      </c>
      <c r="AE64" s="513">
        <v>19.815239999999999</v>
      </c>
      <c r="AF64" s="513">
        <v>22.321020000000001</v>
      </c>
      <c r="AG64" s="219">
        <v>27.508575</v>
      </c>
      <c r="AH64" s="513">
        <v>69.644835</v>
      </c>
      <c r="AI64" s="513">
        <v>240.01039400000002</v>
      </c>
      <c r="AJ64" s="513">
        <v>32.199376999999998</v>
      </c>
      <c r="AK64" s="513">
        <v>33.485619999999997</v>
      </c>
      <c r="AL64" s="513">
        <v>33.758000000000003</v>
      </c>
      <c r="AM64" s="513">
        <v>99.442996999999991</v>
      </c>
      <c r="AN64" s="513">
        <v>339.45339100000001</v>
      </c>
      <c r="AO64" s="295">
        <v>14.175572999999998</v>
      </c>
      <c r="AP64" s="514">
        <v>11.686</v>
      </c>
      <c r="AQ64" s="28">
        <v>13.98</v>
      </c>
      <c r="AR64" s="125">
        <v>39.841572999999997</v>
      </c>
      <c r="AS64" s="740">
        <v>1.288</v>
      </c>
      <c r="AT64" s="740">
        <v>4.3854600000000001</v>
      </c>
      <c r="AU64" s="740">
        <v>4.0732889999999999</v>
      </c>
      <c r="AV64" s="232">
        <v>9.7467490000000012</v>
      </c>
      <c r="AW64" s="513">
        <v>49.588321999999998</v>
      </c>
      <c r="AX64" s="513">
        <v>14.496625999999999</v>
      </c>
      <c r="AY64" s="513">
        <v>16.157755000000002</v>
      </c>
      <c r="AZ64" s="219">
        <v>15.093855</v>
      </c>
      <c r="BA64" s="513">
        <v>45.748235999999999</v>
      </c>
      <c r="BB64" s="513">
        <v>95.336557999999997</v>
      </c>
      <c r="BC64" s="513">
        <v>5.1547599999999996</v>
      </c>
      <c r="BD64" s="513">
        <v>3.0266899999999999</v>
      </c>
      <c r="BE64" s="513">
        <v>2.3715799999999998</v>
      </c>
      <c r="BF64" s="617">
        <v>10.55303</v>
      </c>
      <c r="BG64" s="630">
        <v>-88.889966999999984</v>
      </c>
      <c r="BH64" s="642">
        <v>-0.89387860062182156</v>
      </c>
      <c r="BI64" s="617">
        <v>105.889588</v>
      </c>
      <c r="BJ64" s="617">
        <v>-233.56380300000001</v>
      </c>
      <c r="BK64" s="561">
        <v>-0.68805853525852689</v>
      </c>
      <c r="BL64" s="295">
        <v>3.9296739999999999</v>
      </c>
      <c r="BM64" s="514">
        <v>5.1654869999999997</v>
      </c>
      <c r="BN64" s="28">
        <v>4.8707310000000001</v>
      </c>
      <c r="BO64" s="125">
        <v>13.965892</v>
      </c>
      <c r="BP64" s="295">
        <v>4.6258520000000001</v>
      </c>
      <c r="BQ64" s="514">
        <v>4.3154750000000002</v>
      </c>
      <c r="BR64" s="28">
        <v>2.005045</v>
      </c>
      <c r="BS64" s="732">
        <v>-2.068244</v>
      </c>
      <c r="BT64" s="750">
        <v>-0.50775773582478434</v>
      </c>
      <c r="BU64" s="232">
        <v>10.946372</v>
      </c>
      <c r="BV64" s="732">
        <v>1.199622999999999</v>
      </c>
      <c r="BW64" s="750">
        <v>0.12307929546559564</v>
      </c>
      <c r="BX64" s="513">
        <v>24.912264</v>
      </c>
      <c r="BY64" s="617">
        <v>-24.676057999999998</v>
      </c>
      <c r="BZ64" s="561">
        <v>-0.49761833038028586</v>
      </c>
      <c r="CA64" s="617">
        <v>0.26198100000000002</v>
      </c>
      <c r="CB64" s="617">
        <v>-14.234644999999999</v>
      </c>
      <c r="CC64" s="561">
        <v>-0.98192813969264292</v>
      </c>
      <c r="CD64" s="617">
        <v>1.8529739999999999</v>
      </c>
      <c r="CE64" s="617">
        <v>-14.304781000000002</v>
      </c>
      <c r="CF64" s="561">
        <v>-0.88531983558359439</v>
      </c>
      <c r="CG64" s="617">
        <v>11.992582000000001</v>
      </c>
      <c r="CH64" s="617">
        <f t="shared" si="0"/>
        <v>-3.1012729999999991</v>
      </c>
      <c r="CI64" s="561">
        <f t="shared" si="1"/>
        <v>-0.20546593299061103</v>
      </c>
      <c r="CJ64" s="617">
        <v>14.107537000000001</v>
      </c>
      <c r="CK64" s="617">
        <f t="shared" si="2"/>
        <v>-31.640698999999998</v>
      </c>
      <c r="CL64" s="561">
        <f t="shared" si="3"/>
        <v>-0.69162664545142238</v>
      </c>
      <c r="CM64" s="617">
        <v>39.019801000000001</v>
      </c>
      <c r="CN64" s="617">
        <f t="shared" si="4"/>
        <v>-56.316756999999996</v>
      </c>
      <c r="CO64" s="561">
        <f t="shared" si="5"/>
        <v>-0.59071523224071087</v>
      </c>
      <c r="CP64" s="617">
        <v>18.181090000000001</v>
      </c>
      <c r="CQ64" s="617">
        <f t="shared" si="30"/>
        <v>13.026330000000002</v>
      </c>
      <c r="CR64" s="561">
        <f t="shared" si="31"/>
        <v>2.5270487859764574</v>
      </c>
      <c r="CS64" s="617">
        <v>22.841068</v>
      </c>
      <c r="CT64" s="617">
        <f t="shared" si="6"/>
        <v>19.814378000000001</v>
      </c>
      <c r="CU64" s="561">
        <f t="shared" si="7"/>
        <v>6.5465501917936759</v>
      </c>
      <c r="CV64" s="617">
        <v>24.718580000000003</v>
      </c>
      <c r="CW64" s="617">
        <f t="shared" si="8"/>
        <v>22.347000000000001</v>
      </c>
      <c r="CX64" s="561">
        <f t="shared" si="9"/>
        <v>9.422832036026616</v>
      </c>
      <c r="CY64" s="617">
        <v>65.740738000000007</v>
      </c>
      <c r="CZ64" s="617">
        <f t="shared" si="10"/>
        <v>55.187708000000008</v>
      </c>
      <c r="DA64" s="561">
        <f t="shared" si="11"/>
        <v>5.2295604200878811</v>
      </c>
      <c r="DB64" s="617">
        <v>104.76053900000001</v>
      </c>
      <c r="DC64" s="617">
        <f t="shared" si="12"/>
        <v>-1.1290489999999949</v>
      </c>
      <c r="DD64" s="561">
        <f t="shared" si="13"/>
        <v>-1.0662511974265069E-2</v>
      </c>
      <c r="DE64" s="617">
        <v>31.507012</v>
      </c>
      <c r="DF64" s="617">
        <f t="shared" si="32"/>
        <v>27.577338000000001</v>
      </c>
      <c r="DG64" s="561">
        <f t="shared" si="33"/>
        <v>7.0177164823341585</v>
      </c>
      <c r="DH64" s="617">
        <v>13.76441</v>
      </c>
      <c r="DI64" s="617">
        <f t="shared" si="14"/>
        <v>8.5989229999999992</v>
      </c>
      <c r="DJ64" s="561">
        <f t="shared" si="15"/>
        <v>1.6646877632254229</v>
      </c>
      <c r="DK64" s="617">
        <v>6.7967430000000002</v>
      </c>
      <c r="DL64" s="617">
        <f t="shared" si="16"/>
        <v>1.9260120000000001</v>
      </c>
      <c r="DM64" s="561">
        <f t="shared" si="17"/>
        <v>0.39542565582045075</v>
      </c>
      <c r="DN64" s="617">
        <v>52.068165</v>
      </c>
      <c r="DO64" s="617">
        <f t="shared" si="18"/>
        <v>38.102272999999997</v>
      </c>
      <c r="DP64" s="561">
        <f t="shared" si="19"/>
        <v>2.7282376950931595</v>
      </c>
      <c r="DQ64" s="617">
        <v>11.085602000000002</v>
      </c>
      <c r="DR64" s="617">
        <f t="shared" si="20"/>
        <v>6.4597500000000014</v>
      </c>
      <c r="DS64" s="561">
        <f t="shared" si="21"/>
        <v>1.3964454548048666</v>
      </c>
      <c r="DT64" s="617">
        <v>3.899092</v>
      </c>
      <c r="DU64" s="617">
        <f t="shared" si="22"/>
        <v>-0.41638300000000017</v>
      </c>
      <c r="DV64" s="561">
        <f t="shared" si="23"/>
        <v>-9.6486018340970606E-2</v>
      </c>
      <c r="DW64" s="617">
        <v>3.8216E-2</v>
      </c>
      <c r="DX64" s="617">
        <f t="shared" si="24"/>
        <v>-1.9668289999999999</v>
      </c>
      <c r="DY64" s="561">
        <f t="shared" si="25"/>
        <v>-0.98094007865160127</v>
      </c>
      <c r="DZ64" s="617">
        <v>15.022910000000001</v>
      </c>
      <c r="EA64" s="617">
        <f t="shared" si="26"/>
        <v>4.0765380000000011</v>
      </c>
      <c r="EB64" s="561">
        <f t="shared" si="27"/>
        <v>0.37240996377612612</v>
      </c>
      <c r="EC64" s="617">
        <v>67.091075000000004</v>
      </c>
      <c r="ED64" s="617">
        <f t="shared" si="28"/>
        <v>42.178811000000003</v>
      </c>
      <c r="EE64" s="561">
        <f t="shared" si="29"/>
        <v>1.6930942526941752</v>
      </c>
    </row>
    <row r="65" spans="1:135" x14ac:dyDescent="0.25">
      <c r="A65" s="493" t="s">
        <v>88</v>
      </c>
      <c r="C65" s="295">
        <v>15.6564</v>
      </c>
      <c r="D65" s="514">
        <v>13.822800000000001</v>
      </c>
      <c r="E65" s="28">
        <v>13.133279999999999</v>
      </c>
      <c r="F65" s="125">
        <v>42.612479999999998</v>
      </c>
      <c r="G65" s="295">
        <v>10.73832</v>
      </c>
      <c r="H65" s="514">
        <v>10.356719999999999</v>
      </c>
      <c r="I65" s="28">
        <v>6.9103199999999996</v>
      </c>
      <c r="J65" s="125">
        <v>28.005359999999996</v>
      </c>
      <c r="K65" s="513">
        <v>70.617840000000001</v>
      </c>
      <c r="L65" s="295">
        <v>6.6631200000000002</v>
      </c>
      <c r="M65" s="514">
        <v>8.6275200000000005</v>
      </c>
      <c r="N65" s="28">
        <v>9.9994759999999996</v>
      </c>
      <c r="O65" s="125">
        <v>25.290115999999998</v>
      </c>
      <c r="P65" s="513">
        <v>95.907955999999999</v>
      </c>
      <c r="Q65" s="295">
        <v>11.623443000000002</v>
      </c>
      <c r="R65" s="514">
        <v>13.69191</v>
      </c>
      <c r="S65" s="28">
        <v>14.867000000000001</v>
      </c>
      <c r="T65" s="125">
        <v>40.182353000000006</v>
      </c>
      <c r="U65" s="513">
        <v>136.09030899999999</v>
      </c>
      <c r="V65" s="295">
        <v>15.002829999999999</v>
      </c>
      <c r="W65" s="514">
        <v>14.121460000000001</v>
      </c>
      <c r="X65" s="28">
        <v>14.31959</v>
      </c>
      <c r="Y65" s="125">
        <v>43.44388</v>
      </c>
      <c r="Z65" s="740">
        <v>11.544980000000001</v>
      </c>
      <c r="AA65" s="740">
        <v>9.7238699999999998</v>
      </c>
      <c r="AB65" s="740">
        <v>6.5686</v>
      </c>
      <c r="AC65" s="232">
        <v>27.83745</v>
      </c>
      <c r="AD65" s="513">
        <v>71.281329999999997</v>
      </c>
      <c r="AE65" s="513">
        <v>5.9308300000000003</v>
      </c>
      <c r="AF65" s="513">
        <v>7.5715000000000003</v>
      </c>
      <c r="AG65" s="219">
        <v>9.7111300000000007</v>
      </c>
      <c r="AH65" s="513">
        <v>23.213460000000001</v>
      </c>
      <c r="AI65" s="513">
        <v>94.494789999999995</v>
      </c>
      <c r="AJ65" s="513">
        <v>11.893549999999999</v>
      </c>
      <c r="AK65" s="513">
        <v>13.399179999999999</v>
      </c>
      <c r="AL65" s="513">
        <v>15.063000000000001</v>
      </c>
      <c r="AM65" s="513">
        <v>40.355730000000001</v>
      </c>
      <c r="AN65" s="513">
        <v>134.85051999999999</v>
      </c>
      <c r="AO65" s="295">
        <v>16.578616</v>
      </c>
      <c r="AP65" s="514">
        <v>13.994</v>
      </c>
      <c r="AQ65" s="28">
        <v>15.423999999999999</v>
      </c>
      <c r="AR65" s="125">
        <v>45.996616000000003</v>
      </c>
      <c r="AS65" s="740">
        <v>11.814</v>
      </c>
      <c r="AT65" s="740">
        <v>10.61267</v>
      </c>
      <c r="AU65" s="740">
        <v>7.318282</v>
      </c>
      <c r="AV65" s="232">
        <v>29.744952000000001</v>
      </c>
      <c r="AW65" s="513">
        <v>75.741568000000001</v>
      </c>
      <c r="AX65" s="513">
        <v>6.0005870000000003</v>
      </c>
      <c r="AY65" s="513">
        <v>7.3217569999999998</v>
      </c>
      <c r="AZ65" s="219">
        <v>10.184034</v>
      </c>
      <c r="BA65" s="513">
        <v>23.506378000000002</v>
      </c>
      <c r="BB65" s="513">
        <v>99.247945999999999</v>
      </c>
      <c r="BC65" s="513">
        <v>12.77018</v>
      </c>
      <c r="BD65" s="513">
        <v>13.18942</v>
      </c>
      <c r="BE65" s="513">
        <v>15.56466</v>
      </c>
      <c r="BF65" s="617">
        <v>41.524259999999998</v>
      </c>
      <c r="BG65" s="630">
        <v>1.168529999999997</v>
      </c>
      <c r="BH65" s="642">
        <v>2.8955739370840172E-2</v>
      </c>
      <c r="BI65" s="617">
        <v>140.77220599999998</v>
      </c>
      <c r="BJ65" s="617">
        <v>5.921685999999994</v>
      </c>
      <c r="BK65" s="561">
        <v>4.3912963776483682E-2</v>
      </c>
      <c r="BL65" s="295">
        <v>16.184923000000001</v>
      </c>
      <c r="BM65" s="514">
        <v>14.885809999999999</v>
      </c>
      <c r="BN65" s="28">
        <v>12.83962</v>
      </c>
      <c r="BO65" s="125">
        <v>43.910353000000001</v>
      </c>
      <c r="BP65" s="295">
        <v>11.457952000000001</v>
      </c>
      <c r="BQ65" s="514">
        <v>10.481864</v>
      </c>
      <c r="BR65" s="28">
        <v>7.842638</v>
      </c>
      <c r="BS65" s="732">
        <v>0.52435600000000004</v>
      </c>
      <c r="BT65" s="750">
        <v>7.1650149584287684E-2</v>
      </c>
      <c r="BU65" s="232">
        <v>29.782454000000001</v>
      </c>
      <c r="BV65" s="732">
        <v>3.7501999999999924E-2</v>
      </c>
      <c r="BW65" s="750">
        <v>1.2607853594788091E-3</v>
      </c>
      <c r="BX65" s="513">
        <v>73.692807000000002</v>
      </c>
      <c r="BY65" s="617">
        <v>-2.0487609999999989</v>
      </c>
      <c r="BZ65" s="561">
        <v>-2.7049360794854406E-2</v>
      </c>
      <c r="CA65" s="617">
        <v>7.2767970000000002</v>
      </c>
      <c r="CB65" s="617">
        <v>1.2762099999999998</v>
      </c>
      <c r="CC65" s="561">
        <v>0.21268085938925638</v>
      </c>
      <c r="CD65" s="617">
        <v>7.6970419999999997</v>
      </c>
      <c r="CE65" s="617">
        <v>0.37528499999999987</v>
      </c>
      <c r="CF65" s="561">
        <v>5.1256139748970073E-2</v>
      </c>
      <c r="CG65" s="617">
        <v>10.168443</v>
      </c>
      <c r="CH65" s="617">
        <f t="shared" si="0"/>
        <v>-1.5591000000000577E-2</v>
      </c>
      <c r="CI65" s="561">
        <f t="shared" si="1"/>
        <v>-1.5309257608527795E-3</v>
      </c>
      <c r="CJ65" s="617">
        <v>25.157242000000004</v>
      </c>
      <c r="CK65" s="617">
        <f t="shared" si="2"/>
        <v>1.6508640000000021</v>
      </c>
      <c r="CL65" s="561">
        <f t="shared" si="3"/>
        <v>7.0230471066193276E-2</v>
      </c>
      <c r="CM65" s="617">
        <v>98.850049000000013</v>
      </c>
      <c r="CN65" s="617">
        <f t="shared" si="4"/>
        <v>-0.39789699999998618</v>
      </c>
      <c r="CO65" s="561">
        <f t="shared" si="5"/>
        <v>-4.0091207529875349E-3</v>
      </c>
      <c r="CP65" s="617">
        <v>12.467504999999999</v>
      </c>
      <c r="CQ65" s="617">
        <f t="shared" ref="CQ65" si="34">CP65-BC65</f>
        <v>-0.30267500000000069</v>
      </c>
      <c r="CR65" s="561">
        <f t="shared" ref="CR65" si="35">CQ65/BC65</f>
        <v>-2.3701701933723777E-2</v>
      </c>
      <c r="CS65" s="617">
        <v>13.290058999999999</v>
      </c>
      <c r="CT65" s="617">
        <f t="shared" si="6"/>
        <v>0.10063899999999926</v>
      </c>
      <c r="CU65" s="561">
        <f t="shared" si="7"/>
        <v>7.630282453663562E-3</v>
      </c>
      <c r="CV65" s="617">
        <v>15.098528</v>
      </c>
      <c r="CW65" s="617">
        <f t="shared" si="8"/>
        <v>-0.46613199999999999</v>
      </c>
      <c r="CX65" s="561">
        <f t="shared" si="9"/>
        <v>-2.9948100376108441E-2</v>
      </c>
      <c r="CY65" s="617">
        <v>40.856092000000004</v>
      </c>
      <c r="CZ65" s="617">
        <f t="shared" si="10"/>
        <v>-0.66816799999999432</v>
      </c>
      <c r="DA65" s="561">
        <f t="shared" si="11"/>
        <v>-1.6091027269359993E-2</v>
      </c>
      <c r="DB65" s="617">
        <v>139.706141</v>
      </c>
      <c r="DC65" s="617">
        <f t="shared" si="12"/>
        <v>-1.0660649999999805</v>
      </c>
      <c r="DD65" s="561">
        <f t="shared" si="13"/>
        <v>-7.5729792854136325E-3</v>
      </c>
      <c r="DE65" s="617">
        <v>15.649576</v>
      </c>
      <c r="DF65" s="617">
        <f t="shared" si="32"/>
        <v>-0.53534700000000157</v>
      </c>
      <c r="DG65" s="561">
        <f t="shared" si="33"/>
        <v>-3.3076895083158663E-2</v>
      </c>
      <c r="DH65" s="617">
        <v>13.387064000000001</v>
      </c>
      <c r="DI65" s="617">
        <f t="shared" si="14"/>
        <v>-1.4987459999999988</v>
      </c>
      <c r="DJ65" s="561">
        <f t="shared" si="15"/>
        <v>-0.10068286509098255</v>
      </c>
      <c r="DK65" s="617">
        <v>12.443058000000001</v>
      </c>
      <c r="DL65" s="617">
        <f t="shared" si="16"/>
        <v>-0.39656199999999941</v>
      </c>
      <c r="DM65" s="561">
        <f t="shared" si="17"/>
        <v>-3.0885805031613041E-2</v>
      </c>
      <c r="DN65" s="617">
        <v>41.479697999999999</v>
      </c>
      <c r="DO65" s="617">
        <f t="shared" si="18"/>
        <v>-2.4306550000000016</v>
      </c>
      <c r="DP65" s="561">
        <f t="shared" si="19"/>
        <v>-5.5354941009014468E-2</v>
      </c>
      <c r="DQ65" s="617">
        <v>10.992531000000001</v>
      </c>
      <c r="DR65" s="617">
        <f t="shared" si="20"/>
        <v>-0.4654209999999992</v>
      </c>
      <c r="DS65" s="561">
        <f t="shared" si="21"/>
        <v>-4.0619911830665649E-2</v>
      </c>
      <c r="DT65" s="617">
        <v>9.4451290000000014</v>
      </c>
      <c r="DU65" s="617">
        <f t="shared" si="22"/>
        <v>-1.0367349999999984</v>
      </c>
      <c r="DV65" s="561">
        <f t="shared" si="23"/>
        <v>-9.8907503474572694E-2</v>
      </c>
      <c r="DW65" s="617">
        <v>6.7672939999999997</v>
      </c>
      <c r="DX65" s="617">
        <f t="shared" si="24"/>
        <v>-1.0753440000000003</v>
      </c>
      <c r="DY65" s="561">
        <f t="shared" si="25"/>
        <v>-0.13711508806093056</v>
      </c>
      <c r="DZ65" s="617">
        <v>27.204954000000001</v>
      </c>
      <c r="EA65" s="617">
        <f t="shared" si="26"/>
        <v>-2.5775000000000006</v>
      </c>
      <c r="EB65" s="561">
        <f t="shared" si="27"/>
        <v>-8.6544245145144874E-2</v>
      </c>
      <c r="EC65" s="617">
        <v>68.684652</v>
      </c>
      <c r="ED65" s="617">
        <f t="shared" si="28"/>
        <v>-5.0081550000000021</v>
      </c>
      <c r="EE65" s="561">
        <f t="shared" si="29"/>
        <v>-6.7959889219581529E-2</v>
      </c>
    </row>
    <row r="66" spans="1:135" x14ac:dyDescent="0.25">
      <c r="AQ66" s="493">
        <v>14.31959</v>
      </c>
    </row>
  </sheetData>
  <pageMargins left="0.7" right="0.7" top="0.75" bottom="0.75" header="0.3" footer="0.3"/>
  <pageSetup paperSize="9" scale="28" orientation="portrait" r:id="rId1"/>
  <colBreaks count="3" manualBreakCount="3">
    <brk id="21" max="64" man="1"/>
    <brk id="40" max="64" man="1"/>
    <brk id="102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zoomScaleNormal="100" zoomScaleSheetLayoutView="100" workbookViewId="0">
      <pane xSplit="1" ySplit="3" topLeftCell="B4" activePane="bottomRight" state="frozen"/>
      <selection activeCell="X45" sqref="X45"/>
      <selection pane="topRight" activeCell="X45" sqref="X45"/>
      <selection pane="bottomLeft" activeCell="X45" sqref="X45"/>
      <selection pane="bottomRight" activeCell="X45" sqref="X45"/>
    </sheetView>
  </sheetViews>
  <sheetFormatPr defaultRowHeight="15" x14ac:dyDescent="0.25"/>
  <cols>
    <col min="1" max="1" width="50.42578125" style="308" customWidth="1"/>
    <col min="2" max="2" width="17.42578125" style="308" customWidth="1"/>
    <col min="3" max="3" width="15.5703125" style="308" customWidth="1"/>
    <col min="4" max="4" width="11.85546875" style="308" hidden="1" customWidth="1"/>
    <col min="5" max="5" width="11.140625" style="308" customWidth="1"/>
    <col min="6" max="6" width="11.140625" style="308" hidden="1" customWidth="1"/>
    <col min="7" max="8" width="13" style="308" customWidth="1"/>
    <col min="9" max="9" width="10.5703125" style="308" customWidth="1"/>
    <col min="10" max="10" width="11" style="308" customWidth="1"/>
    <col min="11" max="256" width="9.140625" style="308"/>
    <col min="257" max="257" width="50.42578125" style="308" customWidth="1"/>
    <col min="258" max="258" width="17.42578125" style="308" customWidth="1"/>
    <col min="259" max="259" width="15.5703125" style="308" customWidth="1"/>
    <col min="260" max="260" width="0" style="308" hidden="1" customWidth="1"/>
    <col min="261" max="261" width="11.140625" style="308" customWidth="1"/>
    <col min="262" max="262" width="0" style="308" hidden="1" customWidth="1"/>
    <col min="263" max="264" width="13" style="308" customWidth="1"/>
    <col min="265" max="265" width="10.5703125" style="308" customWidth="1"/>
    <col min="266" max="266" width="11" style="308" customWidth="1"/>
    <col min="267" max="512" width="9.140625" style="308"/>
    <col min="513" max="513" width="50.42578125" style="308" customWidth="1"/>
    <col min="514" max="514" width="17.42578125" style="308" customWidth="1"/>
    <col min="515" max="515" width="15.5703125" style="308" customWidth="1"/>
    <col min="516" max="516" width="0" style="308" hidden="1" customWidth="1"/>
    <col min="517" max="517" width="11.140625" style="308" customWidth="1"/>
    <col min="518" max="518" width="0" style="308" hidden="1" customWidth="1"/>
    <col min="519" max="520" width="13" style="308" customWidth="1"/>
    <col min="521" max="521" width="10.5703125" style="308" customWidth="1"/>
    <col min="522" max="522" width="11" style="308" customWidth="1"/>
    <col min="523" max="768" width="9.140625" style="308"/>
    <col min="769" max="769" width="50.42578125" style="308" customWidth="1"/>
    <col min="770" max="770" width="17.42578125" style="308" customWidth="1"/>
    <col min="771" max="771" width="15.5703125" style="308" customWidth="1"/>
    <col min="772" max="772" width="0" style="308" hidden="1" customWidth="1"/>
    <col min="773" max="773" width="11.140625" style="308" customWidth="1"/>
    <col min="774" max="774" width="0" style="308" hidden="1" customWidth="1"/>
    <col min="775" max="776" width="13" style="308" customWidth="1"/>
    <col min="777" max="777" width="10.5703125" style="308" customWidth="1"/>
    <col min="778" max="778" width="11" style="308" customWidth="1"/>
    <col min="779" max="1024" width="9.140625" style="308"/>
    <col min="1025" max="1025" width="50.42578125" style="308" customWidth="1"/>
    <col min="1026" max="1026" width="17.42578125" style="308" customWidth="1"/>
    <col min="1027" max="1027" width="15.5703125" style="308" customWidth="1"/>
    <col min="1028" max="1028" width="0" style="308" hidden="1" customWidth="1"/>
    <col min="1029" max="1029" width="11.140625" style="308" customWidth="1"/>
    <col min="1030" max="1030" width="0" style="308" hidden="1" customWidth="1"/>
    <col min="1031" max="1032" width="13" style="308" customWidth="1"/>
    <col min="1033" max="1033" width="10.5703125" style="308" customWidth="1"/>
    <col min="1034" max="1034" width="11" style="308" customWidth="1"/>
    <col min="1035" max="1280" width="9.140625" style="308"/>
    <col min="1281" max="1281" width="50.42578125" style="308" customWidth="1"/>
    <col min="1282" max="1282" width="17.42578125" style="308" customWidth="1"/>
    <col min="1283" max="1283" width="15.5703125" style="308" customWidth="1"/>
    <col min="1284" max="1284" width="0" style="308" hidden="1" customWidth="1"/>
    <col min="1285" max="1285" width="11.140625" style="308" customWidth="1"/>
    <col min="1286" max="1286" width="0" style="308" hidden="1" customWidth="1"/>
    <col min="1287" max="1288" width="13" style="308" customWidth="1"/>
    <col min="1289" max="1289" width="10.5703125" style="308" customWidth="1"/>
    <col min="1290" max="1290" width="11" style="308" customWidth="1"/>
    <col min="1291" max="1536" width="9.140625" style="308"/>
    <col min="1537" max="1537" width="50.42578125" style="308" customWidth="1"/>
    <col min="1538" max="1538" width="17.42578125" style="308" customWidth="1"/>
    <col min="1539" max="1539" width="15.5703125" style="308" customWidth="1"/>
    <col min="1540" max="1540" width="0" style="308" hidden="1" customWidth="1"/>
    <col min="1541" max="1541" width="11.140625" style="308" customWidth="1"/>
    <col min="1542" max="1542" width="0" style="308" hidden="1" customWidth="1"/>
    <col min="1543" max="1544" width="13" style="308" customWidth="1"/>
    <col min="1545" max="1545" width="10.5703125" style="308" customWidth="1"/>
    <col min="1546" max="1546" width="11" style="308" customWidth="1"/>
    <col min="1547" max="1792" width="9.140625" style="308"/>
    <col min="1793" max="1793" width="50.42578125" style="308" customWidth="1"/>
    <col min="1794" max="1794" width="17.42578125" style="308" customWidth="1"/>
    <col min="1795" max="1795" width="15.5703125" style="308" customWidth="1"/>
    <col min="1796" max="1796" width="0" style="308" hidden="1" customWidth="1"/>
    <col min="1797" max="1797" width="11.140625" style="308" customWidth="1"/>
    <col min="1798" max="1798" width="0" style="308" hidden="1" customWidth="1"/>
    <col min="1799" max="1800" width="13" style="308" customWidth="1"/>
    <col min="1801" max="1801" width="10.5703125" style="308" customWidth="1"/>
    <col min="1802" max="1802" width="11" style="308" customWidth="1"/>
    <col min="1803" max="2048" width="9.140625" style="308"/>
    <col min="2049" max="2049" width="50.42578125" style="308" customWidth="1"/>
    <col min="2050" max="2050" width="17.42578125" style="308" customWidth="1"/>
    <col min="2051" max="2051" width="15.5703125" style="308" customWidth="1"/>
    <col min="2052" max="2052" width="0" style="308" hidden="1" customWidth="1"/>
    <col min="2053" max="2053" width="11.140625" style="308" customWidth="1"/>
    <col min="2054" max="2054" width="0" style="308" hidden="1" customWidth="1"/>
    <col min="2055" max="2056" width="13" style="308" customWidth="1"/>
    <col min="2057" max="2057" width="10.5703125" style="308" customWidth="1"/>
    <col min="2058" max="2058" width="11" style="308" customWidth="1"/>
    <col min="2059" max="2304" width="9.140625" style="308"/>
    <col min="2305" max="2305" width="50.42578125" style="308" customWidth="1"/>
    <col min="2306" max="2306" width="17.42578125" style="308" customWidth="1"/>
    <col min="2307" max="2307" width="15.5703125" style="308" customWidth="1"/>
    <col min="2308" max="2308" width="0" style="308" hidden="1" customWidth="1"/>
    <col min="2309" max="2309" width="11.140625" style="308" customWidth="1"/>
    <col min="2310" max="2310" width="0" style="308" hidden="1" customWidth="1"/>
    <col min="2311" max="2312" width="13" style="308" customWidth="1"/>
    <col min="2313" max="2313" width="10.5703125" style="308" customWidth="1"/>
    <col min="2314" max="2314" width="11" style="308" customWidth="1"/>
    <col min="2315" max="2560" width="9.140625" style="308"/>
    <col min="2561" max="2561" width="50.42578125" style="308" customWidth="1"/>
    <col min="2562" max="2562" width="17.42578125" style="308" customWidth="1"/>
    <col min="2563" max="2563" width="15.5703125" style="308" customWidth="1"/>
    <col min="2564" max="2564" width="0" style="308" hidden="1" customWidth="1"/>
    <col min="2565" max="2565" width="11.140625" style="308" customWidth="1"/>
    <col min="2566" max="2566" width="0" style="308" hidden="1" customWidth="1"/>
    <col min="2567" max="2568" width="13" style="308" customWidth="1"/>
    <col min="2569" max="2569" width="10.5703125" style="308" customWidth="1"/>
    <col min="2570" max="2570" width="11" style="308" customWidth="1"/>
    <col min="2571" max="2816" width="9.140625" style="308"/>
    <col min="2817" max="2817" width="50.42578125" style="308" customWidth="1"/>
    <col min="2818" max="2818" width="17.42578125" style="308" customWidth="1"/>
    <col min="2819" max="2819" width="15.5703125" style="308" customWidth="1"/>
    <col min="2820" max="2820" width="0" style="308" hidden="1" customWidth="1"/>
    <col min="2821" max="2821" width="11.140625" style="308" customWidth="1"/>
    <col min="2822" max="2822" width="0" style="308" hidden="1" customWidth="1"/>
    <col min="2823" max="2824" width="13" style="308" customWidth="1"/>
    <col min="2825" max="2825" width="10.5703125" style="308" customWidth="1"/>
    <col min="2826" max="2826" width="11" style="308" customWidth="1"/>
    <col min="2827" max="3072" width="9.140625" style="308"/>
    <col min="3073" max="3073" width="50.42578125" style="308" customWidth="1"/>
    <col min="3074" max="3074" width="17.42578125" style="308" customWidth="1"/>
    <col min="3075" max="3075" width="15.5703125" style="308" customWidth="1"/>
    <col min="3076" max="3076" width="0" style="308" hidden="1" customWidth="1"/>
    <col min="3077" max="3077" width="11.140625" style="308" customWidth="1"/>
    <col min="3078" max="3078" width="0" style="308" hidden="1" customWidth="1"/>
    <col min="3079" max="3080" width="13" style="308" customWidth="1"/>
    <col min="3081" max="3081" width="10.5703125" style="308" customWidth="1"/>
    <col min="3082" max="3082" width="11" style="308" customWidth="1"/>
    <col min="3083" max="3328" width="9.140625" style="308"/>
    <col min="3329" max="3329" width="50.42578125" style="308" customWidth="1"/>
    <col min="3330" max="3330" width="17.42578125" style="308" customWidth="1"/>
    <col min="3331" max="3331" width="15.5703125" style="308" customWidth="1"/>
    <col min="3332" max="3332" width="0" style="308" hidden="1" customWidth="1"/>
    <col min="3333" max="3333" width="11.140625" style="308" customWidth="1"/>
    <col min="3334" max="3334" width="0" style="308" hidden="1" customWidth="1"/>
    <col min="3335" max="3336" width="13" style="308" customWidth="1"/>
    <col min="3337" max="3337" width="10.5703125" style="308" customWidth="1"/>
    <col min="3338" max="3338" width="11" style="308" customWidth="1"/>
    <col min="3339" max="3584" width="9.140625" style="308"/>
    <col min="3585" max="3585" width="50.42578125" style="308" customWidth="1"/>
    <col min="3586" max="3586" width="17.42578125" style="308" customWidth="1"/>
    <col min="3587" max="3587" width="15.5703125" style="308" customWidth="1"/>
    <col min="3588" max="3588" width="0" style="308" hidden="1" customWidth="1"/>
    <col min="3589" max="3589" width="11.140625" style="308" customWidth="1"/>
    <col min="3590" max="3590" width="0" style="308" hidden="1" customWidth="1"/>
    <col min="3591" max="3592" width="13" style="308" customWidth="1"/>
    <col min="3593" max="3593" width="10.5703125" style="308" customWidth="1"/>
    <col min="3594" max="3594" width="11" style="308" customWidth="1"/>
    <col min="3595" max="3840" width="9.140625" style="308"/>
    <col min="3841" max="3841" width="50.42578125" style="308" customWidth="1"/>
    <col min="3842" max="3842" width="17.42578125" style="308" customWidth="1"/>
    <col min="3843" max="3843" width="15.5703125" style="308" customWidth="1"/>
    <col min="3844" max="3844" width="0" style="308" hidden="1" customWidth="1"/>
    <col min="3845" max="3845" width="11.140625" style="308" customWidth="1"/>
    <col min="3846" max="3846" width="0" style="308" hidden="1" customWidth="1"/>
    <col min="3847" max="3848" width="13" style="308" customWidth="1"/>
    <col min="3849" max="3849" width="10.5703125" style="308" customWidth="1"/>
    <col min="3850" max="3850" width="11" style="308" customWidth="1"/>
    <col min="3851" max="4096" width="9.140625" style="308"/>
    <col min="4097" max="4097" width="50.42578125" style="308" customWidth="1"/>
    <col min="4098" max="4098" width="17.42578125" style="308" customWidth="1"/>
    <col min="4099" max="4099" width="15.5703125" style="308" customWidth="1"/>
    <col min="4100" max="4100" width="0" style="308" hidden="1" customWidth="1"/>
    <col min="4101" max="4101" width="11.140625" style="308" customWidth="1"/>
    <col min="4102" max="4102" width="0" style="308" hidden="1" customWidth="1"/>
    <col min="4103" max="4104" width="13" style="308" customWidth="1"/>
    <col min="4105" max="4105" width="10.5703125" style="308" customWidth="1"/>
    <col min="4106" max="4106" width="11" style="308" customWidth="1"/>
    <col min="4107" max="4352" width="9.140625" style="308"/>
    <col min="4353" max="4353" width="50.42578125" style="308" customWidth="1"/>
    <col min="4354" max="4354" width="17.42578125" style="308" customWidth="1"/>
    <col min="4355" max="4355" width="15.5703125" style="308" customWidth="1"/>
    <col min="4356" max="4356" width="0" style="308" hidden="1" customWidth="1"/>
    <col min="4357" max="4357" width="11.140625" style="308" customWidth="1"/>
    <col min="4358" max="4358" width="0" style="308" hidden="1" customWidth="1"/>
    <col min="4359" max="4360" width="13" style="308" customWidth="1"/>
    <col min="4361" max="4361" width="10.5703125" style="308" customWidth="1"/>
    <col min="4362" max="4362" width="11" style="308" customWidth="1"/>
    <col min="4363" max="4608" width="9.140625" style="308"/>
    <col min="4609" max="4609" width="50.42578125" style="308" customWidth="1"/>
    <col min="4610" max="4610" width="17.42578125" style="308" customWidth="1"/>
    <col min="4611" max="4611" width="15.5703125" style="308" customWidth="1"/>
    <col min="4612" max="4612" width="0" style="308" hidden="1" customWidth="1"/>
    <col min="4613" max="4613" width="11.140625" style="308" customWidth="1"/>
    <col min="4614" max="4614" width="0" style="308" hidden="1" customWidth="1"/>
    <col min="4615" max="4616" width="13" style="308" customWidth="1"/>
    <col min="4617" max="4617" width="10.5703125" style="308" customWidth="1"/>
    <col min="4618" max="4618" width="11" style="308" customWidth="1"/>
    <col min="4619" max="4864" width="9.140625" style="308"/>
    <col min="4865" max="4865" width="50.42578125" style="308" customWidth="1"/>
    <col min="4866" max="4866" width="17.42578125" style="308" customWidth="1"/>
    <col min="4867" max="4867" width="15.5703125" style="308" customWidth="1"/>
    <col min="4868" max="4868" width="0" style="308" hidden="1" customWidth="1"/>
    <col min="4869" max="4869" width="11.140625" style="308" customWidth="1"/>
    <col min="4870" max="4870" width="0" style="308" hidden="1" customWidth="1"/>
    <col min="4871" max="4872" width="13" style="308" customWidth="1"/>
    <col min="4873" max="4873" width="10.5703125" style="308" customWidth="1"/>
    <col min="4874" max="4874" width="11" style="308" customWidth="1"/>
    <col min="4875" max="5120" width="9.140625" style="308"/>
    <col min="5121" max="5121" width="50.42578125" style="308" customWidth="1"/>
    <col min="5122" max="5122" width="17.42578125" style="308" customWidth="1"/>
    <col min="5123" max="5123" width="15.5703125" style="308" customWidth="1"/>
    <col min="5124" max="5124" width="0" style="308" hidden="1" customWidth="1"/>
    <col min="5125" max="5125" width="11.140625" style="308" customWidth="1"/>
    <col min="5126" max="5126" width="0" style="308" hidden="1" customWidth="1"/>
    <col min="5127" max="5128" width="13" style="308" customWidth="1"/>
    <col min="5129" max="5129" width="10.5703125" style="308" customWidth="1"/>
    <col min="5130" max="5130" width="11" style="308" customWidth="1"/>
    <col min="5131" max="5376" width="9.140625" style="308"/>
    <col min="5377" max="5377" width="50.42578125" style="308" customWidth="1"/>
    <col min="5378" max="5378" width="17.42578125" style="308" customWidth="1"/>
    <col min="5379" max="5379" width="15.5703125" style="308" customWidth="1"/>
    <col min="5380" max="5380" width="0" style="308" hidden="1" customWidth="1"/>
    <col min="5381" max="5381" width="11.140625" style="308" customWidth="1"/>
    <col min="5382" max="5382" width="0" style="308" hidden="1" customWidth="1"/>
    <col min="5383" max="5384" width="13" style="308" customWidth="1"/>
    <col min="5385" max="5385" width="10.5703125" style="308" customWidth="1"/>
    <col min="5386" max="5386" width="11" style="308" customWidth="1"/>
    <col min="5387" max="5632" width="9.140625" style="308"/>
    <col min="5633" max="5633" width="50.42578125" style="308" customWidth="1"/>
    <col min="5634" max="5634" width="17.42578125" style="308" customWidth="1"/>
    <col min="5635" max="5635" width="15.5703125" style="308" customWidth="1"/>
    <col min="5636" max="5636" width="0" style="308" hidden="1" customWidth="1"/>
    <col min="5637" max="5637" width="11.140625" style="308" customWidth="1"/>
    <col min="5638" max="5638" width="0" style="308" hidden="1" customWidth="1"/>
    <col min="5639" max="5640" width="13" style="308" customWidth="1"/>
    <col min="5641" max="5641" width="10.5703125" style="308" customWidth="1"/>
    <col min="5642" max="5642" width="11" style="308" customWidth="1"/>
    <col min="5643" max="5888" width="9.140625" style="308"/>
    <col min="5889" max="5889" width="50.42578125" style="308" customWidth="1"/>
    <col min="5890" max="5890" width="17.42578125" style="308" customWidth="1"/>
    <col min="5891" max="5891" width="15.5703125" style="308" customWidth="1"/>
    <col min="5892" max="5892" width="0" style="308" hidden="1" customWidth="1"/>
    <col min="5893" max="5893" width="11.140625" style="308" customWidth="1"/>
    <col min="5894" max="5894" width="0" style="308" hidden="1" customWidth="1"/>
    <col min="5895" max="5896" width="13" style="308" customWidth="1"/>
    <col min="5897" max="5897" width="10.5703125" style="308" customWidth="1"/>
    <col min="5898" max="5898" width="11" style="308" customWidth="1"/>
    <col min="5899" max="6144" width="9.140625" style="308"/>
    <col min="6145" max="6145" width="50.42578125" style="308" customWidth="1"/>
    <col min="6146" max="6146" width="17.42578125" style="308" customWidth="1"/>
    <col min="6147" max="6147" width="15.5703125" style="308" customWidth="1"/>
    <col min="6148" max="6148" width="0" style="308" hidden="1" customWidth="1"/>
    <col min="6149" max="6149" width="11.140625" style="308" customWidth="1"/>
    <col min="6150" max="6150" width="0" style="308" hidden="1" customWidth="1"/>
    <col min="6151" max="6152" width="13" style="308" customWidth="1"/>
    <col min="6153" max="6153" width="10.5703125" style="308" customWidth="1"/>
    <col min="6154" max="6154" width="11" style="308" customWidth="1"/>
    <col min="6155" max="6400" width="9.140625" style="308"/>
    <col min="6401" max="6401" width="50.42578125" style="308" customWidth="1"/>
    <col min="6402" max="6402" width="17.42578125" style="308" customWidth="1"/>
    <col min="6403" max="6403" width="15.5703125" style="308" customWidth="1"/>
    <col min="6404" max="6404" width="0" style="308" hidden="1" customWidth="1"/>
    <col min="6405" max="6405" width="11.140625" style="308" customWidth="1"/>
    <col min="6406" max="6406" width="0" style="308" hidden="1" customWidth="1"/>
    <col min="6407" max="6408" width="13" style="308" customWidth="1"/>
    <col min="6409" max="6409" width="10.5703125" style="308" customWidth="1"/>
    <col min="6410" max="6410" width="11" style="308" customWidth="1"/>
    <col min="6411" max="6656" width="9.140625" style="308"/>
    <col min="6657" max="6657" width="50.42578125" style="308" customWidth="1"/>
    <col min="6658" max="6658" width="17.42578125" style="308" customWidth="1"/>
    <col min="6659" max="6659" width="15.5703125" style="308" customWidth="1"/>
    <col min="6660" max="6660" width="0" style="308" hidden="1" customWidth="1"/>
    <col min="6661" max="6661" width="11.140625" style="308" customWidth="1"/>
    <col min="6662" max="6662" width="0" style="308" hidden="1" customWidth="1"/>
    <col min="6663" max="6664" width="13" style="308" customWidth="1"/>
    <col min="6665" max="6665" width="10.5703125" style="308" customWidth="1"/>
    <col min="6666" max="6666" width="11" style="308" customWidth="1"/>
    <col min="6667" max="6912" width="9.140625" style="308"/>
    <col min="6913" max="6913" width="50.42578125" style="308" customWidth="1"/>
    <col min="6914" max="6914" width="17.42578125" style="308" customWidth="1"/>
    <col min="6915" max="6915" width="15.5703125" style="308" customWidth="1"/>
    <col min="6916" max="6916" width="0" style="308" hidden="1" customWidth="1"/>
    <col min="6917" max="6917" width="11.140625" style="308" customWidth="1"/>
    <col min="6918" max="6918" width="0" style="308" hidden="1" customWidth="1"/>
    <col min="6919" max="6920" width="13" style="308" customWidth="1"/>
    <col min="6921" max="6921" width="10.5703125" style="308" customWidth="1"/>
    <col min="6922" max="6922" width="11" style="308" customWidth="1"/>
    <col min="6923" max="7168" width="9.140625" style="308"/>
    <col min="7169" max="7169" width="50.42578125" style="308" customWidth="1"/>
    <col min="7170" max="7170" width="17.42578125" style="308" customWidth="1"/>
    <col min="7171" max="7171" width="15.5703125" style="308" customWidth="1"/>
    <col min="7172" max="7172" width="0" style="308" hidden="1" customWidth="1"/>
    <col min="7173" max="7173" width="11.140625" style="308" customWidth="1"/>
    <col min="7174" max="7174" width="0" style="308" hidden="1" customWidth="1"/>
    <col min="7175" max="7176" width="13" style="308" customWidth="1"/>
    <col min="7177" max="7177" width="10.5703125" style="308" customWidth="1"/>
    <col min="7178" max="7178" width="11" style="308" customWidth="1"/>
    <col min="7179" max="7424" width="9.140625" style="308"/>
    <col min="7425" max="7425" width="50.42578125" style="308" customWidth="1"/>
    <col min="7426" max="7426" width="17.42578125" style="308" customWidth="1"/>
    <col min="7427" max="7427" width="15.5703125" style="308" customWidth="1"/>
    <col min="7428" max="7428" width="0" style="308" hidden="1" customWidth="1"/>
    <col min="7429" max="7429" width="11.140625" style="308" customWidth="1"/>
    <col min="7430" max="7430" width="0" style="308" hidden="1" customWidth="1"/>
    <col min="7431" max="7432" width="13" style="308" customWidth="1"/>
    <col min="7433" max="7433" width="10.5703125" style="308" customWidth="1"/>
    <col min="7434" max="7434" width="11" style="308" customWidth="1"/>
    <col min="7435" max="7680" width="9.140625" style="308"/>
    <col min="7681" max="7681" width="50.42578125" style="308" customWidth="1"/>
    <col min="7682" max="7682" width="17.42578125" style="308" customWidth="1"/>
    <col min="7683" max="7683" width="15.5703125" style="308" customWidth="1"/>
    <col min="7684" max="7684" width="0" style="308" hidden="1" customWidth="1"/>
    <col min="7685" max="7685" width="11.140625" style="308" customWidth="1"/>
    <col min="7686" max="7686" width="0" style="308" hidden="1" customWidth="1"/>
    <col min="7687" max="7688" width="13" style="308" customWidth="1"/>
    <col min="7689" max="7689" width="10.5703125" style="308" customWidth="1"/>
    <col min="7690" max="7690" width="11" style="308" customWidth="1"/>
    <col min="7691" max="7936" width="9.140625" style="308"/>
    <col min="7937" max="7937" width="50.42578125" style="308" customWidth="1"/>
    <col min="7938" max="7938" width="17.42578125" style="308" customWidth="1"/>
    <col min="7939" max="7939" width="15.5703125" style="308" customWidth="1"/>
    <col min="7940" max="7940" width="0" style="308" hidden="1" customWidth="1"/>
    <col min="7941" max="7941" width="11.140625" style="308" customWidth="1"/>
    <col min="7942" max="7942" width="0" style="308" hidden="1" customWidth="1"/>
    <col min="7943" max="7944" width="13" style="308" customWidth="1"/>
    <col min="7945" max="7945" width="10.5703125" style="308" customWidth="1"/>
    <col min="7946" max="7946" width="11" style="308" customWidth="1"/>
    <col min="7947" max="8192" width="9.140625" style="308"/>
    <col min="8193" max="8193" width="50.42578125" style="308" customWidth="1"/>
    <col min="8194" max="8194" width="17.42578125" style="308" customWidth="1"/>
    <col min="8195" max="8195" width="15.5703125" style="308" customWidth="1"/>
    <col min="8196" max="8196" width="0" style="308" hidden="1" customWidth="1"/>
    <col min="8197" max="8197" width="11.140625" style="308" customWidth="1"/>
    <col min="8198" max="8198" width="0" style="308" hidden="1" customWidth="1"/>
    <col min="8199" max="8200" width="13" style="308" customWidth="1"/>
    <col min="8201" max="8201" width="10.5703125" style="308" customWidth="1"/>
    <col min="8202" max="8202" width="11" style="308" customWidth="1"/>
    <col min="8203" max="8448" width="9.140625" style="308"/>
    <col min="8449" max="8449" width="50.42578125" style="308" customWidth="1"/>
    <col min="8450" max="8450" width="17.42578125" style="308" customWidth="1"/>
    <col min="8451" max="8451" width="15.5703125" style="308" customWidth="1"/>
    <col min="8452" max="8452" width="0" style="308" hidden="1" customWidth="1"/>
    <col min="8453" max="8453" width="11.140625" style="308" customWidth="1"/>
    <col min="8454" max="8454" width="0" style="308" hidden="1" customWidth="1"/>
    <col min="8455" max="8456" width="13" style="308" customWidth="1"/>
    <col min="8457" max="8457" width="10.5703125" style="308" customWidth="1"/>
    <col min="8458" max="8458" width="11" style="308" customWidth="1"/>
    <col min="8459" max="8704" width="9.140625" style="308"/>
    <col min="8705" max="8705" width="50.42578125" style="308" customWidth="1"/>
    <col min="8706" max="8706" width="17.42578125" style="308" customWidth="1"/>
    <col min="8707" max="8707" width="15.5703125" style="308" customWidth="1"/>
    <col min="8708" max="8708" width="0" style="308" hidden="1" customWidth="1"/>
    <col min="8709" max="8709" width="11.140625" style="308" customWidth="1"/>
    <col min="8710" max="8710" width="0" style="308" hidden="1" customWidth="1"/>
    <col min="8711" max="8712" width="13" style="308" customWidth="1"/>
    <col min="8713" max="8713" width="10.5703125" style="308" customWidth="1"/>
    <col min="8714" max="8714" width="11" style="308" customWidth="1"/>
    <col min="8715" max="8960" width="9.140625" style="308"/>
    <col min="8961" max="8961" width="50.42578125" style="308" customWidth="1"/>
    <col min="8962" max="8962" width="17.42578125" style="308" customWidth="1"/>
    <col min="8963" max="8963" width="15.5703125" style="308" customWidth="1"/>
    <col min="8964" max="8964" width="0" style="308" hidden="1" customWidth="1"/>
    <col min="8965" max="8965" width="11.140625" style="308" customWidth="1"/>
    <col min="8966" max="8966" width="0" style="308" hidden="1" customWidth="1"/>
    <col min="8967" max="8968" width="13" style="308" customWidth="1"/>
    <col min="8969" max="8969" width="10.5703125" style="308" customWidth="1"/>
    <col min="8970" max="8970" width="11" style="308" customWidth="1"/>
    <col min="8971" max="9216" width="9.140625" style="308"/>
    <col min="9217" max="9217" width="50.42578125" style="308" customWidth="1"/>
    <col min="9218" max="9218" width="17.42578125" style="308" customWidth="1"/>
    <col min="9219" max="9219" width="15.5703125" style="308" customWidth="1"/>
    <col min="9220" max="9220" width="0" style="308" hidden="1" customWidth="1"/>
    <col min="9221" max="9221" width="11.140625" style="308" customWidth="1"/>
    <col min="9222" max="9222" width="0" style="308" hidden="1" customWidth="1"/>
    <col min="9223" max="9224" width="13" style="308" customWidth="1"/>
    <col min="9225" max="9225" width="10.5703125" style="308" customWidth="1"/>
    <col min="9226" max="9226" width="11" style="308" customWidth="1"/>
    <col min="9227" max="9472" width="9.140625" style="308"/>
    <col min="9473" max="9473" width="50.42578125" style="308" customWidth="1"/>
    <col min="9474" max="9474" width="17.42578125" style="308" customWidth="1"/>
    <col min="9475" max="9475" width="15.5703125" style="308" customWidth="1"/>
    <col min="9476" max="9476" width="0" style="308" hidden="1" customWidth="1"/>
    <col min="9477" max="9477" width="11.140625" style="308" customWidth="1"/>
    <col min="9478" max="9478" width="0" style="308" hidden="1" customWidth="1"/>
    <col min="9479" max="9480" width="13" style="308" customWidth="1"/>
    <col min="9481" max="9481" width="10.5703125" style="308" customWidth="1"/>
    <col min="9482" max="9482" width="11" style="308" customWidth="1"/>
    <col min="9483" max="9728" width="9.140625" style="308"/>
    <col min="9729" max="9729" width="50.42578125" style="308" customWidth="1"/>
    <col min="9730" max="9730" width="17.42578125" style="308" customWidth="1"/>
    <col min="9731" max="9731" width="15.5703125" style="308" customWidth="1"/>
    <col min="9732" max="9732" width="0" style="308" hidden="1" customWidth="1"/>
    <col min="9733" max="9733" width="11.140625" style="308" customWidth="1"/>
    <col min="9734" max="9734" width="0" style="308" hidden="1" customWidth="1"/>
    <col min="9735" max="9736" width="13" style="308" customWidth="1"/>
    <col min="9737" max="9737" width="10.5703125" style="308" customWidth="1"/>
    <col min="9738" max="9738" width="11" style="308" customWidth="1"/>
    <col min="9739" max="9984" width="9.140625" style="308"/>
    <col min="9985" max="9985" width="50.42578125" style="308" customWidth="1"/>
    <col min="9986" max="9986" width="17.42578125" style="308" customWidth="1"/>
    <col min="9987" max="9987" width="15.5703125" style="308" customWidth="1"/>
    <col min="9988" max="9988" width="0" style="308" hidden="1" customWidth="1"/>
    <col min="9989" max="9989" width="11.140625" style="308" customWidth="1"/>
    <col min="9990" max="9990" width="0" style="308" hidden="1" customWidth="1"/>
    <col min="9991" max="9992" width="13" style="308" customWidth="1"/>
    <col min="9993" max="9993" width="10.5703125" style="308" customWidth="1"/>
    <col min="9994" max="9994" width="11" style="308" customWidth="1"/>
    <col min="9995" max="10240" width="9.140625" style="308"/>
    <col min="10241" max="10241" width="50.42578125" style="308" customWidth="1"/>
    <col min="10242" max="10242" width="17.42578125" style="308" customWidth="1"/>
    <col min="10243" max="10243" width="15.5703125" style="308" customWidth="1"/>
    <col min="10244" max="10244" width="0" style="308" hidden="1" customWidth="1"/>
    <col min="10245" max="10245" width="11.140625" style="308" customWidth="1"/>
    <col min="10246" max="10246" width="0" style="308" hidden="1" customWidth="1"/>
    <col min="10247" max="10248" width="13" style="308" customWidth="1"/>
    <col min="10249" max="10249" width="10.5703125" style="308" customWidth="1"/>
    <col min="10250" max="10250" width="11" style="308" customWidth="1"/>
    <col min="10251" max="10496" width="9.140625" style="308"/>
    <col min="10497" max="10497" width="50.42578125" style="308" customWidth="1"/>
    <col min="10498" max="10498" width="17.42578125" style="308" customWidth="1"/>
    <col min="10499" max="10499" width="15.5703125" style="308" customWidth="1"/>
    <col min="10500" max="10500" width="0" style="308" hidden="1" customWidth="1"/>
    <col min="10501" max="10501" width="11.140625" style="308" customWidth="1"/>
    <col min="10502" max="10502" width="0" style="308" hidden="1" customWidth="1"/>
    <col min="10503" max="10504" width="13" style="308" customWidth="1"/>
    <col min="10505" max="10505" width="10.5703125" style="308" customWidth="1"/>
    <col min="10506" max="10506" width="11" style="308" customWidth="1"/>
    <col min="10507" max="10752" width="9.140625" style="308"/>
    <col min="10753" max="10753" width="50.42578125" style="308" customWidth="1"/>
    <col min="10754" max="10754" width="17.42578125" style="308" customWidth="1"/>
    <col min="10755" max="10755" width="15.5703125" style="308" customWidth="1"/>
    <col min="10756" max="10756" width="0" style="308" hidden="1" customWidth="1"/>
    <col min="10757" max="10757" width="11.140625" style="308" customWidth="1"/>
    <col min="10758" max="10758" width="0" style="308" hidden="1" customWidth="1"/>
    <col min="10759" max="10760" width="13" style="308" customWidth="1"/>
    <col min="10761" max="10761" width="10.5703125" style="308" customWidth="1"/>
    <col min="10762" max="10762" width="11" style="308" customWidth="1"/>
    <col min="10763" max="11008" width="9.140625" style="308"/>
    <col min="11009" max="11009" width="50.42578125" style="308" customWidth="1"/>
    <col min="11010" max="11010" width="17.42578125" style="308" customWidth="1"/>
    <col min="11011" max="11011" width="15.5703125" style="308" customWidth="1"/>
    <col min="11012" max="11012" width="0" style="308" hidden="1" customWidth="1"/>
    <col min="11013" max="11013" width="11.140625" style="308" customWidth="1"/>
    <col min="11014" max="11014" width="0" style="308" hidden="1" customWidth="1"/>
    <col min="11015" max="11016" width="13" style="308" customWidth="1"/>
    <col min="11017" max="11017" width="10.5703125" style="308" customWidth="1"/>
    <col min="11018" max="11018" width="11" style="308" customWidth="1"/>
    <col min="11019" max="11264" width="9.140625" style="308"/>
    <col min="11265" max="11265" width="50.42578125" style="308" customWidth="1"/>
    <col min="11266" max="11266" width="17.42578125" style="308" customWidth="1"/>
    <col min="11267" max="11267" width="15.5703125" style="308" customWidth="1"/>
    <col min="11268" max="11268" width="0" style="308" hidden="1" customWidth="1"/>
    <col min="11269" max="11269" width="11.140625" style="308" customWidth="1"/>
    <col min="11270" max="11270" width="0" style="308" hidden="1" customWidth="1"/>
    <col min="11271" max="11272" width="13" style="308" customWidth="1"/>
    <col min="11273" max="11273" width="10.5703125" style="308" customWidth="1"/>
    <col min="11274" max="11274" width="11" style="308" customWidth="1"/>
    <col min="11275" max="11520" width="9.140625" style="308"/>
    <col min="11521" max="11521" width="50.42578125" style="308" customWidth="1"/>
    <col min="11522" max="11522" width="17.42578125" style="308" customWidth="1"/>
    <col min="11523" max="11523" width="15.5703125" style="308" customWidth="1"/>
    <col min="11524" max="11524" width="0" style="308" hidden="1" customWidth="1"/>
    <col min="11525" max="11525" width="11.140625" style="308" customWidth="1"/>
    <col min="11526" max="11526" width="0" style="308" hidden="1" customWidth="1"/>
    <col min="11527" max="11528" width="13" style="308" customWidth="1"/>
    <col min="11529" max="11529" width="10.5703125" style="308" customWidth="1"/>
    <col min="11530" max="11530" width="11" style="308" customWidth="1"/>
    <col min="11531" max="11776" width="9.140625" style="308"/>
    <col min="11777" max="11777" width="50.42578125" style="308" customWidth="1"/>
    <col min="11778" max="11778" width="17.42578125" style="308" customWidth="1"/>
    <col min="11779" max="11779" width="15.5703125" style="308" customWidth="1"/>
    <col min="11780" max="11780" width="0" style="308" hidden="1" customWidth="1"/>
    <col min="11781" max="11781" width="11.140625" style="308" customWidth="1"/>
    <col min="11782" max="11782" width="0" style="308" hidden="1" customWidth="1"/>
    <col min="11783" max="11784" width="13" style="308" customWidth="1"/>
    <col min="11785" max="11785" width="10.5703125" style="308" customWidth="1"/>
    <col min="11786" max="11786" width="11" style="308" customWidth="1"/>
    <col min="11787" max="12032" width="9.140625" style="308"/>
    <col min="12033" max="12033" width="50.42578125" style="308" customWidth="1"/>
    <col min="12034" max="12034" width="17.42578125" style="308" customWidth="1"/>
    <col min="12035" max="12035" width="15.5703125" style="308" customWidth="1"/>
    <col min="12036" max="12036" width="0" style="308" hidden="1" customWidth="1"/>
    <col min="12037" max="12037" width="11.140625" style="308" customWidth="1"/>
    <col min="12038" max="12038" width="0" style="308" hidden="1" customWidth="1"/>
    <col min="12039" max="12040" width="13" style="308" customWidth="1"/>
    <col min="12041" max="12041" width="10.5703125" style="308" customWidth="1"/>
    <col min="12042" max="12042" width="11" style="308" customWidth="1"/>
    <col min="12043" max="12288" width="9.140625" style="308"/>
    <col min="12289" max="12289" width="50.42578125" style="308" customWidth="1"/>
    <col min="12290" max="12290" width="17.42578125" style="308" customWidth="1"/>
    <col min="12291" max="12291" width="15.5703125" style="308" customWidth="1"/>
    <col min="12292" max="12292" width="0" style="308" hidden="1" customWidth="1"/>
    <col min="12293" max="12293" width="11.140625" style="308" customWidth="1"/>
    <col min="12294" max="12294" width="0" style="308" hidden="1" customWidth="1"/>
    <col min="12295" max="12296" width="13" style="308" customWidth="1"/>
    <col min="12297" max="12297" width="10.5703125" style="308" customWidth="1"/>
    <col min="12298" max="12298" width="11" style="308" customWidth="1"/>
    <col min="12299" max="12544" width="9.140625" style="308"/>
    <col min="12545" max="12545" width="50.42578125" style="308" customWidth="1"/>
    <col min="12546" max="12546" width="17.42578125" style="308" customWidth="1"/>
    <col min="12547" max="12547" width="15.5703125" style="308" customWidth="1"/>
    <col min="12548" max="12548" width="0" style="308" hidden="1" customWidth="1"/>
    <col min="12549" max="12549" width="11.140625" style="308" customWidth="1"/>
    <col min="12550" max="12550" width="0" style="308" hidden="1" customWidth="1"/>
    <col min="12551" max="12552" width="13" style="308" customWidth="1"/>
    <col min="12553" max="12553" width="10.5703125" style="308" customWidth="1"/>
    <col min="12554" max="12554" width="11" style="308" customWidth="1"/>
    <col min="12555" max="12800" width="9.140625" style="308"/>
    <col min="12801" max="12801" width="50.42578125" style="308" customWidth="1"/>
    <col min="12802" max="12802" width="17.42578125" style="308" customWidth="1"/>
    <col min="12803" max="12803" width="15.5703125" style="308" customWidth="1"/>
    <col min="12804" max="12804" width="0" style="308" hidden="1" customWidth="1"/>
    <col min="12805" max="12805" width="11.140625" style="308" customWidth="1"/>
    <col min="12806" max="12806" width="0" style="308" hidden="1" customWidth="1"/>
    <col min="12807" max="12808" width="13" style="308" customWidth="1"/>
    <col min="12809" max="12809" width="10.5703125" style="308" customWidth="1"/>
    <col min="12810" max="12810" width="11" style="308" customWidth="1"/>
    <col min="12811" max="13056" width="9.140625" style="308"/>
    <col min="13057" max="13057" width="50.42578125" style="308" customWidth="1"/>
    <col min="13058" max="13058" width="17.42578125" style="308" customWidth="1"/>
    <col min="13059" max="13059" width="15.5703125" style="308" customWidth="1"/>
    <col min="13060" max="13060" width="0" style="308" hidden="1" customWidth="1"/>
    <col min="13061" max="13061" width="11.140625" style="308" customWidth="1"/>
    <col min="13062" max="13062" width="0" style="308" hidden="1" customWidth="1"/>
    <col min="13063" max="13064" width="13" style="308" customWidth="1"/>
    <col min="13065" max="13065" width="10.5703125" style="308" customWidth="1"/>
    <col min="13066" max="13066" width="11" style="308" customWidth="1"/>
    <col min="13067" max="13312" width="9.140625" style="308"/>
    <col min="13313" max="13313" width="50.42578125" style="308" customWidth="1"/>
    <col min="13314" max="13314" width="17.42578125" style="308" customWidth="1"/>
    <col min="13315" max="13315" width="15.5703125" style="308" customWidth="1"/>
    <col min="13316" max="13316" width="0" style="308" hidden="1" customWidth="1"/>
    <col min="13317" max="13317" width="11.140625" style="308" customWidth="1"/>
    <col min="13318" max="13318" width="0" style="308" hidden="1" customWidth="1"/>
    <col min="13319" max="13320" width="13" style="308" customWidth="1"/>
    <col min="13321" max="13321" width="10.5703125" style="308" customWidth="1"/>
    <col min="13322" max="13322" width="11" style="308" customWidth="1"/>
    <col min="13323" max="13568" width="9.140625" style="308"/>
    <col min="13569" max="13569" width="50.42578125" style="308" customWidth="1"/>
    <col min="13570" max="13570" width="17.42578125" style="308" customWidth="1"/>
    <col min="13571" max="13571" width="15.5703125" style="308" customWidth="1"/>
    <col min="13572" max="13572" width="0" style="308" hidden="1" customWidth="1"/>
    <col min="13573" max="13573" width="11.140625" style="308" customWidth="1"/>
    <col min="13574" max="13574" width="0" style="308" hidden="1" customWidth="1"/>
    <col min="13575" max="13576" width="13" style="308" customWidth="1"/>
    <col min="13577" max="13577" width="10.5703125" style="308" customWidth="1"/>
    <col min="13578" max="13578" width="11" style="308" customWidth="1"/>
    <col min="13579" max="13824" width="9.140625" style="308"/>
    <col min="13825" max="13825" width="50.42578125" style="308" customWidth="1"/>
    <col min="13826" max="13826" width="17.42578125" style="308" customWidth="1"/>
    <col min="13827" max="13827" width="15.5703125" style="308" customWidth="1"/>
    <col min="13828" max="13828" width="0" style="308" hidden="1" customWidth="1"/>
    <col min="13829" max="13829" width="11.140625" style="308" customWidth="1"/>
    <col min="13830" max="13830" width="0" style="308" hidden="1" customWidth="1"/>
    <col min="13831" max="13832" width="13" style="308" customWidth="1"/>
    <col min="13833" max="13833" width="10.5703125" style="308" customWidth="1"/>
    <col min="13834" max="13834" width="11" style="308" customWidth="1"/>
    <col min="13835" max="14080" width="9.140625" style="308"/>
    <col min="14081" max="14081" width="50.42578125" style="308" customWidth="1"/>
    <col min="14082" max="14082" width="17.42578125" style="308" customWidth="1"/>
    <col min="14083" max="14083" width="15.5703125" style="308" customWidth="1"/>
    <col min="14084" max="14084" width="0" style="308" hidden="1" customWidth="1"/>
    <col min="14085" max="14085" width="11.140625" style="308" customWidth="1"/>
    <col min="14086" max="14086" width="0" style="308" hidden="1" customWidth="1"/>
    <col min="14087" max="14088" width="13" style="308" customWidth="1"/>
    <col min="14089" max="14089" width="10.5703125" style="308" customWidth="1"/>
    <col min="14090" max="14090" width="11" style="308" customWidth="1"/>
    <col min="14091" max="14336" width="9.140625" style="308"/>
    <col min="14337" max="14337" width="50.42578125" style="308" customWidth="1"/>
    <col min="14338" max="14338" width="17.42578125" style="308" customWidth="1"/>
    <col min="14339" max="14339" width="15.5703125" style="308" customWidth="1"/>
    <col min="14340" max="14340" width="0" style="308" hidden="1" customWidth="1"/>
    <col min="14341" max="14341" width="11.140625" style="308" customWidth="1"/>
    <col min="14342" max="14342" width="0" style="308" hidden="1" customWidth="1"/>
    <col min="14343" max="14344" width="13" style="308" customWidth="1"/>
    <col min="14345" max="14345" width="10.5703125" style="308" customWidth="1"/>
    <col min="14346" max="14346" width="11" style="308" customWidth="1"/>
    <col min="14347" max="14592" width="9.140625" style="308"/>
    <col min="14593" max="14593" width="50.42578125" style="308" customWidth="1"/>
    <col min="14594" max="14594" width="17.42578125" style="308" customWidth="1"/>
    <col min="14595" max="14595" width="15.5703125" style="308" customWidth="1"/>
    <col min="14596" max="14596" width="0" style="308" hidden="1" customWidth="1"/>
    <col min="14597" max="14597" width="11.140625" style="308" customWidth="1"/>
    <col min="14598" max="14598" width="0" style="308" hidden="1" customWidth="1"/>
    <col min="14599" max="14600" width="13" style="308" customWidth="1"/>
    <col min="14601" max="14601" width="10.5703125" style="308" customWidth="1"/>
    <col min="14602" max="14602" width="11" style="308" customWidth="1"/>
    <col min="14603" max="14848" width="9.140625" style="308"/>
    <col min="14849" max="14849" width="50.42578125" style="308" customWidth="1"/>
    <col min="14850" max="14850" width="17.42578125" style="308" customWidth="1"/>
    <col min="14851" max="14851" width="15.5703125" style="308" customWidth="1"/>
    <col min="14852" max="14852" width="0" style="308" hidden="1" customWidth="1"/>
    <col min="14853" max="14853" width="11.140625" style="308" customWidth="1"/>
    <col min="14854" max="14854" width="0" style="308" hidden="1" customWidth="1"/>
    <col min="14855" max="14856" width="13" style="308" customWidth="1"/>
    <col min="14857" max="14857" width="10.5703125" style="308" customWidth="1"/>
    <col min="14858" max="14858" width="11" style="308" customWidth="1"/>
    <col min="14859" max="15104" width="9.140625" style="308"/>
    <col min="15105" max="15105" width="50.42578125" style="308" customWidth="1"/>
    <col min="15106" max="15106" width="17.42578125" style="308" customWidth="1"/>
    <col min="15107" max="15107" width="15.5703125" style="308" customWidth="1"/>
    <col min="15108" max="15108" width="0" style="308" hidden="1" customWidth="1"/>
    <col min="15109" max="15109" width="11.140625" style="308" customWidth="1"/>
    <col min="15110" max="15110" width="0" style="308" hidden="1" customWidth="1"/>
    <col min="15111" max="15112" width="13" style="308" customWidth="1"/>
    <col min="15113" max="15113" width="10.5703125" style="308" customWidth="1"/>
    <col min="15114" max="15114" width="11" style="308" customWidth="1"/>
    <col min="15115" max="15360" width="9.140625" style="308"/>
    <col min="15361" max="15361" width="50.42578125" style="308" customWidth="1"/>
    <col min="15362" max="15362" width="17.42578125" style="308" customWidth="1"/>
    <col min="15363" max="15363" width="15.5703125" style="308" customWidth="1"/>
    <col min="15364" max="15364" width="0" style="308" hidden="1" customWidth="1"/>
    <col min="15365" max="15365" width="11.140625" style="308" customWidth="1"/>
    <col min="15366" max="15366" width="0" style="308" hidden="1" customWidth="1"/>
    <col min="15367" max="15368" width="13" style="308" customWidth="1"/>
    <col min="15369" max="15369" width="10.5703125" style="308" customWidth="1"/>
    <col min="15370" max="15370" width="11" style="308" customWidth="1"/>
    <col min="15371" max="15616" width="9.140625" style="308"/>
    <col min="15617" max="15617" width="50.42578125" style="308" customWidth="1"/>
    <col min="15618" max="15618" width="17.42578125" style="308" customWidth="1"/>
    <col min="15619" max="15619" width="15.5703125" style="308" customWidth="1"/>
    <col min="15620" max="15620" width="0" style="308" hidden="1" customWidth="1"/>
    <col min="15621" max="15621" width="11.140625" style="308" customWidth="1"/>
    <col min="15622" max="15622" width="0" style="308" hidden="1" customWidth="1"/>
    <col min="15623" max="15624" width="13" style="308" customWidth="1"/>
    <col min="15625" max="15625" width="10.5703125" style="308" customWidth="1"/>
    <col min="15626" max="15626" width="11" style="308" customWidth="1"/>
    <col min="15627" max="15872" width="9.140625" style="308"/>
    <col min="15873" max="15873" width="50.42578125" style="308" customWidth="1"/>
    <col min="15874" max="15874" width="17.42578125" style="308" customWidth="1"/>
    <col min="15875" max="15875" width="15.5703125" style="308" customWidth="1"/>
    <col min="15876" max="15876" width="0" style="308" hidden="1" customWidth="1"/>
    <col min="15877" max="15877" width="11.140625" style="308" customWidth="1"/>
    <col min="15878" max="15878" width="0" style="308" hidden="1" customWidth="1"/>
    <col min="15879" max="15880" width="13" style="308" customWidth="1"/>
    <col min="15881" max="15881" width="10.5703125" style="308" customWidth="1"/>
    <col min="15882" max="15882" width="11" style="308" customWidth="1"/>
    <col min="15883" max="16128" width="9.140625" style="308"/>
    <col min="16129" max="16129" width="50.42578125" style="308" customWidth="1"/>
    <col min="16130" max="16130" width="17.42578125" style="308" customWidth="1"/>
    <col min="16131" max="16131" width="15.5703125" style="308" customWidth="1"/>
    <col min="16132" max="16132" width="0" style="308" hidden="1" customWidth="1"/>
    <col min="16133" max="16133" width="11.140625" style="308" customWidth="1"/>
    <col min="16134" max="16134" width="0" style="308" hidden="1" customWidth="1"/>
    <col min="16135" max="16136" width="13" style="308" customWidth="1"/>
    <col min="16137" max="16137" width="10.5703125" style="308" customWidth="1"/>
    <col min="16138" max="16138" width="11" style="308" customWidth="1"/>
    <col min="16139" max="16384" width="9.140625" style="308"/>
  </cols>
  <sheetData>
    <row r="1" spans="1:13" ht="28.5" customHeight="1" x14ac:dyDescent="0.25">
      <c r="A1" s="1005" t="s">
        <v>205</v>
      </c>
      <c r="B1" s="1005"/>
      <c r="C1" s="1005"/>
      <c r="D1" s="1005"/>
      <c r="E1" s="1005"/>
      <c r="F1" s="1005"/>
      <c r="G1" s="1005"/>
      <c r="H1" s="1005"/>
      <c r="I1" s="1005"/>
      <c r="J1" s="1005"/>
    </row>
    <row r="2" spans="1:13" ht="18.75" x14ac:dyDescent="0.25">
      <c r="A2" s="3"/>
      <c r="B2" s="3"/>
      <c r="C2" s="1019">
        <v>2012</v>
      </c>
      <c r="D2" s="1020"/>
      <c r="E2" s="1019">
        <v>2013</v>
      </c>
      <c r="F2" s="1020"/>
      <c r="G2" s="428"/>
      <c r="H2" s="428"/>
      <c r="I2" s="428"/>
      <c r="J2" s="428"/>
    </row>
    <row r="3" spans="1:13" ht="18.75" x14ac:dyDescent="0.25">
      <c r="A3" s="215"/>
      <c r="B3" s="428">
        <v>2011</v>
      </c>
      <c r="C3" s="1019" t="s">
        <v>206</v>
      </c>
      <c r="D3" s="1020" t="s">
        <v>207</v>
      </c>
      <c r="E3" s="1019"/>
      <c r="F3" s="1020"/>
      <c r="G3" s="428">
        <v>2014</v>
      </c>
      <c r="H3" s="428">
        <v>2015</v>
      </c>
      <c r="I3" s="428">
        <v>2016</v>
      </c>
      <c r="J3" s="428">
        <v>2017</v>
      </c>
    </row>
    <row r="4" spans="1:13" x14ac:dyDescent="0.25">
      <c r="A4" s="430"/>
      <c r="B4" s="430"/>
      <c r="C4" s="430"/>
      <c r="D4" s="442"/>
      <c r="E4" s="442"/>
      <c r="F4" s="442"/>
      <c r="G4" s="442"/>
      <c r="H4" s="442"/>
      <c r="I4" s="442"/>
      <c r="J4" s="442"/>
    </row>
    <row r="5" spans="1:13" x14ac:dyDescent="0.25">
      <c r="A5" s="1021" t="s">
        <v>208</v>
      </c>
      <c r="B5" s="1022"/>
      <c r="C5" s="1022"/>
      <c r="D5" s="1022"/>
      <c r="E5" s="1022"/>
      <c r="F5" s="1022"/>
      <c r="G5" s="1022"/>
      <c r="H5" s="1022"/>
      <c r="I5" s="1022"/>
      <c r="J5" s="1023"/>
      <c r="K5" s="443"/>
      <c r="L5" s="443"/>
      <c r="M5" s="443"/>
    </row>
    <row r="6" spans="1:13" x14ac:dyDescent="0.25">
      <c r="A6" s="429" t="s">
        <v>195</v>
      </c>
      <c r="B6" s="429"/>
      <c r="C6" s="429"/>
      <c r="D6" s="429"/>
      <c r="E6" s="429"/>
      <c r="F6" s="429"/>
      <c r="G6" s="429"/>
      <c r="H6" s="429"/>
      <c r="I6" s="429"/>
      <c r="J6" s="429"/>
      <c r="K6" s="827"/>
      <c r="L6" s="827"/>
      <c r="M6" s="827"/>
    </row>
    <row r="7" spans="1:13" x14ac:dyDescent="0.25">
      <c r="A7" s="430" t="s">
        <v>196</v>
      </c>
      <c r="B7" s="938">
        <f>(4332503+939676)/(10286.4-609.1)</f>
        <v>544.79854918210663</v>
      </c>
      <c r="C7" s="938">
        <f>(4641935.94+957778.9)/(10697.56-625.02)</f>
        <v>555.93870463656651</v>
      </c>
      <c r="D7" s="444"/>
      <c r="E7" s="445">
        <f>(5166391.07+1049703.1)/(10916.6-649.7)</f>
        <v>605.44995763083307</v>
      </c>
      <c r="F7" s="444"/>
      <c r="G7" s="444">
        <v>678.37977400243255</v>
      </c>
      <c r="H7" s="444">
        <v>669.68926452272217</v>
      </c>
      <c r="I7" s="444">
        <v>872.75865339158577</v>
      </c>
      <c r="J7" s="444">
        <v>1219.6476463410179</v>
      </c>
      <c r="K7" s="827"/>
      <c r="L7" s="827"/>
      <c r="M7" s="827"/>
    </row>
    <row r="8" spans="1:13" x14ac:dyDescent="0.25">
      <c r="A8" s="430" t="s">
        <v>197</v>
      </c>
      <c r="B8" s="938">
        <f>(2598821+857142.8)/(6391.9-545.1)</f>
        <v>591.0863720325649</v>
      </c>
      <c r="C8" s="446">
        <f>(3090284.4+887052)/(7476.52-555.51)</f>
        <v>574.67571929530516</v>
      </c>
      <c r="D8" s="445"/>
      <c r="E8" s="444">
        <f>(3207545.6+818791.2)/(6402-495.5)</f>
        <v>681.67896385338179</v>
      </c>
      <c r="F8" s="444"/>
      <c r="G8" s="444">
        <v>713.34996999123814</v>
      </c>
      <c r="H8" s="444">
        <v>748.79152311158634</v>
      </c>
      <c r="I8" s="444">
        <v>861.10104446788932</v>
      </c>
      <c r="J8" s="444">
        <v>1030.1678679417025</v>
      </c>
    </row>
    <row r="9" spans="1:13" x14ac:dyDescent="0.25">
      <c r="A9" s="430" t="s">
        <v>198</v>
      </c>
      <c r="B9" s="938">
        <f>(4281196+934241.5)/(5956.7-668.8)</f>
        <v>986.29654494222666</v>
      </c>
      <c r="C9" s="939">
        <f>(4499928.05+977208.2)/(6374.59-668.82)</f>
        <v>959.92937850631893</v>
      </c>
      <c r="D9" s="444"/>
      <c r="E9" s="445">
        <f>(5520914+978053.3)/(6528.8-623.3)</f>
        <v>1100.4939971213275</v>
      </c>
      <c r="F9" s="447"/>
      <c r="G9" s="444">
        <v>1207.1909076164582</v>
      </c>
      <c r="H9" s="444">
        <v>1267.1677281826978</v>
      </c>
      <c r="I9" s="444">
        <v>1382.5286138279271</v>
      </c>
      <c r="J9" s="444">
        <v>1411.3932996946592</v>
      </c>
    </row>
    <row r="10" spans="1:13" x14ac:dyDescent="0.25">
      <c r="A10" s="430" t="s">
        <v>199</v>
      </c>
      <c r="B10" s="938">
        <f>(878608+174130.2)/(1109.8-127.6)</f>
        <v>1071.816534310731</v>
      </c>
      <c r="C10" s="939">
        <f>(911150+217589.1)/(1119.34-128.72)</f>
        <v>1139.4269245523008</v>
      </c>
      <c r="D10" s="444"/>
      <c r="E10" s="444">
        <f>(1071502.009+212066.7)/(1159.8-132.8)</f>
        <v>1249.8234751703992</v>
      </c>
      <c r="F10" s="444"/>
      <c r="G10" s="444">
        <v>1317.1250499722287</v>
      </c>
      <c r="H10" s="444">
        <v>1293.4132870595427</v>
      </c>
      <c r="I10" s="444">
        <v>1368.7763877922296</v>
      </c>
      <c r="J10" s="444">
        <v>1431.0229988850404</v>
      </c>
    </row>
    <row r="11" spans="1:13" x14ac:dyDescent="0.25">
      <c r="A11" s="430" t="s">
        <v>209</v>
      </c>
      <c r="B11" s="446">
        <v>1037.78</v>
      </c>
      <c r="C11" s="445">
        <v>1234.28</v>
      </c>
      <c r="D11" s="445"/>
      <c r="E11" s="445">
        <v>1284.3800000000001</v>
      </c>
      <c r="F11" s="433"/>
      <c r="G11" s="444">
        <v>1450.3</v>
      </c>
      <c r="H11" s="444">
        <v>1663.3543650910601</v>
      </c>
      <c r="I11" s="444">
        <v>1746.6380940943345</v>
      </c>
      <c r="J11" s="444">
        <v>1866.7454396115788</v>
      </c>
    </row>
    <row r="12" spans="1:13" x14ac:dyDescent="0.25">
      <c r="A12" s="827"/>
      <c r="B12" s="827"/>
      <c r="C12" s="448"/>
      <c r="D12" s="827"/>
      <c r="E12" s="827"/>
      <c r="F12" s="827"/>
      <c r="G12" s="444"/>
      <c r="H12" s="444"/>
      <c r="I12" s="444"/>
      <c r="J12" s="444"/>
    </row>
    <row r="13" spans="1:13" x14ac:dyDescent="0.25">
      <c r="A13" s="827"/>
      <c r="B13" s="827"/>
      <c r="C13" s="827"/>
      <c r="D13" s="827"/>
      <c r="E13" s="827"/>
      <c r="F13" s="827"/>
      <c r="G13" s="827"/>
      <c r="H13" s="827"/>
      <c r="I13" s="827"/>
      <c r="J13" s="827"/>
    </row>
  </sheetData>
  <mergeCells count="4">
    <mergeCell ref="A1:J1"/>
    <mergeCell ref="C2:D3"/>
    <mergeCell ref="E2:F3"/>
    <mergeCell ref="A5:J5"/>
  </mergeCells>
  <pageMargins left="0.7" right="0.7" top="0.75" bottom="0.75" header="0.3" footer="0.3"/>
  <pageSetup paperSize="9" scale="4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DD20"/>
  <sheetViews>
    <sheetView showGridLines="0" view="pageBreakPreview" zoomScaleSheetLayoutView="100" workbookViewId="0">
      <pane xSplit="1" ySplit="3" topLeftCell="CN4" activePane="bottomRight" state="frozen"/>
      <selection activeCell="J76" sqref="J76"/>
      <selection pane="topRight" activeCell="J76" sqref="J76"/>
      <selection pane="bottomLeft" activeCell="J76" sqref="J76"/>
      <selection pane="bottomRight" activeCell="CV21" sqref="CV21"/>
    </sheetView>
  </sheetViews>
  <sheetFormatPr defaultColWidth="9.140625" defaultRowHeight="15" outlineLevelCol="1" x14ac:dyDescent="0.25"/>
  <cols>
    <col min="1" max="1" width="38.85546875" style="493" customWidth="1"/>
    <col min="2" max="4" width="7.42578125" style="493" hidden="1" customWidth="1" outlineLevel="1"/>
    <col min="5" max="5" width="7.28515625" style="493" hidden="1" customWidth="1" outlineLevel="1"/>
    <col min="6" max="8" width="7.42578125" style="493" hidden="1" customWidth="1" outlineLevel="1"/>
    <col min="9" max="19" width="7.28515625" style="493" hidden="1" customWidth="1" outlineLevel="1"/>
    <col min="20" max="20" width="9.5703125" style="493" customWidth="1" collapsed="1"/>
    <col min="21" max="34" width="9.140625" style="493" hidden="1" customWidth="1" outlineLevel="1"/>
    <col min="35" max="38" width="7.28515625" style="493" hidden="1" customWidth="1" outlineLevel="1"/>
    <col min="39" max="39" width="9.140625" style="493" collapsed="1"/>
    <col min="40" max="43" width="9.140625" style="493"/>
    <col min="44" max="53" width="9.140625" style="493" customWidth="1"/>
    <col min="54" max="58" width="8.28515625" style="493" customWidth="1"/>
    <col min="59" max="59" width="10.7109375" style="493" customWidth="1"/>
    <col min="60" max="60" width="9.42578125" style="493" customWidth="1"/>
    <col min="61" max="61" width="8.85546875" style="493" customWidth="1"/>
    <col min="62" max="64" width="9.140625" style="493" customWidth="1"/>
    <col min="65" max="77" width="9.140625" style="493"/>
    <col min="78" max="78" width="11.85546875" style="493" customWidth="1"/>
    <col min="79" max="79" width="9.140625" style="493"/>
    <col min="80" max="80" width="12.7109375" style="493" customWidth="1"/>
    <col min="81" max="82" width="9.140625" style="493"/>
    <col min="83" max="83" width="10.7109375" style="493" customWidth="1"/>
    <col min="84" max="85" width="9.140625" style="493"/>
    <col min="86" max="86" width="10.7109375" style="493" customWidth="1"/>
    <col min="87" max="88" width="9.140625" style="493"/>
    <col min="89" max="89" width="12.140625" style="493" customWidth="1"/>
    <col min="90" max="90" width="9.140625" style="493"/>
    <col min="91" max="91" width="11.140625" style="493" bestFit="1" customWidth="1"/>
    <col min="92" max="92" width="12" style="493" customWidth="1"/>
    <col min="93" max="94" width="9.140625" style="493"/>
    <col min="95" max="95" width="12.140625" style="493" customWidth="1"/>
    <col min="96" max="97" width="9.140625" style="493"/>
    <col min="98" max="98" width="15.5703125" style="493" customWidth="1"/>
    <col min="99" max="100" width="9.140625" style="493"/>
    <col min="101" max="101" width="13.28515625" style="493" customWidth="1"/>
    <col min="102" max="102" width="15.28515625" style="493" customWidth="1"/>
    <col min="103" max="103" width="9.140625" style="493"/>
    <col min="104" max="104" width="14.5703125" style="493" customWidth="1"/>
    <col min="105" max="106" width="9.140625" style="493"/>
    <col min="107" max="107" width="15.140625" style="493" customWidth="1"/>
    <col min="108" max="16384" width="9.140625" style="493"/>
  </cols>
  <sheetData>
    <row r="1" spans="1:108" ht="28.5" customHeight="1" x14ac:dyDescent="0.25">
      <c r="A1" s="801" t="s">
        <v>240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 t="s">
        <v>240</v>
      </c>
      <c r="AO1" s="801"/>
      <c r="AP1" s="801"/>
      <c r="AQ1" s="801"/>
      <c r="AR1" s="801"/>
      <c r="AS1" s="801"/>
      <c r="AT1" s="801"/>
      <c r="AU1" s="801"/>
      <c r="AV1" s="801"/>
      <c r="AW1" s="801"/>
      <c r="AX1" s="801"/>
      <c r="AY1" s="801"/>
      <c r="AZ1" s="801"/>
      <c r="BA1" s="801"/>
      <c r="BB1" s="801"/>
      <c r="BC1" s="801"/>
      <c r="BD1" s="801"/>
      <c r="BE1" s="801"/>
      <c r="BF1" s="801"/>
      <c r="BG1" s="801"/>
      <c r="BH1" s="801"/>
      <c r="BI1" s="801"/>
      <c r="BJ1" s="801"/>
      <c r="BK1" s="801"/>
      <c r="BL1" s="819"/>
    </row>
    <row r="2" spans="1:108" ht="30.75" customHeight="1" x14ac:dyDescent="0.25">
      <c r="A2" s="3"/>
      <c r="B2" s="806">
        <v>2011</v>
      </c>
      <c r="C2" s="806"/>
      <c r="D2" s="806"/>
      <c r="E2" s="806"/>
      <c r="F2" s="806"/>
      <c r="G2" s="806"/>
      <c r="H2" s="806"/>
      <c r="I2" s="807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>
        <v>2011</v>
      </c>
      <c r="U2" s="808">
        <v>2012</v>
      </c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>
        <v>2012</v>
      </c>
      <c r="AN2" s="808">
        <v>2013</v>
      </c>
      <c r="AO2" s="806"/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F2" s="806"/>
      <c r="BG2" s="828" t="s">
        <v>211</v>
      </c>
      <c r="BH2" s="822"/>
      <c r="BI2" s="829">
        <v>2014</v>
      </c>
      <c r="BJ2" s="812"/>
      <c r="BK2" s="812"/>
      <c r="BL2" s="812"/>
      <c r="BM2" s="719"/>
      <c r="BN2" s="719"/>
      <c r="BO2" s="719"/>
      <c r="BP2" s="719"/>
      <c r="BQ2" s="719"/>
      <c r="BR2" s="719"/>
      <c r="BS2" s="719"/>
      <c r="BT2" s="719"/>
      <c r="BU2" s="719"/>
      <c r="BV2" s="719"/>
      <c r="BW2" s="719"/>
      <c r="BX2" s="719"/>
      <c r="BY2" s="719"/>
      <c r="BZ2" s="719"/>
      <c r="CA2" s="719"/>
      <c r="CB2" s="828" t="s">
        <v>273</v>
      </c>
      <c r="CC2" s="822"/>
      <c r="CD2" s="719"/>
      <c r="CE2" s="828" t="s">
        <v>339</v>
      </c>
      <c r="CF2" s="822"/>
      <c r="CG2" s="719"/>
      <c r="CH2" s="828" t="s">
        <v>339</v>
      </c>
      <c r="CI2" s="822"/>
      <c r="CJ2" s="719"/>
      <c r="CK2" s="828" t="s">
        <v>339</v>
      </c>
      <c r="CL2" s="822"/>
      <c r="CM2" s="719"/>
      <c r="CN2" s="828" t="s">
        <v>339</v>
      </c>
      <c r="CO2" s="941"/>
      <c r="CP2" s="719"/>
      <c r="CQ2" s="828" t="s">
        <v>339</v>
      </c>
      <c r="CR2" s="822"/>
      <c r="CS2" s="719"/>
      <c r="CT2" s="828" t="s">
        <v>339</v>
      </c>
      <c r="CU2" s="899"/>
      <c r="CV2" s="719"/>
      <c r="CW2" s="828" t="s">
        <v>339</v>
      </c>
      <c r="CX2" s="943"/>
      <c r="CY2" s="719"/>
      <c r="CZ2" s="828" t="s">
        <v>339</v>
      </c>
      <c r="DA2" s="943"/>
      <c r="DB2" s="719"/>
      <c r="DC2" s="828" t="s">
        <v>339</v>
      </c>
      <c r="DD2" s="943"/>
    </row>
    <row r="3" spans="1:108" x14ac:dyDescent="0.25">
      <c r="A3" s="215"/>
      <c r="B3" s="821" t="s">
        <v>0</v>
      </c>
      <c r="C3" s="821" t="s">
        <v>1</v>
      </c>
      <c r="D3" s="821" t="s">
        <v>2</v>
      </c>
      <c r="E3" s="494" t="s">
        <v>3</v>
      </c>
      <c r="F3" s="496" t="s">
        <v>4</v>
      </c>
      <c r="G3" s="821" t="s">
        <v>5</v>
      </c>
      <c r="H3" s="821" t="s">
        <v>8</v>
      </c>
      <c r="I3" s="494" t="s">
        <v>6</v>
      </c>
      <c r="J3" s="821" t="s">
        <v>108</v>
      </c>
      <c r="K3" s="821" t="s">
        <v>100</v>
      </c>
      <c r="L3" s="821" t="s">
        <v>101</v>
      </c>
      <c r="M3" s="821" t="s">
        <v>102</v>
      </c>
      <c r="N3" s="821" t="s">
        <v>103</v>
      </c>
      <c r="O3" s="821" t="s">
        <v>109</v>
      </c>
      <c r="P3" s="821" t="s">
        <v>104</v>
      </c>
      <c r="Q3" s="821" t="s">
        <v>105</v>
      </c>
      <c r="R3" s="821" t="s">
        <v>106</v>
      </c>
      <c r="S3" s="821" t="s">
        <v>107</v>
      </c>
      <c r="T3" s="821" t="s">
        <v>110</v>
      </c>
      <c r="U3" s="821" t="s">
        <v>0</v>
      </c>
      <c r="V3" s="821" t="s">
        <v>1</v>
      </c>
      <c r="W3" s="821" t="s">
        <v>2</v>
      </c>
      <c r="X3" s="494" t="s">
        <v>3</v>
      </c>
      <c r="Y3" s="496" t="s">
        <v>4</v>
      </c>
      <c r="Z3" s="821" t="s">
        <v>5</v>
      </c>
      <c r="AA3" s="821" t="s">
        <v>8</v>
      </c>
      <c r="AB3" s="494" t="s">
        <v>6</v>
      </c>
      <c r="AC3" s="821" t="s">
        <v>108</v>
      </c>
      <c r="AD3" s="496" t="s">
        <v>100</v>
      </c>
      <c r="AE3" s="821" t="s">
        <v>101</v>
      </c>
      <c r="AF3" s="821" t="s">
        <v>102</v>
      </c>
      <c r="AG3" s="494" t="s">
        <v>103</v>
      </c>
      <c r="AH3" s="821" t="s">
        <v>109</v>
      </c>
      <c r="AI3" s="821" t="s">
        <v>104</v>
      </c>
      <c r="AJ3" s="821" t="s">
        <v>105</v>
      </c>
      <c r="AK3" s="821" t="s">
        <v>106</v>
      </c>
      <c r="AL3" s="821" t="s">
        <v>107</v>
      </c>
      <c r="AM3" s="821" t="s">
        <v>110</v>
      </c>
      <c r="AN3" s="821" t="s">
        <v>0</v>
      </c>
      <c r="AO3" s="821" t="s">
        <v>1</v>
      </c>
      <c r="AP3" s="821" t="s">
        <v>2</v>
      </c>
      <c r="AQ3" s="494" t="s">
        <v>3</v>
      </c>
      <c r="AR3" s="496" t="s">
        <v>4</v>
      </c>
      <c r="AS3" s="821" t="s">
        <v>5</v>
      </c>
      <c r="AT3" s="821" t="s">
        <v>8</v>
      </c>
      <c r="AU3" s="494" t="s">
        <v>6</v>
      </c>
      <c r="AV3" s="821" t="s">
        <v>108</v>
      </c>
      <c r="AW3" s="496" t="s">
        <v>100</v>
      </c>
      <c r="AX3" s="821" t="s">
        <v>101</v>
      </c>
      <c r="AY3" s="821" t="s">
        <v>102</v>
      </c>
      <c r="AZ3" s="494" t="s">
        <v>103</v>
      </c>
      <c r="BA3" s="821" t="s">
        <v>109</v>
      </c>
      <c r="BB3" s="821" t="s">
        <v>104</v>
      </c>
      <c r="BC3" s="821" t="s">
        <v>105</v>
      </c>
      <c r="BD3" s="821" t="s">
        <v>106</v>
      </c>
      <c r="BE3" s="821" t="s">
        <v>107</v>
      </c>
      <c r="BF3" s="821" t="s">
        <v>110</v>
      </c>
      <c r="BG3" s="563" t="s">
        <v>123</v>
      </c>
      <c r="BH3" s="606" t="s">
        <v>121</v>
      </c>
      <c r="BI3" s="821" t="s">
        <v>0</v>
      </c>
      <c r="BJ3" s="821" t="s">
        <v>1</v>
      </c>
      <c r="BK3" s="821" t="s">
        <v>2</v>
      </c>
      <c r="BL3" s="494" t="s">
        <v>3</v>
      </c>
      <c r="BM3" s="496" t="s">
        <v>4</v>
      </c>
      <c r="BN3" s="821" t="s">
        <v>5</v>
      </c>
      <c r="BO3" s="821" t="s">
        <v>8</v>
      </c>
      <c r="BP3" s="494" t="s">
        <v>6</v>
      </c>
      <c r="BQ3" s="821" t="s">
        <v>108</v>
      </c>
      <c r="BR3" s="496" t="s">
        <v>100</v>
      </c>
      <c r="BS3" s="821" t="s">
        <v>101</v>
      </c>
      <c r="BT3" s="821" t="s">
        <v>102</v>
      </c>
      <c r="BU3" s="494" t="s">
        <v>103</v>
      </c>
      <c r="BV3" s="821" t="s">
        <v>109</v>
      </c>
      <c r="BW3" s="821" t="s">
        <v>332</v>
      </c>
      <c r="BX3" s="846">
        <v>41944</v>
      </c>
      <c r="BY3" s="846">
        <v>41974</v>
      </c>
      <c r="BZ3" s="821" t="s">
        <v>107</v>
      </c>
      <c r="CA3" s="821" t="s">
        <v>110</v>
      </c>
      <c r="CB3" s="563" t="s">
        <v>123</v>
      </c>
      <c r="CC3" s="606" t="s">
        <v>121</v>
      </c>
      <c r="CD3" s="821" t="s">
        <v>337</v>
      </c>
      <c r="CE3" s="563" t="s">
        <v>123</v>
      </c>
      <c r="CF3" s="606" t="s">
        <v>121</v>
      </c>
      <c r="CG3" s="821" t="s">
        <v>340</v>
      </c>
      <c r="CH3" s="563" t="s">
        <v>123</v>
      </c>
      <c r="CI3" s="606" t="s">
        <v>121</v>
      </c>
      <c r="CJ3" s="832" t="s">
        <v>341</v>
      </c>
      <c r="CK3" s="563" t="s">
        <v>123</v>
      </c>
      <c r="CL3" s="606" t="s">
        <v>121</v>
      </c>
      <c r="CM3" s="832" t="s">
        <v>3</v>
      </c>
      <c r="CN3" s="563" t="s">
        <v>123</v>
      </c>
      <c r="CO3" s="606" t="s">
        <v>121</v>
      </c>
      <c r="CP3" s="832" t="s">
        <v>342</v>
      </c>
      <c r="CQ3" s="563" t="s">
        <v>123</v>
      </c>
      <c r="CR3" s="606" t="s">
        <v>121</v>
      </c>
      <c r="CS3" s="832" t="s">
        <v>373</v>
      </c>
      <c r="CT3" s="563" t="s">
        <v>123</v>
      </c>
      <c r="CU3" s="606" t="s">
        <v>121</v>
      </c>
      <c r="CV3" s="832" t="s">
        <v>376</v>
      </c>
      <c r="CW3" s="563" t="s">
        <v>123</v>
      </c>
      <c r="CX3" s="606" t="s">
        <v>121</v>
      </c>
      <c r="CY3" s="832" t="s">
        <v>6</v>
      </c>
      <c r="CZ3" s="563" t="s">
        <v>123</v>
      </c>
      <c r="DA3" s="606" t="s">
        <v>121</v>
      </c>
      <c r="DB3" s="944" t="s">
        <v>108</v>
      </c>
      <c r="DC3" s="563" t="s">
        <v>123</v>
      </c>
      <c r="DD3" s="606" t="s">
        <v>121</v>
      </c>
    </row>
    <row r="4" spans="1:108" x14ac:dyDescent="0.25">
      <c r="A4" s="215" t="s">
        <v>116</v>
      </c>
      <c r="B4" s="815">
        <v>3395.9698420000004</v>
      </c>
      <c r="C4" s="815">
        <v>3052.9594589999997</v>
      </c>
      <c r="D4" s="815">
        <v>3033.2145019999998</v>
      </c>
      <c r="E4" s="815">
        <v>9482.143802999999</v>
      </c>
      <c r="F4" s="815">
        <v>2577.7112229999998</v>
      </c>
      <c r="G4" s="815">
        <v>2361.8280399999999</v>
      </c>
      <c r="H4" s="815">
        <v>2007.3483100000001</v>
      </c>
      <c r="I4" s="815">
        <v>6946.887573</v>
      </c>
      <c r="J4" s="815">
        <v>16429.031375999999</v>
      </c>
      <c r="K4" s="815">
        <v>2013.7416879999998</v>
      </c>
      <c r="L4" s="815">
        <v>2003.9063640000002</v>
      </c>
      <c r="M4" s="815">
        <v>2194.666659</v>
      </c>
      <c r="N4" s="815">
        <v>6212.3143</v>
      </c>
      <c r="O4" s="815">
        <v>22641.345676000001</v>
      </c>
      <c r="P4" s="815">
        <v>2546.020876</v>
      </c>
      <c r="Q4" s="815">
        <v>3006.435489</v>
      </c>
      <c r="R4" s="815">
        <v>3545.0274769999996</v>
      </c>
      <c r="S4" s="815">
        <v>9097.4840000000004</v>
      </c>
      <c r="T4" s="815">
        <v>31738.829676000001</v>
      </c>
      <c r="U4" s="815">
        <v>3513.9237159999993</v>
      </c>
      <c r="V4" s="815">
        <v>3287.2660689999998</v>
      </c>
      <c r="W4" s="815">
        <v>2943.5919670000003</v>
      </c>
      <c r="X4" s="815">
        <v>9744.781751999999</v>
      </c>
      <c r="Y4" s="815">
        <v>2636.2594080000003</v>
      </c>
      <c r="Z4" s="815">
        <v>2315.0974719999999</v>
      </c>
      <c r="AA4" s="815">
        <v>2028.3527859999999</v>
      </c>
      <c r="AB4" s="815">
        <v>6979.7096660000007</v>
      </c>
      <c r="AC4" s="815">
        <v>16724.491417999998</v>
      </c>
      <c r="AD4" s="815">
        <v>2017.0958450000001</v>
      </c>
      <c r="AE4" s="815">
        <v>2076.4137129999999</v>
      </c>
      <c r="AF4" s="815">
        <v>2178.2215599999995</v>
      </c>
      <c r="AG4" s="815">
        <v>6271.7311179999997</v>
      </c>
      <c r="AH4" s="815">
        <v>22996.222535999997</v>
      </c>
      <c r="AI4" s="815">
        <v>2591.2220410000004</v>
      </c>
      <c r="AJ4" s="815">
        <v>3030.109324</v>
      </c>
      <c r="AK4" s="815">
        <v>3594.4953230000001</v>
      </c>
      <c r="AL4" s="815">
        <v>9227.7690229999989</v>
      </c>
      <c r="AM4" s="815">
        <v>32223.991558999998</v>
      </c>
      <c r="AN4" s="815">
        <v>3716.4930409999997</v>
      </c>
      <c r="AO4" s="815">
        <v>3233.1427320000003</v>
      </c>
      <c r="AP4" s="815">
        <v>3243.0982290000002</v>
      </c>
      <c r="AQ4" s="815">
        <v>10192.734002000001</v>
      </c>
      <c r="AR4" s="815">
        <v>2668.3082530000001</v>
      </c>
      <c r="AS4" s="815">
        <v>2331.6151450000002</v>
      </c>
      <c r="AT4" s="815">
        <v>2025.2731659999999</v>
      </c>
      <c r="AU4" s="815">
        <v>7025.1965640000008</v>
      </c>
      <c r="AV4" s="815">
        <v>17217.930566000003</v>
      </c>
      <c r="AW4" s="815">
        <v>2072.4093198</v>
      </c>
      <c r="AX4" s="815">
        <v>2082.4431666749997</v>
      </c>
      <c r="AY4" s="815">
        <v>2204.406524</v>
      </c>
      <c r="AZ4" s="815">
        <v>6359.2590104749997</v>
      </c>
      <c r="BA4" s="815">
        <v>23577.189576475001</v>
      </c>
      <c r="BB4" s="815">
        <v>2692.7417620000001</v>
      </c>
      <c r="BC4" s="815">
        <v>2961.1021989999999</v>
      </c>
      <c r="BD4" s="815">
        <v>3431.0488970000001</v>
      </c>
      <c r="BE4" s="815">
        <v>9084.8928580000011</v>
      </c>
      <c r="BF4" s="815">
        <v>32662.082434475</v>
      </c>
      <c r="BG4" s="815">
        <v>438.09087547500167</v>
      </c>
      <c r="BH4" s="668">
        <v>1.3595177204316355E-2</v>
      </c>
      <c r="BI4" s="815">
        <v>3731.9189999999999</v>
      </c>
      <c r="BJ4" s="815">
        <v>3310.067</v>
      </c>
      <c r="BK4" s="815">
        <v>3168.4350000000004</v>
      </c>
      <c r="BL4" s="815">
        <v>10210.421</v>
      </c>
      <c r="BM4" s="815">
        <v>2618.9540000000002</v>
      </c>
      <c r="BN4" s="815">
        <v>2435.2510000000002</v>
      </c>
      <c r="BO4" s="815">
        <v>2130.7350000000001</v>
      </c>
      <c r="BP4" s="815">
        <v>7184.9400000000005</v>
      </c>
      <c r="BQ4" s="815">
        <v>17395.361000000001</v>
      </c>
      <c r="BR4" s="815">
        <v>2191.6190000000001</v>
      </c>
      <c r="BS4" s="815">
        <v>2186.7739999999999</v>
      </c>
      <c r="BT4" s="815">
        <v>2321.732</v>
      </c>
      <c r="BU4" s="815">
        <v>6700.125</v>
      </c>
      <c r="BV4" s="815">
        <v>24095.486000000001</v>
      </c>
      <c r="BW4" s="815">
        <v>2895.2650000000003</v>
      </c>
      <c r="BX4" s="815">
        <v>3231.7560000000003</v>
      </c>
      <c r="BY4" s="815">
        <v>3855.9859999999999</v>
      </c>
      <c r="BZ4" s="815">
        <v>9983.0070000000014</v>
      </c>
      <c r="CA4" s="815">
        <v>33940.593000000001</v>
      </c>
      <c r="CB4" s="815">
        <f t="shared" ref="CB4:CB20" si="0">CA4-BF4</f>
        <v>1278.5105655250009</v>
      </c>
      <c r="CC4" s="849">
        <f t="shared" ref="CC4:CC20" si="1">CB4/BF4</f>
        <v>3.9143571696320448E-2</v>
      </c>
      <c r="CD4" s="815">
        <v>3746.2350000000001</v>
      </c>
      <c r="CE4" s="815">
        <f t="shared" ref="CE4:CE20" si="2">CD4-BI4</f>
        <v>14.316000000000258</v>
      </c>
      <c r="CF4" s="849">
        <f t="shared" ref="CF4:CF20" si="3">CE4/BI4</f>
        <v>3.8360961210573592E-3</v>
      </c>
      <c r="CG4" s="815">
        <v>3261.6570000000002</v>
      </c>
      <c r="CH4" s="815">
        <f>CG4-BJ4</f>
        <v>-48.409999999999854</v>
      </c>
      <c r="CI4" s="849">
        <f>CH4/BJ4</f>
        <v>-1.462508160710942E-2</v>
      </c>
      <c r="CJ4" s="815">
        <v>3157.3474980000001</v>
      </c>
      <c r="CK4" s="815">
        <f>CJ4-BK4</f>
        <v>-11.087502000000313</v>
      </c>
      <c r="CL4" s="849">
        <f>CK4/BK4</f>
        <v>-3.4993623034716859E-3</v>
      </c>
      <c r="CM4" s="815">
        <f>CJ4+CG4+CD4</f>
        <v>10165.239498000001</v>
      </c>
      <c r="CN4" s="815">
        <f>CM4-BL4</f>
        <v>-45.181501999999455</v>
      </c>
      <c r="CO4" s="849">
        <f>CN4/BL4</f>
        <v>-4.4250381056764902E-3</v>
      </c>
      <c r="CP4" s="815">
        <v>2809.5818409999997</v>
      </c>
      <c r="CQ4" s="815">
        <f>CP4-BM4</f>
        <v>190.62784099999953</v>
      </c>
      <c r="CR4" s="849">
        <f>CQ4/BN4</f>
        <v>7.8278518723531795E-2</v>
      </c>
      <c r="CS4" s="815">
        <v>2514.6227920000001</v>
      </c>
      <c r="CT4" s="815">
        <f>CS4-BN4</f>
        <v>79.371791999999914</v>
      </c>
      <c r="CU4" s="849">
        <f>CT4/BN4</f>
        <v>3.2592858805930026E-2</v>
      </c>
      <c r="CV4" s="815">
        <v>2514.6227920000001</v>
      </c>
      <c r="CW4" s="815">
        <f>CV4-BO4</f>
        <v>383.88779199999999</v>
      </c>
      <c r="CX4" s="849">
        <f>CW4/BO4</f>
        <v>0.18016684008100489</v>
      </c>
      <c r="CY4" s="815">
        <v>2514.6227920000001</v>
      </c>
      <c r="CZ4" s="815">
        <f>CY4-BP4</f>
        <v>-4670.3172080000004</v>
      </c>
      <c r="DA4" s="849">
        <f>CZ4/BP4</f>
        <v>-0.65001478203019092</v>
      </c>
      <c r="DB4" s="815">
        <v>2514.6227920000001</v>
      </c>
      <c r="DC4" s="815">
        <f>DB4-BQ4</f>
        <v>-14880.738208000001</v>
      </c>
      <c r="DD4" s="849">
        <f>DC4/BQ4</f>
        <v>-0.85544290848577387</v>
      </c>
    </row>
    <row r="5" spans="1:108" x14ac:dyDescent="0.25">
      <c r="A5" s="30" t="s">
        <v>74</v>
      </c>
      <c r="B5" s="212">
        <v>2426.5411570000001</v>
      </c>
      <c r="C5" s="212">
        <v>2099.3295760000001</v>
      </c>
      <c r="D5" s="212">
        <v>2127.7551699999999</v>
      </c>
      <c r="E5" s="213">
        <v>6653.6259030000001</v>
      </c>
      <c r="F5" s="216">
        <v>1800.7354290000001</v>
      </c>
      <c r="G5" s="216">
        <v>1649.0296559999999</v>
      </c>
      <c r="H5" s="216">
        <v>1416.811424</v>
      </c>
      <c r="I5" s="213">
        <v>4866.5765090000004</v>
      </c>
      <c r="J5" s="535">
        <v>11520.202412000001</v>
      </c>
      <c r="K5" s="535">
        <v>1448.943493</v>
      </c>
      <c r="L5" s="535">
        <v>1428.553177</v>
      </c>
      <c r="M5" s="535">
        <v>1495.6954029999999</v>
      </c>
      <c r="N5" s="535">
        <v>4373.1920730000002</v>
      </c>
      <c r="O5" s="535">
        <v>15893.394485000001</v>
      </c>
      <c r="P5" s="535">
        <v>1782.7249999999999</v>
      </c>
      <c r="Q5" s="535">
        <v>2053.5140000000001</v>
      </c>
      <c r="R5" s="535">
        <v>2472.4229999999998</v>
      </c>
      <c r="S5" s="535">
        <v>6308.6620000000003</v>
      </c>
      <c r="T5" s="535">
        <v>22202.056485000001</v>
      </c>
      <c r="U5" s="212">
        <v>2530.4456879999998</v>
      </c>
      <c r="V5" s="212">
        <v>2314.6804940000002</v>
      </c>
      <c r="W5" s="212">
        <v>2203.0051800000001</v>
      </c>
      <c r="X5" s="213">
        <v>7048.1313620000001</v>
      </c>
      <c r="Y5" s="535">
        <v>1832.1553240000001</v>
      </c>
      <c r="Z5" s="535">
        <v>1599.4909560000001</v>
      </c>
      <c r="AA5" s="535">
        <v>1435.747926</v>
      </c>
      <c r="AB5" s="213">
        <v>4867.3942059999999</v>
      </c>
      <c r="AC5" s="535">
        <v>11915.525568000001</v>
      </c>
      <c r="AD5" s="214">
        <v>1468.5265770000001</v>
      </c>
      <c r="AE5" s="214">
        <v>1479.2209439999999</v>
      </c>
      <c r="AF5" s="214">
        <v>1489.0016659999999</v>
      </c>
      <c r="AG5" s="535">
        <v>4436.7491869999994</v>
      </c>
      <c r="AH5" s="535">
        <v>16352.274755</v>
      </c>
      <c r="AI5" s="535">
        <v>1825.0711080000001</v>
      </c>
      <c r="AJ5" s="535">
        <v>2100.4197819999999</v>
      </c>
      <c r="AK5" s="535">
        <v>2538.5390000000002</v>
      </c>
      <c r="AL5" s="535">
        <v>6464.0298899999998</v>
      </c>
      <c r="AM5" s="535">
        <v>22816.304645</v>
      </c>
      <c r="AN5" s="212">
        <v>2559.536705</v>
      </c>
      <c r="AO5" s="212">
        <v>2225.3200000000002</v>
      </c>
      <c r="AP5" s="212">
        <v>2220.0856290000002</v>
      </c>
      <c r="AQ5" s="213">
        <v>7004.9423340000003</v>
      </c>
      <c r="AR5" s="535">
        <v>1867.7460000000001</v>
      </c>
      <c r="AS5" s="535">
        <v>1630.684</v>
      </c>
      <c r="AT5" s="535">
        <v>1403.29</v>
      </c>
      <c r="AU5" s="213">
        <v>4901.72</v>
      </c>
      <c r="AV5" s="535">
        <v>11906.662334000001</v>
      </c>
      <c r="AW5" s="214">
        <v>1463.4039948</v>
      </c>
      <c r="AX5" s="214">
        <v>1486.2864946749999</v>
      </c>
      <c r="AY5" s="214">
        <v>1492.046</v>
      </c>
      <c r="AZ5" s="535">
        <v>4441.7364894749999</v>
      </c>
      <c r="BA5" s="535">
        <v>16348.398823475</v>
      </c>
      <c r="BB5" s="535">
        <v>1827.9880000000001</v>
      </c>
      <c r="BC5" s="535">
        <v>2035.416888</v>
      </c>
      <c r="BD5" s="535">
        <v>2419.7510000000002</v>
      </c>
      <c r="BE5" s="535">
        <v>6283.1558880000002</v>
      </c>
      <c r="BF5" s="535">
        <v>22631.554711475001</v>
      </c>
      <c r="BG5" s="535">
        <v>-184.74993352499951</v>
      </c>
      <c r="BH5" s="564">
        <v>-8.0972767676243951E-3</v>
      </c>
      <c r="BI5" s="212">
        <v>2646</v>
      </c>
      <c r="BJ5" s="212">
        <v>2358.3000000000002</v>
      </c>
      <c r="BK5" s="212">
        <v>2252.5</v>
      </c>
      <c r="BL5" s="213">
        <v>7256.8</v>
      </c>
      <c r="BM5" s="212">
        <v>1837.4</v>
      </c>
      <c r="BN5" s="212">
        <v>1727.1</v>
      </c>
      <c r="BO5" s="212">
        <v>1536.8</v>
      </c>
      <c r="BP5" s="213">
        <v>5101.3</v>
      </c>
      <c r="BQ5" s="535">
        <v>12358.1</v>
      </c>
      <c r="BR5" s="212">
        <v>1588.4</v>
      </c>
      <c r="BS5" s="212">
        <v>1580.8</v>
      </c>
      <c r="BT5" s="212">
        <v>1591.8</v>
      </c>
      <c r="BU5" s="535">
        <v>4761</v>
      </c>
      <c r="BV5" s="535">
        <v>17119.099999999999</v>
      </c>
      <c r="BW5" s="535">
        <v>1988.4</v>
      </c>
      <c r="BX5" s="535">
        <v>2215.3000000000002</v>
      </c>
      <c r="BY5" s="212">
        <v>2695</v>
      </c>
      <c r="BZ5" s="535">
        <v>6898.7000000000007</v>
      </c>
      <c r="CA5" s="535">
        <v>24017.8</v>
      </c>
      <c r="CB5" s="535">
        <f t="shared" si="0"/>
        <v>1386.2452885249986</v>
      </c>
      <c r="CC5" s="848">
        <f t="shared" si="1"/>
        <v>6.1252764390160218E-2</v>
      </c>
      <c r="CD5" s="535">
        <v>2630.5</v>
      </c>
      <c r="CE5" s="535">
        <f t="shared" si="2"/>
        <v>-15.5</v>
      </c>
      <c r="CF5" s="848">
        <f t="shared" si="3"/>
        <v>-5.8578987150415722E-3</v>
      </c>
      <c r="CG5" s="535">
        <v>2287</v>
      </c>
      <c r="CH5" s="535">
        <f t="shared" ref="CH5:CH20" si="4">CG5-BJ5</f>
        <v>-71.300000000000182</v>
      </c>
      <c r="CI5" s="848">
        <f t="shared" ref="CI5:CI20" si="5">CH5/BJ5</f>
        <v>-3.0233642878344645E-2</v>
      </c>
      <c r="CJ5" s="535">
        <v>2250.7977330000003</v>
      </c>
      <c r="CK5" s="535">
        <f t="shared" ref="CK5:CK20" si="6">CJ5-BK5</f>
        <v>-1.7022669999996651</v>
      </c>
      <c r="CL5" s="848">
        <f t="shared" ref="CL5:CL20" si="7">CK5/BK5</f>
        <v>-7.557234184238247E-4</v>
      </c>
      <c r="CM5" s="535">
        <f t="shared" ref="CM5:CM20" si="8">CJ5+CG5+CD5</f>
        <v>7168.2977330000003</v>
      </c>
      <c r="CN5" s="535">
        <f t="shared" ref="CN5:CN20" si="9">CM5-BL5</f>
        <v>-88.502266999999847</v>
      </c>
      <c r="CO5" s="848">
        <f t="shared" ref="CO5:CO20" si="10">CN5/BL5</f>
        <v>-1.2195770449785008E-2</v>
      </c>
      <c r="CP5" s="535">
        <v>1935.5867709999998</v>
      </c>
      <c r="CQ5" s="535">
        <f t="shared" ref="CQ5:CQ20" si="11">CP5-BM5</f>
        <v>98.18677099999968</v>
      </c>
      <c r="CR5" s="848">
        <f t="shared" ref="CR5:CR20" si="12">CQ5/BN5</f>
        <v>5.6850657749985344E-2</v>
      </c>
      <c r="CS5" s="535">
        <v>1759.5831840000003</v>
      </c>
      <c r="CT5" s="535">
        <f t="shared" ref="CT5:CT20" si="13">CS5-BN5</f>
        <v>32.483184000000392</v>
      </c>
      <c r="CU5" s="848">
        <f t="shared" ref="CU5:CU20" si="14">CT5/BN5</f>
        <v>1.880793468820589E-2</v>
      </c>
      <c r="CV5" s="535">
        <v>2515.6227920000001</v>
      </c>
      <c r="CW5" s="535">
        <f t="shared" ref="CW5:CW20" si="15">CV5-BO5</f>
        <v>978.82279200000016</v>
      </c>
      <c r="CX5" s="848">
        <f t="shared" ref="CX5:CX20" si="16">CW5/BO5</f>
        <v>0.63692269130661128</v>
      </c>
      <c r="CY5" s="535">
        <v>2515.6227920000001</v>
      </c>
      <c r="CZ5" s="535">
        <f t="shared" ref="CZ5:CZ20" si="17">CY5-BP5</f>
        <v>-2585.6772080000001</v>
      </c>
      <c r="DA5" s="848">
        <f t="shared" ref="DA5:DA20" si="18">CZ5/BP5</f>
        <v>-0.50686632975908097</v>
      </c>
      <c r="DB5" s="535">
        <v>2515.6227920000001</v>
      </c>
      <c r="DC5" s="535">
        <f>DB5-BQ5</f>
        <v>-9842.4772080000002</v>
      </c>
      <c r="DD5" s="848">
        <f t="shared" ref="DD5:DD20" si="19">DC5/BQ5</f>
        <v>-0.79643935621171535</v>
      </c>
    </row>
    <row r="6" spans="1:108" x14ac:dyDescent="0.25">
      <c r="A6" s="30" t="s">
        <v>30</v>
      </c>
      <c r="B6" s="518">
        <v>953.33702800000015</v>
      </c>
      <c r="C6" s="518">
        <v>937.5382259999999</v>
      </c>
      <c r="D6" s="518">
        <v>892.30839200000003</v>
      </c>
      <c r="E6" s="518">
        <v>2783.183646</v>
      </c>
      <c r="F6" s="518">
        <v>766.23286699999994</v>
      </c>
      <c r="G6" s="518">
        <v>702.42999700000007</v>
      </c>
      <c r="H6" s="518">
        <v>583.62533000000008</v>
      </c>
      <c r="I6" s="518">
        <v>2052.2881939999997</v>
      </c>
      <c r="J6" s="518">
        <v>4835.4718400000002</v>
      </c>
      <c r="K6" s="518">
        <v>558.13419499999998</v>
      </c>
      <c r="L6" s="518">
        <v>566.72218699999996</v>
      </c>
      <c r="M6" s="518">
        <v>688.97125599999993</v>
      </c>
      <c r="N6" s="518">
        <v>1813.8272269999998</v>
      </c>
      <c r="O6" s="518">
        <v>6649.2990669999999</v>
      </c>
      <c r="P6" s="518">
        <v>756.63187600000003</v>
      </c>
      <c r="Q6" s="518">
        <v>939.02048899999988</v>
      </c>
      <c r="R6" s="518">
        <v>1057.6024769999999</v>
      </c>
      <c r="S6" s="518">
        <v>2753.2550000000001</v>
      </c>
      <c r="T6" s="518">
        <v>9402.5540670000009</v>
      </c>
      <c r="U6" s="518">
        <v>968.47091999999998</v>
      </c>
      <c r="V6" s="518">
        <v>958.45866799999988</v>
      </c>
      <c r="W6" s="518">
        <v>726.26312800000005</v>
      </c>
      <c r="X6" s="518">
        <v>2653.1927159999996</v>
      </c>
      <c r="Y6" s="518">
        <v>792.55636900000002</v>
      </c>
      <c r="Z6" s="518">
        <v>705.88033900000005</v>
      </c>
      <c r="AA6" s="518">
        <v>586.03540399999997</v>
      </c>
      <c r="AB6" s="518">
        <v>2084.4721119999999</v>
      </c>
      <c r="AC6" s="518">
        <v>4737.664827999999</v>
      </c>
      <c r="AD6" s="518">
        <v>542.63726800000006</v>
      </c>
      <c r="AE6" s="518">
        <v>589.620769</v>
      </c>
      <c r="AF6" s="518">
        <v>679.50889399999994</v>
      </c>
      <c r="AG6" s="518">
        <v>1811.7669310000001</v>
      </c>
      <c r="AH6" s="518">
        <v>6549.4317589999991</v>
      </c>
      <c r="AI6" s="518">
        <v>759.48693300000002</v>
      </c>
      <c r="AJ6" s="518">
        <v>916.28854200000001</v>
      </c>
      <c r="AK6" s="518">
        <v>1040.8903230000001</v>
      </c>
      <c r="AL6" s="518">
        <v>2728.6081330000002</v>
      </c>
      <c r="AM6" s="518">
        <v>9278.0398919999989</v>
      </c>
      <c r="AN6" s="518">
        <v>1111.7563360000001</v>
      </c>
      <c r="AO6" s="518">
        <v>969.72273200000006</v>
      </c>
      <c r="AP6" s="518">
        <v>979.9126</v>
      </c>
      <c r="AQ6" s="518">
        <v>3061.3916680000002</v>
      </c>
      <c r="AR6" s="518">
        <v>789.01416500000005</v>
      </c>
      <c r="AS6" s="518">
        <v>690.475145</v>
      </c>
      <c r="AT6" s="518">
        <v>600.82336800000007</v>
      </c>
      <c r="AU6" s="518">
        <v>2080.3126780000002</v>
      </c>
      <c r="AV6" s="518">
        <v>5141.7043460000004</v>
      </c>
      <c r="AW6" s="518">
        <v>578.26605400000005</v>
      </c>
      <c r="AX6" s="518">
        <v>587.57875300000001</v>
      </c>
      <c r="AY6" s="518">
        <v>702.31052399999999</v>
      </c>
      <c r="AZ6" s="518">
        <v>1868.1553309999999</v>
      </c>
      <c r="BA6" s="518">
        <v>7009.8596770000004</v>
      </c>
      <c r="BB6" s="518">
        <v>852.63937499999997</v>
      </c>
      <c r="BC6" s="518">
        <v>912.67045600000006</v>
      </c>
      <c r="BD6" s="518">
        <v>995.95489699999996</v>
      </c>
      <c r="BE6" s="518">
        <v>2761.2647280000001</v>
      </c>
      <c r="BF6" s="518">
        <v>9771.1244050000005</v>
      </c>
      <c r="BG6" s="518">
        <v>493.08451300000161</v>
      </c>
      <c r="BH6" s="565">
        <v>5.3145332283510038E-2</v>
      </c>
      <c r="BI6" s="518">
        <v>1069.819</v>
      </c>
      <c r="BJ6" s="518">
        <v>937.26700000000005</v>
      </c>
      <c r="BK6" s="518">
        <v>903.13499999999999</v>
      </c>
      <c r="BL6" s="518">
        <v>2910.221</v>
      </c>
      <c r="BM6" s="518">
        <v>770.15399999999988</v>
      </c>
      <c r="BN6" s="518">
        <v>697.85099999999989</v>
      </c>
      <c r="BO6" s="518">
        <v>586.13499999999999</v>
      </c>
      <c r="BP6" s="518">
        <v>2054.1399999999994</v>
      </c>
      <c r="BQ6" s="518">
        <v>4964.360999999999</v>
      </c>
      <c r="BR6" s="518">
        <v>596.01900000000012</v>
      </c>
      <c r="BS6" s="518">
        <v>598.37400000000002</v>
      </c>
      <c r="BT6" s="518">
        <v>719.83199999999999</v>
      </c>
      <c r="BU6" s="518">
        <v>1914.2249999999999</v>
      </c>
      <c r="BV6" s="518">
        <v>6878.5859999999993</v>
      </c>
      <c r="BW6" s="518">
        <v>894.56499999999994</v>
      </c>
      <c r="BX6" s="518">
        <v>1003.3560000000001</v>
      </c>
      <c r="BY6" s="518">
        <v>1146.2860000000001</v>
      </c>
      <c r="BZ6" s="518">
        <v>3044.2070000000003</v>
      </c>
      <c r="CA6" s="518">
        <v>9922.7929999999997</v>
      </c>
      <c r="CB6" s="518">
        <f t="shared" si="0"/>
        <v>151.66859499999919</v>
      </c>
      <c r="CC6" s="764">
        <f t="shared" si="1"/>
        <v>1.5522123014050314E-2</v>
      </c>
      <c r="CD6" s="518">
        <v>1100.335</v>
      </c>
      <c r="CE6" s="518">
        <f t="shared" si="2"/>
        <v>30.516000000000076</v>
      </c>
      <c r="CF6" s="764">
        <f t="shared" si="3"/>
        <v>2.8524451332421725E-2</v>
      </c>
      <c r="CG6" s="518">
        <v>961.35699999999997</v>
      </c>
      <c r="CH6" s="518">
        <f t="shared" si="4"/>
        <v>24.089999999999918</v>
      </c>
      <c r="CI6" s="764">
        <f t="shared" si="5"/>
        <v>2.5702387900139359E-2</v>
      </c>
      <c r="CJ6" s="518">
        <v>894.17720199999997</v>
      </c>
      <c r="CK6" s="518">
        <f t="shared" si="6"/>
        <v>-8.9577980000000252</v>
      </c>
      <c r="CL6" s="764">
        <f t="shared" si="7"/>
        <v>-9.9185592408665649E-3</v>
      </c>
      <c r="CM6" s="518">
        <f t="shared" si="8"/>
        <v>2955.8692019999999</v>
      </c>
      <c r="CN6" s="518">
        <f t="shared" si="9"/>
        <v>45.648201999999856</v>
      </c>
      <c r="CO6" s="764">
        <f t="shared" si="10"/>
        <v>1.5685476120198383E-2</v>
      </c>
      <c r="CP6" s="518">
        <v>863.17021799999998</v>
      </c>
      <c r="CQ6" s="518">
        <f t="shared" si="11"/>
        <v>93.016218000000094</v>
      </c>
      <c r="CR6" s="764">
        <f t="shared" si="12"/>
        <v>0.13328951022496222</v>
      </c>
      <c r="CS6" s="518">
        <v>745.749099</v>
      </c>
      <c r="CT6" s="518">
        <f t="shared" si="13"/>
        <v>47.898099000000116</v>
      </c>
      <c r="CU6" s="764">
        <f t="shared" si="14"/>
        <v>6.8636569984137197E-2</v>
      </c>
      <c r="CV6" s="518">
        <v>2516.6227920000001</v>
      </c>
      <c r="CW6" s="518">
        <f t="shared" si="15"/>
        <v>1930.4877920000001</v>
      </c>
      <c r="CX6" s="764">
        <f t="shared" si="16"/>
        <v>3.2935890059457296</v>
      </c>
      <c r="CY6" s="518">
        <v>2516.6227920000001</v>
      </c>
      <c r="CZ6" s="518">
        <f t="shared" si="17"/>
        <v>462.4827920000007</v>
      </c>
      <c r="DA6" s="764">
        <f t="shared" si="18"/>
        <v>0.22514667549436787</v>
      </c>
      <c r="DB6" s="518">
        <v>2516.6227920000001</v>
      </c>
      <c r="DC6" s="518">
        <f t="shared" ref="DC6:DC20" si="20">DB6-BQ6</f>
        <v>-2447.7382079999988</v>
      </c>
      <c r="DD6" s="764">
        <f t="shared" si="19"/>
        <v>-0.49306208956197978</v>
      </c>
    </row>
    <row r="7" spans="1:108" x14ac:dyDescent="0.25">
      <c r="A7" s="5" t="s">
        <v>76</v>
      </c>
      <c r="B7" s="503">
        <v>136.559325</v>
      </c>
      <c r="C7" s="503">
        <v>126.16751500000001</v>
      </c>
      <c r="D7" s="503">
        <v>126.62295</v>
      </c>
      <c r="E7" s="504">
        <v>389.34978999999998</v>
      </c>
      <c r="F7" s="503">
        <v>117.15546400000001</v>
      </c>
      <c r="G7" s="503">
        <v>110.20679800000001</v>
      </c>
      <c r="H7" s="503">
        <v>102.63428900000001</v>
      </c>
      <c r="I7" s="504">
        <v>329.99655100000001</v>
      </c>
      <c r="J7" s="504">
        <v>719.34634099999994</v>
      </c>
      <c r="K7" s="504">
        <v>97.989226000000002</v>
      </c>
      <c r="L7" s="504">
        <v>91.936487</v>
      </c>
      <c r="M7" s="504">
        <v>100.136504</v>
      </c>
      <c r="N7" s="504">
        <v>290.06180599999999</v>
      </c>
      <c r="O7" s="504">
        <v>1009.4081469999999</v>
      </c>
      <c r="P7" s="504">
        <v>114.221864</v>
      </c>
      <c r="Q7" s="504">
        <v>125.297803</v>
      </c>
      <c r="R7" s="504">
        <v>142.77447699999999</v>
      </c>
      <c r="S7" s="504">
        <v>382.29399999999998</v>
      </c>
      <c r="T7" s="515">
        <v>1391.702147</v>
      </c>
      <c r="U7" s="503">
        <v>139.86059599999999</v>
      </c>
      <c r="V7" s="503">
        <v>131.161517</v>
      </c>
      <c r="W7" s="503">
        <v>131.11237499999999</v>
      </c>
      <c r="X7" s="504">
        <v>402.13448799999998</v>
      </c>
      <c r="Y7" s="503">
        <v>115.744388</v>
      </c>
      <c r="Z7" s="503">
        <v>107.163152</v>
      </c>
      <c r="AA7" s="503">
        <v>96.846984000000006</v>
      </c>
      <c r="AB7" s="504">
        <v>319.754524</v>
      </c>
      <c r="AC7" s="504">
        <v>721.88901199999998</v>
      </c>
      <c r="AD7" s="504">
        <v>94.228234</v>
      </c>
      <c r="AE7" s="504">
        <v>97.664968999999999</v>
      </c>
      <c r="AF7" s="504">
        <v>101.53830499999999</v>
      </c>
      <c r="AG7" s="504">
        <v>293.43150800000001</v>
      </c>
      <c r="AH7" s="504">
        <v>1015.32052</v>
      </c>
      <c r="AI7" s="504">
        <v>115.751243</v>
      </c>
      <c r="AJ7" s="504">
        <v>122.997567</v>
      </c>
      <c r="AK7" s="504">
        <v>137.86032299999999</v>
      </c>
      <c r="AL7" s="504">
        <v>376.60913300000004</v>
      </c>
      <c r="AM7" s="504">
        <v>1391.9296530000001</v>
      </c>
      <c r="AN7" s="503">
        <v>137.42263600000001</v>
      </c>
      <c r="AO7" s="503">
        <v>123.078</v>
      </c>
      <c r="AP7" s="503">
        <v>129.2936</v>
      </c>
      <c r="AQ7" s="504">
        <v>389.79423599999996</v>
      </c>
      <c r="AR7" s="503">
        <v>118.55552900000001</v>
      </c>
      <c r="AS7" s="503">
        <v>110.13500000000001</v>
      </c>
      <c r="AT7" s="503">
        <v>96.806570000000008</v>
      </c>
      <c r="AU7" s="504">
        <v>325.49709900000005</v>
      </c>
      <c r="AV7" s="504">
        <v>715.291335</v>
      </c>
      <c r="AW7" s="504">
        <v>94.832192000000006</v>
      </c>
      <c r="AX7" s="504">
        <v>95.061999999999998</v>
      </c>
      <c r="AY7" s="504">
        <v>102.053</v>
      </c>
      <c r="AZ7" s="504">
        <v>291.94719199999997</v>
      </c>
      <c r="BA7" s="504">
        <v>1007.238527</v>
      </c>
      <c r="BB7" s="504">
        <v>116.88438500000001</v>
      </c>
      <c r="BC7" s="504">
        <v>122.813427</v>
      </c>
      <c r="BD7" s="504">
        <v>131.81319300000001</v>
      </c>
      <c r="BE7" s="504">
        <v>371.51100500000001</v>
      </c>
      <c r="BF7" s="504">
        <v>1378.749532</v>
      </c>
      <c r="BG7" s="740">
        <v>-13.180121000000099</v>
      </c>
      <c r="BH7" s="546">
        <v>-9.4689562590991594E-3</v>
      </c>
      <c r="BI7" s="503">
        <v>137.96700000000001</v>
      </c>
      <c r="BJ7" s="503">
        <v>122.755</v>
      </c>
      <c r="BK7" s="503">
        <v>127.55200000000001</v>
      </c>
      <c r="BL7" s="504">
        <v>388.274</v>
      </c>
      <c r="BM7" s="503">
        <v>113.3</v>
      </c>
      <c r="BN7" s="503">
        <v>108.39999999999999</v>
      </c>
      <c r="BO7" s="503">
        <v>97.4</v>
      </c>
      <c r="BP7" s="504">
        <v>319.10000000000002</v>
      </c>
      <c r="BQ7" s="504">
        <v>707.37400000000002</v>
      </c>
      <c r="BR7" s="503">
        <v>96.4</v>
      </c>
      <c r="BS7" s="503">
        <v>97.6</v>
      </c>
      <c r="BT7" s="503">
        <v>101.4</v>
      </c>
      <c r="BU7" s="504">
        <v>295.39999999999998</v>
      </c>
      <c r="BV7" s="504">
        <v>1002.774</v>
      </c>
      <c r="BW7" s="504">
        <v>114.2</v>
      </c>
      <c r="BX7" s="504">
        <v>121.9</v>
      </c>
      <c r="BY7" s="503">
        <v>138.19999999999999</v>
      </c>
      <c r="BZ7" s="504">
        <v>374.3</v>
      </c>
      <c r="CA7" s="504">
        <v>1377.0740000000001</v>
      </c>
      <c r="CB7" s="504">
        <f t="shared" si="0"/>
        <v>-1.6755319999999756</v>
      </c>
      <c r="CC7" s="25">
        <f t="shared" si="1"/>
        <v>-1.2152548096023401E-3</v>
      </c>
      <c r="CD7" s="504">
        <v>133.11199999999999</v>
      </c>
      <c r="CE7" s="504">
        <f t="shared" si="2"/>
        <v>-4.8550000000000182</v>
      </c>
      <c r="CF7" s="25">
        <f t="shared" si="3"/>
        <v>-3.5189574318496578E-2</v>
      </c>
      <c r="CG7" s="504">
        <v>118.74799999999999</v>
      </c>
      <c r="CH7" s="504">
        <f t="shared" si="4"/>
        <v>-4.007000000000005</v>
      </c>
      <c r="CI7" s="25">
        <f t="shared" si="5"/>
        <v>-3.2642254897967536E-2</v>
      </c>
      <c r="CJ7" s="504">
        <v>125.83663899999999</v>
      </c>
      <c r="CK7" s="504">
        <f t="shared" si="6"/>
        <v>-1.7153610000000157</v>
      </c>
      <c r="CL7" s="25">
        <f t="shared" si="7"/>
        <v>-1.3448326956849093E-2</v>
      </c>
      <c r="CM7" s="504">
        <f t="shared" si="8"/>
        <v>377.696639</v>
      </c>
      <c r="CN7" s="504">
        <f t="shared" si="9"/>
        <v>-10.577360999999996</v>
      </c>
      <c r="CO7" s="25">
        <f t="shared" si="10"/>
        <v>-2.7242001782246547E-2</v>
      </c>
      <c r="CP7" s="504">
        <v>115.680751</v>
      </c>
      <c r="CQ7" s="504">
        <f t="shared" si="11"/>
        <v>2.3807510000000036</v>
      </c>
      <c r="CR7" s="25">
        <f t="shared" si="12"/>
        <v>2.1962647601476051E-2</v>
      </c>
      <c r="CS7" s="504">
        <v>109.50159000000001</v>
      </c>
      <c r="CT7" s="504">
        <f t="shared" si="13"/>
        <v>1.1015900000000158</v>
      </c>
      <c r="CU7" s="25">
        <f t="shared" si="14"/>
        <v>1.0162269372693874E-2</v>
      </c>
      <c r="CV7" s="504">
        <v>2517.6227920000001</v>
      </c>
      <c r="CW7" s="504">
        <f t="shared" si="15"/>
        <v>2420.222792</v>
      </c>
      <c r="CX7" s="25">
        <f t="shared" si="16"/>
        <v>24.848283285420944</v>
      </c>
      <c r="CY7" s="504">
        <v>2517.6227920000001</v>
      </c>
      <c r="CZ7" s="504">
        <f t="shared" si="17"/>
        <v>2198.5227920000002</v>
      </c>
      <c r="DA7" s="25">
        <f t="shared" si="18"/>
        <v>6.889761178314008</v>
      </c>
      <c r="DB7" s="504">
        <v>2517.6227920000001</v>
      </c>
      <c r="DC7" s="504">
        <f t="shared" si="20"/>
        <v>1810.2487920000001</v>
      </c>
      <c r="DD7" s="25">
        <f t="shared" si="19"/>
        <v>2.5591112933186686</v>
      </c>
    </row>
    <row r="8" spans="1:108" x14ac:dyDescent="0.25">
      <c r="A8" s="6" t="s">
        <v>31</v>
      </c>
      <c r="B8" s="740">
        <v>124.991</v>
      </c>
      <c r="C8" s="740">
        <v>115.53700000000001</v>
      </c>
      <c r="D8" s="740">
        <v>116.53400000000001</v>
      </c>
      <c r="E8" s="28">
        <v>357.06200000000001</v>
      </c>
      <c r="F8" s="740">
        <v>107.79900000000001</v>
      </c>
      <c r="G8" s="740">
        <v>101.206</v>
      </c>
      <c r="H8" s="740">
        <v>93.855000000000004</v>
      </c>
      <c r="I8" s="28">
        <v>302.86</v>
      </c>
      <c r="J8" s="203">
        <v>659.92200000000003</v>
      </c>
      <c r="K8" s="514">
        <v>89.418000000000006</v>
      </c>
      <c r="L8" s="514">
        <v>83.762</v>
      </c>
      <c r="M8" s="514">
        <v>91.225999999999999</v>
      </c>
      <c r="N8" s="28">
        <v>264.40600000000001</v>
      </c>
      <c r="O8" s="514">
        <v>924.32799999999997</v>
      </c>
      <c r="P8" s="514">
        <v>104.416</v>
      </c>
      <c r="Q8" s="514">
        <v>114.464</v>
      </c>
      <c r="R8" s="514">
        <v>130.35499999999999</v>
      </c>
      <c r="S8" s="28">
        <v>349.23500000000001</v>
      </c>
      <c r="T8" s="194">
        <v>1273.5630000000001</v>
      </c>
      <c r="U8" s="740">
        <v>127.339</v>
      </c>
      <c r="V8" s="740">
        <v>119.44</v>
      </c>
      <c r="W8" s="740">
        <v>119.73099999999999</v>
      </c>
      <c r="X8" s="28">
        <v>366.51</v>
      </c>
      <c r="Y8" s="740">
        <v>106.047</v>
      </c>
      <c r="Z8" s="740">
        <v>98.16</v>
      </c>
      <c r="AA8" s="740">
        <v>87.778000000000006</v>
      </c>
      <c r="AB8" s="28">
        <v>291.98500000000001</v>
      </c>
      <c r="AC8" s="514">
        <v>658.495</v>
      </c>
      <c r="AD8" s="740">
        <v>85.88</v>
      </c>
      <c r="AE8" s="740">
        <v>89.102000000000004</v>
      </c>
      <c r="AF8" s="38">
        <v>92.363</v>
      </c>
      <c r="AG8" s="28">
        <v>267.34500000000003</v>
      </c>
      <c r="AH8" s="732">
        <v>925.84</v>
      </c>
      <c r="AI8" s="737">
        <v>106.148</v>
      </c>
      <c r="AJ8" s="737">
        <v>113.044</v>
      </c>
      <c r="AK8" s="737">
        <v>126.43</v>
      </c>
      <c r="AL8" s="28">
        <v>345.62200000000001</v>
      </c>
      <c r="AM8" s="514">
        <v>1271.462</v>
      </c>
      <c r="AN8" s="740">
        <v>125.617</v>
      </c>
      <c r="AO8" s="740">
        <v>112.378</v>
      </c>
      <c r="AP8" s="740">
        <v>118.242</v>
      </c>
      <c r="AQ8" s="28">
        <v>356.23700000000002</v>
      </c>
      <c r="AR8" s="740">
        <v>108.79300000000001</v>
      </c>
      <c r="AS8" s="740">
        <v>101.13500000000001</v>
      </c>
      <c r="AT8" s="740">
        <v>87.668000000000006</v>
      </c>
      <c r="AU8" s="28">
        <v>297.596</v>
      </c>
      <c r="AV8" s="514">
        <v>653.83300000000008</v>
      </c>
      <c r="AW8" s="740">
        <v>85.656000000000006</v>
      </c>
      <c r="AX8" s="740">
        <v>86.561999999999998</v>
      </c>
      <c r="AY8" s="38">
        <v>93.453000000000003</v>
      </c>
      <c r="AZ8" s="28">
        <v>265.67100000000005</v>
      </c>
      <c r="BA8" s="732">
        <v>919.50400000000013</v>
      </c>
      <c r="BB8" s="737">
        <v>106.88500000000001</v>
      </c>
      <c r="BC8" s="737">
        <v>112.42400000000001</v>
      </c>
      <c r="BD8" s="737">
        <v>122.63800000000001</v>
      </c>
      <c r="BE8" s="28">
        <v>341.947</v>
      </c>
      <c r="BF8" s="514">
        <v>1261.451</v>
      </c>
      <c r="BG8" s="740">
        <v>-10.010999999999967</v>
      </c>
      <c r="BH8" s="546">
        <v>-7.8736132106189682E-3</v>
      </c>
      <c r="BI8" s="740">
        <v>126.167</v>
      </c>
      <c r="BJ8" s="740">
        <v>112.755</v>
      </c>
      <c r="BK8" s="740">
        <v>116.852</v>
      </c>
      <c r="BL8" s="28">
        <v>355.774</v>
      </c>
      <c r="BM8" s="740">
        <v>103.8</v>
      </c>
      <c r="BN8" s="740">
        <v>99.3</v>
      </c>
      <c r="BO8" s="740">
        <v>87.9</v>
      </c>
      <c r="BP8" s="28">
        <v>291</v>
      </c>
      <c r="BQ8" s="514">
        <v>646.774</v>
      </c>
      <c r="BR8" s="740">
        <v>87.5</v>
      </c>
      <c r="BS8" s="740">
        <v>88.3</v>
      </c>
      <c r="BT8" s="740">
        <v>92.4</v>
      </c>
      <c r="BU8" s="28">
        <v>268.20000000000005</v>
      </c>
      <c r="BV8" s="732">
        <v>914.97400000000005</v>
      </c>
      <c r="BW8" s="732">
        <v>104.5</v>
      </c>
      <c r="BX8" s="732">
        <v>111.7</v>
      </c>
      <c r="BY8" s="740">
        <v>126.2</v>
      </c>
      <c r="BZ8" s="28">
        <v>342.4</v>
      </c>
      <c r="CA8" s="514">
        <v>1257.3</v>
      </c>
      <c r="CB8" s="514">
        <f t="shared" si="0"/>
        <v>-4.1510000000000673</v>
      </c>
      <c r="CC8" s="529">
        <f t="shared" si="1"/>
        <v>-3.2906549679694789E-3</v>
      </c>
      <c r="CD8" s="514">
        <v>121.61199999999999</v>
      </c>
      <c r="CE8" s="514">
        <f t="shared" si="2"/>
        <v>-4.5550000000000068</v>
      </c>
      <c r="CF8" s="529">
        <f t="shared" si="3"/>
        <v>-3.6102942924853623E-2</v>
      </c>
      <c r="CG8" s="514">
        <v>108.44799999999999</v>
      </c>
      <c r="CH8" s="514">
        <f t="shared" si="4"/>
        <v>-4.3070000000000022</v>
      </c>
      <c r="CI8" s="529">
        <f t="shared" si="5"/>
        <v>-3.8197862622500134E-2</v>
      </c>
      <c r="CJ8" s="514">
        <v>114.95499999999998</v>
      </c>
      <c r="CK8" s="514">
        <f t="shared" si="6"/>
        <v>-1.8970000000000198</v>
      </c>
      <c r="CL8" s="529">
        <f t="shared" si="7"/>
        <v>-1.6234210796563342E-2</v>
      </c>
      <c r="CM8" s="514">
        <f t="shared" si="8"/>
        <v>345.01499999999999</v>
      </c>
      <c r="CN8" s="514">
        <f t="shared" si="9"/>
        <v>-10.759000000000015</v>
      </c>
      <c r="CO8" s="529">
        <f t="shared" si="10"/>
        <v>-3.0241108119199309E-2</v>
      </c>
      <c r="CP8" s="514">
        <v>105.673</v>
      </c>
      <c r="CQ8" s="514">
        <f t="shared" si="11"/>
        <v>1.8730000000000047</v>
      </c>
      <c r="CR8" s="529">
        <f t="shared" si="12"/>
        <v>1.8862034239677791E-2</v>
      </c>
      <c r="CS8" s="514">
        <v>100.04</v>
      </c>
      <c r="CT8" s="514">
        <f t="shared" si="13"/>
        <v>0.74000000000000909</v>
      </c>
      <c r="CU8" s="529">
        <f t="shared" si="14"/>
        <v>7.4521651560927405E-3</v>
      </c>
      <c r="CV8" s="514">
        <v>2518.6227920000001</v>
      </c>
      <c r="CW8" s="514">
        <f t="shared" si="15"/>
        <v>2430.722792</v>
      </c>
      <c r="CX8" s="529">
        <f t="shared" si="16"/>
        <v>27.653274084186574</v>
      </c>
      <c r="CY8" s="514">
        <v>2518.6227920000001</v>
      </c>
      <c r="CZ8" s="514">
        <f t="shared" si="17"/>
        <v>2227.6227920000001</v>
      </c>
      <c r="DA8" s="529">
        <f t="shared" si="18"/>
        <v>7.655061140893471</v>
      </c>
      <c r="DB8" s="514">
        <v>2518.6227920000001</v>
      </c>
      <c r="DC8" s="514">
        <f t="shared" si="20"/>
        <v>1871.8487920000002</v>
      </c>
      <c r="DD8" s="529">
        <f t="shared" si="19"/>
        <v>2.8941311679195518</v>
      </c>
    </row>
    <row r="9" spans="1:108" x14ac:dyDescent="0.25">
      <c r="A9" s="6" t="s">
        <v>35</v>
      </c>
      <c r="B9" s="200">
        <v>11.568325</v>
      </c>
      <c r="C9" s="200">
        <v>10.630515000000001</v>
      </c>
      <c r="D9" s="200">
        <v>10.088950000000001</v>
      </c>
      <c r="E9" s="204">
        <v>32.287790000000001</v>
      </c>
      <c r="F9" s="200">
        <v>9.3564640000000008</v>
      </c>
      <c r="G9" s="200">
        <v>9.0007979999999996</v>
      </c>
      <c r="H9" s="200">
        <v>8.7792890000000003</v>
      </c>
      <c r="I9" s="204">
        <v>27.136550999999997</v>
      </c>
      <c r="J9" s="533">
        <v>59.424340999999998</v>
      </c>
      <c r="K9" s="533">
        <v>8.5712259999999993</v>
      </c>
      <c r="L9" s="533">
        <v>8.1744869999999992</v>
      </c>
      <c r="M9" s="533">
        <v>8.9105039999999995</v>
      </c>
      <c r="N9" s="533">
        <v>25.655805999999998</v>
      </c>
      <c r="O9" s="533">
        <v>85.080146999999997</v>
      </c>
      <c r="P9" s="533">
        <v>9.8058639999999997</v>
      </c>
      <c r="Q9" s="533">
        <v>10.833803</v>
      </c>
      <c r="R9" s="533">
        <v>12.419477000000001</v>
      </c>
      <c r="S9" s="533">
        <v>33.058999999999997</v>
      </c>
      <c r="T9" s="205">
        <v>118.139</v>
      </c>
      <c r="U9" s="200">
        <v>12.521596000000001</v>
      </c>
      <c r="V9" s="200">
        <v>11.721517</v>
      </c>
      <c r="W9" s="200">
        <v>11.381375</v>
      </c>
      <c r="X9" s="204">
        <v>35.624487999999999</v>
      </c>
      <c r="Y9" s="200">
        <v>9.6973880000000001</v>
      </c>
      <c r="Z9" s="200">
        <v>9.003152</v>
      </c>
      <c r="AA9" s="200">
        <v>9.0689840000000004</v>
      </c>
      <c r="AB9" s="204">
        <v>27.769524000000001</v>
      </c>
      <c r="AC9" s="533">
        <v>63.394012000000004</v>
      </c>
      <c r="AD9" s="533">
        <v>8.3482339999999997</v>
      </c>
      <c r="AE9" s="533">
        <v>8.5629690000000007</v>
      </c>
      <c r="AF9" s="533">
        <v>9.1753049999999998</v>
      </c>
      <c r="AG9" s="533">
        <v>26.086507999999998</v>
      </c>
      <c r="AH9" s="533">
        <v>89.480519999999999</v>
      </c>
      <c r="AI9" s="533">
        <v>9.6032430000000009</v>
      </c>
      <c r="AJ9" s="533">
        <v>9.9535669999999996</v>
      </c>
      <c r="AK9" s="533">
        <v>11.430323</v>
      </c>
      <c r="AL9" s="533">
        <v>30.987133</v>
      </c>
      <c r="AM9" s="533">
        <v>120.467653</v>
      </c>
      <c r="AN9" s="200">
        <v>11.805636</v>
      </c>
      <c r="AO9" s="200">
        <v>10.7</v>
      </c>
      <c r="AP9" s="200">
        <v>11.051600000000001</v>
      </c>
      <c r="AQ9" s="204">
        <v>33.557236000000003</v>
      </c>
      <c r="AR9" s="200">
        <v>9.7625289999999989</v>
      </c>
      <c r="AS9" s="200">
        <v>9</v>
      </c>
      <c r="AT9" s="200">
        <v>9.1385699999999996</v>
      </c>
      <c r="AU9" s="204">
        <v>27.901099000000002</v>
      </c>
      <c r="AV9" s="533">
        <v>61.458335000000005</v>
      </c>
      <c r="AW9" s="533">
        <v>9.1761920000000003</v>
      </c>
      <c r="AX9" s="533">
        <v>8.5</v>
      </c>
      <c r="AY9" s="533">
        <v>8.6</v>
      </c>
      <c r="AZ9" s="533">
        <v>26.276192000000002</v>
      </c>
      <c r="BA9" s="533">
        <v>87.734527000000014</v>
      </c>
      <c r="BB9" s="533">
        <v>9.9993850000000002</v>
      </c>
      <c r="BC9" s="533">
        <v>10.389427000000001</v>
      </c>
      <c r="BD9" s="533">
        <v>9.1751930000000002</v>
      </c>
      <c r="BE9" s="533">
        <v>29.564005000000002</v>
      </c>
      <c r="BF9" s="533">
        <v>117.29853200000002</v>
      </c>
      <c r="BG9" s="740">
        <v>-3.1691209999999757</v>
      </c>
      <c r="BH9" s="546">
        <v>-2.6306821134798541E-2</v>
      </c>
      <c r="BI9" s="200">
        <v>11.8</v>
      </c>
      <c r="BJ9" s="200">
        <v>10</v>
      </c>
      <c r="BK9" s="200">
        <v>10.7</v>
      </c>
      <c r="BL9" s="204">
        <v>32.5</v>
      </c>
      <c r="BM9" s="200">
        <v>9.5</v>
      </c>
      <c r="BN9" s="200">
        <v>9.1</v>
      </c>
      <c r="BO9" s="200">
        <v>9.5</v>
      </c>
      <c r="BP9" s="204">
        <v>28.1</v>
      </c>
      <c r="BQ9" s="533">
        <v>60.6</v>
      </c>
      <c r="BR9" s="200">
        <v>8.9</v>
      </c>
      <c r="BS9" s="200">
        <v>9.3000000000000007</v>
      </c>
      <c r="BT9" s="200">
        <v>9</v>
      </c>
      <c r="BU9" s="533">
        <v>27.200000000000003</v>
      </c>
      <c r="BV9" s="533">
        <v>87.800000000000011</v>
      </c>
      <c r="BW9" s="533">
        <v>9.6999999999999993</v>
      </c>
      <c r="BX9" s="533">
        <v>10.199999999999999</v>
      </c>
      <c r="BY9" s="200">
        <v>12</v>
      </c>
      <c r="BZ9" s="533">
        <v>31.9</v>
      </c>
      <c r="CA9" s="533">
        <v>119.7</v>
      </c>
      <c r="CB9" s="533">
        <f t="shared" si="0"/>
        <v>2.40146799999998</v>
      </c>
      <c r="CC9" s="220">
        <f t="shared" si="1"/>
        <v>2.0473129194830669E-2</v>
      </c>
      <c r="CD9" s="533">
        <v>11.5</v>
      </c>
      <c r="CE9" s="533">
        <f t="shared" si="2"/>
        <v>-0.30000000000000071</v>
      </c>
      <c r="CF9" s="220">
        <f t="shared" si="3"/>
        <v>-2.5423728813559379E-2</v>
      </c>
      <c r="CG9" s="533">
        <v>10.3</v>
      </c>
      <c r="CH9" s="533">
        <f t="shared" si="4"/>
        <v>0.30000000000000071</v>
      </c>
      <c r="CI9" s="220">
        <f t="shared" si="5"/>
        <v>3.0000000000000072E-2</v>
      </c>
      <c r="CJ9" s="533">
        <v>10.881639</v>
      </c>
      <c r="CK9" s="533">
        <f t="shared" si="6"/>
        <v>0.18163900000000055</v>
      </c>
      <c r="CL9" s="220">
        <f t="shared" si="7"/>
        <v>1.6975607476635568E-2</v>
      </c>
      <c r="CM9" s="533">
        <f t="shared" si="8"/>
        <v>32.681639000000004</v>
      </c>
      <c r="CN9" s="533">
        <f t="shared" si="9"/>
        <v>0.1816390000000041</v>
      </c>
      <c r="CO9" s="220">
        <f t="shared" si="10"/>
        <v>5.5888923076924339E-3</v>
      </c>
      <c r="CP9" s="533">
        <v>10.007751000000001</v>
      </c>
      <c r="CQ9" s="533">
        <f t="shared" si="11"/>
        <v>0.50775100000000073</v>
      </c>
      <c r="CR9" s="220">
        <f t="shared" si="12"/>
        <v>5.5796813186813267E-2</v>
      </c>
      <c r="CS9" s="533">
        <v>9.4615900000000011</v>
      </c>
      <c r="CT9" s="533">
        <f t="shared" si="13"/>
        <v>0.36159000000000141</v>
      </c>
      <c r="CU9" s="220">
        <f t="shared" si="14"/>
        <v>3.9735164835164989E-2</v>
      </c>
      <c r="CV9" s="533">
        <v>2519.6227920000001</v>
      </c>
      <c r="CW9" s="533">
        <f t="shared" si="15"/>
        <v>2510.1227920000001</v>
      </c>
      <c r="CX9" s="220">
        <f t="shared" si="16"/>
        <v>264.2234517894737</v>
      </c>
      <c r="CY9" s="533">
        <v>2519.6227920000001</v>
      </c>
      <c r="CZ9" s="533">
        <f t="shared" si="17"/>
        <v>2491.5227920000002</v>
      </c>
      <c r="DA9" s="220">
        <f t="shared" si="18"/>
        <v>88.666291530249111</v>
      </c>
      <c r="DB9" s="533">
        <v>2519.6227920000001</v>
      </c>
      <c r="DC9" s="533">
        <f t="shared" si="20"/>
        <v>2459.0227920000002</v>
      </c>
      <c r="DD9" s="220">
        <f t="shared" si="19"/>
        <v>40.577933861386143</v>
      </c>
    </row>
    <row r="10" spans="1:108" x14ac:dyDescent="0.25">
      <c r="A10" s="5" t="s">
        <v>77</v>
      </c>
      <c r="B10" s="503">
        <v>106.319</v>
      </c>
      <c r="C10" s="503">
        <v>170.51</v>
      </c>
      <c r="D10" s="503">
        <v>165.57599999999999</v>
      </c>
      <c r="E10" s="504">
        <v>442.40499999999997</v>
      </c>
      <c r="F10" s="503">
        <v>152.55600000000001</v>
      </c>
      <c r="G10" s="503">
        <v>155.51599999999999</v>
      </c>
      <c r="H10" s="503">
        <v>134.50399999999999</v>
      </c>
      <c r="I10" s="504">
        <v>442.57600000000002</v>
      </c>
      <c r="J10" s="504">
        <v>884.98099999999999</v>
      </c>
      <c r="K10" s="504">
        <v>124.405</v>
      </c>
      <c r="L10" s="504">
        <v>126.4</v>
      </c>
      <c r="M10" s="504">
        <v>161.964</v>
      </c>
      <c r="N10" s="504">
        <v>412.76900000000001</v>
      </c>
      <c r="O10" s="504">
        <v>1297.75</v>
      </c>
      <c r="P10" s="504">
        <v>124.405</v>
      </c>
      <c r="Q10" s="504">
        <v>196.1</v>
      </c>
      <c r="R10" s="504">
        <v>207.8</v>
      </c>
      <c r="S10" s="504">
        <v>528.30500000000006</v>
      </c>
      <c r="T10" s="515">
        <v>1826.0550000000001</v>
      </c>
      <c r="U10" s="503">
        <v>118.898</v>
      </c>
      <c r="V10" s="503">
        <v>188.53900000000002</v>
      </c>
      <c r="W10" s="503">
        <v>190.50699999999998</v>
      </c>
      <c r="X10" s="504">
        <v>497.94399999999996</v>
      </c>
      <c r="Y10" s="503">
        <v>161.47399999999999</v>
      </c>
      <c r="Z10" s="503">
        <v>151.053</v>
      </c>
      <c r="AA10" s="503">
        <v>140.44400000000002</v>
      </c>
      <c r="AB10" s="504">
        <v>452.971</v>
      </c>
      <c r="AC10" s="504">
        <v>950.91499999999996</v>
      </c>
      <c r="AD10" s="504">
        <v>119.157</v>
      </c>
      <c r="AE10" s="504">
        <v>133.19999999999999</v>
      </c>
      <c r="AF10" s="504">
        <v>164.07</v>
      </c>
      <c r="AG10" s="504">
        <v>416.42699999999996</v>
      </c>
      <c r="AH10" s="504">
        <v>1367.3419999999999</v>
      </c>
      <c r="AI10" s="504">
        <v>124.405</v>
      </c>
      <c r="AJ10" s="504">
        <v>165.3</v>
      </c>
      <c r="AK10" s="504">
        <v>189.1</v>
      </c>
      <c r="AL10" s="504">
        <v>478.80500000000006</v>
      </c>
      <c r="AM10" s="504">
        <v>1846.1469999999999</v>
      </c>
      <c r="AN10" s="503">
        <v>203.702</v>
      </c>
      <c r="AO10" s="503">
        <v>177.32</v>
      </c>
      <c r="AP10" s="503">
        <v>198.5</v>
      </c>
      <c r="AQ10" s="504">
        <v>579.52199999999993</v>
      </c>
      <c r="AR10" s="503">
        <v>157.256</v>
      </c>
      <c r="AS10" s="503">
        <v>158.80000000000001</v>
      </c>
      <c r="AT10" s="503">
        <v>139.80000000000001</v>
      </c>
      <c r="AU10" s="504">
        <v>455.85600000000005</v>
      </c>
      <c r="AV10" s="504">
        <v>1035.3779999999999</v>
      </c>
      <c r="AW10" s="504">
        <v>127.7</v>
      </c>
      <c r="AX10" s="504">
        <v>138.971</v>
      </c>
      <c r="AY10" s="504">
        <v>165.3</v>
      </c>
      <c r="AZ10" s="504">
        <v>431.971</v>
      </c>
      <c r="BA10" s="504">
        <v>1467.3489999999999</v>
      </c>
      <c r="BB10" s="504">
        <v>189.6</v>
      </c>
      <c r="BC10" s="504">
        <v>176.35400000000001</v>
      </c>
      <c r="BD10" s="504">
        <v>177.4</v>
      </c>
      <c r="BE10" s="504">
        <v>543.35400000000004</v>
      </c>
      <c r="BF10" s="504">
        <v>2010.703</v>
      </c>
      <c r="BG10" s="740">
        <v>164.55600000000004</v>
      </c>
      <c r="BH10" s="546">
        <v>8.9134830541663268E-2</v>
      </c>
      <c r="BI10" s="503">
        <v>179.74099999999999</v>
      </c>
      <c r="BJ10" s="503">
        <v>167.52799999999999</v>
      </c>
      <c r="BK10" s="503">
        <v>177.00400000000002</v>
      </c>
      <c r="BL10" s="504">
        <v>524.27300000000002</v>
      </c>
      <c r="BM10" s="503">
        <v>160.4</v>
      </c>
      <c r="BN10" s="503">
        <v>154.80000000000001</v>
      </c>
      <c r="BO10" s="503">
        <v>137.19999999999999</v>
      </c>
      <c r="BP10" s="504">
        <v>452.40000000000003</v>
      </c>
      <c r="BQ10" s="504">
        <v>976.673</v>
      </c>
      <c r="BR10" s="503">
        <v>135.6</v>
      </c>
      <c r="BS10" s="503">
        <v>126</v>
      </c>
      <c r="BT10" s="503">
        <v>140.9</v>
      </c>
      <c r="BU10" s="504">
        <v>402.5</v>
      </c>
      <c r="BV10" s="504">
        <v>1379.173</v>
      </c>
      <c r="BW10" s="504">
        <v>159.80000000000001</v>
      </c>
      <c r="BX10" s="504">
        <v>177.4</v>
      </c>
      <c r="BY10" s="503">
        <v>189.5</v>
      </c>
      <c r="BZ10" s="504">
        <v>526.70000000000005</v>
      </c>
      <c r="CA10" s="504">
        <v>1906</v>
      </c>
      <c r="CB10" s="504">
        <f t="shared" si="0"/>
        <v>-104.70299999999997</v>
      </c>
      <c r="CC10" s="25">
        <f t="shared" si="1"/>
        <v>-5.2072832238276849E-2</v>
      </c>
      <c r="CD10" s="504">
        <v>172.1</v>
      </c>
      <c r="CE10" s="504">
        <f t="shared" si="2"/>
        <v>-7.6409999999999911</v>
      </c>
      <c r="CF10" s="25">
        <f t="shared" si="3"/>
        <v>-4.2511168848509757E-2</v>
      </c>
      <c r="CG10" s="504">
        <v>164.8</v>
      </c>
      <c r="CH10" s="504">
        <f t="shared" si="4"/>
        <v>-2.7279999999999802</v>
      </c>
      <c r="CI10" s="25">
        <f t="shared" si="5"/>
        <v>-1.6283845088582091E-2</v>
      </c>
      <c r="CJ10" s="504">
        <v>174.37</v>
      </c>
      <c r="CK10" s="504">
        <f t="shared" si="6"/>
        <v>-2.6340000000000146</v>
      </c>
      <c r="CL10" s="25">
        <f t="shared" si="7"/>
        <v>-1.4881019637974363E-2</v>
      </c>
      <c r="CM10" s="504">
        <f t="shared" si="8"/>
        <v>511.27</v>
      </c>
      <c r="CN10" s="504">
        <f t="shared" si="9"/>
        <v>-13.003000000000043</v>
      </c>
      <c r="CO10" s="25">
        <f t="shared" si="10"/>
        <v>-2.4801963862338978E-2</v>
      </c>
      <c r="CP10" s="504">
        <v>163.285</v>
      </c>
      <c r="CQ10" s="504">
        <f t="shared" si="11"/>
        <v>2.8849999999999909</v>
      </c>
      <c r="CR10" s="25">
        <f t="shared" si="12"/>
        <v>1.8636950904392706E-2</v>
      </c>
      <c r="CS10" s="504">
        <v>144.93600000000001</v>
      </c>
      <c r="CT10" s="504">
        <f t="shared" si="13"/>
        <v>-9.8640000000000043</v>
      </c>
      <c r="CU10" s="25">
        <f t="shared" si="14"/>
        <v>-6.3720930232558162E-2</v>
      </c>
      <c r="CV10" s="504">
        <v>2520.6227920000001</v>
      </c>
      <c r="CW10" s="504">
        <f t="shared" si="15"/>
        <v>2383.4227920000003</v>
      </c>
      <c r="CX10" s="25">
        <f t="shared" si="16"/>
        <v>17.371886239067059</v>
      </c>
      <c r="CY10" s="504">
        <v>2520.6227920000001</v>
      </c>
      <c r="CZ10" s="504">
        <f t="shared" si="17"/>
        <v>2068.222792</v>
      </c>
      <c r="DA10" s="25">
        <f t="shared" si="18"/>
        <v>4.5716684173297963</v>
      </c>
      <c r="DB10" s="504">
        <v>2520.6227920000001</v>
      </c>
      <c r="DC10" s="504">
        <f t="shared" si="20"/>
        <v>1543.9497920000001</v>
      </c>
      <c r="DD10" s="25">
        <f t="shared" si="19"/>
        <v>1.5808257134168755</v>
      </c>
    </row>
    <row r="11" spans="1:108" x14ac:dyDescent="0.25">
      <c r="A11" s="6" t="s">
        <v>36</v>
      </c>
      <c r="B11" s="514">
        <v>106.319</v>
      </c>
      <c r="C11" s="514">
        <v>170.51</v>
      </c>
      <c r="D11" s="514">
        <v>165.57599999999999</v>
      </c>
      <c r="E11" s="28">
        <v>442.40499999999997</v>
      </c>
      <c r="F11" s="740">
        <v>152.55600000000001</v>
      </c>
      <c r="G11" s="740">
        <v>155.51599999999999</v>
      </c>
      <c r="H11" s="740">
        <v>134.50399999999999</v>
      </c>
      <c r="I11" s="28">
        <v>442.57600000000002</v>
      </c>
      <c r="J11" s="514">
        <v>884.98099999999999</v>
      </c>
      <c r="K11" s="514">
        <v>124.405</v>
      </c>
      <c r="L11" s="514">
        <v>126.4</v>
      </c>
      <c r="M11" s="46">
        <v>161.964</v>
      </c>
      <c r="N11" s="49">
        <v>412.76900000000001</v>
      </c>
      <c r="O11" s="49">
        <v>1297.75</v>
      </c>
      <c r="P11" s="514">
        <v>124.405</v>
      </c>
      <c r="Q11" s="514">
        <v>196.1</v>
      </c>
      <c r="R11" s="514">
        <v>207.8</v>
      </c>
      <c r="S11" s="514">
        <v>528.30500000000006</v>
      </c>
      <c r="T11" s="515">
        <v>1826.0550000000001</v>
      </c>
      <c r="U11" s="740">
        <v>118.898</v>
      </c>
      <c r="V11" s="740">
        <v>188.53900000000002</v>
      </c>
      <c r="W11" s="740">
        <v>190.50699999999998</v>
      </c>
      <c r="X11" s="28">
        <v>497.94399999999996</v>
      </c>
      <c r="Y11" s="740">
        <v>161.47399999999999</v>
      </c>
      <c r="Z11" s="740">
        <v>151.053</v>
      </c>
      <c r="AA11" s="740">
        <v>140.44400000000002</v>
      </c>
      <c r="AB11" s="28">
        <v>452.971</v>
      </c>
      <c r="AC11" s="514">
        <v>950.91499999999996</v>
      </c>
      <c r="AD11" s="493">
        <v>119.157</v>
      </c>
      <c r="AE11" s="493">
        <v>133.19999999999999</v>
      </c>
      <c r="AF11" s="47">
        <v>164.07</v>
      </c>
      <c r="AG11" s="49">
        <v>416.42699999999996</v>
      </c>
      <c r="AH11" s="49">
        <v>1367.3419999999999</v>
      </c>
      <c r="AI11" s="514">
        <v>124.405</v>
      </c>
      <c r="AJ11" s="514">
        <v>165.3</v>
      </c>
      <c r="AK11" s="514">
        <v>189.1</v>
      </c>
      <c r="AL11" s="514">
        <v>478.80500000000006</v>
      </c>
      <c r="AM11" s="514">
        <v>1846.1469999999999</v>
      </c>
      <c r="AN11" s="740">
        <v>203.702</v>
      </c>
      <c r="AO11" s="740">
        <v>177.32</v>
      </c>
      <c r="AP11" s="740">
        <v>198.5</v>
      </c>
      <c r="AQ11" s="28">
        <v>579.52199999999993</v>
      </c>
      <c r="AR11" s="740">
        <v>157.256</v>
      </c>
      <c r="AS11" s="740">
        <v>158.80000000000001</v>
      </c>
      <c r="AT11" s="740">
        <v>139.80000000000001</v>
      </c>
      <c r="AU11" s="28">
        <v>455.85600000000005</v>
      </c>
      <c r="AV11" s="514">
        <v>1035.3779999999999</v>
      </c>
      <c r="AW11" s="38">
        <v>127.7</v>
      </c>
      <c r="AX11" s="38">
        <v>138.971</v>
      </c>
      <c r="AY11" s="47">
        <v>165.3</v>
      </c>
      <c r="AZ11" s="49">
        <v>431.971</v>
      </c>
      <c r="BA11" s="49">
        <v>1467.3489999999999</v>
      </c>
      <c r="BB11" s="514">
        <v>189.6</v>
      </c>
      <c r="BC11" s="514">
        <v>176.35400000000001</v>
      </c>
      <c r="BD11" s="514">
        <v>177.4</v>
      </c>
      <c r="BE11" s="514">
        <v>543.35400000000004</v>
      </c>
      <c r="BF11" s="514">
        <v>2010.703</v>
      </c>
      <c r="BG11" s="740">
        <v>164.55600000000004</v>
      </c>
      <c r="BH11" s="546">
        <v>8.9134830541663268E-2</v>
      </c>
      <c r="BI11" s="740">
        <v>179.74099999999999</v>
      </c>
      <c r="BJ11" s="740">
        <v>167.52799999999999</v>
      </c>
      <c r="BK11" s="740">
        <v>177.00400000000002</v>
      </c>
      <c r="BL11" s="28">
        <v>524.27300000000002</v>
      </c>
      <c r="BM11" s="740">
        <v>160.4</v>
      </c>
      <c r="BN11" s="740">
        <v>154.80000000000001</v>
      </c>
      <c r="BO11" s="740">
        <v>137.19999999999999</v>
      </c>
      <c r="BP11" s="28">
        <v>452.40000000000003</v>
      </c>
      <c r="BQ11" s="514">
        <v>976.673</v>
      </c>
      <c r="BR11" s="740">
        <v>135.6</v>
      </c>
      <c r="BS11" s="740">
        <v>126</v>
      </c>
      <c r="BT11" s="740">
        <v>140.9</v>
      </c>
      <c r="BU11" s="49">
        <v>402.5</v>
      </c>
      <c r="BV11" s="49">
        <v>1379.173</v>
      </c>
      <c r="BW11" s="49">
        <v>159.80000000000001</v>
      </c>
      <c r="BX11" s="49">
        <v>177.4</v>
      </c>
      <c r="BY11" s="740">
        <v>189.5</v>
      </c>
      <c r="BZ11" s="514">
        <v>526.70000000000005</v>
      </c>
      <c r="CA11" s="514">
        <v>1906</v>
      </c>
      <c r="CB11" s="514">
        <f t="shared" si="0"/>
        <v>-104.70299999999997</v>
      </c>
      <c r="CC11" s="529">
        <f t="shared" si="1"/>
        <v>-5.2072832238276849E-2</v>
      </c>
      <c r="CD11" s="514">
        <v>172.1</v>
      </c>
      <c r="CE11" s="514">
        <f t="shared" si="2"/>
        <v>-7.6409999999999911</v>
      </c>
      <c r="CF11" s="529">
        <f t="shared" si="3"/>
        <v>-4.2511168848509757E-2</v>
      </c>
      <c r="CG11" s="514">
        <v>164.8</v>
      </c>
      <c r="CH11" s="514">
        <f t="shared" si="4"/>
        <v>-2.7279999999999802</v>
      </c>
      <c r="CI11" s="529">
        <f t="shared" si="5"/>
        <v>-1.6283845088582091E-2</v>
      </c>
      <c r="CJ11" s="514">
        <v>174.37</v>
      </c>
      <c r="CK11" s="514">
        <f t="shared" si="6"/>
        <v>-2.6340000000000146</v>
      </c>
      <c r="CL11" s="529">
        <f t="shared" si="7"/>
        <v>-1.4881019637974363E-2</v>
      </c>
      <c r="CM11" s="514">
        <f t="shared" si="8"/>
        <v>511.27</v>
      </c>
      <c r="CN11" s="514">
        <f t="shared" si="9"/>
        <v>-13.003000000000043</v>
      </c>
      <c r="CO11" s="529">
        <f t="shared" si="10"/>
        <v>-2.4801963862338978E-2</v>
      </c>
      <c r="CP11" s="514">
        <v>163.285</v>
      </c>
      <c r="CQ11" s="514">
        <f t="shared" si="11"/>
        <v>2.8849999999999909</v>
      </c>
      <c r="CR11" s="529">
        <f t="shared" si="12"/>
        <v>1.8636950904392706E-2</v>
      </c>
      <c r="CS11" s="514">
        <v>144.93600000000001</v>
      </c>
      <c r="CT11" s="514">
        <f t="shared" si="13"/>
        <v>-9.8640000000000043</v>
      </c>
      <c r="CU11" s="529">
        <f t="shared" si="14"/>
        <v>-6.3720930232558162E-2</v>
      </c>
      <c r="CV11" s="514">
        <v>2521.6227920000001</v>
      </c>
      <c r="CW11" s="514">
        <f t="shared" si="15"/>
        <v>2384.4227920000003</v>
      </c>
      <c r="CX11" s="529">
        <f t="shared" si="16"/>
        <v>17.379174868804668</v>
      </c>
      <c r="CY11" s="514">
        <v>2521.6227920000001</v>
      </c>
      <c r="CZ11" s="514">
        <f t="shared" si="17"/>
        <v>2069.222792</v>
      </c>
      <c r="DA11" s="529">
        <f t="shared" si="18"/>
        <v>4.5738788505747126</v>
      </c>
      <c r="DB11" s="514">
        <v>2521.6227920000001</v>
      </c>
      <c r="DC11" s="514">
        <f t="shared" si="20"/>
        <v>1544.9497920000001</v>
      </c>
      <c r="DD11" s="529">
        <f t="shared" si="19"/>
        <v>1.5818495975623368</v>
      </c>
    </row>
    <row r="12" spans="1:108" x14ac:dyDescent="0.25">
      <c r="A12" s="5" t="s">
        <v>79</v>
      </c>
      <c r="B12" s="503">
        <v>30.928000000000001</v>
      </c>
      <c r="C12" s="503">
        <v>28.605</v>
      </c>
      <c r="D12" s="503">
        <v>28.254999999999999</v>
      </c>
      <c r="E12" s="504">
        <v>87.787999999999997</v>
      </c>
      <c r="F12" s="503">
        <v>25.716999999999999</v>
      </c>
      <c r="G12" s="503">
        <v>21.634</v>
      </c>
      <c r="H12" s="503">
        <v>16.884</v>
      </c>
      <c r="I12" s="504">
        <v>64.234999999999999</v>
      </c>
      <c r="J12" s="504">
        <v>152.023</v>
      </c>
      <c r="K12" s="504">
        <v>16.288</v>
      </c>
      <c r="L12" s="504">
        <v>19.261000000000003</v>
      </c>
      <c r="M12" s="504">
        <v>20.965</v>
      </c>
      <c r="N12" s="504">
        <v>56.514000000000003</v>
      </c>
      <c r="O12" s="504">
        <v>208.53700000000001</v>
      </c>
      <c r="P12" s="504">
        <v>16.288</v>
      </c>
      <c r="Q12" s="504">
        <v>27.548999999999999</v>
      </c>
      <c r="R12" s="504">
        <v>31.363999999999997</v>
      </c>
      <c r="S12" s="504">
        <v>75.200999999999993</v>
      </c>
      <c r="T12" s="515">
        <v>283.738</v>
      </c>
      <c r="U12" s="503">
        <v>30.925000000000001</v>
      </c>
      <c r="V12" s="503">
        <v>29.295999999999999</v>
      </c>
      <c r="W12" s="503">
        <v>29.648</v>
      </c>
      <c r="X12" s="504">
        <v>89.869</v>
      </c>
      <c r="Y12" s="503">
        <v>24.59</v>
      </c>
      <c r="Z12" s="503">
        <v>21.683</v>
      </c>
      <c r="AA12" s="503">
        <v>16.937999999999999</v>
      </c>
      <c r="AB12" s="504">
        <v>63.210999999999999</v>
      </c>
      <c r="AC12" s="504">
        <v>153.07999999999998</v>
      </c>
      <c r="AD12" s="504">
        <v>16.488</v>
      </c>
      <c r="AE12" s="504">
        <v>19.786000000000001</v>
      </c>
      <c r="AF12" s="504">
        <v>23.056999999999999</v>
      </c>
      <c r="AG12" s="49">
        <v>59.331000000000003</v>
      </c>
      <c r="AH12" s="49">
        <v>212.411</v>
      </c>
      <c r="AI12" s="504">
        <v>16.288</v>
      </c>
      <c r="AJ12" s="504">
        <v>28.244</v>
      </c>
      <c r="AK12" s="504">
        <v>33.781999999999996</v>
      </c>
      <c r="AL12" s="504">
        <v>78.313999999999993</v>
      </c>
      <c r="AM12" s="504">
        <v>290.72500000000002</v>
      </c>
      <c r="AN12" s="503">
        <v>33.753</v>
      </c>
      <c r="AO12" s="503">
        <v>32.048000000000002</v>
      </c>
      <c r="AP12" s="503">
        <v>33</v>
      </c>
      <c r="AQ12" s="504">
        <v>98.801000000000002</v>
      </c>
      <c r="AR12" s="503">
        <v>29.99</v>
      </c>
      <c r="AS12" s="503">
        <v>27.173999999999999</v>
      </c>
      <c r="AT12" s="503">
        <v>24.215</v>
      </c>
      <c r="AU12" s="504">
        <v>81.379000000000005</v>
      </c>
      <c r="AV12" s="504">
        <v>180.18</v>
      </c>
      <c r="AW12" s="504">
        <v>11.832000000000001</v>
      </c>
      <c r="AX12" s="504">
        <v>27.324999999999999</v>
      </c>
      <c r="AY12" s="504">
        <v>29.24</v>
      </c>
      <c r="AZ12" s="49">
        <v>68.396999999999991</v>
      </c>
      <c r="BA12" s="49">
        <v>248.577</v>
      </c>
      <c r="BB12" s="504">
        <v>32.405999999999999</v>
      </c>
      <c r="BC12" s="504">
        <v>35.400999999999996</v>
      </c>
      <c r="BD12" s="504">
        <v>36.408999999999999</v>
      </c>
      <c r="BE12" s="504">
        <v>104.21599999999998</v>
      </c>
      <c r="BF12" s="504">
        <v>352.79300000000001</v>
      </c>
      <c r="BG12" s="740">
        <v>62.067999999999984</v>
      </c>
      <c r="BH12" s="546">
        <v>0.21349385157795164</v>
      </c>
      <c r="BI12" s="503">
        <v>38.9</v>
      </c>
      <c r="BJ12" s="503">
        <v>32</v>
      </c>
      <c r="BK12" s="503">
        <v>36.5</v>
      </c>
      <c r="BL12" s="504">
        <v>107.4</v>
      </c>
      <c r="BM12" s="503">
        <v>32</v>
      </c>
      <c r="BN12" s="503">
        <v>28.3</v>
      </c>
      <c r="BO12" s="503">
        <v>23.3</v>
      </c>
      <c r="BP12" s="504">
        <v>83.6</v>
      </c>
      <c r="BQ12" s="504">
        <v>191</v>
      </c>
      <c r="BR12" s="503">
        <v>23.3</v>
      </c>
      <c r="BS12" s="503">
        <v>24.2</v>
      </c>
      <c r="BT12" s="503">
        <v>27.3</v>
      </c>
      <c r="BU12" s="49">
        <v>74.8</v>
      </c>
      <c r="BV12" s="49">
        <v>265.8</v>
      </c>
      <c r="BW12" s="49">
        <v>31.2</v>
      </c>
      <c r="BX12" s="49">
        <v>33.1</v>
      </c>
      <c r="BY12" s="503">
        <v>37.6</v>
      </c>
      <c r="BZ12" s="504">
        <v>101.9</v>
      </c>
      <c r="CA12" s="504">
        <v>367.7</v>
      </c>
      <c r="CB12" s="504">
        <f t="shared" si="0"/>
        <v>14.906999999999982</v>
      </c>
      <c r="CC12" s="25">
        <f t="shared" si="1"/>
        <v>4.2254239738316754E-2</v>
      </c>
      <c r="CD12" s="504">
        <v>37.6</v>
      </c>
      <c r="CE12" s="504">
        <f t="shared" si="2"/>
        <v>-1.2999999999999972</v>
      </c>
      <c r="CF12" s="25">
        <f t="shared" si="3"/>
        <v>-3.3419023136246714E-2</v>
      </c>
      <c r="CG12" s="504">
        <v>33.5</v>
      </c>
      <c r="CH12" s="504">
        <f t="shared" si="4"/>
        <v>1.5</v>
      </c>
      <c r="CI12" s="25">
        <f t="shared" si="5"/>
        <v>4.6875E-2</v>
      </c>
      <c r="CJ12" s="504">
        <v>36.839999999999996</v>
      </c>
      <c r="CK12" s="504">
        <f t="shared" si="6"/>
        <v>0.33999999999999631</v>
      </c>
      <c r="CL12" s="25">
        <f t="shared" si="7"/>
        <v>9.3150684931505839E-3</v>
      </c>
      <c r="CM12" s="504">
        <f t="shared" si="8"/>
        <v>107.94</v>
      </c>
      <c r="CN12" s="504">
        <f t="shared" si="9"/>
        <v>0.53999999999999204</v>
      </c>
      <c r="CO12" s="25">
        <f t="shared" si="10"/>
        <v>5.0279329608937801E-3</v>
      </c>
      <c r="CP12" s="504">
        <v>30.733000000000001</v>
      </c>
      <c r="CQ12" s="504">
        <f t="shared" si="11"/>
        <v>-1.2669999999999995</v>
      </c>
      <c r="CR12" s="25">
        <f t="shared" si="12"/>
        <v>-4.4770318021201391E-2</v>
      </c>
      <c r="CS12" s="504">
        <v>23.27</v>
      </c>
      <c r="CT12" s="504">
        <f t="shared" si="13"/>
        <v>-5.0300000000000011</v>
      </c>
      <c r="CU12" s="25">
        <f t="shared" si="14"/>
        <v>-0.1777385159010601</v>
      </c>
      <c r="CV12" s="504">
        <v>2522.6227920000001</v>
      </c>
      <c r="CW12" s="504">
        <f t="shared" si="15"/>
        <v>2499.3227919999999</v>
      </c>
      <c r="CX12" s="25">
        <f t="shared" si="16"/>
        <v>107.26707261802575</v>
      </c>
      <c r="CY12" s="504">
        <v>2522.6227920000001</v>
      </c>
      <c r="CZ12" s="504">
        <f t="shared" si="17"/>
        <v>2439.0227920000002</v>
      </c>
      <c r="DA12" s="25">
        <f t="shared" si="18"/>
        <v>29.174913779904312</v>
      </c>
      <c r="DB12" s="504">
        <v>2522.6227920000001</v>
      </c>
      <c r="DC12" s="504">
        <f t="shared" si="20"/>
        <v>2331.6227920000001</v>
      </c>
      <c r="DD12" s="25">
        <f t="shared" si="19"/>
        <v>12.20744917277487</v>
      </c>
    </row>
    <row r="13" spans="1:108" x14ac:dyDescent="0.25">
      <c r="A13" s="11" t="s">
        <v>78</v>
      </c>
      <c r="B13" s="740">
        <v>30.928000000000001</v>
      </c>
      <c r="C13" s="740">
        <v>28.605</v>
      </c>
      <c r="D13" s="740">
        <v>28.254999999999999</v>
      </c>
      <c r="E13" s="28">
        <v>87.787999999999997</v>
      </c>
      <c r="F13" s="740">
        <v>25.716999999999999</v>
      </c>
      <c r="G13" s="740">
        <v>21.634</v>
      </c>
      <c r="H13" s="740">
        <v>16.884</v>
      </c>
      <c r="I13" s="28">
        <v>64.234999999999999</v>
      </c>
      <c r="J13" s="514">
        <v>152.023</v>
      </c>
      <c r="K13" s="514">
        <v>16.288</v>
      </c>
      <c r="L13" s="514">
        <v>19.261000000000003</v>
      </c>
      <c r="M13" s="514">
        <v>20.965</v>
      </c>
      <c r="N13" s="514">
        <v>56.514000000000003</v>
      </c>
      <c r="O13" s="514">
        <v>208.53700000000001</v>
      </c>
      <c r="P13" s="514">
        <v>16.288</v>
      </c>
      <c r="Q13" s="514">
        <v>27.548999999999999</v>
      </c>
      <c r="R13" s="514">
        <v>31.363999999999997</v>
      </c>
      <c r="S13" s="514">
        <v>75.200999999999993</v>
      </c>
      <c r="T13" s="515">
        <v>283.738</v>
      </c>
      <c r="U13" s="740">
        <v>30.925000000000001</v>
      </c>
      <c r="V13" s="740">
        <v>29.295999999999999</v>
      </c>
      <c r="W13" s="740">
        <v>29.648</v>
      </c>
      <c r="X13" s="28">
        <v>89.869</v>
      </c>
      <c r="Y13" s="740">
        <v>24.59</v>
      </c>
      <c r="Z13" s="740">
        <v>21.683</v>
      </c>
      <c r="AA13" s="740">
        <v>16.937999999999999</v>
      </c>
      <c r="AB13" s="28">
        <v>63.210999999999999</v>
      </c>
      <c r="AC13" s="514">
        <v>153.07999999999998</v>
      </c>
      <c r="AD13" s="38">
        <v>16.488</v>
      </c>
      <c r="AE13" s="38">
        <v>19.786000000000001</v>
      </c>
      <c r="AF13" s="38">
        <v>23.056999999999999</v>
      </c>
      <c r="AG13" s="38">
        <v>59.331000000000003</v>
      </c>
      <c r="AH13" s="38">
        <v>212.411</v>
      </c>
      <c r="AI13" s="514">
        <v>16.288</v>
      </c>
      <c r="AJ13" s="514">
        <v>28.244</v>
      </c>
      <c r="AK13" s="514">
        <v>33.781999999999996</v>
      </c>
      <c r="AL13" s="514">
        <v>78.313999999999993</v>
      </c>
      <c r="AM13" s="514">
        <v>290.72500000000002</v>
      </c>
      <c r="AN13" s="740">
        <v>33.753</v>
      </c>
      <c r="AO13" s="740">
        <v>32.048000000000002</v>
      </c>
      <c r="AP13" s="740">
        <v>33</v>
      </c>
      <c r="AQ13" s="28">
        <v>98.801000000000002</v>
      </c>
      <c r="AR13" s="740">
        <v>29.99</v>
      </c>
      <c r="AS13" s="740">
        <v>27.173999999999999</v>
      </c>
      <c r="AT13" s="740">
        <v>24.215</v>
      </c>
      <c r="AU13" s="28">
        <v>81.379000000000005</v>
      </c>
      <c r="AV13" s="514">
        <v>180.18</v>
      </c>
      <c r="AW13" s="38">
        <v>11.832000000000001</v>
      </c>
      <c r="AX13" s="38">
        <v>27.324999999999999</v>
      </c>
      <c r="AY13" s="38">
        <v>29.24</v>
      </c>
      <c r="AZ13" s="38">
        <v>68.396999999999991</v>
      </c>
      <c r="BA13" s="38">
        <v>248.577</v>
      </c>
      <c r="BB13" s="514">
        <v>32.405999999999999</v>
      </c>
      <c r="BC13" s="514">
        <v>35.400999999999996</v>
      </c>
      <c r="BD13" s="514">
        <v>36.408999999999999</v>
      </c>
      <c r="BE13" s="514">
        <v>104.21599999999998</v>
      </c>
      <c r="BF13" s="514">
        <v>352.79300000000001</v>
      </c>
      <c r="BG13" s="740">
        <v>62.067999999999984</v>
      </c>
      <c r="BH13" s="546">
        <v>0.21349385157795164</v>
      </c>
      <c r="BI13" s="740">
        <v>38.9</v>
      </c>
      <c r="BJ13" s="740">
        <v>32</v>
      </c>
      <c r="BK13" s="740">
        <v>36.5</v>
      </c>
      <c r="BL13" s="28">
        <v>107.4</v>
      </c>
      <c r="BM13" s="740">
        <v>32</v>
      </c>
      <c r="BN13" s="740">
        <v>28.3</v>
      </c>
      <c r="BO13" s="740">
        <v>23.3</v>
      </c>
      <c r="BP13" s="28">
        <v>83.6</v>
      </c>
      <c r="BQ13" s="514">
        <v>191</v>
      </c>
      <c r="BR13" s="740">
        <v>23.3</v>
      </c>
      <c r="BS13" s="740">
        <v>24.2</v>
      </c>
      <c r="BT13" s="740">
        <v>27.3</v>
      </c>
      <c r="BU13" s="38">
        <v>74.8</v>
      </c>
      <c r="BV13" s="38">
        <v>265.8</v>
      </c>
      <c r="BW13" s="38">
        <v>31.2</v>
      </c>
      <c r="BX13" s="38">
        <v>33.1</v>
      </c>
      <c r="BY13" s="740">
        <v>37.6</v>
      </c>
      <c r="BZ13" s="514">
        <v>101.9</v>
      </c>
      <c r="CA13" s="514">
        <v>367.7</v>
      </c>
      <c r="CB13" s="514">
        <f t="shared" si="0"/>
        <v>14.906999999999982</v>
      </c>
      <c r="CC13" s="529">
        <f t="shared" si="1"/>
        <v>4.2254239738316754E-2</v>
      </c>
      <c r="CD13" s="514">
        <v>37.6</v>
      </c>
      <c r="CE13" s="514">
        <f t="shared" si="2"/>
        <v>-1.2999999999999972</v>
      </c>
      <c r="CF13" s="529">
        <f t="shared" si="3"/>
        <v>-3.3419023136246714E-2</v>
      </c>
      <c r="CG13" s="514">
        <v>33.5</v>
      </c>
      <c r="CH13" s="514">
        <f t="shared" si="4"/>
        <v>1.5</v>
      </c>
      <c r="CI13" s="529">
        <f t="shared" si="5"/>
        <v>4.6875E-2</v>
      </c>
      <c r="CJ13" s="514">
        <v>36.839999999999996</v>
      </c>
      <c r="CK13" s="514">
        <f t="shared" si="6"/>
        <v>0.33999999999999631</v>
      </c>
      <c r="CL13" s="529">
        <f t="shared" si="7"/>
        <v>9.3150684931505839E-3</v>
      </c>
      <c r="CM13" s="514">
        <f t="shared" si="8"/>
        <v>107.94</v>
      </c>
      <c r="CN13" s="514">
        <f t="shared" si="9"/>
        <v>0.53999999999999204</v>
      </c>
      <c r="CO13" s="529">
        <f t="shared" si="10"/>
        <v>5.0279329608937801E-3</v>
      </c>
      <c r="CP13" s="514">
        <v>30.733000000000001</v>
      </c>
      <c r="CQ13" s="514">
        <f t="shared" si="11"/>
        <v>-1.2669999999999995</v>
      </c>
      <c r="CR13" s="529">
        <f t="shared" si="12"/>
        <v>-4.4770318021201391E-2</v>
      </c>
      <c r="CS13" s="514">
        <v>23.27</v>
      </c>
      <c r="CT13" s="514">
        <f t="shared" si="13"/>
        <v>-5.0300000000000011</v>
      </c>
      <c r="CU13" s="529">
        <f t="shared" si="14"/>
        <v>-0.1777385159010601</v>
      </c>
      <c r="CV13" s="514">
        <v>2523.6227920000001</v>
      </c>
      <c r="CW13" s="514">
        <f t="shared" si="15"/>
        <v>2500.3227919999999</v>
      </c>
      <c r="CX13" s="529">
        <f t="shared" si="16"/>
        <v>107.30999107296137</v>
      </c>
      <c r="CY13" s="514">
        <v>2523.6227920000001</v>
      </c>
      <c r="CZ13" s="514">
        <f t="shared" si="17"/>
        <v>2440.0227920000002</v>
      </c>
      <c r="DA13" s="529">
        <f t="shared" si="18"/>
        <v>29.186875502392351</v>
      </c>
      <c r="DB13" s="514">
        <v>2523.6227920000001</v>
      </c>
      <c r="DC13" s="514">
        <f t="shared" si="20"/>
        <v>2332.6227920000001</v>
      </c>
      <c r="DD13" s="529">
        <f t="shared" si="19"/>
        <v>12.212684774869111</v>
      </c>
    </row>
    <row r="14" spans="1:108" x14ac:dyDescent="0.25">
      <c r="A14" s="5" t="s">
        <v>80</v>
      </c>
      <c r="B14" s="503">
        <v>190.02804599999999</v>
      </c>
      <c r="C14" s="503">
        <v>168.30005399999999</v>
      </c>
      <c r="D14" s="503">
        <v>174.43850200000003</v>
      </c>
      <c r="E14" s="504">
        <v>532.76660200000003</v>
      </c>
      <c r="F14" s="29">
        <v>155.04047599999998</v>
      </c>
      <c r="G14" s="515">
        <v>149.07681200000005</v>
      </c>
      <c r="H14" s="515">
        <v>134.34348499999999</v>
      </c>
      <c r="I14" s="504">
        <v>438.46077299999996</v>
      </c>
      <c r="J14" s="504">
        <v>971.22737499999994</v>
      </c>
      <c r="K14" s="504">
        <v>127.53896900000001</v>
      </c>
      <c r="L14" s="504">
        <v>133.94869999999997</v>
      </c>
      <c r="M14" s="504">
        <v>133.22175199999998</v>
      </c>
      <c r="N14" s="504">
        <v>394.70942099999996</v>
      </c>
      <c r="O14" s="504">
        <v>1365.936796</v>
      </c>
      <c r="P14" s="504">
        <v>154.547012</v>
      </c>
      <c r="Q14" s="504">
        <v>163.12068600000001</v>
      </c>
      <c r="R14" s="504">
        <v>189.15600000000001</v>
      </c>
      <c r="S14" s="504">
        <v>506.82400000000001</v>
      </c>
      <c r="T14" s="515">
        <v>1872.760796</v>
      </c>
      <c r="U14" s="503">
        <v>192.16921599999998</v>
      </c>
      <c r="V14" s="503">
        <v>185.44824399999999</v>
      </c>
      <c r="W14" s="503">
        <v>181.38209400000002</v>
      </c>
      <c r="X14" s="504">
        <v>558.99955399999999</v>
      </c>
      <c r="Y14" s="29">
        <v>150.63226599999999</v>
      </c>
      <c r="Z14" s="515">
        <v>143.97201000000001</v>
      </c>
      <c r="AA14" s="515">
        <v>130.17796400000003</v>
      </c>
      <c r="AB14" s="504">
        <v>424.78224</v>
      </c>
      <c r="AC14" s="504">
        <v>983.78179399999999</v>
      </c>
      <c r="AD14" s="504">
        <v>129.44303400000001</v>
      </c>
      <c r="AE14" s="504">
        <v>133.37180000000001</v>
      </c>
      <c r="AF14" s="504">
        <v>130.405362</v>
      </c>
      <c r="AG14" s="504">
        <v>393.22019600000004</v>
      </c>
      <c r="AH14" s="504">
        <v>1377.00199</v>
      </c>
      <c r="AI14" s="504">
        <v>154.46869000000001</v>
      </c>
      <c r="AJ14" s="504">
        <v>164.240442</v>
      </c>
      <c r="AK14" s="504">
        <v>189.29300000000001</v>
      </c>
      <c r="AL14" s="504">
        <v>508.00200000000007</v>
      </c>
      <c r="AM14" s="504">
        <v>1885.0039900000002</v>
      </c>
      <c r="AN14" s="503">
        <v>194.97521599999999</v>
      </c>
      <c r="AO14" s="503">
        <v>177.33624400000002</v>
      </c>
      <c r="AP14" s="503">
        <v>175.119</v>
      </c>
      <c r="AQ14" s="504">
        <v>547.43046000000004</v>
      </c>
      <c r="AR14" s="29">
        <v>154.69631799999999</v>
      </c>
      <c r="AS14" s="515">
        <v>146.14957200000001</v>
      </c>
      <c r="AT14" s="515">
        <v>128.14700000000002</v>
      </c>
      <c r="AU14" s="504">
        <v>428.99288999999999</v>
      </c>
      <c r="AV14" s="504">
        <v>976.42335000000003</v>
      </c>
      <c r="AW14" s="504">
        <v>128.252591</v>
      </c>
      <c r="AX14" s="504">
        <v>133.33683399999998</v>
      </c>
      <c r="AY14" s="504">
        <v>136.474524</v>
      </c>
      <c r="AZ14" s="504">
        <v>398.06394899999998</v>
      </c>
      <c r="BA14" s="504">
        <v>1374.4872989999999</v>
      </c>
      <c r="BB14" s="504">
        <v>155.951424</v>
      </c>
      <c r="BC14" s="504">
        <v>161.712174</v>
      </c>
      <c r="BD14" s="504">
        <v>183.20370400000002</v>
      </c>
      <c r="BE14" s="504">
        <v>500.867302</v>
      </c>
      <c r="BF14" s="504">
        <v>1875.354601</v>
      </c>
      <c r="BG14" s="740">
        <v>-9.6493890000001556</v>
      </c>
      <c r="BH14" s="546">
        <v>-5.1190284217913495E-3</v>
      </c>
      <c r="BI14" s="503">
        <v>194.21100000000001</v>
      </c>
      <c r="BJ14" s="503">
        <v>171.48400000000001</v>
      </c>
      <c r="BK14" s="503">
        <v>173.07900000000001</v>
      </c>
      <c r="BL14" s="504">
        <v>538.77400000000011</v>
      </c>
      <c r="BM14" s="503">
        <v>152.25399999999999</v>
      </c>
      <c r="BN14" s="503">
        <v>143.751</v>
      </c>
      <c r="BO14" s="503">
        <v>132.935</v>
      </c>
      <c r="BP14" s="504">
        <v>428.94</v>
      </c>
      <c r="BQ14" s="504">
        <v>967.71400000000017</v>
      </c>
      <c r="BR14" s="503">
        <v>132.41900000000001</v>
      </c>
      <c r="BS14" s="503">
        <v>134.17400000000001</v>
      </c>
      <c r="BT14" s="503">
        <v>140.03200000000001</v>
      </c>
      <c r="BU14" s="504">
        <v>406.625</v>
      </c>
      <c r="BV14" s="504">
        <v>1374.3390000000002</v>
      </c>
      <c r="BW14" s="504">
        <v>162.065</v>
      </c>
      <c r="BX14" s="504">
        <v>164.85599999999999</v>
      </c>
      <c r="BY14" s="503">
        <v>189.98600000000002</v>
      </c>
      <c r="BZ14" s="504">
        <v>516.90700000000004</v>
      </c>
      <c r="CA14" s="504">
        <v>1891.2460000000001</v>
      </c>
      <c r="CB14" s="504">
        <f t="shared" si="0"/>
        <v>15.891399000000092</v>
      </c>
      <c r="CC14" s="25">
        <f t="shared" si="1"/>
        <v>8.4738102284902719E-3</v>
      </c>
      <c r="CD14" s="504">
        <v>188.49</v>
      </c>
      <c r="CE14" s="504">
        <f t="shared" si="2"/>
        <v>-5.7210000000000036</v>
      </c>
      <c r="CF14" s="25">
        <f t="shared" si="3"/>
        <v>-2.9457651729304743E-2</v>
      </c>
      <c r="CG14" s="504">
        <v>169.28700000000001</v>
      </c>
      <c r="CH14" s="504">
        <f t="shared" si="4"/>
        <v>-2.1970000000000027</v>
      </c>
      <c r="CI14" s="25">
        <f t="shared" si="5"/>
        <v>-1.2811690886613344E-2</v>
      </c>
      <c r="CJ14" s="504">
        <v>169.126</v>
      </c>
      <c r="CK14" s="504">
        <f t="shared" si="6"/>
        <v>-3.953000000000003</v>
      </c>
      <c r="CL14" s="25">
        <f t="shared" si="7"/>
        <v>-2.283928148417776E-2</v>
      </c>
      <c r="CM14" s="504">
        <f t="shared" si="8"/>
        <v>526.90300000000002</v>
      </c>
      <c r="CN14" s="504">
        <f t="shared" si="9"/>
        <v>-11.871000000000095</v>
      </c>
      <c r="CO14" s="25">
        <f t="shared" si="10"/>
        <v>-2.2033357214713577E-2</v>
      </c>
      <c r="CP14" s="504">
        <v>159.15161499999999</v>
      </c>
      <c r="CQ14" s="504">
        <f t="shared" si="11"/>
        <v>6.8976150000000018</v>
      </c>
      <c r="CR14" s="25">
        <f t="shared" si="12"/>
        <v>4.7983074900348532E-2</v>
      </c>
      <c r="CS14" s="504">
        <v>143.751</v>
      </c>
      <c r="CT14" s="504">
        <f t="shared" si="13"/>
        <v>0</v>
      </c>
      <c r="CU14" s="25">
        <f t="shared" si="14"/>
        <v>0</v>
      </c>
      <c r="CV14" s="504">
        <v>2524.6227920000001</v>
      </c>
      <c r="CW14" s="504">
        <f t="shared" si="15"/>
        <v>2391.6877920000002</v>
      </c>
      <c r="CX14" s="25">
        <f t="shared" si="16"/>
        <v>17.991407770715011</v>
      </c>
      <c r="CY14" s="504">
        <v>2524.6227920000001</v>
      </c>
      <c r="CZ14" s="504">
        <f t="shared" si="17"/>
        <v>2095.6827920000001</v>
      </c>
      <c r="DA14" s="25">
        <f t="shared" si="18"/>
        <v>4.8857247913461093</v>
      </c>
      <c r="DB14" s="504">
        <v>2524.6227920000001</v>
      </c>
      <c r="DC14" s="504">
        <f t="shared" si="20"/>
        <v>1556.9087919999999</v>
      </c>
      <c r="DD14" s="25">
        <f t="shared" si="19"/>
        <v>1.6088521939333311</v>
      </c>
    </row>
    <row r="15" spans="1:108" x14ac:dyDescent="0.25">
      <c r="A15" s="6" t="s">
        <v>44</v>
      </c>
      <c r="B15" s="233">
        <v>189.81299999999999</v>
      </c>
      <c r="C15" s="233">
        <v>168.11099999999999</v>
      </c>
      <c r="D15" s="233">
        <v>174.24700000000001</v>
      </c>
      <c r="E15" s="232">
        <v>532.17100000000005</v>
      </c>
      <c r="F15" s="202">
        <v>154.87699999999998</v>
      </c>
      <c r="G15" s="513">
        <v>148.90700000000004</v>
      </c>
      <c r="H15" s="513">
        <v>134.19099999999997</v>
      </c>
      <c r="I15" s="232">
        <v>437.97499999999997</v>
      </c>
      <c r="J15" s="513">
        <v>970.14599999999996</v>
      </c>
      <c r="K15" s="513">
        <v>127.41200000000001</v>
      </c>
      <c r="L15" s="513">
        <v>133.76099999999997</v>
      </c>
      <c r="M15" s="513">
        <v>133.06399999999999</v>
      </c>
      <c r="N15" s="513">
        <v>394.23699999999997</v>
      </c>
      <c r="O15" s="513">
        <v>1364.3829999999998</v>
      </c>
      <c r="P15" s="513">
        <v>154.36099999999999</v>
      </c>
      <c r="Q15" s="513">
        <v>162.93299999999999</v>
      </c>
      <c r="R15" s="513">
        <v>188.94200000000001</v>
      </c>
      <c r="S15" s="513">
        <v>506.23599999999999</v>
      </c>
      <c r="T15" s="515">
        <v>1870.6189999999997</v>
      </c>
      <c r="U15" s="233">
        <v>191.94399999999999</v>
      </c>
      <c r="V15" s="233">
        <v>185.23299999999998</v>
      </c>
      <c r="W15" s="233">
        <v>181.17000000000002</v>
      </c>
      <c r="X15" s="232">
        <v>558.34699999999998</v>
      </c>
      <c r="Y15" s="202">
        <v>150.45699999999999</v>
      </c>
      <c r="Z15" s="513">
        <v>143.81100000000001</v>
      </c>
      <c r="AA15" s="513">
        <v>130.03400000000002</v>
      </c>
      <c r="AB15" s="232">
        <v>424.30200000000002</v>
      </c>
      <c r="AC15" s="513">
        <v>982.649</v>
      </c>
      <c r="AD15" s="493">
        <v>129.30600000000001</v>
      </c>
      <c r="AE15" s="493">
        <v>133.18900000000002</v>
      </c>
      <c r="AF15" s="493">
        <v>130.25399999999999</v>
      </c>
      <c r="AG15" s="513">
        <v>392.74900000000002</v>
      </c>
      <c r="AH15" s="513">
        <v>1375.3980000000001</v>
      </c>
      <c r="AI15" s="513">
        <v>154.27600000000001</v>
      </c>
      <c r="AJ15" s="513">
        <v>164.04300000000001</v>
      </c>
      <c r="AK15" s="513">
        <v>189.08500000000001</v>
      </c>
      <c r="AL15" s="513">
        <v>507.40400000000005</v>
      </c>
      <c r="AM15" s="513">
        <v>1882.8020000000001</v>
      </c>
      <c r="AN15" s="233">
        <v>194.75</v>
      </c>
      <c r="AO15" s="233">
        <v>177.12100000000001</v>
      </c>
      <c r="AP15" s="233">
        <v>174.90100000000001</v>
      </c>
      <c r="AQ15" s="232">
        <v>546.77199999999993</v>
      </c>
      <c r="AR15" s="202">
        <v>154.51</v>
      </c>
      <c r="AS15" s="513">
        <v>145.965</v>
      </c>
      <c r="AT15" s="513">
        <v>128.02000000000001</v>
      </c>
      <c r="AU15" s="232">
        <v>428.495</v>
      </c>
      <c r="AV15" s="513">
        <v>975.26699999999994</v>
      </c>
      <c r="AW15" s="219">
        <v>128.13999999999999</v>
      </c>
      <c r="AX15" s="219">
        <v>133.18899999999999</v>
      </c>
      <c r="AY15" s="219">
        <v>136.32300000000001</v>
      </c>
      <c r="AZ15" s="513">
        <v>397.65199999999993</v>
      </c>
      <c r="BA15" s="513">
        <v>1372.9189999999999</v>
      </c>
      <c r="BB15" s="513">
        <v>155.78100000000001</v>
      </c>
      <c r="BC15" s="513">
        <v>161.535</v>
      </c>
      <c r="BD15" s="513">
        <v>183.00700000000001</v>
      </c>
      <c r="BE15" s="513">
        <v>500.32300000000004</v>
      </c>
      <c r="BF15" s="513">
        <v>1873.242</v>
      </c>
      <c r="BG15" s="740">
        <v>-9.5600000000001728</v>
      </c>
      <c r="BH15" s="546">
        <v>-5.0775386896764196E-3</v>
      </c>
      <c r="BI15" s="233">
        <v>194</v>
      </c>
      <c r="BJ15" s="233">
        <v>171.3</v>
      </c>
      <c r="BK15" s="233">
        <v>172.9</v>
      </c>
      <c r="BL15" s="232">
        <v>538.20000000000005</v>
      </c>
      <c r="BM15" s="233">
        <v>152.1</v>
      </c>
      <c r="BN15" s="233">
        <v>143.6</v>
      </c>
      <c r="BO15" s="233">
        <v>132.80000000000001</v>
      </c>
      <c r="BP15" s="232">
        <v>428.5</v>
      </c>
      <c r="BQ15" s="513">
        <v>966.7</v>
      </c>
      <c r="BR15" s="233">
        <v>132.30000000000001</v>
      </c>
      <c r="BS15" s="233">
        <v>134</v>
      </c>
      <c r="BT15" s="233">
        <v>139.9</v>
      </c>
      <c r="BU15" s="513">
        <v>406.20000000000005</v>
      </c>
      <c r="BV15" s="513">
        <v>1372.9</v>
      </c>
      <c r="BW15" s="513">
        <v>161.9</v>
      </c>
      <c r="BX15" s="513">
        <v>164.7</v>
      </c>
      <c r="BY15" s="233">
        <v>189.8</v>
      </c>
      <c r="BZ15" s="513">
        <v>516.40000000000009</v>
      </c>
      <c r="CA15" s="513">
        <v>1889.3</v>
      </c>
      <c r="CB15" s="513">
        <f t="shared" si="0"/>
        <v>16.057999999999993</v>
      </c>
      <c r="CC15" s="507">
        <f t="shared" si="1"/>
        <v>8.5723040589523371E-3</v>
      </c>
      <c r="CD15" s="513">
        <v>188.3</v>
      </c>
      <c r="CE15" s="513">
        <f t="shared" si="2"/>
        <v>-5.6999999999999886</v>
      </c>
      <c r="CF15" s="507">
        <f t="shared" si="3"/>
        <v>-2.9381443298969013E-2</v>
      </c>
      <c r="CG15" s="513">
        <v>169.125</v>
      </c>
      <c r="CH15" s="513">
        <f t="shared" si="4"/>
        <v>-2.1750000000000114</v>
      </c>
      <c r="CI15" s="507">
        <f t="shared" si="5"/>
        <v>-1.2697022767075372E-2</v>
      </c>
      <c r="CJ15" s="513">
        <v>168.947</v>
      </c>
      <c r="CK15" s="513">
        <f t="shared" si="6"/>
        <v>-3.953000000000003</v>
      </c>
      <c r="CL15" s="507">
        <f t="shared" si="7"/>
        <v>-2.2862926547137091E-2</v>
      </c>
      <c r="CM15" s="513">
        <f t="shared" si="8"/>
        <v>526.37200000000007</v>
      </c>
      <c r="CN15" s="513">
        <f t="shared" si="9"/>
        <v>-11.827999999999975</v>
      </c>
      <c r="CO15" s="507">
        <f t="shared" si="10"/>
        <v>-2.1976960237829753E-2</v>
      </c>
      <c r="CP15" s="513">
        <v>159.00299999999999</v>
      </c>
      <c r="CQ15" s="513">
        <f t="shared" si="11"/>
        <v>6.9029999999999916</v>
      </c>
      <c r="CR15" s="507">
        <f t="shared" si="12"/>
        <v>4.807103064066847E-2</v>
      </c>
      <c r="CS15" s="513">
        <v>143.6</v>
      </c>
      <c r="CT15" s="513">
        <f t="shared" si="13"/>
        <v>0</v>
      </c>
      <c r="CU15" s="507">
        <f t="shared" si="14"/>
        <v>0</v>
      </c>
      <c r="CV15" s="513">
        <v>2525.6227920000001</v>
      </c>
      <c r="CW15" s="513">
        <f t="shared" si="15"/>
        <v>2392.8227919999999</v>
      </c>
      <c r="CX15" s="507">
        <f t="shared" si="16"/>
        <v>18.018243915662648</v>
      </c>
      <c r="CY15" s="513">
        <v>2525.6227920000001</v>
      </c>
      <c r="CZ15" s="513">
        <f t="shared" si="17"/>
        <v>2097.1227920000001</v>
      </c>
      <c r="DA15" s="507">
        <f t="shared" si="18"/>
        <v>4.8941021983663946</v>
      </c>
      <c r="DB15" s="513">
        <v>2525.6227920000001</v>
      </c>
      <c r="DC15" s="513">
        <f t="shared" si="20"/>
        <v>1558.9227920000001</v>
      </c>
      <c r="DD15" s="507">
        <f t="shared" si="19"/>
        <v>1.6126231426502535</v>
      </c>
    </row>
    <row r="16" spans="1:108" x14ac:dyDescent="0.25">
      <c r="A16" s="6" t="s">
        <v>47</v>
      </c>
      <c r="B16" s="233">
        <v>0.21504599999999999</v>
      </c>
      <c r="C16" s="233">
        <v>0.189054</v>
      </c>
      <c r="D16" s="233">
        <v>0.19150200000000001</v>
      </c>
      <c r="E16" s="232">
        <v>0.59560199999999996</v>
      </c>
      <c r="F16" s="202">
        <v>0.16347600000000001</v>
      </c>
      <c r="G16" s="513">
        <v>0.16981199999999999</v>
      </c>
      <c r="H16" s="513">
        <v>0.15248500000000001</v>
      </c>
      <c r="I16" s="232">
        <v>0.48577300000000001</v>
      </c>
      <c r="J16" s="513">
        <v>1.081375</v>
      </c>
      <c r="K16" s="513">
        <v>0.126969</v>
      </c>
      <c r="L16" s="513">
        <v>0.18770000000000001</v>
      </c>
      <c r="M16" s="513">
        <v>0.157752</v>
      </c>
      <c r="N16" s="513">
        <v>0.47242099999999998</v>
      </c>
      <c r="O16" s="513">
        <v>1.553796</v>
      </c>
      <c r="P16" s="513">
        <v>0.18601200000000001</v>
      </c>
      <c r="Q16" s="194">
        <v>0.18768599999999999</v>
      </c>
      <c r="R16" s="513">
        <v>0.214</v>
      </c>
      <c r="S16" s="513">
        <v>0.58799999999999997</v>
      </c>
      <c r="T16" s="515">
        <v>2.1417959999999998</v>
      </c>
      <c r="U16" s="39">
        <v>0.225216</v>
      </c>
      <c r="V16" s="39">
        <v>0.21524399999999999</v>
      </c>
      <c r="W16" s="39">
        <v>0.212094</v>
      </c>
      <c r="X16" s="41">
        <v>0.65255399999999997</v>
      </c>
      <c r="Y16" s="42">
        <v>0.17526600000000001</v>
      </c>
      <c r="Z16" s="42">
        <v>0.16100999999999999</v>
      </c>
      <c r="AA16" s="42">
        <v>0.14396400000000001</v>
      </c>
      <c r="AB16" s="41">
        <v>0.48024</v>
      </c>
      <c r="AC16" s="194">
        <v>1.1327940000000001</v>
      </c>
      <c r="AD16" s="493">
        <v>0.13703399999999999</v>
      </c>
      <c r="AE16" s="493">
        <v>0.18279999999999999</v>
      </c>
      <c r="AF16" s="493">
        <v>0.151362</v>
      </c>
      <c r="AG16" s="513">
        <v>0.47119599999999995</v>
      </c>
      <c r="AH16" s="513">
        <v>1.60399</v>
      </c>
      <c r="AI16" s="513">
        <v>0.19269</v>
      </c>
      <c r="AJ16" s="513">
        <v>0.19744200000000001</v>
      </c>
      <c r="AK16" s="513">
        <v>0.20799999999999999</v>
      </c>
      <c r="AL16" s="513">
        <v>0.59799999999999998</v>
      </c>
      <c r="AM16" s="513">
        <v>2.2019899999999999</v>
      </c>
      <c r="AN16" s="240">
        <v>0.225216</v>
      </c>
      <c r="AO16" s="39">
        <v>0.21524399999999999</v>
      </c>
      <c r="AP16" s="39">
        <v>0.218</v>
      </c>
      <c r="AQ16" s="41">
        <v>0.65845999999999993</v>
      </c>
      <c r="AR16" s="42">
        <v>0.18631800000000001</v>
      </c>
      <c r="AS16" s="42">
        <v>0.18457200000000001</v>
      </c>
      <c r="AT16" s="42">
        <v>0.127</v>
      </c>
      <c r="AU16" s="41">
        <v>0.49789000000000005</v>
      </c>
      <c r="AV16" s="194">
        <v>1.15635</v>
      </c>
      <c r="AW16" s="679">
        <v>0.112591</v>
      </c>
      <c r="AX16" s="679">
        <v>0.14783399999999999</v>
      </c>
      <c r="AY16" s="679">
        <v>0.15152399999999999</v>
      </c>
      <c r="AZ16" s="513">
        <v>0.41194900000000001</v>
      </c>
      <c r="BA16" s="513">
        <v>1.5682990000000001</v>
      </c>
      <c r="BB16" s="513">
        <v>0.17042399999999999</v>
      </c>
      <c r="BC16" s="513">
        <v>0.177174</v>
      </c>
      <c r="BD16" s="513">
        <v>0.19670399999999999</v>
      </c>
      <c r="BE16" s="513">
        <v>0.54430199999999995</v>
      </c>
      <c r="BF16" s="513">
        <v>2.1126010000000002</v>
      </c>
      <c r="BG16" s="740">
        <v>-8.9388999999999719E-2</v>
      </c>
      <c r="BH16" s="546">
        <v>-4.0594643935712549E-2</v>
      </c>
      <c r="BI16" s="240">
        <v>0.21099999999999999</v>
      </c>
      <c r="BJ16" s="240">
        <v>0.184</v>
      </c>
      <c r="BK16" s="240">
        <v>0.17899999999999999</v>
      </c>
      <c r="BL16" s="41">
        <v>0.57400000000000007</v>
      </c>
      <c r="BM16" s="240">
        <v>0.154</v>
      </c>
      <c r="BN16" s="240">
        <v>0.151</v>
      </c>
      <c r="BO16" s="240">
        <v>0.13500000000000001</v>
      </c>
      <c r="BP16" s="41">
        <v>0.44</v>
      </c>
      <c r="BQ16" s="194">
        <v>1.014</v>
      </c>
      <c r="BR16" s="240">
        <v>0.11899999999999999</v>
      </c>
      <c r="BS16" s="240">
        <v>0.17399999999999999</v>
      </c>
      <c r="BT16" s="240">
        <v>0.13200000000000001</v>
      </c>
      <c r="BU16" s="513">
        <v>0.42499999999999999</v>
      </c>
      <c r="BV16" s="513">
        <v>1.4390000000000001</v>
      </c>
      <c r="BW16" s="513">
        <v>0.16500000000000001</v>
      </c>
      <c r="BX16" s="513">
        <v>0.156</v>
      </c>
      <c r="BY16" s="240">
        <v>0.186</v>
      </c>
      <c r="BZ16" s="513">
        <v>0.50700000000000001</v>
      </c>
      <c r="CA16" s="513">
        <v>1.9460000000000002</v>
      </c>
      <c r="CB16" s="513">
        <f t="shared" si="0"/>
        <v>-0.166601</v>
      </c>
      <c r="CC16" s="507">
        <f t="shared" si="1"/>
        <v>-7.8860608321211612E-2</v>
      </c>
      <c r="CD16" s="513">
        <v>0.19</v>
      </c>
      <c r="CE16" s="513">
        <f t="shared" si="2"/>
        <v>-2.0999999999999991E-2</v>
      </c>
      <c r="CF16" s="507">
        <f t="shared" si="3"/>
        <v>-9.9526066350710859E-2</v>
      </c>
      <c r="CG16" s="513">
        <v>0.16200000000000001</v>
      </c>
      <c r="CH16" s="513">
        <f t="shared" si="4"/>
        <v>-2.1999999999999992E-2</v>
      </c>
      <c r="CI16" s="507">
        <f t="shared" si="5"/>
        <v>-0.11956521739130431</v>
      </c>
      <c r="CJ16" s="513">
        <v>0.17899999999999999</v>
      </c>
      <c r="CK16" s="513">
        <f t="shared" si="6"/>
        <v>0</v>
      </c>
      <c r="CL16" s="507">
        <f t="shared" si="7"/>
        <v>0</v>
      </c>
      <c r="CM16" s="513">
        <f t="shared" si="8"/>
        <v>0.53099999999999992</v>
      </c>
      <c r="CN16" s="513">
        <f t="shared" si="9"/>
        <v>-4.3000000000000149E-2</v>
      </c>
      <c r="CO16" s="507">
        <f t="shared" si="10"/>
        <v>-7.4912891986062963E-2</v>
      </c>
      <c r="CP16" s="513">
        <v>0.148615</v>
      </c>
      <c r="CQ16" s="513">
        <f t="shared" si="11"/>
        <v>-5.3850000000000009E-3</v>
      </c>
      <c r="CR16" s="507">
        <f t="shared" si="12"/>
        <v>-3.5662251655629147E-2</v>
      </c>
      <c r="CS16" s="513">
        <v>0.151</v>
      </c>
      <c r="CT16" s="513">
        <f t="shared" si="13"/>
        <v>0</v>
      </c>
      <c r="CU16" s="507">
        <f t="shared" si="14"/>
        <v>0</v>
      </c>
      <c r="CV16" s="513">
        <v>2526.6227920000001</v>
      </c>
      <c r="CW16" s="513">
        <f t="shared" si="15"/>
        <v>2526.4877919999999</v>
      </c>
      <c r="CX16" s="507">
        <f t="shared" si="16"/>
        <v>18714.724385185182</v>
      </c>
      <c r="CY16" s="513">
        <v>2526.6227920000001</v>
      </c>
      <c r="CZ16" s="513">
        <f t="shared" si="17"/>
        <v>2526.1827920000001</v>
      </c>
      <c r="DA16" s="507">
        <f t="shared" si="18"/>
        <v>5741.3245272727272</v>
      </c>
      <c r="DB16" s="513">
        <v>2526.6227920000001</v>
      </c>
      <c r="DC16" s="513">
        <f t="shared" si="20"/>
        <v>2525.608792</v>
      </c>
      <c r="DD16" s="507">
        <f t="shared" si="19"/>
        <v>2490.7384536489153</v>
      </c>
    </row>
    <row r="17" spans="1:108" x14ac:dyDescent="0.25">
      <c r="A17" s="5" t="s">
        <v>81</v>
      </c>
      <c r="B17" s="503">
        <v>473.41100000000006</v>
      </c>
      <c r="C17" s="503">
        <v>427.86399999999998</v>
      </c>
      <c r="D17" s="503">
        <v>384.26500000000004</v>
      </c>
      <c r="E17" s="503">
        <v>1285.54</v>
      </c>
      <c r="F17" s="503">
        <v>305.02100000000002</v>
      </c>
      <c r="G17" s="503">
        <v>255.62800000000001</v>
      </c>
      <c r="H17" s="503">
        <v>188.34800000000001</v>
      </c>
      <c r="I17" s="503">
        <v>748.99699999999996</v>
      </c>
      <c r="J17" s="503">
        <v>2034.5369999999998</v>
      </c>
      <c r="K17" s="503">
        <v>185.249</v>
      </c>
      <c r="L17" s="503">
        <v>186.54500000000002</v>
      </c>
      <c r="M17" s="503">
        <v>262.68399999999997</v>
      </c>
      <c r="N17" s="503">
        <v>634.47799999999995</v>
      </c>
      <c r="O17" s="503">
        <v>2669.0149999999999</v>
      </c>
      <c r="P17" s="503">
        <v>340.50600000000003</v>
      </c>
      <c r="Q17" s="503">
        <v>413.05199999999996</v>
      </c>
      <c r="R17" s="503">
        <v>471.50599999999997</v>
      </c>
      <c r="S17" s="503">
        <v>1225.0639999999999</v>
      </c>
      <c r="T17" s="515">
        <v>3894.0789999999997</v>
      </c>
      <c r="U17" s="503">
        <v>471.61099999999999</v>
      </c>
      <c r="V17" s="503">
        <v>409.887</v>
      </c>
      <c r="W17" s="503">
        <v>179.29</v>
      </c>
      <c r="X17" s="503">
        <v>1060.788</v>
      </c>
      <c r="Y17" s="503">
        <v>328.56800000000004</v>
      </c>
      <c r="Z17" s="503">
        <v>272.28300000000002</v>
      </c>
      <c r="AA17" s="503">
        <v>195.059</v>
      </c>
      <c r="AB17" s="503">
        <v>795.91</v>
      </c>
      <c r="AC17" s="503">
        <v>1856.6979999999999</v>
      </c>
      <c r="AD17" s="503">
        <v>177.38899999999998</v>
      </c>
      <c r="AE17" s="503">
        <v>198.02600000000001</v>
      </c>
      <c r="AF17" s="503">
        <v>250.727227</v>
      </c>
      <c r="AG17" s="503">
        <v>626.14222700000005</v>
      </c>
      <c r="AH17" s="503">
        <v>2482.8402269999997</v>
      </c>
      <c r="AI17" s="503">
        <v>341.90999999999997</v>
      </c>
      <c r="AJ17" s="503">
        <v>422.10553300000004</v>
      </c>
      <c r="AK17" s="503">
        <v>475.78899999999999</v>
      </c>
      <c r="AL17" s="503">
        <v>1251.7470000000001</v>
      </c>
      <c r="AM17" s="503">
        <v>3734.587227</v>
      </c>
      <c r="AN17" s="503">
        <v>496.703484</v>
      </c>
      <c r="AO17" s="503">
        <v>421.84048799999999</v>
      </c>
      <c r="AP17" s="503">
        <v>400.90000000000003</v>
      </c>
      <c r="AQ17" s="503">
        <v>1319.443972</v>
      </c>
      <c r="AR17" s="503">
        <v>316.96823000000006</v>
      </c>
      <c r="AS17" s="503">
        <v>237.76057300000002</v>
      </c>
      <c r="AT17" s="503">
        <v>190.69500000000002</v>
      </c>
      <c r="AU17" s="503">
        <v>745.42380300000013</v>
      </c>
      <c r="AV17" s="503">
        <v>2064.8677750000002</v>
      </c>
      <c r="AW17" s="503">
        <v>184.91</v>
      </c>
      <c r="AX17" s="503">
        <v>184.30600000000001</v>
      </c>
      <c r="AY17" s="503">
        <v>259.19299999999998</v>
      </c>
      <c r="AZ17" s="503">
        <v>628.40899999999999</v>
      </c>
      <c r="BA17" s="503">
        <v>2693.2767750000003</v>
      </c>
      <c r="BB17" s="503">
        <v>345.683179</v>
      </c>
      <c r="BC17" s="503">
        <v>403.375</v>
      </c>
      <c r="BD17" s="503">
        <v>451.786</v>
      </c>
      <c r="BE17" s="503">
        <v>1200.8441789999999</v>
      </c>
      <c r="BF17" s="503">
        <v>3894.120954</v>
      </c>
      <c r="BG17" s="740">
        <v>159.533727</v>
      </c>
      <c r="BH17" s="546">
        <v>4.2717900882490278E-2</v>
      </c>
      <c r="BI17" s="503">
        <v>502.90000000000003</v>
      </c>
      <c r="BJ17" s="503">
        <v>429</v>
      </c>
      <c r="BK17" s="503">
        <v>376.2</v>
      </c>
      <c r="BL17" s="503">
        <v>1308.1000000000001</v>
      </c>
      <c r="BM17" s="503">
        <v>300.8</v>
      </c>
      <c r="BN17" s="503">
        <v>252.3</v>
      </c>
      <c r="BO17" s="503">
        <v>187.5</v>
      </c>
      <c r="BP17" s="503">
        <v>740.6</v>
      </c>
      <c r="BQ17" s="503">
        <v>2048.7000000000003</v>
      </c>
      <c r="BR17" s="503">
        <v>201.1</v>
      </c>
      <c r="BS17" s="503">
        <v>208.79999999999998</v>
      </c>
      <c r="BT17" s="503">
        <v>300.09999999999997</v>
      </c>
      <c r="BU17" s="503">
        <v>710</v>
      </c>
      <c r="BV17" s="503">
        <v>2758.7000000000003</v>
      </c>
      <c r="BW17" s="503">
        <v>415</v>
      </c>
      <c r="BX17" s="503">
        <v>493</v>
      </c>
      <c r="BY17" s="503">
        <v>576.29999999999995</v>
      </c>
      <c r="BZ17" s="503">
        <v>1484.3</v>
      </c>
      <c r="CA17" s="503">
        <v>4243</v>
      </c>
      <c r="CB17" s="503">
        <f t="shared" si="0"/>
        <v>348.87904600000002</v>
      </c>
      <c r="CC17" s="765">
        <f t="shared" si="1"/>
        <v>8.9591219718441237E-2</v>
      </c>
      <c r="CD17" s="503">
        <v>553.63299999999992</v>
      </c>
      <c r="CE17" s="503">
        <f t="shared" si="2"/>
        <v>50.73299999999989</v>
      </c>
      <c r="CF17" s="765">
        <f t="shared" si="3"/>
        <v>0.1008808908331674</v>
      </c>
      <c r="CG17" s="503">
        <v>461.72200000000004</v>
      </c>
      <c r="CH17" s="503">
        <f t="shared" si="4"/>
        <v>32.722000000000037</v>
      </c>
      <c r="CI17" s="765">
        <f t="shared" si="5"/>
        <v>7.6275058275058358E-2</v>
      </c>
      <c r="CJ17" s="503">
        <v>375.63200000000001</v>
      </c>
      <c r="CK17" s="503">
        <f t="shared" si="6"/>
        <v>-0.56799999999998363</v>
      </c>
      <c r="CL17" s="765">
        <f t="shared" si="7"/>
        <v>-1.5098351940456768E-3</v>
      </c>
      <c r="CM17" s="503">
        <f t="shared" si="8"/>
        <v>1390.9870000000001</v>
      </c>
      <c r="CN17" s="503">
        <f t="shared" si="9"/>
        <v>82.886999999999944</v>
      </c>
      <c r="CO17" s="765">
        <f t="shared" si="10"/>
        <v>6.3364421680299626E-2</v>
      </c>
      <c r="CP17" s="503">
        <v>383.495</v>
      </c>
      <c r="CQ17" s="503">
        <f t="shared" si="11"/>
        <v>82.694999999999993</v>
      </c>
      <c r="CR17" s="765">
        <f t="shared" si="12"/>
        <v>0.32776456599286558</v>
      </c>
      <c r="CS17" s="503">
        <v>315</v>
      </c>
      <c r="CT17" s="503">
        <f t="shared" si="13"/>
        <v>62.699999999999989</v>
      </c>
      <c r="CU17" s="765">
        <f t="shared" si="14"/>
        <v>0.24851367419738402</v>
      </c>
      <c r="CV17" s="503">
        <v>2527.6227920000001</v>
      </c>
      <c r="CW17" s="503">
        <f t="shared" si="15"/>
        <v>2340.1227920000001</v>
      </c>
      <c r="CX17" s="765">
        <f t="shared" si="16"/>
        <v>12.480654890666667</v>
      </c>
      <c r="CY17" s="503">
        <v>2527.6227920000001</v>
      </c>
      <c r="CZ17" s="503">
        <f t="shared" si="17"/>
        <v>1787.0227920000002</v>
      </c>
      <c r="DA17" s="765">
        <f t="shared" si="18"/>
        <v>2.4129392276532542</v>
      </c>
      <c r="DB17" s="503">
        <v>2527.6227920000001</v>
      </c>
      <c r="DC17" s="503">
        <f t="shared" si="20"/>
        <v>478.92279199999984</v>
      </c>
      <c r="DD17" s="765">
        <f t="shared" si="19"/>
        <v>0.23376911797725375</v>
      </c>
    </row>
    <row r="18" spans="1:108" x14ac:dyDescent="0.25">
      <c r="A18" s="6" t="s">
        <v>48</v>
      </c>
      <c r="B18" s="740">
        <v>441.15500000000009</v>
      </c>
      <c r="C18" s="740">
        <v>396.89099999999996</v>
      </c>
      <c r="D18" s="740">
        <v>359.32600000000002</v>
      </c>
      <c r="E18" s="232">
        <v>1197.3720000000001</v>
      </c>
      <c r="F18" s="202">
        <v>282.41900000000004</v>
      </c>
      <c r="G18" s="513">
        <v>235.47900000000001</v>
      </c>
      <c r="H18" s="513">
        <v>174.179</v>
      </c>
      <c r="I18" s="232">
        <v>692.077</v>
      </c>
      <c r="J18" s="513">
        <v>1889.4490000000001</v>
      </c>
      <c r="K18" s="513">
        <v>174.179</v>
      </c>
      <c r="L18" s="513">
        <v>174.179</v>
      </c>
      <c r="M18" s="513">
        <v>243.69299999999998</v>
      </c>
      <c r="N18" s="513">
        <v>592.05099999999993</v>
      </c>
      <c r="O18" s="513">
        <v>2481.5</v>
      </c>
      <c r="P18" s="221">
        <v>318.42500000000001</v>
      </c>
      <c r="Q18" s="513">
        <v>385.87299999999999</v>
      </c>
      <c r="R18" s="513">
        <v>438.60899999999998</v>
      </c>
      <c r="S18" s="513">
        <v>1142.9069999999999</v>
      </c>
      <c r="T18" s="515">
        <v>3624.4070000000002</v>
      </c>
      <c r="U18" s="233">
        <v>439.48</v>
      </c>
      <c r="V18" s="233">
        <v>381.226</v>
      </c>
      <c r="W18" s="233">
        <v>152.78799999999998</v>
      </c>
      <c r="X18" s="232">
        <v>973.49400000000003</v>
      </c>
      <c r="Y18" s="202">
        <v>304.90300000000002</v>
      </c>
      <c r="Z18" s="513">
        <v>252.86699999999999</v>
      </c>
      <c r="AA18" s="513">
        <v>182.154</v>
      </c>
      <c r="AB18" s="232">
        <v>739.92399999999998</v>
      </c>
      <c r="AC18" s="513">
        <v>1713.4180000000001</v>
      </c>
      <c r="AD18" s="493">
        <v>165.64099999999999</v>
      </c>
      <c r="AE18" s="493">
        <v>184.477</v>
      </c>
      <c r="AF18" s="493">
        <v>231.87299999999999</v>
      </c>
      <c r="AG18" s="493">
        <v>581.99099999999999</v>
      </c>
      <c r="AH18" s="740">
        <v>2295.4090000000001</v>
      </c>
      <c r="AI18" s="56">
        <v>330.84</v>
      </c>
      <c r="AJ18" s="513">
        <v>395.72500000000002</v>
      </c>
      <c r="AK18" s="513">
        <v>446.98099999999999</v>
      </c>
      <c r="AL18" s="513">
        <v>1173.546</v>
      </c>
      <c r="AM18" s="513">
        <v>3468.9549999999999</v>
      </c>
      <c r="AN18" s="233">
        <v>462.20499999999998</v>
      </c>
      <c r="AO18" s="233">
        <v>390.733</v>
      </c>
      <c r="AP18" s="233">
        <v>377.1</v>
      </c>
      <c r="AQ18" s="232">
        <v>1230.038</v>
      </c>
      <c r="AR18" s="202">
        <v>294.27700000000004</v>
      </c>
      <c r="AS18" s="513">
        <v>216.34100000000001</v>
      </c>
      <c r="AT18" s="513">
        <v>178.49</v>
      </c>
      <c r="AU18" s="232">
        <v>689.10800000000006</v>
      </c>
      <c r="AV18" s="513">
        <v>1919.1460000000002</v>
      </c>
      <c r="AW18" s="740">
        <v>172.762</v>
      </c>
      <c r="AX18" s="219">
        <v>170.79300000000001</v>
      </c>
      <c r="AY18" s="219">
        <v>239.74</v>
      </c>
      <c r="AZ18" s="740">
        <v>583.29500000000007</v>
      </c>
      <c r="BA18" s="740">
        <v>2502.4410000000003</v>
      </c>
      <c r="BB18" s="221">
        <v>322.42599999999999</v>
      </c>
      <c r="BC18" s="513">
        <v>375.39400000000001</v>
      </c>
      <c r="BD18" s="513">
        <v>423.012</v>
      </c>
      <c r="BE18" s="513">
        <v>1120.8319999999999</v>
      </c>
      <c r="BF18" s="513">
        <v>3623.2730000000001</v>
      </c>
      <c r="BG18" s="740">
        <v>154.31800000000021</v>
      </c>
      <c r="BH18" s="546">
        <v>4.4485443022466375E-2</v>
      </c>
      <c r="BI18" s="233">
        <v>469.6</v>
      </c>
      <c r="BJ18" s="233">
        <v>397.2</v>
      </c>
      <c r="BK18" s="233">
        <v>350.7</v>
      </c>
      <c r="BL18" s="232">
        <v>1217.5</v>
      </c>
      <c r="BM18" s="233">
        <v>277.3</v>
      </c>
      <c r="BN18" s="233">
        <v>232</v>
      </c>
      <c r="BO18" s="233">
        <v>172.9</v>
      </c>
      <c r="BP18" s="232">
        <v>682.2</v>
      </c>
      <c r="BQ18" s="513">
        <v>1899.7</v>
      </c>
      <c r="BR18" s="233">
        <v>189.1</v>
      </c>
      <c r="BS18" s="233">
        <v>196.6</v>
      </c>
      <c r="BT18" s="233">
        <v>281.7</v>
      </c>
      <c r="BU18" s="740">
        <v>667.4</v>
      </c>
      <c r="BV18" s="740">
        <v>2567.1</v>
      </c>
      <c r="BW18" s="740">
        <v>392.4</v>
      </c>
      <c r="BX18" s="740">
        <v>465.1</v>
      </c>
      <c r="BY18" s="233">
        <v>543.4</v>
      </c>
      <c r="BZ18" s="513">
        <v>1400.9</v>
      </c>
      <c r="CA18" s="513">
        <v>3967.9</v>
      </c>
      <c r="CB18" s="513">
        <f t="shared" si="0"/>
        <v>344.62699999999995</v>
      </c>
      <c r="CC18" s="507">
        <f t="shared" si="1"/>
        <v>9.5114831258919744E-2</v>
      </c>
      <c r="CD18" s="513">
        <v>523.29999999999995</v>
      </c>
      <c r="CE18" s="513">
        <f t="shared" si="2"/>
        <v>53.699999999999932</v>
      </c>
      <c r="CF18" s="507">
        <f t="shared" si="3"/>
        <v>0.11435264054514466</v>
      </c>
      <c r="CG18" s="513">
        <v>431.1</v>
      </c>
      <c r="CH18" s="513">
        <f t="shared" si="4"/>
        <v>33.900000000000034</v>
      </c>
      <c r="CI18" s="507">
        <f t="shared" si="5"/>
        <v>8.5347432024169279E-2</v>
      </c>
      <c r="CJ18" s="513">
        <v>350.7</v>
      </c>
      <c r="CK18" s="513">
        <f t="shared" si="6"/>
        <v>0</v>
      </c>
      <c r="CL18" s="507">
        <f t="shared" si="7"/>
        <v>0</v>
      </c>
      <c r="CM18" s="513">
        <f t="shared" si="8"/>
        <v>1305.0999999999999</v>
      </c>
      <c r="CN18" s="513">
        <f t="shared" si="9"/>
        <v>87.599999999999909</v>
      </c>
      <c r="CO18" s="507">
        <f t="shared" si="10"/>
        <v>7.1950718685831541E-2</v>
      </c>
      <c r="CP18" s="513">
        <v>358.73599999999999</v>
      </c>
      <c r="CQ18" s="513">
        <f t="shared" si="11"/>
        <v>81.435999999999979</v>
      </c>
      <c r="CR18" s="507">
        <f t="shared" si="12"/>
        <v>0.35101724137931023</v>
      </c>
      <c r="CS18" s="513">
        <v>294.7</v>
      </c>
      <c r="CT18" s="513">
        <f t="shared" si="13"/>
        <v>62.699999999999989</v>
      </c>
      <c r="CU18" s="507">
        <f t="shared" si="14"/>
        <v>0.27025862068965512</v>
      </c>
      <c r="CV18" s="513">
        <v>2528.6227920000001</v>
      </c>
      <c r="CW18" s="513">
        <f t="shared" si="15"/>
        <v>2355.722792</v>
      </c>
      <c r="CX18" s="507">
        <f t="shared" si="16"/>
        <v>13.62477034123771</v>
      </c>
      <c r="CY18" s="513">
        <v>2528.6227920000001</v>
      </c>
      <c r="CZ18" s="513">
        <f t="shared" si="17"/>
        <v>1846.4227920000001</v>
      </c>
      <c r="DA18" s="507">
        <f t="shared" si="18"/>
        <v>2.7065710817941953</v>
      </c>
      <c r="DB18" s="513">
        <v>2528.6227920000001</v>
      </c>
      <c r="DC18" s="513">
        <f t="shared" si="20"/>
        <v>628.92279200000007</v>
      </c>
      <c r="DD18" s="507">
        <f t="shared" si="19"/>
        <v>0.33106426909512032</v>
      </c>
    </row>
    <row r="19" spans="1:108" x14ac:dyDescent="0.25">
      <c r="A19" s="6" t="s">
        <v>53</v>
      </c>
      <c r="B19" s="740">
        <v>32.256</v>
      </c>
      <c r="C19" s="740">
        <v>30.972999999999999</v>
      </c>
      <c r="D19" s="740">
        <v>24.939</v>
      </c>
      <c r="E19" s="232">
        <v>88.168000000000006</v>
      </c>
      <c r="F19" s="29">
        <v>22.602</v>
      </c>
      <c r="G19" s="515">
        <v>20.149000000000001</v>
      </c>
      <c r="H19" s="515">
        <v>14.169</v>
      </c>
      <c r="I19" s="504">
        <v>56.92</v>
      </c>
      <c r="J19" s="515">
        <v>145.08800000000002</v>
      </c>
      <c r="K19" s="515">
        <v>11.07</v>
      </c>
      <c r="L19" s="515">
        <v>12.366</v>
      </c>
      <c r="M19" s="515">
        <v>18.991</v>
      </c>
      <c r="N19" s="515">
        <v>42.427</v>
      </c>
      <c r="O19" s="515">
        <v>187.51500000000001</v>
      </c>
      <c r="P19" s="515">
        <v>22.081</v>
      </c>
      <c r="Q19" s="515">
        <v>27.178999999999998</v>
      </c>
      <c r="R19" s="515">
        <v>32.896999999999998</v>
      </c>
      <c r="S19" s="515">
        <v>82.156999999999996</v>
      </c>
      <c r="T19" s="515">
        <v>269.67200000000003</v>
      </c>
      <c r="U19" s="503">
        <v>32.131</v>
      </c>
      <c r="V19" s="503">
        <v>28.661000000000001</v>
      </c>
      <c r="W19" s="503">
        <v>26.502000000000002</v>
      </c>
      <c r="X19" s="504">
        <v>87.294000000000011</v>
      </c>
      <c r="Y19" s="29">
        <v>23.664999999999999</v>
      </c>
      <c r="Z19" s="515">
        <v>19.416</v>
      </c>
      <c r="AA19" s="515">
        <v>12.904999999999999</v>
      </c>
      <c r="AB19" s="504">
        <v>55.986000000000004</v>
      </c>
      <c r="AC19" s="515">
        <v>143.28000000000003</v>
      </c>
      <c r="AD19" s="493">
        <v>11.748000000000001</v>
      </c>
      <c r="AE19" s="493">
        <v>13.548999999999999</v>
      </c>
      <c r="AF19" s="493">
        <v>18.854227000000002</v>
      </c>
      <c r="AG19" s="493">
        <v>44.151227000000006</v>
      </c>
      <c r="AH19" s="493">
        <v>187.43122700000004</v>
      </c>
      <c r="AI19" s="515">
        <v>11.07</v>
      </c>
      <c r="AJ19" s="515">
        <v>26.380533</v>
      </c>
      <c r="AK19" s="515">
        <v>28.808</v>
      </c>
      <c r="AL19" s="515">
        <v>78.200999999999993</v>
      </c>
      <c r="AM19" s="515">
        <v>265.63222700000006</v>
      </c>
      <c r="AN19" s="503">
        <v>34.498483999999998</v>
      </c>
      <c r="AO19" s="503">
        <v>31.107488</v>
      </c>
      <c r="AP19" s="503">
        <v>23.8</v>
      </c>
      <c r="AQ19" s="504">
        <v>89.405971999999991</v>
      </c>
      <c r="AR19" s="29">
        <v>22.691230000000001</v>
      </c>
      <c r="AS19" s="515">
        <v>21.419573</v>
      </c>
      <c r="AT19" s="515">
        <v>12.205</v>
      </c>
      <c r="AU19" s="504">
        <v>56.315803000000002</v>
      </c>
      <c r="AV19" s="515">
        <v>145.72177499999998</v>
      </c>
      <c r="AW19" s="740">
        <v>12.148</v>
      </c>
      <c r="AX19" s="680">
        <v>13.513</v>
      </c>
      <c r="AY19" s="680">
        <v>19.452999999999999</v>
      </c>
      <c r="AZ19" s="740">
        <v>45.114000000000004</v>
      </c>
      <c r="BA19" s="740">
        <v>190.83577499999998</v>
      </c>
      <c r="BB19" s="515">
        <v>23.257179000000001</v>
      </c>
      <c r="BC19" s="515">
        <v>27.981000000000002</v>
      </c>
      <c r="BD19" s="515">
        <v>28.774000000000001</v>
      </c>
      <c r="BE19" s="515">
        <v>80.012179000000003</v>
      </c>
      <c r="BF19" s="515">
        <v>270.84795399999996</v>
      </c>
      <c r="BG19" s="740">
        <v>5.2157269999999016</v>
      </c>
      <c r="BH19" s="546">
        <v>1.963514389389176E-2</v>
      </c>
      <c r="BI19" s="503">
        <v>33.299999999999997</v>
      </c>
      <c r="BJ19" s="503">
        <v>31.8</v>
      </c>
      <c r="BK19" s="503">
        <v>25.5</v>
      </c>
      <c r="BL19" s="504">
        <v>90.6</v>
      </c>
      <c r="BM19" s="503">
        <v>23.5</v>
      </c>
      <c r="BN19" s="503">
        <v>20.3</v>
      </c>
      <c r="BO19" s="503">
        <v>14.6</v>
      </c>
      <c r="BP19" s="504">
        <v>58.4</v>
      </c>
      <c r="BQ19" s="515">
        <v>149</v>
      </c>
      <c r="BR19" s="503">
        <v>12</v>
      </c>
      <c r="BS19" s="503">
        <v>12.2</v>
      </c>
      <c r="BT19" s="503">
        <v>18.399999999999999</v>
      </c>
      <c r="BU19" s="740">
        <v>42.599999999999994</v>
      </c>
      <c r="BV19" s="740">
        <v>191.6</v>
      </c>
      <c r="BW19" s="740">
        <v>22.6</v>
      </c>
      <c r="BX19" s="740">
        <v>27.9</v>
      </c>
      <c r="BY19" s="503">
        <v>32.9</v>
      </c>
      <c r="BZ19" s="515">
        <v>83.4</v>
      </c>
      <c r="CA19" s="515">
        <v>274.89999999999998</v>
      </c>
      <c r="CB19" s="515">
        <f t="shared" si="0"/>
        <v>4.0520460000000185</v>
      </c>
      <c r="CC19" s="26">
        <f t="shared" si="1"/>
        <v>1.4960592982733107E-2</v>
      </c>
      <c r="CD19" s="515">
        <v>30.333000000000002</v>
      </c>
      <c r="CE19" s="515">
        <f t="shared" si="2"/>
        <v>-2.9669999999999952</v>
      </c>
      <c r="CF19" s="26">
        <f t="shared" si="3"/>
        <v>-8.9099099099098966E-2</v>
      </c>
      <c r="CG19" s="515">
        <v>30.622</v>
      </c>
      <c r="CH19" s="515">
        <f t="shared" si="4"/>
        <v>-1.1780000000000008</v>
      </c>
      <c r="CI19" s="26">
        <f t="shared" si="5"/>
        <v>-3.7044025157232728E-2</v>
      </c>
      <c r="CJ19" s="515">
        <v>24.932000000000002</v>
      </c>
      <c r="CK19" s="515">
        <f t="shared" si="6"/>
        <v>-0.56799999999999784</v>
      </c>
      <c r="CL19" s="26">
        <f t="shared" si="7"/>
        <v>-2.2274509803921483E-2</v>
      </c>
      <c r="CM19" s="515">
        <f t="shared" si="8"/>
        <v>85.887</v>
      </c>
      <c r="CN19" s="515">
        <f t="shared" si="9"/>
        <v>-4.7129999999999939</v>
      </c>
      <c r="CO19" s="26">
        <f t="shared" si="10"/>
        <v>-5.2019867549668808E-2</v>
      </c>
      <c r="CP19" s="515">
        <v>24.759</v>
      </c>
      <c r="CQ19" s="515">
        <f t="shared" si="11"/>
        <v>1.2590000000000003</v>
      </c>
      <c r="CR19" s="26">
        <f t="shared" si="12"/>
        <v>6.2019704433497552E-2</v>
      </c>
      <c r="CS19" s="515">
        <v>20.3</v>
      </c>
      <c r="CT19" s="515">
        <f t="shared" si="13"/>
        <v>0</v>
      </c>
      <c r="CU19" s="26">
        <f t="shared" si="14"/>
        <v>0</v>
      </c>
      <c r="CV19" s="515">
        <v>2529.6227920000001</v>
      </c>
      <c r="CW19" s="515">
        <f t="shared" si="15"/>
        <v>2515.0227920000002</v>
      </c>
      <c r="CX19" s="26">
        <f t="shared" si="16"/>
        <v>172.26183506849316</v>
      </c>
      <c r="CY19" s="515">
        <v>2529.6227920000001</v>
      </c>
      <c r="CZ19" s="515">
        <f t="shared" si="17"/>
        <v>2471.222792</v>
      </c>
      <c r="DA19" s="26">
        <f t="shared" si="18"/>
        <v>42.315458767123289</v>
      </c>
      <c r="DB19" s="515">
        <v>2529.6227920000001</v>
      </c>
      <c r="DC19" s="515">
        <f t="shared" si="20"/>
        <v>2380.6227920000001</v>
      </c>
      <c r="DD19" s="26">
        <f t="shared" si="19"/>
        <v>15.977334174496646</v>
      </c>
    </row>
    <row r="20" spans="1:108" x14ac:dyDescent="0.25">
      <c r="A20" s="36" t="s">
        <v>54</v>
      </c>
      <c r="B20" s="33">
        <v>16.091656999999998</v>
      </c>
      <c r="C20" s="33">
        <v>16.091656999999998</v>
      </c>
      <c r="D20" s="33">
        <v>13.150939999999999</v>
      </c>
      <c r="E20" s="34">
        <v>45.334253999999994</v>
      </c>
      <c r="F20" s="35">
        <v>10.742927</v>
      </c>
      <c r="G20" s="517">
        <v>10.368386999999998</v>
      </c>
      <c r="H20" s="517">
        <v>6.911556</v>
      </c>
      <c r="I20" s="34">
        <v>28.022870000000001</v>
      </c>
      <c r="J20" s="517">
        <v>73.357123999999999</v>
      </c>
      <c r="K20" s="517">
        <v>6.6639999999999997</v>
      </c>
      <c r="L20" s="517">
        <v>8.6310000000000002</v>
      </c>
      <c r="M20" s="517">
        <v>10</v>
      </c>
      <c r="N20" s="517">
        <v>25.295000000000002</v>
      </c>
      <c r="O20" s="517">
        <v>98.652124000000001</v>
      </c>
      <c r="P20" s="517">
        <v>6.6639999999999997</v>
      </c>
      <c r="Q20" s="517">
        <v>13.901</v>
      </c>
      <c r="R20" s="517">
        <v>15.002000000000001</v>
      </c>
      <c r="S20" s="517">
        <v>35.567</v>
      </c>
      <c r="T20" s="33">
        <v>134.21912399999999</v>
      </c>
      <c r="U20" s="33">
        <v>15.007108000000001</v>
      </c>
      <c r="V20" s="33">
        <v>14.126906999999999</v>
      </c>
      <c r="W20" s="33">
        <v>14.323659000000001</v>
      </c>
      <c r="X20" s="34">
        <v>43.457673999999997</v>
      </c>
      <c r="Y20" s="35">
        <v>11.547715</v>
      </c>
      <c r="Z20" s="517">
        <v>9.7261769999999999</v>
      </c>
      <c r="AA20" s="517">
        <v>6.5694559999999997</v>
      </c>
      <c r="AB20" s="34">
        <v>27.843347999999999</v>
      </c>
      <c r="AC20" s="517">
        <v>71.301021999999989</v>
      </c>
      <c r="AD20" s="517">
        <v>5.9320000000000004</v>
      </c>
      <c r="AE20" s="517">
        <v>7.5720000000000001</v>
      </c>
      <c r="AF20" s="517">
        <v>9.7110000000000003</v>
      </c>
      <c r="AG20" s="34">
        <v>23.215000000000003</v>
      </c>
      <c r="AH20" s="517">
        <v>94.516021999999992</v>
      </c>
      <c r="AI20" s="517">
        <v>6.6639999999999997</v>
      </c>
      <c r="AJ20" s="517">
        <v>13.401</v>
      </c>
      <c r="AK20" s="517">
        <v>15.066000000000001</v>
      </c>
      <c r="AL20" s="517">
        <v>35.131</v>
      </c>
      <c r="AM20" s="517">
        <v>129.64702199999999</v>
      </c>
      <c r="AN20" s="33">
        <v>45.2</v>
      </c>
      <c r="AO20" s="33">
        <v>38.1</v>
      </c>
      <c r="AP20" s="33">
        <v>43.1</v>
      </c>
      <c r="AQ20" s="34">
        <v>126.4</v>
      </c>
      <c r="AR20" s="35">
        <v>11.548088</v>
      </c>
      <c r="AS20" s="517">
        <v>10.456</v>
      </c>
      <c r="AT20" s="517">
        <v>21.159797999999999</v>
      </c>
      <c r="AU20" s="34">
        <v>43.163885999999998</v>
      </c>
      <c r="AV20" s="517">
        <v>169.563886</v>
      </c>
      <c r="AW20" s="517">
        <v>30.739270999999999</v>
      </c>
      <c r="AX20" s="517">
        <v>8.5779189999999996</v>
      </c>
      <c r="AY20" s="517">
        <v>10.050000000000001</v>
      </c>
      <c r="AZ20" s="34">
        <v>49.367189999999994</v>
      </c>
      <c r="BA20" s="517">
        <v>218.93107599999999</v>
      </c>
      <c r="BB20" s="517">
        <v>12.114387000000001</v>
      </c>
      <c r="BC20" s="517">
        <v>13.014855000000001</v>
      </c>
      <c r="BD20" s="517">
        <v>15.343</v>
      </c>
      <c r="BE20" s="517">
        <v>40.472242000000001</v>
      </c>
      <c r="BF20" s="517">
        <v>259.40331800000001</v>
      </c>
      <c r="BG20" s="517">
        <v>129.75629600000002</v>
      </c>
      <c r="BH20" s="526">
        <v>1.0008428577711568</v>
      </c>
      <c r="BI20" s="33">
        <v>16.100000000000001</v>
      </c>
      <c r="BJ20" s="33">
        <v>14.5</v>
      </c>
      <c r="BK20" s="33">
        <v>12.8</v>
      </c>
      <c r="BL20" s="34">
        <v>43.400000000000006</v>
      </c>
      <c r="BM20" s="33">
        <v>11.4</v>
      </c>
      <c r="BN20" s="33">
        <v>10.3</v>
      </c>
      <c r="BO20" s="33">
        <v>7.8</v>
      </c>
      <c r="BP20" s="34">
        <v>29.500000000000004</v>
      </c>
      <c r="BQ20" s="517">
        <v>72.900000000000006</v>
      </c>
      <c r="BR20" s="33">
        <v>7.2</v>
      </c>
      <c r="BS20" s="33">
        <v>7.6</v>
      </c>
      <c r="BT20" s="33">
        <v>10.1</v>
      </c>
      <c r="BU20" s="34">
        <v>24.9</v>
      </c>
      <c r="BV20" s="517">
        <v>97.800000000000011</v>
      </c>
      <c r="BW20" s="517">
        <v>12.3</v>
      </c>
      <c r="BX20" s="517">
        <v>13.1</v>
      </c>
      <c r="BY20" s="33">
        <v>14.7</v>
      </c>
      <c r="BZ20" s="517">
        <v>40.099999999999994</v>
      </c>
      <c r="CA20" s="517">
        <v>137.80000000000001</v>
      </c>
      <c r="CB20" s="517">
        <f t="shared" si="0"/>
        <v>-121.603318</v>
      </c>
      <c r="CC20" s="512">
        <f t="shared" si="1"/>
        <v>-0.46878088891677167</v>
      </c>
      <c r="CD20" s="517">
        <v>15.4</v>
      </c>
      <c r="CE20" s="517">
        <f t="shared" si="2"/>
        <v>-0.70000000000000107</v>
      </c>
      <c r="CF20" s="512">
        <f t="shared" si="3"/>
        <v>-4.3478260869565279E-2</v>
      </c>
      <c r="CG20" s="517">
        <v>13.3</v>
      </c>
      <c r="CH20" s="517">
        <f t="shared" si="4"/>
        <v>-1.1999999999999993</v>
      </c>
      <c r="CI20" s="512">
        <f t="shared" si="5"/>
        <v>-8.275862068965513E-2</v>
      </c>
      <c r="CJ20" s="517">
        <v>12.372563000000001</v>
      </c>
      <c r="CK20" s="517">
        <f t="shared" si="6"/>
        <v>-0.4274369999999994</v>
      </c>
      <c r="CL20" s="512">
        <f t="shared" si="7"/>
        <v>-3.3393515624999953E-2</v>
      </c>
      <c r="CM20" s="517">
        <f t="shared" si="8"/>
        <v>41.072563000000002</v>
      </c>
      <c r="CN20" s="517">
        <f t="shared" si="9"/>
        <v>-2.3274370000000033</v>
      </c>
      <c r="CO20" s="512">
        <f t="shared" si="10"/>
        <v>-5.3627580645161363E-2</v>
      </c>
      <c r="CP20" s="517">
        <v>10.824852</v>
      </c>
      <c r="CQ20" s="517">
        <f t="shared" si="11"/>
        <v>-0.57514800000000044</v>
      </c>
      <c r="CR20" s="512">
        <f t="shared" si="12"/>
        <v>-5.5839611650485475E-2</v>
      </c>
      <c r="CS20" s="517">
        <v>9.2905090000000001</v>
      </c>
      <c r="CT20" s="517">
        <f t="shared" si="13"/>
        <v>-1.0094910000000006</v>
      </c>
      <c r="CU20" s="512">
        <f t="shared" si="14"/>
        <v>-9.8008834951456361E-2</v>
      </c>
      <c r="CV20" s="517">
        <v>2530.6227920000001</v>
      </c>
      <c r="CW20" s="517">
        <f t="shared" si="15"/>
        <v>2522.8227919999999</v>
      </c>
      <c r="CX20" s="512">
        <f t="shared" si="16"/>
        <v>323.4388194871795</v>
      </c>
      <c r="CY20" s="517">
        <v>2530.6227920000001</v>
      </c>
      <c r="CZ20" s="517">
        <f t="shared" si="17"/>
        <v>2501.1227920000001</v>
      </c>
      <c r="DA20" s="512">
        <f t="shared" si="18"/>
        <v>84.783823457627108</v>
      </c>
      <c r="DB20" s="517">
        <v>2530.6227920000001</v>
      </c>
      <c r="DC20" s="517">
        <f t="shared" si="20"/>
        <v>2457.722792</v>
      </c>
      <c r="DD20" s="512">
        <f t="shared" si="19"/>
        <v>33.713618545953359</v>
      </c>
    </row>
  </sheetData>
  <pageMargins left="0.7" right="0.7" top="0.75" bottom="0.75" header="0.3" footer="0.3"/>
  <pageSetup paperSize="9" scale="35" orientation="portrait" r:id="rId1"/>
  <colBreaks count="2" manualBreakCount="2">
    <brk id="20" max="1048575" man="1"/>
    <brk id="3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CP20"/>
  <sheetViews>
    <sheetView showGridLines="0" view="pageBreakPreview" zoomScale="85" zoomScaleSheetLayoutView="85" workbookViewId="0">
      <pane xSplit="1" ySplit="3" topLeftCell="BL4" activePane="bottomRight" state="frozen"/>
      <selection activeCell="J76" sqref="J76"/>
      <selection pane="topRight" activeCell="J76" sqref="J76"/>
      <selection pane="bottomLeft" activeCell="J76" sqref="J76"/>
      <selection pane="bottomRight" activeCell="CN2" sqref="CN2:CP4"/>
    </sheetView>
  </sheetViews>
  <sheetFormatPr defaultColWidth="9.140625" defaultRowHeight="15" outlineLevelCol="1" x14ac:dyDescent="0.25"/>
  <cols>
    <col min="1" max="1" width="38.85546875" style="493" customWidth="1"/>
    <col min="2" max="4" width="7.42578125" style="493" hidden="1" customWidth="1" outlineLevel="1"/>
    <col min="5" max="5" width="7.28515625" style="493" hidden="1" customWidth="1" outlineLevel="1"/>
    <col min="6" max="8" width="7.42578125" style="493" hidden="1" customWidth="1" outlineLevel="1"/>
    <col min="9" max="19" width="7.28515625" style="493" hidden="1" customWidth="1" outlineLevel="1"/>
    <col min="20" max="20" width="7.28515625" style="493" customWidth="1" collapsed="1"/>
    <col min="21" max="34" width="9.140625" style="493" hidden="1" customWidth="1" outlineLevel="1"/>
    <col min="35" max="38" width="7.28515625" style="493" hidden="1" customWidth="1" outlineLevel="1"/>
    <col min="39" max="39" width="9.140625" style="493" collapsed="1"/>
    <col min="40" max="42" width="9.140625" style="493"/>
    <col min="43" max="43" width="13.28515625" style="493" customWidth="1"/>
    <col min="44" max="53" width="9.140625" style="493" customWidth="1"/>
    <col min="54" max="54" width="8.7109375" style="493" customWidth="1"/>
    <col min="55" max="55" width="10.28515625" style="493" customWidth="1"/>
    <col min="56" max="56" width="7.85546875" style="493" customWidth="1"/>
    <col min="57" max="58" width="8" style="493" customWidth="1"/>
    <col min="59" max="59" width="9" style="493" customWidth="1"/>
    <col min="60" max="68" width="9.140625" style="493" customWidth="1"/>
    <col min="69" max="69" width="9" style="493" customWidth="1"/>
    <col min="70" max="70" width="0.7109375" style="493" hidden="1" customWidth="1"/>
    <col min="71" max="77" width="9.140625" style="493" hidden="1" customWidth="1"/>
    <col min="78" max="16384" width="9.140625" style="493"/>
  </cols>
  <sheetData>
    <row r="1" spans="1:94" ht="28.5" customHeight="1" x14ac:dyDescent="0.25">
      <c r="A1" s="801" t="s">
        <v>119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</row>
    <row r="2" spans="1:94" ht="18.75" x14ac:dyDescent="0.25">
      <c r="A2" s="3"/>
      <c r="B2" s="806">
        <v>2011</v>
      </c>
      <c r="C2" s="806"/>
      <c r="D2" s="806"/>
      <c r="E2" s="806"/>
      <c r="F2" s="806"/>
      <c r="G2" s="806"/>
      <c r="H2" s="806"/>
      <c r="I2" s="807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>
        <v>2011</v>
      </c>
      <c r="U2" s="808">
        <v>2012</v>
      </c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>
        <v>2012</v>
      </c>
      <c r="AN2" s="686">
        <v>2013</v>
      </c>
      <c r="AO2" s="460"/>
      <c r="AP2" s="460"/>
      <c r="AQ2" s="460"/>
      <c r="AR2" s="460"/>
      <c r="AS2" s="460"/>
      <c r="AT2" s="460"/>
      <c r="AU2" s="460"/>
      <c r="AV2" s="460"/>
      <c r="AW2" s="460"/>
      <c r="AX2" s="460"/>
      <c r="AY2" s="460"/>
      <c r="AZ2" s="460"/>
      <c r="BA2" s="460"/>
      <c r="BB2" s="460"/>
      <c r="BC2" s="460"/>
      <c r="BD2" s="460"/>
      <c r="BE2" s="460"/>
      <c r="BF2" s="460"/>
      <c r="BG2" s="686">
        <v>2014</v>
      </c>
      <c r="BH2" s="720"/>
      <c r="BI2" s="720"/>
      <c r="BJ2" s="720"/>
      <c r="BK2" s="720"/>
      <c r="BL2" s="720"/>
      <c r="BM2" s="720"/>
      <c r="BN2" s="720"/>
      <c r="BO2" s="720"/>
      <c r="BP2" s="720"/>
      <c r="BQ2" s="720"/>
      <c r="BR2" s="720"/>
      <c r="BS2" s="720"/>
      <c r="BT2" s="720"/>
      <c r="BU2" s="720"/>
      <c r="BV2" s="720"/>
      <c r="BW2" s="720"/>
      <c r="BX2" s="720"/>
      <c r="BY2" s="720"/>
      <c r="BZ2" s="720"/>
      <c r="CA2" s="720"/>
      <c r="CB2" s="720"/>
      <c r="CC2" s="720"/>
      <c r="CD2" s="720"/>
      <c r="CE2" s="720"/>
      <c r="CF2" s="720"/>
      <c r="CG2" s="720"/>
      <c r="CH2" s="720"/>
      <c r="CI2" s="720"/>
      <c r="CJ2" s="720"/>
      <c r="CK2" s="720"/>
      <c r="CL2" s="720"/>
      <c r="CM2" s="720"/>
      <c r="CN2" s="719"/>
      <c r="CO2" s="719"/>
      <c r="CP2" s="719"/>
    </row>
    <row r="3" spans="1:94" x14ac:dyDescent="0.25">
      <c r="A3" s="215"/>
      <c r="B3" s="821" t="s">
        <v>0</v>
      </c>
      <c r="C3" s="821" t="s">
        <v>1</v>
      </c>
      <c r="D3" s="821" t="s">
        <v>2</v>
      </c>
      <c r="E3" s="494" t="s">
        <v>3</v>
      </c>
      <c r="F3" s="496" t="s">
        <v>4</v>
      </c>
      <c r="G3" s="821" t="s">
        <v>5</v>
      </c>
      <c r="H3" s="821" t="s">
        <v>8</v>
      </c>
      <c r="I3" s="494" t="s">
        <v>6</v>
      </c>
      <c r="J3" s="821" t="s">
        <v>108</v>
      </c>
      <c r="K3" s="496" t="s">
        <v>100</v>
      </c>
      <c r="L3" s="821" t="s">
        <v>101</v>
      </c>
      <c r="M3" s="821" t="s">
        <v>102</v>
      </c>
      <c r="N3" s="494" t="s">
        <v>103</v>
      </c>
      <c r="O3" s="821" t="s">
        <v>109</v>
      </c>
      <c r="P3" s="496" t="s">
        <v>104</v>
      </c>
      <c r="Q3" s="821" t="s">
        <v>105</v>
      </c>
      <c r="R3" s="821" t="s">
        <v>106</v>
      </c>
      <c r="S3" s="494" t="s">
        <v>107</v>
      </c>
      <c r="T3" s="821" t="s">
        <v>110</v>
      </c>
      <c r="U3" s="496" t="s">
        <v>0</v>
      </c>
      <c r="V3" s="821" t="s">
        <v>1</v>
      </c>
      <c r="W3" s="821" t="s">
        <v>2</v>
      </c>
      <c r="X3" s="494" t="s">
        <v>3</v>
      </c>
      <c r="Y3" s="496" t="s">
        <v>4</v>
      </c>
      <c r="Z3" s="821" t="s">
        <v>5</v>
      </c>
      <c r="AA3" s="821" t="s">
        <v>8</v>
      </c>
      <c r="AB3" s="494" t="s">
        <v>6</v>
      </c>
      <c r="AC3" s="821" t="s">
        <v>108</v>
      </c>
      <c r="AD3" s="496" t="s">
        <v>100</v>
      </c>
      <c r="AE3" s="821" t="s">
        <v>101</v>
      </c>
      <c r="AF3" s="821" t="s">
        <v>102</v>
      </c>
      <c r="AG3" s="494" t="s">
        <v>103</v>
      </c>
      <c r="AH3" s="821" t="s">
        <v>109</v>
      </c>
      <c r="AI3" s="496" t="s">
        <v>104</v>
      </c>
      <c r="AJ3" s="821" t="s">
        <v>105</v>
      </c>
      <c r="AK3" s="821" t="s">
        <v>106</v>
      </c>
      <c r="AL3" s="494" t="s">
        <v>107</v>
      </c>
      <c r="AM3" s="821" t="s">
        <v>110</v>
      </c>
      <c r="AN3" s="496" t="s">
        <v>0</v>
      </c>
      <c r="AO3" s="821" t="s">
        <v>1</v>
      </c>
      <c r="AP3" s="821" t="s">
        <v>2</v>
      </c>
      <c r="AQ3" s="494" t="s">
        <v>3</v>
      </c>
      <c r="AR3" s="496" t="s">
        <v>4</v>
      </c>
      <c r="AS3" s="821" t="s">
        <v>5</v>
      </c>
      <c r="AT3" s="821" t="s">
        <v>8</v>
      </c>
      <c r="AU3" s="494" t="s">
        <v>6</v>
      </c>
      <c r="AV3" s="821" t="s">
        <v>108</v>
      </c>
      <c r="AW3" s="496" t="s">
        <v>100</v>
      </c>
      <c r="AX3" s="821" t="s">
        <v>101</v>
      </c>
      <c r="AY3" s="821" t="s">
        <v>102</v>
      </c>
      <c r="AZ3" s="494" t="s">
        <v>103</v>
      </c>
      <c r="BA3" s="821" t="s">
        <v>109</v>
      </c>
      <c r="BB3" s="496" t="s">
        <v>104</v>
      </c>
      <c r="BC3" s="821" t="s">
        <v>105</v>
      </c>
      <c r="BD3" s="821" t="s">
        <v>106</v>
      </c>
      <c r="BE3" s="494" t="s">
        <v>107</v>
      </c>
      <c r="BF3" s="821" t="s">
        <v>110</v>
      </c>
      <c r="BG3" s="496" t="s">
        <v>0</v>
      </c>
      <c r="BH3" s="821" t="s">
        <v>1</v>
      </c>
      <c r="BI3" s="821" t="s">
        <v>2</v>
      </c>
      <c r="BJ3" s="494" t="s">
        <v>3</v>
      </c>
      <c r="BK3" s="496" t="s">
        <v>4</v>
      </c>
      <c r="BL3" s="821" t="s">
        <v>5</v>
      </c>
      <c r="BM3" s="821" t="s">
        <v>8</v>
      </c>
      <c r="BN3" s="494" t="s">
        <v>6</v>
      </c>
      <c r="BO3" s="821" t="s">
        <v>108</v>
      </c>
      <c r="BP3" s="496" t="s">
        <v>100</v>
      </c>
      <c r="BQ3" s="821" t="s">
        <v>101</v>
      </c>
      <c r="BR3" s="821" t="s">
        <v>102</v>
      </c>
      <c r="BS3" s="494" t="s">
        <v>103</v>
      </c>
      <c r="BT3" s="821" t="s">
        <v>109</v>
      </c>
      <c r="BU3" s="496" t="s">
        <v>104</v>
      </c>
      <c r="BV3" s="821" t="s">
        <v>105</v>
      </c>
      <c r="BW3" s="821" t="s">
        <v>106</v>
      </c>
      <c r="BX3" s="494" t="s">
        <v>107</v>
      </c>
      <c r="BY3" s="821" t="s">
        <v>110</v>
      </c>
      <c r="BZ3" s="821" t="s">
        <v>102</v>
      </c>
      <c r="CA3" s="494" t="s">
        <v>103</v>
      </c>
      <c r="CB3" s="821" t="s">
        <v>109</v>
      </c>
      <c r="CC3" s="821" t="s">
        <v>332</v>
      </c>
      <c r="CD3" s="846">
        <v>41944</v>
      </c>
      <c r="CE3" s="821" t="s">
        <v>106</v>
      </c>
      <c r="CF3" s="494" t="s">
        <v>107</v>
      </c>
      <c r="CG3" s="821" t="s">
        <v>110</v>
      </c>
      <c r="CH3" s="821" t="s">
        <v>337</v>
      </c>
      <c r="CI3" s="846">
        <v>42036</v>
      </c>
      <c r="CJ3" s="832" t="s">
        <v>341</v>
      </c>
      <c r="CK3" s="832" t="s">
        <v>3</v>
      </c>
      <c r="CL3" s="832" t="s">
        <v>342</v>
      </c>
      <c r="CM3" s="832" t="s">
        <v>373</v>
      </c>
      <c r="CN3" s="832" t="s">
        <v>376</v>
      </c>
      <c r="CO3" s="832" t="s">
        <v>6</v>
      </c>
      <c r="CP3" s="944" t="s">
        <v>108</v>
      </c>
    </row>
    <row r="4" spans="1:94" x14ac:dyDescent="0.25">
      <c r="A4" s="32" t="s">
        <v>7</v>
      </c>
      <c r="B4" s="519">
        <v>0.16153328789508684</v>
      </c>
      <c r="C4" s="519">
        <v>0.13577946505881106</v>
      </c>
      <c r="D4" s="519">
        <v>0.13582025263812006</v>
      </c>
      <c r="E4" s="519">
        <v>0.14513742487445527</v>
      </c>
      <c r="F4" s="537">
        <v>0.10900401730081681</v>
      </c>
      <c r="G4" s="519">
        <v>9.7089420755082478E-2</v>
      </c>
      <c r="H4" s="519">
        <v>7.7663028879271748E-2</v>
      </c>
      <c r="I4" s="538">
        <v>9.1189234407372963E-2</v>
      </c>
      <c r="J4" s="519">
        <v>0.12231103653989782</v>
      </c>
      <c r="K4" s="537">
        <v>8.2714971060931175E-2</v>
      </c>
      <c r="L4" s="519">
        <v>8.5700132605748561E-2</v>
      </c>
      <c r="M4" s="519">
        <v>0.10569429599922431</v>
      </c>
      <c r="N4" s="538">
        <v>9.1653234090526017E-2</v>
      </c>
      <c r="O4" s="519">
        <v>0.11390864885950798</v>
      </c>
      <c r="P4" s="537">
        <v>0.1151333944770721</v>
      </c>
      <c r="Q4" s="519">
        <v>0.13530576127692909</v>
      </c>
      <c r="R4" s="519">
        <v>0.15623531731043205</v>
      </c>
      <c r="S4" s="538">
        <v>0.13782880941526351</v>
      </c>
      <c r="T4" s="519">
        <v>0.12077631163318407</v>
      </c>
      <c r="U4" s="537">
        <v>0.14781069690172888</v>
      </c>
      <c r="V4" s="519">
        <v>0.13218302263254744</v>
      </c>
      <c r="W4" s="519">
        <v>0.13232609106217721</v>
      </c>
      <c r="X4" s="538">
        <v>0.14152507827377239</v>
      </c>
      <c r="Y4" s="537">
        <v>0.10364271007833868</v>
      </c>
      <c r="Z4" s="519">
        <v>8.8395803689042457E-2</v>
      </c>
      <c r="AA4" s="519">
        <v>7.26096055084436E-2</v>
      </c>
      <c r="AB4" s="538">
        <v>8.9479573520064928E-2</v>
      </c>
      <c r="AC4" s="519">
        <v>0.11979864080793319</v>
      </c>
      <c r="AD4" s="537">
        <v>6.792060397448374E-2</v>
      </c>
      <c r="AE4" s="519">
        <v>7.9894134808825304E-2</v>
      </c>
      <c r="AF4" s="519">
        <v>9.7150200887938937E-2</v>
      </c>
      <c r="AG4" s="538">
        <v>8.0917467060676998E-2</v>
      </c>
      <c r="AH4" s="519">
        <v>0.10927581287850507</v>
      </c>
      <c r="AI4" s="537">
        <v>0.1232028645221919</v>
      </c>
      <c r="AJ4" s="519">
        <v>0.13408259485957327</v>
      </c>
      <c r="AK4" s="519">
        <v>0.15415984970312496</v>
      </c>
      <c r="AL4" s="538">
        <v>0.13887364172909578</v>
      </c>
      <c r="AM4" s="519">
        <v>0.11761273001049136</v>
      </c>
      <c r="AN4" s="537">
        <v>0.14297322881829341</v>
      </c>
      <c r="AO4" s="537">
        <v>0.12776124031846312</v>
      </c>
      <c r="AP4" s="519">
        <v>0.13765605509683898</v>
      </c>
      <c r="AQ4" s="538">
        <v>0.13596197944334656</v>
      </c>
      <c r="AR4" s="537">
        <v>9.8647958949570833E-2</v>
      </c>
      <c r="AS4" s="519">
        <v>8.2637289157497351E-2</v>
      </c>
      <c r="AT4" s="519">
        <v>6.0817093551007645E-2</v>
      </c>
      <c r="AU4" s="538">
        <v>8.7592759290881589E-2</v>
      </c>
      <c r="AV4" s="519">
        <v>0.11625669024313609</v>
      </c>
      <c r="AW4" s="537">
        <v>6.8230176243869248E-2</v>
      </c>
      <c r="AX4" s="519">
        <v>7.5053286918779424E-2</v>
      </c>
      <c r="AY4" s="519">
        <v>9.58425519493393E-2</v>
      </c>
      <c r="AZ4" s="538">
        <v>8.0711518632045551E-2</v>
      </c>
      <c r="BA4" s="519">
        <v>0.10651944355251</v>
      </c>
      <c r="BB4" s="537">
        <v>0.11806266358813833</v>
      </c>
      <c r="BC4" s="519">
        <v>0.13204602720596711</v>
      </c>
      <c r="BD4" s="519">
        <v>0.15283007322466516</v>
      </c>
      <c r="BE4" s="538">
        <v>0.13587736309384549</v>
      </c>
      <c r="BF4" s="519">
        <v>0.11350147796977619</v>
      </c>
      <c r="BG4" s="537">
        <v>0.13867532877526367</v>
      </c>
      <c r="BH4" s="537">
        <v>0.11601291868046898</v>
      </c>
      <c r="BI4" s="537">
        <v>0.12007859022594518</v>
      </c>
      <c r="BJ4" s="538">
        <v>0.12556326403904924</v>
      </c>
      <c r="BK4" s="537">
        <v>8.0213402683382021E-2</v>
      </c>
      <c r="BL4" s="537">
        <v>7.8892588450070689E-2</v>
      </c>
      <c r="BM4" s="537">
        <v>5.0644234278035181E-2</v>
      </c>
      <c r="BN4" s="538">
        <v>7.0967042358276791E-2</v>
      </c>
      <c r="BO4" s="519">
        <v>0.1046832543105377</v>
      </c>
      <c r="BP4" s="537">
        <v>6.4139290931621962E-2</v>
      </c>
      <c r="BQ4" s="537">
        <v>6.9384718914083515E-2</v>
      </c>
      <c r="BR4" s="537" t="e">
        <v>#DIV/0!</v>
      </c>
      <c r="BS4" s="538" t="e">
        <v>#DIV/0!</v>
      </c>
      <c r="BT4" s="519"/>
      <c r="BU4" s="537" t="e">
        <v>#DIV/0!</v>
      </c>
      <c r="BV4" s="537" t="e">
        <v>#DIV/0!</v>
      </c>
      <c r="BW4" s="537" t="e">
        <v>#DIV/0!</v>
      </c>
      <c r="BX4" s="538" t="e">
        <v>#DIV/0!</v>
      </c>
      <c r="BY4" s="519">
        <v>0</v>
      </c>
      <c r="BZ4" s="537">
        <v>8.9648909034426891E-2</v>
      </c>
      <c r="CA4" s="538">
        <v>7.4769667382282246E-2</v>
      </c>
      <c r="CB4" s="519">
        <v>9.6395177356509584E-2</v>
      </c>
      <c r="CC4" s="519">
        <v>0.111791257091926</v>
      </c>
      <c r="CD4" s="519">
        <v>0.11845286446837526</v>
      </c>
      <c r="CE4" s="537">
        <v>0.14312584991312036</v>
      </c>
      <c r="CF4" s="538">
        <v>0.12590580445390054</v>
      </c>
      <c r="CG4" s="519">
        <v>0.1093334111107722</v>
      </c>
      <c r="CH4" s="519">
        <v>0.13107883069971085</v>
      </c>
      <c r="CI4" s="519">
        <v>0.11441572116442307</v>
      </c>
      <c r="CJ4" s="519">
        <v>0.11649822132517011</v>
      </c>
      <c r="CK4" s="519">
        <v>0.12122003630917032</v>
      </c>
      <c r="CL4" s="519">
        <v>8.8712230802465264E-2</v>
      </c>
      <c r="CM4" s="519">
        <v>8.669915797998827E-2</v>
      </c>
      <c r="CN4" s="519">
        <v>2514.6227920000001</v>
      </c>
      <c r="CO4" s="519">
        <v>2514.6227920000001</v>
      </c>
      <c r="CP4" s="519">
        <v>2514.6227920000001</v>
      </c>
    </row>
    <row r="5" spans="1:94" x14ac:dyDescent="0.25">
      <c r="A5" s="32" t="s">
        <v>74</v>
      </c>
      <c r="B5" s="516">
        <v>0.13650000000000001</v>
      </c>
      <c r="C5" s="516">
        <v>0.1139</v>
      </c>
      <c r="D5" s="516">
        <v>0.1072</v>
      </c>
      <c r="E5" s="512">
        <v>0.12</v>
      </c>
      <c r="F5" s="511">
        <v>8.8300000000000003E-2</v>
      </c>
      <c r="G5" s="512">
        <v>7.0499999999999993E-2</v>
      </c>
      <c r="H5" s="512">
        <v>5.6000000000000001E-2</v>
      </c>
      <c r="I5" s="536">
        <v>7.2900000000000006E-2</v>
      </c>
      <c r="J5" s="536">
        <v>0.10009999999999999</v>
      </c>
      <c r="K5" s="511">
        <v>6.2199999999999998E-2</v>
      </c>
      <c r="L5" s="512">
        <v>5.6500000000000002E-2</v>
      </c>
      <c r="M5" s="512">
        <v>7.5399999999999995E-2</v>
      </c>
      <c r="N5" s="536">
        <v>6.4799999999999996E-2</v>
      </c>
      <c r="O5" s="536">
        <v>9.0399999999999994E-2</v>
      </c>
      <c r="P5" s="511">
        <v>8.7400000000000005E-2</v>
      </c>
      <c r="Q5" s="512">
        <v>0.1074</v>
      </c>
      <c r="R5" s="512">
        <v>0.12939999999999999</v>
      </c>
      <c r="S5" s="536">
        <v>0.1104</v>
      </c>
      <c r="T5" s="536">
        <v>9.6100000000000005E-2</v>
      </c>
      <c r="U5" s="511">
        <v>0.12440169709740083</v>
      </c>
      <c r="V5" s="512">
        <v>0.11426819800210404</v>
      </c>
      <c r="W5" s="512">
        <v>0.10885980985301177</v>
      </c>
      <c r="X5" s="536">
        <v>0.1162158861590185</v>
      </c>
      <c r="Y5" s="511">
        <v>8.5314108990903428E-2</v>
      </c>
      <c r="Z5" s="512">
        <v>6.3462155018274444E-2</v>
      </c>
      <c r="AA5" s="512">
        <v>5.0688934096360314E-2</v>
      </c>
      <c r="AB5" s="536">
        <v>6.7919786236438628E-2</v>
      </c>
      <c r="AC5" s="536">
        <v>9.6487326508500323E-2</v>
      </c>
      <c r="AD5" s="511">
        <v>4.9107897759210928E-2</v>
      </c>
      <c r="AE5" s="512">
        <v>5.2397953337794283E-2</v>
      </c>
      <c r="AF5" s="512">
        <v>7.2341461033664151E-2</v>
      </c>
      <c r="AG5" s="536">
        <v>5.8002142594408508E-2</v>
      </c>
      <c r="AH5" s="536">
        <v>8.6045408732492876E-2</v>
      </c>
      <c r="AI5" s="511">
        <v>9.6314477408296129E-2</v>
      </c>
      <c r="AJ5" s="512">
        <v>0.10546128440529037</v>
      </c>
      <c r="AK5" s="512">
        <v>0.12991864257354327</v>
      </c>
      <c r="AL5" s="536">
        <v>0.112483588624</v>
      </c>
      <c r="AM5" s="536">
        <v>9.3535542990204501E-2</v>
      </c>
      <c r="AN5" s="511">
        <v>0.11583174385459724</v>
      </c>
      <c r="AO5" s="512">
        <v>0.1079</v>
      </c>
      <c r="AP5" s="512">
        <v>0.109</v>
      </c>
      <c r="AQ5" s="536">
        <v>0.111</v>
      </c>
      <c r="AR5" s="511">
        <v>7.9299999999999995E-2</v>
      </c>
      <c r="AS5" s="512">
        <v>6.0299999999999999E-2</v>
      </c>
      <c r="AT5" s="512">
        <v>4.2099999999999999E-2</v>
      </c>
      <c r="AU5" s="536">
        <v>6.2300000000000001E-2</v>
      </c>
      <c r="AV5" s="536">
        <v>9.11E-2</v>
      </c>
      <c r="AW5" s="511">
        <v>4.9107897759210969E-2</v>
      </c>
      <c r="AX5" s="512">
        <v>5.08309079512426E-2</v>
      </c>
      <c r="AY5" s="512">
        <v>6.5000000000000002E-2</v>
      </c>
      <c r="AZ5" s="536">
        <v>5.57E-2</v>
      </c>
      <c r="BA5" s="536">
        <v>8.1500000000000003E-2</v>
      </c>
      <c r="BB5" s="511">
        <v>9.1800000000000007E-2</v>
      </c>
      <c r="BC5" s="512">
        <v>0.10492149114958114</v>
      </c>
      <c r="BD5" s="512">
        <v>0.12529999999999999</v>
      </c>
      <c r="BE5" s="536">
        <v>0.109</v>
      </c>
      <c r="BF5" s="536">
        <v>8.9099999999999999E-2</v>
      </c>
      <c r="BG5" s="511">
        <v>0.109</v>
      </c>
      <c r="BH5" s="511">
        <v>9.8000000000000004E-2</v>
      </c>
      <c r="BI5" s="511">
        <v>9.2999999999999999E-2</v>
      </c>
      <c r="BJ5" s="536">
        <v>0.10045886616690551</v>
      </c>
      <c r="BK5" s="511">
        <v>6.3610599807906967E-2</v>
      </c>
      <c r="BL5" s="511">
        <v>5.8260015953382753E-2</v>
      </c>
      <c r="BM5" s="511">
        <v>3.5612638979194755E-2</v>
      </c>
      <c r="BN5" s="536">
        <v>5.3364529488499235E-2</v>
      </c>
      <c r="BO5" s="536">
        <v>8.6034276586679156E-2</v>
      </c>
      <c r="BP5" s="511">
        <v>4.9200000000000001E-2</v>
      </c>
      <c r="BQ5" s="511">
        <v>5.0640668840460909E-2</v>
      </c>
      <c r="BR5" s="511"/>
      <c r="BS5" s="536"/>
      <c r="BT5" s="536"/>
      <c r="BU5" s="511"/>
      <c r="BV5" s="511"/>
      <c r="BW5" s="511"/>
      <c r="BX5" s="536"/>
      <c r="BY5" s="536"/>
      <c r="BZ5" s="511">
        <v>5.8296067658835375E-2</v>
      </c>
      <c r="CA5" s="536">
        <v>5.2719478141727748E-2</v>
      </c>
      <c r="CB5" s="536">
        <v>7.6768979161642298E-2</v>
      </c>
      <c r="CC5" s="536">
        <v>9.3343970645594423E-2</v>
      </c>
      <c r="CD5" s="536">
        <v>9.8091283800497905E-2</v>
      </c>
      <c r="CE5" s="511">
        <v>0.12715010073728505</v>
      </c>
      <c r="CF5" s="536">
        <v>0.10807497806455695</v>
      </c>
      <c r="CG5" s="536">
        <v>8.9099999999999999E-2</v>
      </c>
      <c r="CH5" s="536">
        <v>0.109</v>
      </c>
      <c r="CI5" s="536">
        <v>9.9000000000000005E-2</v>
      </c>
      <c r="CJ5" s="536">
        <v>9.7861817066260556E-2</v>
      </c>
      <c r="CK5" s="536">
        <v>0.10231224808418543</v>
      </c>
      <c r="CL5" s="536">
        <v>7.3536811747511172E-2</v>
      </c>
      <c r="CM5" s="536">
        <v>6.9120669058023138E-2</v>
      </c>
      <c r="CN5" s="536"/>
      <c r="CO5" s="536"/>
      <c r="CP5" s="536"/>
    </row>
    <row r="6" spans="1:94" x14ac:dyDescent="0.25">
      <c r="A6" s="32" t="s">
        <v>30</v>
      </c>
      <c r="B6" s="516">
        <v>0.22526521782602218</v>
      </c>
      <c r="C6" s="516">
        <v>0.18478170400784222</v>
      </c>
      <c r="D6" s="516">
        <v>0.20408136415845687</v>
      </c>
      <c r="E6" s="516">
        <v>0.2052451442474465</v>
      </c>
      <c r="F6" s="511">
        <v>0.15767122410246517</v>
      </c>
      <c r="G6" s="512">
        <v>0.15952602800912033</v>
      </c>
      <c r="H6" s="512">
        <v>0.13026603698429184</v>
      </c>
      <c r="I6" s="536">
        <v>0.13456863469638142</v>
      </c>
      <c r="J6" s="516">
        <v>0.17524836814280492</v>
      </c>
      <c r="K6" s="511">
        <v>0.13598495116656428</v>
      </c>
      <c r="L6" s="512">
        <v>0.15933014659422337</v>
      </c>
      <c r="M6" s="512">
        <v>0.17147558367729099</v>
      </c>
      <c r="N6" s="536">
        <v>0.15641405754908841</v>
      </c>
      <c r="O6" s="516">
        <v>0.17011065587983842</v>
      </c>
      <c r="P6" s="511">
        <v>0.18049301639066137</v>
      </c>
      <c r="Q6" s="512">
        <v>0.19634418183457952</v>
      </c>
      <c r="R6" s="512">
        <v>0.21898260194025171</v>
      </c>
      <c r="S6" s="536">
        <v>0.20068411867959288</v>
      </c>
      <c r="T6" s="516">
        <v>0.17906317438926883</v>
      </c>
      <c r="U6" s="511">
        <v>0.20898855947374281</v>
      </c>
      <c r="V6" s="512">
        <v>0.1754570948431575</v>
      </c>
      <c r="W6" s="512">
        <v>0.20352816452293629</v>
      </c>
      <c r="X6" s="536">
        <v>0.20877477094435606</v>
      </c>
      <c r="Y6" s="511">
        <v>0.14602237301663662</v>
      </c>
      <c r="Z6" s="512">
        <v>0.1449071445438922</v>
      </c>
      <c r="AA6" s="512">
        <v>0.12632699471697353</v>
      </c>
      <c r="AB6" s="536">
        <v>0.1398348484694843</v>
      </c>
      <c r="AC6" s="516">
        <v>0.178442666200894</v>
      </c>
      <c r="AD6" s="511">
        <v>0.11884585216971537</v>
      </c>
      <c r="AE6" s="512">
        <v>0.14889703189225667</v>
      </c>
      <c r="AF6" s="512">
        <v>0.15152547934496172</v>
      </c>
      <c r="AG6" s="536">
        <v>0.13704830490840039</v>
      </c>
      <c r="AH6" s="516">
        <v>0.16715091667962076</v>
      </c>
      <c r="AI6" s="511">
        <v>0.18783290605707914</v>
      </c>
      <c r="AJ6" s="512">
        <v>0.19970572629807234</v>
      </c>
      <c r="AK6" s="512">
        <v>0.21329148703902789</v>
      </c>
      <c r="AL6" s="536">
        <v>0.20159187477416904</v>
      </c>
      <c r="AM6" s="516">
        <v>0.17723591479852657</v>
      </c>
      <c r="AN6" s="511">
        <v>0.20547226797500728</v>
      </c>
      <c r="AO6" s="511">
        <v>0.1733489390753421</v>
      </c>
      <c r="AP6" s="512">
        <v>0.20259353265803443</v>
      </c>
      <c r="AQ6" s="536">
        <v>0.19309117518183896</v>
      </c>
      <c r="AR6" s="511">
        <v>0.14445906092024602</v>
      </c>
      <c r="AS6" s="512">
        <v>0.13540500967583111</v>
      </c>
      <c r="AT6" s="512">
        <v>0.10454219596280297</v>
      </c>
      <c r="AU6" s="536">
        <v>0.1472028864938526</v>
      </c>
      <c r="AV6" s="516">
        <v>0.17452496010889204</v>
      </c>
      <c r="AW6" s="511">
        <v>0.11683494621219044</v>
      </c>
      <c r="AX6" s="512">
        <v>0.13633946298461533</v>
      </c>
      <c r="AY6" s="512">
        <v>0.16138113546931682</v>
      </c>
      <c r="AZ6" s="536">
        <v>0.14027351435141672</v>
      </c>
      <c r="BA6" s="516">
        <v>0.16502623813952039</v>
      </c>
      <c r="BB6" s="511">
        <v>0.17437888933552489</v>
      </c>
      <c r="BC6" s="512">
        <v>0.19255029595775927</v>
      </c>
      <c r="BD6" s="512">
        <v>0.21972977104664099</v>
      </c>
      <c r="BE6" s="536">
        <v>0.19674253236668662</v>
      </c>
      <c r="BF6" s="516">
        <v>0.17448682862524892</v>
      </c>
      <c r="BG6" s="511">
        <v>0.21208626057396729</v>
      </c>
      <c r="BH6" s="511">
        <v>0.16134493956245069</v>
      </c>
      <c r="BI6" s="511">
        <v>0.18762842043244637</v>
      </c>
      <c r="BJ6" s="536">
        <v>0.18815443643528038</v>
      </c>
      <c r="BK6" s="511">
        <v>0.11983472013061508</v>
      </c>
      <c r="BL6" s="511">
        <v>0.12995955496166997</v>
      </c>
      <c r="BM6" s="511">
        <v>8.9459805265016068E-2</v>
      </c>
      <c r="BN6" s="536">
        <v>0.11449643708387899</v>
      </c>
      <c r="BO6" s="516">
        <v>0.15281442380392157</v>
      </c>
      <c r="BP6" s="511">
        <v>0.10400804624930067</v>
      </c>
      <c r="BQ6" s="511">
        <v>0.12922129270636429</v>
      </c>
      <c r="BR6" s="511" t="e">
        <v>#DIV/0!</v>
      </c>
      <c r="BS6" s="536" t="e">
        <v>#DIV/0!</v>
      </c>
      <c r="BT6" s="516" t="e">
        <v>#REF!</v>
      </c>
      <c r="BU6" s="511" t="e">
        <v>#DIV/0!</v>
      </c>
      <c r="BV6" s="511" t="e">
        <v>#DIV/0!</v>
      </c>
      <c r="BW6" s="511" t="e">
        <v>#DIV/0!</v>
      </c>
      <c r="BX6" s="536" t="e">
        <v>#DIV/0!</v>
      </c>
      <c r="BY6" s="516" t="e">
        <v>#REF!</v>
      </c>
      <c r="BZ6" s="511">
        <v>0.15899817912325351</v>
      </c>
      <c r="CA6" s="536">
        <v>0.13276907780494193</v>
      </c>
      <c r="CB6" s="516">
        <v>0.1473205475941862</v>
      </c>
      <c r="CC6" s="516">
        <v>0.1684443620420033</v>
      </c>
      <c r="CD6" s="516">
        <v>0.17195572141644885</v>
      </c>
      <c r="CE6" s="511">
        <v>0.19768467277095134</v>
      </c>
      <c r="CF6" s="536">
        <v>0.1798649324300807</v>
      </c>
      <c r="CG6" s="516">
        <v>0.15651740746589443</v>
      </c>
      <c r="CH6" s="516">
        <v>0.18387038468176739</v>
      </c>
      <c r="CI6" s="516">
        <v>0.1510948074091866</v>
      </c>
      <c r="CJ6" s="516">
        <v>0.16341864729849342</v>
      </c>
      <c r="CK6" s="516">
        <v>0.16702372992594874</v>
      </c>
      <c r="CL6" s="516">
        <v>0.1227476944166368</v>
      </c>
      <c r="CM6" s="516">
        <v>0.12818372392604505</v>
      </c>
      <c r="CN6" s="516"/>
      <c r="CO6" s="516"/>
      <c r="CP6" s="516"/>
    </row>
    <row r="7" spans="1:94" x14ac:dyDescent="0.25">
      <c r="A7" s="5" t="s">
        <v>76</v>
      </c>
      <c r="E7" s="497"/>
      <c r="I7" s="497"/>
      <c r="J7" s="527"/>
      <c r="N7" s="497"/>
      <c r="O7" s="527"/>
      <c r="S7" s="497"/>
      <c r="T7" s="527"/>
      <c r="X7" s="497"/>
      <c r="AB7" s="497"/>
      <c r="AC7" s="527"/>
      <c r="AG7" s="497"/>
      <c r="AH7" s="527"/>
      <c r="AL7" s="497"/>
      <c r="AM7" s="527"/>
      <c r="AQ7" s="497"/>
      <c r="AU7" s="497"/>
      <c r="AV7" s="566"/>
      <c r="AZ7" s="497"/>
      <c r="BA7" s="527"/>
      <c r="BE7" s="497"/>
      <c r="BF7" s="527"/>
      <c r="BJ7" s="497"/>
      <c r="BN7" s="497"/>
      <c r="BO7" s="566"/>
      <c r="BS7" s="497"/>
      <c r="BT7" s="527"/>
      <c r="BX7" s="497"/>
      <c r="BY7" s="527"/>
      <c r="CA7" s="497"/>
      <c r="CB7" s="527"/>
      <c r="CC7" s="527"/>
      <c r="CD7" s="527"/>
      <c r="CF7" s="497"/>
      <c r="CG7" s="527"/>
      <c r="CH7" s="527"/>
      <c r="CI7" s="527"/>
      <c r="CJ7" s="527"/>
      <c r="CK7" s="527"/>
      <c r="CL7" s="527"/>
      <c r="CM7" s="527"/>
      <c r="CN7" s="527"/>
      <c r="CO7" s="527"/>
      <c r="CP7" s="527"/>
    </row>
    <row r="8" spans="1:94" x14ac:dyDescent="0.25">
      <c r="A8" s="6" t="s">
        <v>31</v>
      </c>
      <c r="B8" s="509">
        <v>0.17460000000000001</v>
      </c>
      <c r="C8" s="509">
        <v>0.17419999999999999</v>
      </c>
      <c r="D8" s="509">
        <v>0.1573</v>
      </c>
      <c r="E8" s="510">
        <v>0.16880000000000001</v>
      </c>
      <c r="F8" s="509">
        <v>0.14330000000000001</v>
      </c>
      <c r="G8" s="509">
        <v>0.13789999999999999</v>
      </c>
      <c r="H8" s="509">
        <v>0.1356</v>
      </c>
      <c r="I8" s="510">
        <v>0.1391</v>
      </c>
      <c r="J8" s="220">
        <v>0.15509999999999999</v>
      </c>
      <c r="K8" s="509">
        <v>0.14430000000000001</v>
      </c>
      <c r="L8" s="509">
        <v>0.1283</v>
      </c>
      <c r="M8" s="509">
        <v>0.13489999999999999</v>
      </c>
      <c r="N8" s="510">
        <v>0.13600000000000001</v>
      </c>
      <c r="O8" s="220">
        <v>0.1497</v>
      </c>
      <c r="P8" s="509">
        <v>0.14480000000000001</v>
      </c>
      <c r="Q8" s="509">
        <v>0.15920000000000001</v>
      </c>
      <c r="R8" s="509">
        <v>0.17219999999999999</v>
      </c>
      <c r="S8" s="510">
        <v>0.1598</v>
      </c>
      <c r="T8" s="220">
        <v>0.15240000000000001</v>
      </c>
      <c r="U8" s="509">
        <v>0.1767</v>
      </c>
      <c r="V8" s="509">
        <v>0.1744</v>
      </c>
      <c r="W8" s="509">
        <v>0.16070000000000001</v>
      </c>
      <c r="X8" s="510">
        <v>0.17080000000000001</v>
      </c>
      <c r="Y8" s="509">
        <v>0.1409</v>
      </c>
      <c r="Z8" s="509">
        <v>0.13589999999999999</v>
      </c>
      <c r="AA8" s="509">
        <v>0.13120000000000001</v>
      </c>
      <c r="AB8" s="510">
        <v>0.1363</v>
      </c>
      <c r="AC8" s="220">
        <v>0.1555</v>
      </c>
      <c r="AD8" s="509">
        <v>0.1318</v>
      </c>
      <c r="AE8" s="509">
        <v>0.1313</v>
      </c>
      <c r="AF8" s="509">
        <v>0.13150000000000001</v>
      </c>
      <c r="AG8" s="510">
        <v>0.13150000000000001</v>
      </c>
      <c r="AH8" s="220">
        <v>0.14860000000000001</v>
      </c>
      <c r="AI8" s="509">
        <v>0.17929999999999999</v>
      </c>
      <c r="AJ8" s="509">
        <v>0.14169999999999999</v>
      </c>
      <c r="AK8" s="509">
        <v>0.1673</v>
      </c>
      <c r="AL8" s="510">
        <v>0.16270000000000001</v>
      </c>
      <c r="AM8" s="220">
        <v>0.15240000000000001</v>
      </c>
      <c r="AN8" s="509">
        <v>0.15210000000000001</v>
      </c>
      <c r="AO8" s="509">
        <v>0.16120000000000001</v>
      </c>
      <c r="AP8" s="509">
        <v>0.15240000000000001</v>
      </c>
      <c r="AQ8" s="510">
        <v>0.14549999999999999</v>
      </c>
      <c r="AR8" s="509">
        <v>0.1328</v>
      </c>
      <c r="AS8" s="509">
        <v>0.12479999999999999</v>
      </c>
      <c r="AT8" s="509">
        <v>0.1162</v>
      </c>
      <c r="AU8" s="510">
        <v>0.12520000000000001</v>
      </c>
      <c r="AV8" s="566">
        <v>0.1362603336020054</v>
      </c>
      <c r="AW8" s="509">
        <v>0.106437377416643</v>
      </c>
      <c r="AX8" s="509">
        <v>0.1109</v>
      </c>
      <c r="AY8" s="509">
        <v>0.1186</v>
      </c>
      <c r="AZ8" s="510">
        <v>0.11219999999999999</v>
      </c>
      <c r="BA8" s="220">
        <v>0.12939999999999999</v>
      </c>
      <c r="BB8" s="509">
        <v>0.115</v>
      </c>
      <c r="BC8" s="509">
        <v>0.12379999999999999</v>
      </c>
      <c r="BD8" s="509">
        <v>0.1459</v>
      </c>
      <c r="BE8" s="510">
        <v>0.12897539794178631</v>
      </c>
      <c r="BF8" s="529">
        <v>0.12928458026070466</v>
      </c>
      <c r="BG8" s="509">
        <v>0.13083452883876101</v>
      </c>
      <c r="BH8" s="509">
        <v>0.10118398297193</v>
      </c>
      <c r="BI8" s="509">
        <v>0.16617601752644401</v>
      </c>
      <c r="BJ8" s="510">
        <v>0.13304513539494162</v>
      </c>
      <c r="BK8" s="509">
        <v>0.10419155906725799</v>
      </c>
      <c r="BL8" s="509">
        <v>0.118492861026643</v>
      </c>
      <c r="BM8" s="509">
        <v>7.8764707221046407E-2</v>
      </c>
      <c r="BN8" s="510">
        <v>0.10123876841257357</v>
      </c>
      <c r="BO8" s="566">
        <v>0.11867464048468929</v>
      </c>
      <c r="BP8" s="509">
        <v>0.1096</v>
      </c>
      <c r="BQ8" s="509">
        <v>9.8380520951302397E-2</v>
      </c>
      <c r="BR8" s="509"/>
      <c r="BS8" s="510"/>
      <c r="BT8" s="220"/>
      <c r="BU8" s="509"/>
      <c r="BV8" s="509"/>
      <c r="BW8" s="509"/>
      <c r="BX8" s="510"/>
      <c r="BY8" s="529"/>
      <c r="BZ8" s="509">
        <v>0.10866528795868199</v>
      </c>
      <c r="CA8" s="510">
        <v>0.10557372960242245</v>
      </c>
      <c r="CB8" s="220">
        <v>0.11484986855529053</v>
      </c>
      <c r="CC8" s="220">
        <v>0.11963571660895</v>
      </c>
      <c r="CD8" s="220">
        <v>0.13327963485031499</v>
      </c>
      <c r="CE8" s="509">
        <v>0.15743331615869399</v>
      </c>
      <c r="CF8" s="510">
        <v>0.13801310655795146</v>
      </c>
      <c r="CG8" s="529">
        <v>0.1211288280593029</v>
      </c>
      <c r="CH8" s="529">
        <v>0.119642798408052</v>
      </c>
      <c r="CI8" s="529">
        <v>0.119594888290011</v>
      </c>
      <c r="CJ8" s="529">
        <v>0.14308207559479799</v>
      </c>
      <c r="CK8" s="529">
        <v>0.12743743444567668</v>
      </c>
      <c r="CL8" s="529">
        <v>0.111986978698438</v>
      </c>
      <c r="CM8" s="529">
        <v>0.11799999999999999</v>
      </c>
      <c r="CN8" s="529"/>
      <c r="CO8" s="529"/>
      <c r="CP8" s="529"/>
    </row>
    <row r="9" spans="1:94" x14ac:dyDescent="0.25">
      <c r="A9" s="6" t="s">
        <v>35</v>
      </c>
      <c r="B9" s="509">
        <v>0.1492</v>
      </c>
      <c r="C9" s="509">
        <v>0.13350000000000001</v>
      </c>
      <c r="D9" s="509">
        <v>0.126</v>
      </c>
      <c r="E9" s="510">
        <v>0.1368</v>
      </c>
      <c r="F9" s="509">
        <v>0.1326</v>
      </c>
      <c r="G9" s="509">
        <v>0.129</v>
      </c>
      <c r="H9" s="509">
        <v>0.1149</v>
      </c>
      <c r="I9" s="534">
        <v>0.12570000000000001</v>
      </c>
      <c r="J9" s="220">
        <v>0.13173110548588163</v>
      </c>
      <c r="K9" s="509">
        <v>0.1207</v>
      </c>
      <c r="L9" s="509">
        <v>0.12</v>
      </c>
      <c r="M9" s="509">
        <v>0.1108</v>
      </c>
      <c r="N9" s="534">
        <v>0.1171</v>
      </c>
      <c r="O9" s="206">
        <v>0.12731911494346618</v>
      </c>
      <c r="P9" s="509">
        <v>0.1439</v>
      </c>
      <c r="Q9" s="509">
        <v>0.13150000000000001</v>
      </c>
      <c r="R9" s="509">
        <v>0.15629999999999999</v>
      </c>
      <c r="S9" s="534">
        <v>0.14449999999999999</v>
      </c>
      <c r="T9" s="206">
        <v>0.1321</v>
      </c>
      <c r="U9" s="509">
        <v>0.1411</v>
      </c>
      <c r="V9" s="509">
        <v>0.14280000000000001</v>
      </c>
      <c r="W9" s="509">
        <v>0.1424</v>
      </c>
      <c r="X9" s="534">
        <v>0.1421</v>
      </c>
      <c r="Y9" s="509">
        <v>0.13220000000000001</v>
      </c>
      <c r="Z9" s="509">
        <v>0.12659999999999999</v>
      </c>
      <c r="AA9" s="509">
        <v>0.1159</v>
      </c>
      <c r="AB9" s="534">
        <v>0.12509999999999999</v>
      </c>
      <c r="AC9" s="220">
        <v>0.13465320978896239</v>
      </c>
      <c r="AD9" s="509">
        <v>0.11800000000000001</v>
      </c>
      <c r="AE9" s="509">
        <v>0.12230000000000001</v>
      </c>
      <c r="AF9" s="509">
        <v>0.12039999999999999</v>
      </c>
      <c r="AG9" s="534">
        <v>0.12029999999999999</v>
      </c>
      <c r="AH9" s="220">
        <v>0.13039999999999999</v>
      </c>
      <c r="AI9" s="509">
        <v>0.1157</v>
      </c>
      <c r="AJ9" s="509">
        <v>0.12180000000000001</v>
      </c>
      <c r="AK9" s="509">
        <v>0.13730000000000001</v>
      </c>
      <c r="AL9" s="534">
        <v>0.12559999999999999</v>
      </c>
      <c r="AM9" s="220">
        <v>0.12920000000000001</v>
      </c>
      <c r="AN9" s="509">
        <v>0.11938179357723717</v>
      </c>
      <c r="AO9" s="509">
        <v>0.115</v>
      </c>
      <c r="AP9" s="509">
        <v>0.1234</v>
      </c>
      <c r="AQ9" s="534">
        <v>0.1193</v>
      </c>
      <c r="AR9" s="509">
        <v>0.1111378004613354</v>
      </c>
      <c r="AS9" s="509">
        <v>0.107</v>
      </c>
      <c r="AT9" s="509">
        <v>0.10000065655786408</v>
      </c>
      <c r="AU9" s="534">
        <v>0.113</v>
      </c>
      <c r="AV9" s="566">
        <v>0.11643990098007048</v>
      </c>
      <c r="AW9" s="509">
        <v>0.10132045009520288</v>
      </c>
      <c r="AX9" s="509">
        <v>0.10199999999999999</v>
      </c>
      <c r="AY9" s="509">
        <v>0.104</v>
      </c>
      <c r="AZ9" s="534">
        <v>0.10199999999999999</v>
      </c>
      <c r="BA9" s="220">
        <v>0.11</v>
      </c>
      <c r="BB9" s="509">
        <v>0.10499885742973192</v>
      </c>
      <c r="BC9" s="509">
        <v>9.9994735032066726E-2</v>
      </c>
      <c r="BD9" s="509">
        <v>0.1017</v>
      </c>
      <c r="BE9" s="510">
        <v>0.10221650037266601</v>
      </c>
      <c r="BF9" s="529">
        <v>0.10799789958423404</v>
      </c>
      <c r="BG9" s="509">
        <v>0.112</v>
      </c>
      <c r="BH9" s="509">
        <v>9.8000000000000004E-2</v>
      </c>
      <c r="BI9" s="509">
        <v>0.129</v>
      </c>
      <c r="BJ9" s="534">
        <v>0.11328923076923077</v>
      </c>
      <c r="BK9" s="509">
        <v>9.5967006271561336E-2</v>
      </c>
      <c r="BL9" s="509">
        <v>9.6665433105900853E-2</v>
      </c>
      <c r="BM9" s="509">
        <v>9.6310844823370309E-2</v>
      </c>
      <c r="BN9" s="534">
        <v>9.6309528422134652E-2</v>
      </c>
      <c r="BO9" s="566">
        <v>0.10533838533233618</v>
      </c>
      <c r="BP9" s="509">
        <v>9.0999999999999998E-2</v>
      </c>
      <c r="BQ9" s="509">
        <v>9.5649521120245509E-2</v>
      </c>
      <c r="BR9" s="509"/>
      <c r="BS9" s="534"/>
      <c r="BT9" s="220"/>
      <c r="BU9" s="509"/>
      <c r="BV9" s="509"/>
      <c r="BW9" s="509"/>
      <c r="BX9" s="534"/>
      <c r="BY9" s="529"/>
      <c r="BZ9" s="509">
        <v>9.1467320426584106E-2</v>
      </c>
      <c r="CA9" s="534">
        <v>9.2740042239561699E-2</v>
      </c>
      <c r="CB9" s="220">
        <v>0.10143738563054239</v>
      </c>
      <c r="CC9" s="220">
        <v>0.10051066513550408</v>
      </c>
      <c r="CD9" s="220">
        <v>0.10042998449733045</v>
      </c>
      <c r="CE9" s="509">
        <v>0.12101064572971733</v>
      </c>
      <c r="CF9" s="510">
        <v>0.10817845269670309</v>
      </c>
      <c r="CG9" s="529">
        <v>0.10313640894354779</v>
      </c>
      <c r="CH9" s="529">
        <v>0.10199999999999999</v>
      </c>
      <c r="CI9" s="529">
        <v>9.2999999999999999E-2</v>
      </c>
      <c r="CJ9" s="529">
        <v>0.10754234725118157</v>
      </c>
      <c r="CK9" s="529">
        <v>0.10100891818797704</v>
      </c>
      <c r="CL9" s="529">
        <v>6.9471452677030032E-2</v>
      </c>
      <c r="CM9" s="529">
        <v>0.10117020500782636</v>
      </c>
      <c r="CN9" s="529"/>
      <c r="CO9" s="529"/>
      <c r="CP9" s="529"/>
    </row>
    <row r="10" spans="1:94" x14ac:dyDescent="0.25">
      <c r="A10" s="5" t="s">
        <v>77</v>
      </c>
      <c r="E10" s="497"/>
      <c r="F10" s="498"/>
      <c r="G10" s="498"/>
      <c r="H10" s="498"/>
      <c r="I10" s="497"/>
      <c r="J10" s="527"/>
      <c r="K10" s="498"/>
      <c r="L10" s="498"/>
      <c r="M10" s="498"/>
      <c r="N10" s="497"/>
      <c r="O10" s="527"/>
      <c r="P10" s="498"/>
      <c r="Q10" s="498"/>
      <c r="R10" s="498"/>
      <c r="S10" s="497"/>
      <c r="T10" s="527"/>
      <c r="U10" s="498"/>
      <c r="V10" s="498"/>
      <c r="W10" s="498"/>
      <c r="X10" s="497"/>
      <c r="Y10" s="498"/>
      <c r="Z10" s="498"/>
      <c r="AA10" s="498"/>
      <c r="AB10" s="497"/>
      <c r="AC10" s="527"/>
      <c r="AD10" s="498"/>
      <c r="AE10" s="498"/>
      <c r="AF10" s="498"/>
      <c r="AG10" s="497"/>
      <c r="AH10" s="527"/>
      <c r="AI10" s="498"/>
      <c r="AJ10" s="498"/>
      <c r="AK10" s="498"/>
      <c r="AL10" s="497"/>
      <c r="AM10" s="527"/>
      <c r="AN10" s="498"/>
      <c r="AO10" s="498"/>
      <c r="AP10" s="498"/>
      <c r="AQ10" s="497"/>
      <c r="AR10" s="498"/>
      <c r="AS10" s="498"/>
      <c r="AT10" s="498"/>
      <c r="AU10" s="497"/>
      <c r="AV10" s="527"/>
      <c r="AW10" s="498"/>
      <c r="AX10" s="498"/>
      <c r="AY10" s="498"/>
      <c r="AZ10" s="497"/>
      <c r="BA10" s="527"/>
      <c r="BB10" s="498"/>
      <c r="BC10" s="498"/>
      <c r="BD10" s="498"/>
      <c r="BE10" s="497"/>
      <c r="BF10" s="527"/>
      <c r="BG10" s="498"/>
      <c r="BH10" s="498"/>
      <c r="BI10" s="498"/>
      <c r="BJ10" s="497"/>
      <c r="BK10" s="498"/>
      <c r="BL10" s="498"/>
      <c r="BM10" s="498"/>
      <c r="BN10" s="497"/>
      <c r="BO10" s="527"/>
      <c r="BP10" s="498"/>
      <c r="BQ10" s="498"/>
      <c r="BR10" s="498"/>
      <c r="BS10" s="497"/>
      <c r="BT10" s="527"/>
      <c r="BU10" s="498"/>
      <c r="BV10" s="498"/>
      <c r="BW10" s="498"/>
      <c r="BX10" s="497"/>
      <c r="BY10" s="527"/>
      <c r="BZ10" s="498"/>
      <c r="CA10" s="497"/>
      <c r="CB10" s="527"/>
      <c r="CC10" s="527"/>
      <c r="CD10" s="527"/>
      <c r="CE10" s="498"/>
      <c r="CF10" s="497"/>
      <c r="CG10" s="527"/>
      <c r="CH10" s="527"/>
      <c r="CI10" s="527"/>
      <c r="CJ10" s="527"/>
      <c r="CK10" s="527"/>
      <c r="CL10" s="527"/>
      <c r="CM10" s="527"/>
      <c r="CN10" s="527"/>
      <c r="CO10" s="527"/>
      <c r="CP10" s="527"/>
    </row>
    <row r="11" spans="1:94" x14ac:dyDescent="0.25">
      <c r="A11" s="6" t="s">
        <v>36</v>
      </c>
      <c r="B11" s="509">
        <v>0.28499999999999998</v>
      </c>
      <c r="C11" s="509">
        <v>0.19892088440560671</v>
      </c>
      <c r="D11" s="509">
        <v>0.21428830265255835</v>
      </c>
      <c r="E11" s="510">
        <v>0.23400000000000001</v>
      </c>
      <c r="F11" s="509">
        <v>0.16434620729437061</v>
      </c>
      <c r="G11" s="509">
        <v>0.15648550631446281</v>
      </c>
      <c r="H11" s="509">
        <v>0.14334146196395647</v>
      </c>
      <c r="I11" s="510">
        <v>0.15520046274538155</v>
      </c>
      <c r="J11" s="220">
        <v>0.19459261837259781</v>
      </c>
      <c r="K11" s="509">
        <v>0.13800000000000001</v>
      </c>
      <c r="L11" s="509">
        <v>0.20200000000000001</v>
      </c>
      <c r="M11" s="509">
        <v>0.17899999999999999</v>
      </c>
      <c r="N11" s="510">
        <v>0.161</v>
      </c>
      <c r="O11" s="220">
        <v>0.18390797842419568</v>
      </c>
      <c r="P11" s="509">
        <v>0.13800000000000001</v>
      </c>
      <c r="Q11" s="509">
        <v>0.17399999999999999</v>
      </c>
      <c r="R11" s="509">
        <v>0.16789999999999999</v>
      </c>
      <c r="S11" s="510">
        <v>0.16312340409422585</v>
      </c>
      <c r="T11" s="220">
        <v>0.17789469046660694</v>
      </c>
      <c r="U11" s="509">
        <v>0.2364</v>
      </c>
      <c r="V11" s="509">
        <v>0.18426956756957447</v>
      </c>
      <c r="W11" s="509">
        <v>0.1961712692971912</v>
      </c>
      <c r="X11" s="510">
        <v>0.20636535861126939</v>
      </c>
      <c r="Y11" s="509">
        <v>0.15909062759329676</v>
      </c>
      <c r="Z11" s="509">
        <v>0.14841148471066445</v>
      </c>
      <c r="AA11" s="509">
        <v>0.1329497878157842</v>
      </c>
      <c r="AB11" s="510">
        <v>0.14742444880577343</v>
      </c>
      <c r="AC11" s="529">
        <v>0.1782886926048384</v>
      </c>
      <c r="AD11" s="509">
        <v>0.13200000000000001</v>
      </c>
      <c r="AE11" s="509">
        <v>0.21199999999999999</v>
      </c>
      <c r="AF11" s="509">
        <v>0.14800000000000002</v>
      </c>
      <c r="AG11" s="510">
        <v>0.14699999999999999</v>
      </c>
      <c r="AH11" s="529">
        <v>0.16833685106539972</v>
      </c>
      <c r="AI11" s="509">
        <v>0.13800000000000001</v>
      </c>
      <c r="AJ11" s="509">
        <v>0.20799999999999999</v>
      </c>
      <c r="AK11" s="509">
        <v>0.15160000000000001</v>
      </c>
      <c r="AL11" s="510">
        <v>0.16753761969904238</v>
      </c>
      <c r="AM11" s="529">
        <v>0.16810562148742786</v>
      </c>
      <c r="AN11" s="509">
        <v>0.23635015856496253</v>
      </c>
      <c r="AO11" s="509">
        <v>0.18</v>
      </c>
      <c r="AP11" s="509">
        <v>0.20100000000000001</v>
      </c>
      <c r="AQ11" s="510">
        <v>0.20399999999999999</v>
      </c>
      <c r="AR11" s="509">
        <v>0.12175052144274305</v>
      </c>
      <c r="AS11" s="509">
        <v>0.154</v>
      </c>
      <c r="AT11" s="509">
        <v>0.129</v>
      </c>
      <c r="AU11" s="510">
        <v>0.13500000000000001</v>
      </c>
      <c r="AV11" s="529">
        <v>0.17362069505050332</v>
      </c>
      <c r="AW11" s="509">
        <v>0.14644423558897243</v>
      </c>
      <c r="AX11" s="509">
        <v>0.14899999999999999</v>
      </c>
      <c r="AY11" s="509">
        <v>0.16467999999999999</v>
      </c>
      <c r="AZ11" s="510">
        <v>0.15412999999999999</v>
      </c>
      <c r="BA11" s="529">
        <v>0.16768476119650341</v>
      </c>
      <c r="BB11" s="509">
        <v>0.161</v>
      </c>
      <c r="BC11" s="509">
        <v>0.16709572791090646</v>
      </c>
      <c r="BD11" s="509">
        <v>0.14042632338353322</v>
      </c>
      <c r="BE11" s="510">
        <v>0.15626135036870767</v>
      </c>
      <c r="BF11" s="529">
        <v>0.16453675886631158</v>
      </c>
      <c r="BG11" s="509">
        <v>0.25535075469703633</v>
      </c>
      <c r="BH11" s="509">
        <v>0.14620242586313931</v>
      </c>
      <c r="BI11" s="509">
        <v>0.20200000000000001</v>
      </c>
      <c r="BJ11" s="510">
        <v>0.20246094687309857</v>
      </c>
      <c r="BK11" s="509">
        <v>0.10592092550691573</v>
      </c>
      <c r="BL11" s="509">
        <v>0.15499625410111348</v>
      </c>
      <c r="BM11" s="509">
        <v>0.10461818844541643</v>
      </c>
      <c r="BN11" s="510">
        <v>0.12232065104477481</v>
      </c>
      <c r="BO11" s="529">
        <v>0.16549570128403471</v>
      </c>
      <c r="BP11" s="509">
        <v>0.14199999999999999</v>
      </c>
      <c r="BQ11" s="509">
        <v>0.15560141275447439</v>
      </c>
      <c r="BR11" s="509"/>
      <c r="BS11" s="510"/>
      <c r="BT11" s="529"/>
      <c r="BU11" s="509"/>
      <c r="BV11" s="509"/>
      <c r="BW11" s="509"/>
      <c r="BX11" s="510"/>
      <c r="BY11" s="529"/>
      <c r="BZ11" s="509">
        <v>0.18061145538306467</v>
      </c>
      <c r="CA11" s="510">
        <v>0.15977310222822955</v>
      </c>
      <c r="CB11" s="529">
        <v>0.16382570827584056</v>
      </c>
      <c r="CC11" s="529">
        <v>0.16091148554374421</v>
      </c>
      <c r="CD11" s="529">
        <v>0.19678470366737691</v>
      </c>
      <c r="CE11" s="509">
        <v>7.8639649622711194E-2</v>
      </c>
      <c r="CF11" s="510">
        <v>0.14339359720848466</v>
      </c>
      <c r="CG11" s="529">
        <v>0.15830432133958389</v>
      </c>
      <c r="CH11" s="529">
        <v>0.25293327986889591</v>
      </c>
      <c r="CI11" s="529">
        <v>0.17275457275457273</v>
      </c>
      <c r="CJ11" s="529">
        <v>0.1779549234386649</v>
      </c>
      <c r="CK11" s="529">
        <v>0.20151734123924847</v>
      </c>
      <c r="CL11" s="529">
        <v>0.13412744587684114</v>
      </c>
      <c r="CM11" s="529">
        <v>0.155</v>
      </c>
      <c r="CN11" s="529"/>
      <c r="CO11" s="529"/>
      <c r="CP11" s="529"/>
    </row>
    <row r="12" spans="1:94" x14ac:dyDescent="0.25">
      <c r="A12" s="5" t="s">
        <v>79</v>
      </c>
      <c r="E12" s="495"/>
      <c r="I12" s="495"/>
      <c r="J12" s="528"/>
      <c r="N12" s="495"/>
      <c r="O12" s="528"/>
      <c r="S12" s="495"/>
      <c r="T12" s="528"/>
      <c r="X12" s="495"/>
      <c r="AB12" s="495"/>
      <c r="AC12" s="528"/>
      <c r="AG12" s="495"/>
      <c r="AH12" s="528"/>
      <c r="AL12" s="495"/>
      <c r="AM12" s="528"/>
      <c r="AQ12" s="495"/>
      <c r="AU12" s="495"/>
      <c r="AV12" s="528"/>
      <c r="AZ12" s="495"/>
      <c r="BA12" s="528"/>
      <c r="BE12" s="495"/>
      <c r="BF12" s="528"/>
      <c r="BJ12" s="495"/>
      <c r="BN12" s="495"/>
      <c r="BO12" s="528"/>
      <c r="BS12" s="495"/>
      <c r="BT12" s="528"/>
      <c r="BX12" s="495"/>
      <c r="BY12" s="528"/>
      <c r="CA12" s="495"/>
      <c r="CB12" s="528"/>
      <c r="CC12" s="528"/>
      <c r="CD12" s="528"/>
      <c r="CF12" s="495"/>
      <c r="CG12" s="528"/>
      <c r="CH12" s="528"/>
      <c r="CI12" s="528"/>
      <c r="CJ12" s="528"/>
      <c r="CK12" s="528"/>
      <c r="CL12" s="528"/>
      <c r="CM12" s="528"/>
      <c r="CN12" s="528"/>
      <c r="CO12" s="528"/>
      <c r="CP12" s="528"/>
    </row>
    <row r="13" spans="1:94" x14ac:dyDescent="0.25">
      <c r="A13" s="15" t="s">
        <v>78</v>
      </c>
      <c r="B13" s="508">
        <v>0.128</v>
      </c>
      <c r="C13" s="508">
        <v>8.4000000000000005E-2</v>
      </c>
      <c r="D13" s="508">
        <v>0.152</v>
      </c>
      <c r="E13" s="505">
        <v>0.121</v>
      </c>
      <c r="F13" s="506">
        <v>8.5999999999999993E-2</v>
      </c>
      <c r="G13" s="507">
        <v>0.1196</v>
      </c>
      <c r="H13" s="507">
        <v>8.1699999999999995E-2</v>
      </c>
      <c r="I13" s="505">
        <v>9.6199999999999994E-2</v>
      </c>
      <c r="J13" s="507">
        <v>0.11052113824881761</v>
      </c>
      <c r="K13" s="506">
        <v>0.13600000000000001</v>
      </c>
      <c r="L13" s="507">
        <v>0.11521000000000001</v>
      </c>
      <c r="M13" s="507">
        <v>0.125</v>
      </c>
      <c r="N13" s="505">
        <v>0.13550000000000001</v>
      </c>
      <c r="O13" s="507">
        <v>0.11729046644000825</v>
      </c>
      <c r="P13" s="506">
        <v>0.13600000000000001</v>
      </c>
      <c r="Q13" s="507">
        <v>0.11521000000000001</v>
      </c>
      <c r="R13" s="507">
        <v>0.17499999999999999</v>
      </c>
      <c r="S13" s="505">
        <v>0.14464951649579127</v>
      </c>
      <c r="T13" s="507">
        <v>0.12454162040332982</v>
      </c>
      <c r="U13" s="506">
        <v>0.14699999999999999</v>
      </c>
      <c r="V13" s="507">
        <v>0.11799999999999999</v>
      </c>
      <c r="W13" s="507">
        <v>0.17</v>
      </c>
      <c r="X13" s="505">
        <v>0.14499999999999999</v>
      </c>
      <c r="Y13" s="506">
        <v>7.5300000000000006E-2</v>
      </c>
      <c r="Z13" s="507">
        <v>0.124</v>
      </c>
      <c r="AA13" s="507">
        <v>8.4000000000000005E-2</v>
      </c>
      <c r="AB13" s="505">
        <v>9.4E-2</v>
      </c>
      <c r="AC13" s="507">
        <v>0.12394067807682259</v>
      </c>
      <c r="AD13" s="506">
        <v>0.15620000000000001</v>
      </c>
      <c r="AE13" s="507">
        <v>0.12726000000000001</v>
      </c>
      <c r="AF13" s="507">
        <v>0.12330000000000001</v>
      </c>
      <c r="AG13" s="505">
        <v>0.1338</v>
      </c>
      <c r="AH13" s="507">
        <v>0.12661257668074635</v>
      </c>
      <c r="AI13" s="506">
        <v>0.13600000000000001</v>
      </c>
      <c r="AJ13" s="507">
        <v>0.14599999999999999</v>
      </c>
      <c r="AK13" s="507">
        <v>0.17147999999999999</v>
      </c>
      <c r="AL13" s="505">
        <v>0.1549113742115075</v>
      </c>
      <c r="AM13" s="507">
        <v>0.13411279826936251</v>
      </c>
      <c r="AN13" s="506">
        <v>0.12576999999999999</v>
      </c>
      <c r="AO13" s="507">
        <v>0.10172</v>
      </c>
      <c r="AP13" s="507">
        <v>0.14699999999999999</v>
      </c>
      <c r="AQ13" s="505">
        <v>0.125</v>
      </c>
      <c r="AR13" s="506">
        <v>9.1300000000000006E-2</v>
      </c>
      <c r="AS13" s="507">
        <v>8.5010000000000002E-2</v>
      </c>
      <c r="AT13" s="507">
        <v>1.6639999999999999E-2</v>
      </c>
      <c r="AU13" s="505">
        <v>6.8699999999999997E-2</v>
      </c>
      <c r="AV13" s="507">
        <v>9.9571885336885324E-2</v>
      </c>
      <c r="AW13" s="506">
        <v>0.13442000000000001</v>
      </c>
      <c r="AX13" s="507">
        <v>0.12988106129917701</v>
      </c>
      <c r="AY13" s="507">
        <v>0.12175</v>
      </c>
      <c r="AZ13" s="505">
        <v>0.1283</v>
      </c>
      <c r="BA13" s="507">
        <v>0.10759627094345586</v>
      </c>
      <c r="BB13" s="506">
        <v>0.16712954391162099</v>
      </c>
      <c r="BC13" s="507">
        <v>0.13078726589644399</v>
      </c>
      <c r="BD13" s="507">
        <v>0.14743999999999999</v>
      </c>
      <c r="BE13" s="505">
        <v>0.14790572426498816</v>
      </c>
      <c r="BF13" s="507">
        <v>0.11938122210293946</v>
      </c>
      <c r="BG13" s="506">
        <v>0.13300000000000001</v>
      </c>
      <c r="BH13" s="506">
        <v>0.105</v>
      </c>
      <c r="BI13" s="506">
        <v>0.14099999999999999</v>
      </c>
      <c r="BJ13" s="505">
        <v>0.12737616387337056</v>
      </c>
      <c r="BK13" s="506">
        <v>0.115175559165313</v>
      </c>
      <c r="BL13" s="506">
        <v>0.111659904745105</v>
      </c>
      <c r="BM13" s="506">
        <v>8.4873227331327905E-2</v>
      </c>
      <c r="BN13" s="505">
        <v>0.10555203462996401</v>
      </c>
      <c r="BO13" s="507">
        <v>0.11780991130611435</v>
      </c>
      <c r="BP13" s="506">
        <v>0.13830000000000001</v>
      </c>
      <c r="BQ13" s="506">
        <v>0.116490792468446</v>
      </c>
      <c r="BR13" s="506"/>
      <c r="BS13" s="505"/>
      <c r="BT13" s="507"/>
      <c r="BU13" s="506"/>
      <c r="BV13" s="506"/>
      <c r="BW13" s="506"/>
      <c r="BX13" s="505"/>
      <c r="BY13" s="507"/>
      <c r="BZ13" s="506">
        <v>0.12029277218664226</v>
      </c>
      <c r="CA13" s="505">
        <v>0.1246832092892743</v>
      </c>
      <c r="CB13" s="507">
        <v>0.11974492594975041</v>
      </c>
      <c r="CC13" s="507">
        <v>0.10198191264190878</v>
      </c>
      <c r="CD13" s="507">
        <v>0.144133538591566</v>
      </c>
      <c r="CE13" s="506">
        <v>0.17411783490340099</v>
      </c>
      <c r="CF13" s="505">
        <v>0.14229210218963767</v>
      </c>
      <c r="CG13" s="507">
        <v>0.12640542238538288</v>
      </c>
      <c r="CH13" s="507">
        <v>0.14820430965682399</v>
      </c>
      <c r="CI13" s="507">
        <v>0.105475280630523</v>
      </c>
      <c r="CJ13" s="507">
        <v>0.15903908794788299</v>
      </c>
      <c r="CK13" s="507">
        <v>0.1386409481584131</v>
      </c>
      <c r="CL13" s="507">
        <v>0.124459050532001</v>
      </c>
      <c r="CM13" s="507">
        <v>0.112</v>
      </c>
      <c r="CN13" s="507"/>
      <c r="CO13" s="507"/>
      <c r="CP13" s="507"/>
    </row>
    <row r="14" spans="1:94" x14ac:dyDescent="0.25">
      <c r="A14" s="5" t="s">
        <v>80</v>
      </c>
      <c r="B14" s="191"/>
      <c r="C14" s="191"/>
      <c r="D14" s="191"/>
      <c r="E14" s="501"/>
      <c r="F14" s="499"/>
      <c r="G14" s="500"/>
      <c r="H14" s="500"/>
      <c r="I14" s="501"/>
      <c r="J14" s="500"/>
      <c r="K14" s="499"/>
      <c r="L14" s="500"/>
      <c r="M14" s="500"/>
      <c r="N14" s="501"/>
      <c r="O14" s="500"/>
      <c r="P14" s="499"/>
      <c r="Q14" s="500"/>
      <c r="R14" s="500"/>
      <c r="S14" s="501"/>
      <c r="T14" s="500"/>
      <c r="U14" s="499"/>
      <c r="V14" s="500"/>
      <c r="W14" s="500"/>
      <c r="X14" s="501"/>
      <c r="Y14" s="499"/>
      <c r="Z14" s="500"/>
      <c r="AA14" s="500"/>
      <c r="AB14" s="501"/>
      <c r="AC14" s="500"/>
      <c r="AD14" s="499"/>
      <c r="AE14" s="500"/>
      <c r="AF14" s="500"/>
      <c r="AG14" s="501"/>
      <c r="AH14" s="500"/>
      <c r="AI14" s="499"/>
      <c r="AJ14" s="500"/>
      <c r="AK14" s="500"/>
      <c r="AL14" s="501"/>
      <c r="AM14" s="500"/>
      <c r="AN14" s="499"/>
      <c r="AO14" s="500"/>
      <c r="AP14" s="500"/>
      <c r="AQ14" s="501"/>
      <c r="AR14" s="499"/>
      <c r="AS14" s="500"/>
      <c r="AT14" s="500"/>
      <c r="AU14" s="501"/>
      <c r="AV14" s="500"/>
      <c r="AW14" s="499"/>
      <c r="AX14" s="500"/>
      <c r="AY14" s="500"/>
      <c r="AZ14" s="501"/>
      <c r="BA14" s="500"/>
      <c r="BB14" s="499"/>
      <c r="BC14" s="500"/>
      <c r="BD14" s="500"/>
      <c r="BE14" s="501"/>
      <c r="BF14" s="500"/>
      <c r="BG14" s="499"/>
      <c r="BH14" s="499"/>
      <c r="BI14" s="499"/>
      <c r="BJ14" s="501"/>
      <c r="BK14" s="499"/>
      <c r="BL14" s="499"/>
      <c r="BM14" s="499"/>
      <c r="BN14" s="501"/>
      <c r="BO14" s="500"/>
      <c r="BP14" s="499"/>
      <c r="BQ14" s="499"/>
      <c r="BR14" s="499"/>
      <c r="BS14" s="501"/>
      <c r="BT14" s="500"/>
      <c r="BU14" s="499"/>
      <c r="BV14" s="499"/>
      <c r="BW14" s="499"/>
      <c r="BX14" s="501"/>
      <c r="BY14" s="500"/>
      <c r="BZ14" s="499"/>
      <c r="CA14" s="501"/>
      <c r="CB14" s="500"/>
      <c r="CC14" s="500"/>
      <c r="CD14" s="500"/>
      <c r="CE14" s="499"/>
      <c r="CF14" s="501"/>
      <c r="CG14" s="500"/>
      <c r="CH14" s="500"/>
      <c r="CI14" s="500"/>
      <c r="CJ14" s="500"/>
      <c r="CK14" s="500"/>
      <c r="CL14" s="500"/>
      <c r="CM14" s="500"/>
      <c r="CN14" s="500"/>
      <c r="CO14" s="500"/>
      <c r="CP14" s="500"/>
    </row>
    <row r="15" spans="1:94" x14ac:dyDescent="0.25">
      <c r="A15" s="6" t="s">
        <v>44</v>
      </c>
      <c r="B15" s="23">
        <v>0.2382028628176151</v>
      </c>
      <c r="C15" s="23">
        <v>0.17595517247532871</v>
      </c>
      <c r="D15" s="23">
        <v>0.22905989773138136</v>
      </c>
      <c r="E15" s="505">
        <v>0.21554537921081748</v>
      </c>
      <c r="F15" s="506">
        <v>0.19128727958315306</v>
      </c>
      <c r="G15" s="507">
        <v>0.20603463907002384</v>
      </c>
      <c r="H15" s="507">
        <v>0.15775275540088371</v>
      </c>
      <c r="I15" s="505">
        <v>0.1860265996917633</v>
      </c>
      <c r="J15" s="507">
        <v>0.20221904744234373</v>
      </c>
      <c r="K15" s="506">
        <v>0.170965058236273</v>
      </c>
      <c r="L15" s="507">
        <v>0.15823745336832101</v>
      </c>
      <c r="M15" s="507">
        <v>0.14760000000000001</v>
      </c>
      <c r="N15" s="505">
        <v>0.1588</v>
      </c>
      <c r="O15" s="507">
        <v>0.18967316039557808</v>
      </c>
      <c r="P15" s="506">
        <v>0.19320000000000001</v>
      </c>
      <c r="Q15" s="507">
        <v>0.18099999999999999</v>
      </c>
      <c r="R15" s="507">
        <v>0.26700000000000002</v>
      </c>
      <c r="S15" s="505">
        <v>0.2168177138725812</v>
      </c>
      <c r="T15" s="507">
        <v>0.19701915130766876</v>
      </c>
      <c r="U15" s="506">
        <v>0.18598132788730043</v>
      </c>
      <c r="V15" s="507">
        <v>0.17355438825695202</v>
      </c>
      <c r="W15" s="507">
        <v>0.21221504664127627</v>
      </c>
      <c r="X15" s="505">
        <v>0.19037086256396113</v>
      </c>
      <c r="Y15" s="506">
        <v>0.1486338289345128</v>
      </c>
      <c r="Z15" s="507">
        <v>0.16125331163819187</v>
      </c>
      <c r="AA15" s="507">
        <v>0.1294815202177893</v>
      </c>
      <c r="AB15" s="505">
        <v>0.14704149403019551</v>
      </c>
      <c r="AC15" s="508">
        <v>0.17166149866330707</v>
      </c>
      <c r="AD15" s="506">
        <v>0.1529395387685025</v>
      </c>
      <c r="AE15" s="507">
        <v>0.14067978586820248</v>
      </c>
      <c r="AF15" s="507">
        <v>0.15709999999999999</v>
      </c>
      <c r="AG15" s="505">
        <v>0.1502</v>
      </c>
      <c r="AH15" s="508">
        <v>0.16546022171356042</v>
      </c>
      <c r="AI15" s="506">
        <v>0.15759999999999999</v>
      </c>
      <c r="AJ15" s="507">
        <v>0.16420000000000001</v>
      </c>
      <c r="AK15" s="507">
        <v>0.2432</v>
      </c>
      <c r="AL15" s="505">
        <v>0.19163276245358729</v>
      </c>
      <c r="AM15" s="508">
        <v>0.17254316181738075</v>
      </c>
      <c r="AN15" s="506">
        <v>0.15379999999999999</v>
      </c>
      <c r="AO15" s="507">
        <v>0.13950000000000001</v>
      </c>
      <c r="AP15" s="507">
        <v>0.2117</v>
      </c>
      <c r="AQ15" s="505">
        <v>0.16900000000000001</v>
      </c>
      <c r="AR15" s="506">
        <v>0.16922420599546648</v>
      </c>
      <c r="AS15" s="507">
        <v>0.1303</v>
      </c>
      <c r="AT15" s="507">
        <v>0.1293</v>
      </c>
      <c r="AU15" s="505">
        <v>0.1293</v>
      </c>
      <c r="AV15" s="508">
        <v>0.15155733916968381</v>
      </c>
      <c r="AW15" s="506">
        <v>0.11867488684251609</v>
      </c>
      <c r="AX15" s="507">
        <v>0.13269428584206683</v>
      </c>
      <c r="AY15" s="507">
        <v>0.1406</v>
      </c>
      <c r="AZ15" s="505">
        <v>0.13089999999999999</v>
      </c>
      <c r="BA15" s="508">
        <v>0.14558842324047727</v>
      </c>
      <c r="BB15" s="506">
        <v>0.15609999999999999</v>
      </c>
      <c r="BC15" s="507">
        <v>0.15594143684031314</v>
      </c>
      <c r="BD15" s="507">
        <v>0.24151535187178635</v>
      </c>
      <c r="BE15" s="505">
        <v>0.18729183767286328</v>
      </c>
      <c r="BF15" s="508">
        <v>0.15689338438009967</v>
      </c>
      <c r="BG15" s="506">
        <v>0.14599999999999999</v>
      </c>
      <c r="BH15" s="506">
        <v>0.126</v>
      </c>
      <c r="BI15" s="506">
        <v>0.187</v>
      </c>
      <c r="BJ15" s="505">
        <v>0.15280583426235597</v>
      </c>
      <c r="BK15" s="506">
        <v>0.12325001808342043</v>
      </c>
      <c r="BL15" s="506">
        <v>0.14989974658163691</v>
      </c>
      <c r="BM15" s="506">
        <v>9.6495675833946318E-2</v>
      </c>
      <c r="BN15" s="505">
        <v>0.12343712706776579</v>
      </c>
      <c r="BO15" s="508">
        <v>0.13970745381725669</v>
      </c>
      <c r="BP15" s="506">
        <v>0.1169</v>
      </c>
      <c r="BQ15" s="506">
        <v>0.13617802727740985</v>
      </c>
      <c r="BR15" s="506"/>
      <c r="BS15" s="505"/>
      <c r="BT15" s="508"/>
      <c r="BU15" s="506"/>
      <c r="BV15" s="506"/>
      <c r="BW15" s="506"/>
      <c r="BX15" s="505"/>
      <c r="BY15" s="508"/>
      <c r="BZ15" s="506">
        <v>0.16681205222439902</v>
      </c>
      <c r="CA15" s="505">
        <v>0.14044810443578767</v>
      </c>
      <c r="CB15" s="508">
        <v>0.13992539378907728</v>
      </c>
      <c r="CC15" s="508">
        <v>0.1379582962743354</v>
      </c>
      <c r="CD15" s="508">
        <v>0.15491460777883054</v>
      </c>
      <c r="CE15" s="506">
        <v>0.24606607207767225</v>
      </c>
      <c r="CF15" s="505">
        <v>0.18310581956276301</v>
      </c>
      <c r="CG15" s="508">
        <v>0.1514584259143274</v>
      </c>
      <c r="CH15" s="508">
        <v>0.12073644131250963</v>
      </c>
      <c r="CI15" s="508">
        <v>0.12509090909090909</v>
      </c>
      <c r="CJ15" s="508">
        <v>0.15475859293151106</v>
      </c>
      <c r="CK15" s="508">
        <v>0.13305546628457735</v>
      </c>
      <c r="CL15" s="508">
        <v>0.10999792456746099</v>
      </c>
      <c r="CM15" s="508">
        <v>0.15</v>
      </c>
      <c r="CN15" s="508"/>
      <c r="CO15" s="508"/>
      <c r="CP15" s="508"/>
    </row>
    <row r="16" spans="1:94" x14ac:dyDescent="0.25">
      <c r="A16" s="15" t="s">
        <v>84</v>
      </c>
      <c r="B16" s="44">
        <v>3.7666359755587175E-3</v>
      </c>
      <c r="C16" s="44">
        <v>3.7555407449723359E-3</v>
      </c>
      <c r="D16" s="44">
        <v>3.7597518563774793E-3</v>
      </c>
      <c r="E16" s="523">
        <v>3.7609007357262063E-3</v>
      </c>
      <c r="F16" s="524">
        <v>3.7314345836697736E-3</v>
      </c>
      <c r="G16" s="525">
        <v>3.7099851600593601E-3</v>
      </c>
      <c r="H16" s="525">
        <v>3.7380725973046526E-3</v>
      </c>
      <c r="I16" s="523">
        <v>3.7260201781490528E-3</v>
      </c>
      <c r="J16" s="525">
        <v>3.7452317651138598E-3</v>
      </c>
      <c r="K16" s="524">
        <v>3.7804503461474851E-3</v>
      </c>
      <c r="L16" s="525">
        <v>3.7285607755406414E-3</v>
      </c>
      <c r="M16" s="525">
        <v>3.8034383082306399E-3</v>
      </c>
      <c r="N16" s="523">
        <v>3.7675067360057228E-3</v>
      </c>
      <c r="O16" s="525">
        <v>3.7520043169956413E-3</v>
      </c>
      <c r="P16" s="524">
        <v>3.5481581833430101E-3</v>
      </c>
      <c r="Q16" s="525">
        <v>3.7829140159628318E-3</v>
      </c>
      <c r="R16" s="525">
        <v>3.7000000000000002E-3</v>
      </c>
      <c r="S16" s="523">
        <v>3.6784198687080786E-3</v>
      </c>
      <c r="T16" s="525">
        <v>3.7318027405648861E-3</v>
      </c>
      <c r="U16" s="524">
        <v>3.8185564080704744E-3</v>
      </c>
      <c r="V16" s="525">
        <v>3.8096300013008492E-3</v>
      </c>
      <c r="W16" s="525">
        <v>3.8190613595858436E-3</v>
      </c>
      <c r="X16" s="523">
        <v>3.8157761656506589E-3</v>
      </c>
      <c r="Y16" s="524">
        <v>3.8227608321066264E-3</v>
      </c>
      <c r="Z16" s="525">
        <v>3.7885845599652198E-3</v>
      </c>
      <c r="AA16" s="525">
        <v>3.7509377344336083E-3</v>
      </c>
      <c r="AB16" s="523">
        <v>3.7897717807762786E-3</v>
      </c>
      <c r="AC16" s="525">
        <v>3.8047517907051054E-3</v>
      </c>
      <c r="AD16" s="524">
        <v>3.7946786928791396E-3</v>
      </c>
      <c r="AE16" s="525">
        <v>3.6661304266938071E-3</v>
      </c>
      <c r="AF16" s="525">
        <v>3.7658064771871405E-3</v>
      </c>
      <c r="AG16" s="523">
        <v>3.735540698291415E-3</v>
      </c>
      <c r="AH16" s="525">
        <v>3.78370863350225E-3</v>
      </c>
      <c r="AI16" s="524">
        <v>3.7884685245731485E-3</v>
      </c>
      <c r="AJ16" s="525">
        <v>3.7985838879265811E-3</v>
      </c>
      <c r="AK16" s="525">
        <v>4.0000000000000001E-3</v>
      </c>
      <c r="AL16" s="523">
        <v>3.8653675108504476E-3</v>
      </c>
      <c r="AM16" s="525">
        <v>3.8061269309875101E-3</v>
      </c>
      <c r="AN16" s="524">
        <v>0</v>
      </c>
      <c r="AO16" s="525">
        <v>0</v>
      </c>
      <c r="AP16" s="525">
        <v>0</v>
      </c>
      <c r="AQ16" s="523">
        <v>0</v>
      </c>
      <c r="AR16" s="524">
        <v>0</v>
      </c>
      <c r="AS16" s="525">
        <v>0</v>
      </c>
      <c r="AT16" s="525">
        <v>0</v>
      </c>
      <c r="AU16" s="523">
        <v>0</v>
      </c>
      <c r="AV16" s="525">
        <v>0</v>
      </c>
      <c r="AW16" s="524">
        <v>0</v>
      </c>
      <c r="AX16" s="525">
        <v>0</v>
      </c>
      <c r="AY16" s="525">
        <v>0</v>
      </c>
      <c r="AZ16" s="523">
        <v>0</v>
      </c>
      <c r="BA16" s="525">
        <v>0</v>
      </c>
      <c r="BB16" s="524">
        <v>3.7553396235272033E-3</v>
      </c>
      <c r="BC16" s="524">
        <v>3.7815932360278598E-3</v>
      </c>
      <c r="BD16" s="524">
        <v>3.7619977224662439E-3</v>
      </c>
      <c r="BE16" s="523">
        <v>3.7662915072882333E-3</v>
      </c>
      <c r="BF16" s="525">
        <v>1.0228213213313245E-3</v>
      </c>
      <c r="BG16" s="520">
        <v>3.7914691943127963E-3</v>
      </c>
      <c r="BH16" s="717">
        <v>3.7499999999999999E-3</v>
      </c>
      <c r="BI16" s="717">
        <v>3.8547486033519555E-3</v>
      </c>
      <c r="BJ16" s="523">
        <v>3.797909407665505E-3</v>
      </c>
      <c r="BK16" s="717">
        <v>3.4973187223128932E-3</v>
      </c>
      <c r="BL16" s="717">
        <v>3.5086325601101577E-3</v>
      </c>
      <c r="BM16" s="524">
        <v>3.5500857937400157E-3</v>
      </c>
      <c r="BN16" s="523">
        <v>3.5173872393729519E-3</v>
      </c>
      <c r="BO16" s="525">
        <v>3.6749637429850553E-3</v>
      </c>
      <c r="BP16" s="524">
        <v>2E-3</v>
      </c>
      <c r="BQ16" s="717">
        <v>3.5143512277184367E-3</v>
      </c>
      <c r="BR16" s="524"/>
      <c r="BS16" s="523"/>
      <c r="BT16" s="525"/>
      <c r="BU16" s="524"/>
      <c r="BV16" s="524"/>
      <c r="BW16" s="524"/>
      <c r="BX16" s="523"/>
      <c r="BY16" s="525"/>
      <c r="BZ16" s="717">
        <v>3.5550580155212321E-3</v>
      </c>
      <c r="CA16" s="717">
        <v>3.1030422906659131E-3</v>
      </c>
      <c r="CB16" s="525">
        <v>3.5062542718538314E-3</v>
      </c>
      <c r="CC16" s="525">
        <v>3.3965125094768765E-3</v>
      </c>
      <c r="CD16" s="525">
        <v>3.7096732929106859E-3</v>
      </c>
      <c r="CE16" s="717">
        <v>3.7115930802995088E-3</v>
      </c>
      <c r="CF16" s="717">
        <v>3.6085635353668806E-3</v>
      </c>
      <c r="CG16" s="520">
        <v>3.5326137863805592E-3</v>
      </c>
      <c r="CH16" s="520">
        <v>3.6842105263157894E-3</v>
      </c>
      <c r="CI16" s="520">
        <v>3.7037037037037034E-3</v>
      </c>
      <c r="CJ16" s="520">
        <v>3.4078212290502793E-3</v>
      </c>
      <c r="CK16" s="520">
        <v>3.5969868173258007E-3</v>
      </c>
      <c r="CL16" s="520">
        <v>3.7008377350873064E-3</v>
      </c>
      <c r="CM16" s="520">
        <v>3.5099337748344369E-3</v>
      </c>
      <c r="CN16" s="520"/>
      <c r="CO16" s="520"/>
      <c r="CP16" s="520"/>
    </row>
    <row r="17" spans="1:94" x14ac:dyDescent="0.25">
      <c r="A17" s="5" t="s">
        <v>81</v>
      </c>
      <c r="B17" s="498"/>
      <c r="C17" s="498"/>
      <c r="D17" s="498"/>
      <c r="E17" s="501"/>
      <c r="F17" s="499"/>
      <c r="G17" s="500"/>
      <c r="H17" s="500"/>
      <c r="I17" s="501"/>
      <c r="J17" s="500"/>
      <c r="K17" s="499"/>
      <c r="L17" s="500"/>
      <c r="M17" s="500"/>
      <c r="N17" s="501"/>
      <c r="O17" s="500"/>
      <c r="P17" s="499"/>
      <c r="Q17" s="500"/>
      <c r="R17" s="500"/>
      <c r="S17" s="501"/>
      <c r="T17" s="500"/>
      <c r="U17" s="499"/>
      <c r="V17" s="500"/>
      <c r="W17" s="500"/>
      <c r="X17" s="501"/>
      <c r="Y17" s="499"/>
      <c r="Z17" s="500"/>
      <c r="AA17" s="500"/>
      <c r="AB17" s="501"/>
      <c r="AC17" s="500"/>
      <c r="AD17" s="499"/>
      <c r="AE17" s="500"/>
      <c r="AF17" s="500"/>
      <c r="AG17" s="501"/>
      <c r="AH17" s="500"/>
      <c r="AI17" s="499"/>
      <c r="AJ17" s="500"/>
      <c r="AK17" s="500"/>
      <c r="AL17" s="501"/>
      <c r="AM17" s="500"/>
      <c r="AN17" s="499"/>
      <c r="AO17" s="500"/>
      <c r="AP17" s="500"/>
      <c r="AQ17" s="501"/>
      <c r="AR17" s="499"/>
      <c r="AS17" s="500"/>
      <c r="AT17" s="500"/>
      <c r="AU17" s="501"/>
      <c r="AV17" s="500"/>
      <c r="AW17" s="499"/>
      <c r="AX17" s="500"/>
      <c r="AY17" s="500"/>
      <c r="AZ17" s="501"/>
      <c r="BA17" s="500"/>
      <c r="BB17" s="499"/>
      <c r="BC17" s="500"/>
      <c r="BD17" s="500"/>
      <c r="BE17" s="501"/>
      <c r="BF17" s="500"/>
      <c r="BG17" s="499"/>
      <c r="BH17" s="499"/>
      <c r="BI17" s="499"/>
      <c r="BJ17" s="501"/>
      <c r="BK17" s="499"/>
      <c r="BL17" s="499"/>
      <c r="BM17" s="499"/>
      <c r="BN17" s="501"/>
      <c r="BO17" s="500"/>
      <c r="BP17" s="499"/>
      <c r="BQ17" s="499"/>
      <c r="BR17" s="499"/>
      <c r="BS17" s="501"/>
      <c r="BT17" s="500"/>
      <c r="BU17" s="499"/>
      <c r="BV17" s="499"/>
      <c r="BW17" s="499"/>
      <c r="BX17" s="501"/>
      <c r="BY17" s="500"/>
      <c r="BZ17" s="499"/>
      <c r="CA17" s="501"/>
      <c r="CB17" s="500"/>
      <c r="CC17" s="500"/>
      <c r="CD17" s="500"/>
      <c r="CE17" s="499"/>
      <c r="CF17" s="501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</row>
    <row r="18" spans="1:94" x14ac:dyDescent="0.25">
      <c r="A18" s="6" t="s">
        <v>48</v>
      </c>
      <c r="B18" s="207">
        <v>0.23218823316068046</v>
      </c>
      <c r="C18" s="207">
        <v>0.19500064249378296</v>
      </c>
      <c r="D18" s="207">
        <v>0.21415372113345538</v>
      </c>
      <c r="E18" s="505">
        <v>0.21224481614736271</v>
      </c>
      <c r="F18" s="520">
        <v>0.152</v>
      </c>
      <c r="G18" s="521">
        <v>0.14799999999999999</v>
      </c>
      <c r="H18" s="521">
        <v>0.10679817888494021</v>
      </c>
      <c r="I18" s="522">
        <v>9.1999999999999998E-2</v>
      </c>
      <c r="J18" s="521">
        <v>0.16820093265285274</v>
      </c>
      <c r="K18" s="520">
        <v>0.107</v>
      </c>
      <c r="L18" s="521">
        <v>0.14899999999999999</v>
      </c>
      <c r="M18" s="521">
        <v>0.2084</v>
      </c>
      <c r="N18" s="522">
        <v>0.1681</v>
      </c>
      <c r="O18" s="521">
        <v>0.16817685154140638</v>
      </c>
      <c r="P18" s="520">
        <v>0.21029999999999999</v>
      </c>
      <c r="Q18" s="521">
        <v>0.2361</v>
      </c>
      <c r="R18" s="521">
        <v>0.24729999999999999</v>
      </c>
      <c r="S18" s="522">
        <v>0.23321004989907315</v>
      </c>
      <c r="T18" s="521">
        <v>0.1886841780186386</v>
      </c>
      <c r="U18" s="520">
        <v>0.2307977609902612</v>
      </c>
      <c r="V18" s="521">
        <v>0.182</v>
      </c>
      <c r="W18" s="521">
        <v>0.25550435898107182</v>
      </c>
      <c r="X18" s="522">
        <v>0.24943383078799142</v>
      </c>
      <c r="Y18" s="520">
        <v>0.14913267498187949</v>
      </c>
      <c r="Z18" s="521">
        <v>0.14476351351351349</v>
      </c>
      <c r="AA18" s="521">
        <v>0.12531154956794802</v>
      </c>
      <c r="AB18" s="522">
        <v>0.14103875057486565</v>
      </c>
      <c r="AC18" s="521">
        <v>0.20262439997098303</v>
      </c>
      <c r="AD18" s="520">
        <v>7.2999999999999995E-2</v>
      </c>
      <c r="AE18" s="521">
        <v>0.122</v>
      </c>
      <c r="AF18" s="521">
        <v>0.16800000000000001</v>
      </c>
      <c r="AG18" s="522">
        <v>0.1265</v>
      </c>
      <c r="AH18" s="521">
        <v>0.18446218875711221</v>
      </c>
      <c r="AI18" s="520">
        <v>0.2296</v>
      </c>
      <c r="AJ18" s="521">
        <v>0.23730000000000001</v>
      </c>
      <c r="AK18" s="521">
        <v>0.24970000000000001</v>
      </c>
      <c r="AL18" s="522">
        <v>0.2398521763953011</v>
      </c>
      <c r="AM18" s="521">
        <v>0.20192866109357982</v>
      </c>
      <c r="AN18" s="520">
        <v>0.24345</v>
      </c>
      <c r="AO18" s="521">
        <v>0.20810000000000001</v>
      </c>
      <c r="AP18" s="521">
        <v>0.22500000000000001</v>
      </c>
      <c r="AQ18" s="522">
        <v>0.22700000000000001</v>
      </c>
      <c r="AR18" s="520">
        <v>0.15778671115989354</v>
      </c>
      <c r="AS18" s="521">
        <v>0.14000000000000001</v>
      </c>
      <c r="AT18" s="521">
        <v>8.3000000000000004E-2</v>
      </c>
      <c r="AU18" s="522">
        <v>0.19570000000000001</v>
      </c>
      <c r="AV18" s="521">
        <v>0.21576110499149101</v>
      </c>
      <c r="AW18" s="520">
        <v>0.11357242912214494</v>
      </c>
      <c r="AX18" s="521">
        <v>0.14399999999999999</v>
      </c>
      <c r="AY18" s="521">
        <v>0.19900000000000001</v>
      </c>
      <c r="AZ18" s="522">
        <v>0.15740000000000001</v>
      </c>
      <c r="BA18" s="521">
        <v>0.20096389985066301</v>
      </c>
      <c r="BB18" s="520">
        <v>0.216</v>
      </c>
      <c r="BC18" s="521">
        <v>0.25311006569098066</v>
      </c>
      <c r="BD18" s="521">
        <v>0.27700000000000002</v>
      </c>
      <c r="BE18" s="522">
        <v>0.25145101139153775</v>
      </c>
      <c r="BF18" s="521">
        <v>0.20530000000000001</v>
      </c>
      <c r="BG18" s="520">
        <v>0.25900000000000001</v>
      </c>
      <c r="BH18" s="520">
        <v>0.20799999999999999</v>
      </c>
      <c r="BI18" s="520">
        <v>0.19800000000000001</v>
      </c>
      <c r="BJ18" s="522">
        <v>0.22479063655030798</v>
      </c>
      <c r="BK18" s="520">
        <v>0.13281619081621246</v>
      </c>
      <c r="BL18" s="520">
        <v>0.11102345572037642</v>
      </c>
      <c r="BM18" s="520">
        <v>7.8955586398334485E-2</v>
      </c>
      <c r="BN18" s="522">
        <v>0.11175316850928343</v>
      </c>
      <c r="BO18" s="521">
        <v>0.17362236381609447</v>
      </c>
      <c r="BP18" s="520">
        <v>0.06</v>
      </c>
      <c r="BQ18" s="520">
        <v>0.1203288490284006</v>
      </c>
      <c r="BR18" s="520"/>
      <c r="BS18" s="522"/>
      <c r="BT18" s="521"/>
      <c r="BU18" s="520"/>
      <c r="BV18" s="520"/>
      <c r="BW18" s="520"/>
      <c r="BX18" s="522"/>
      <c r="BY18" s="521"/>
      <c r="BZ18" s="520">
        <v>0.17079898609069799</v>
      </c>
      <c r="CA18" s="522">
        <v>0.12530821675100282</v>
      </c>
      <c r="CB18" s="521">
        <v>0.16165756417136112</v>
      </c>
      <c r="CC18" s="521">
        <v>0.26636343618397518</v>
      </c>
      <c r="CD18" s="521">
        <v>0.18794305312374993</v>
      </c>
      <c r="CE18" s="520">
        <v>0.31723117183980781</v>
      </c>
      <c r="CF18" s="522">
        <v>0.24370039542326619</v>
      </c>
      <c r="CG18" s="521">
        <v>0.20530000000000001</v>
      </c>
      <c r="CH18" s="521">
        <v>0.20300000000000001</v>
      </c>
      <c r="CI18" s="521">
        <v>0.16712282378264035</v>
      </c>
      <c r="CJ18" s="521">
        <v>0.17090559126924801</v>
      </c>
      <c r="CK18" s="521">
        <v>0.18252481816781976</v>
      </c>
      <c r="CL18" s="521">
        <v>0.12687324383390572</v>
      </c>
      <c r="CM18" s="521">
        <v>0.111</v>
      </c>
      <c r="CN18" s="521"/>
      <c r="CO18" s="521"/>
      <c r="CP18" s="521"/>
    </row>
    <row r="19" spans="1:94" x14ac:dyDescent="0.25">
      <c r="A19" s="6" t="s">
        <v>53</v>
      </c>
      <c r="B19" s="24">
        <v>0.19620000000000001</v>
      </c>
      <c r="C19" s="24">
        <v>0.1757</v>
      </c>
      <c r="D19" s="508">
        <v>0.15</v>
      </c>
      <c r="E19" s="505">
        <v>0.1759</v>
      </c>
      <c r="F19" s="506">
        <v>0.1414</v>
      </c>
      <c r="G19" s="507">
        <v>0.14280000000000001</v>
      </c>
      <c r="H19" s="507">
        <v>0.10390000000000001</v>
      </c>
      <c r="I19" s="505">
        <v>0.13250000000000001</v>
      </c>
      <c r="J19" s="507">
        <v>0.15887358844287602</v>
      </c>
      <c r="K19" s="506">
        <v>0.10299999999999999</v>
      </c>
      <c r="L19" s="507">
        <v>0.13398560685695804</v>
      </c>
      <c r="M19" s="507">
        <v>0.1358</v>
      </c>
      <c r="N19" s="505">
        <v>0.12670000000000001</v>
      </c>
      <c r="O19" s="507">
        <v>0.15159401701197239</v>
      </c>
      <c r="P19" s="506">
        <v>0.13039999999999999</v>
      </c>
      <c r="Q19" s="507">
        <v>0.15390000000000001</v>
      </c>
      <c r="R19" s="507">
        <v>0.16300000000000001</v>
      </c>
      <c r="S19" s="505">
        <v>0.15122778947624671</v>
      </c>
      <c r="T19" s="507">
        <v>0.15148244385772347</v>
      </c>
      <c r="U19" s="506">
        <v>0.19220000000000001</v>
      </c>
      <c r="V19" s="507">
        <v>0.1447</v>
      </c>
      <c r="W19" s="507">
        <v>0.1729</v>
      </c>
      <c r="X19" s="505">
        <v>0.17080000000000001</v>
      </c>
      <c r="Y19" s="506">
        <v>0.1424</v>
      </c>
      <c r="Z19" s="507">
        <v>0.13089999999999999</v>
      </c>
      <c r="AA19" s="507">
        <v>0.1178</v>
      </c>
      <c r="AB19" s="505">
        <v>0.13270000000000001</v>
      </c>
      <c r="AC19" s="507">
        <v>0.15591260050251257</v>
      </c>
      <c r="AD19" s="506">
        <v>0.14330000000000001</v>
      </c>
      <c r="AE19" s="507">
        <v>0.1362462174330209</v>
      </c>
      <c r="AF19" s="507">
        <v>0.13418903150525099</v>
      </c>
      <c r="AG19" s="505">
        <v>0.137256234286879</v>
      </c>
      <c r="AH19" s="507">
        <v>0.15169142539955716</v>
      </c>
      <c r="AI19" s="506">
        <v>0.14269999999999999</v>
      </c>
      <c r="AJ19" s="507">
        <v>0.15970000000000001</v>
      </c>
      <c r="AK19" s="507">
        <v>0.15859999999999999</v>
      </c>
      <c r="AL19" s="505">
        <v>0.15638150213950558</v>
      </c>
      <c r="AM19" s="507">
        <v>0.15312028206515071</v>
      </c>
      <c r="AN19" s="506">
        <v>0.18179999999999999</v>
      </c>
      <c r="AO19" s="507">
        <v>0.1658</v>
      </c>
      <c r="AP19" s="507">
        <v>0.151</v>
      </c>
      <c r="AQ19" s="505">
        <v>0.16800000000000001</v>
      </c>
      <c r="AR19" s="506">
        <v>0.1419</v>
      </c>
      <c r="AS19" s="507">
        <v>0.1394</v>
      </c>
      <c r="AT19" s="507">
        <v>0.1183</v>
      </c>
      <c r="AU19" s="505">
        <v>0.13200000000000001</v>
      </c>
      <c r="AV19" s="507">
        <v>0.15408739903147628</v>
      </c>
      <c r="AW19" s="506">
        <v>0.14334354783792985</v>
      </c>
      <c r="AX19" s="507">
        <v>0.14060534300303401</v>
      </c>
      <c r="AY19" s="507">
        <v>0.14269999999999999</v>
      </c>
      <c r="AZ19" s="505">
        <v>0.13830000000000001</v>
      </c>
      <c r="BA19" s="507">
        <v>0.15036852545029714</v>
      </c>
      <c r="BB19" s="506">
        <v>0.15959999999999999</v>
      </c>
      <c r="BC19" s="507">
        <v>0.15974222896133436</v>
      </c>
      <c r="BD19" s="507">
        <v>0.1716</v>
      </c>
      <c r="BE19" s="505">
        <v>0.17449999999999999</v>
      </c>
      <c r="BF19" s="507">
        <v>0.1575</v>
      </c>
      <c r="BG19" s="506">
        <v>0.183</v>
      </c>
      <c r="BH19" s="506">
        <v>0.184</v>
      </c>
      <c r="BI19" s="506">
        <v>0.151</v>
      </c>
      <c r="BJ19" s="505">
        <v>0.17499999999999999</v>
      </c>
      <c r="BK19" s="506">
        <v>0.15458731241473397</v>
      </c>
      <c r="BL19" s="506">
        <v>0.12688702516033548</v>
      </c>
      <c r="BM19" s="506">
        <v>0.11291320184179782</v>
      </c>
      <c r="BN19" s="505">
        <v>0.13454707689139797</v>
      </c>
      <c r="BO19" s="507">
        <v>0.15886013119442999</v>
      </c>
      <c r="BP19" s="506">
        <v>0.13020000000000001</v>
      </c>
      <c r="BQ19" s="506">
        <v>0.12705420652440499</v>
      </c>
      <c r="BR19" s="506"/>
      <c r="BS19" s="505"/>
      <c r="BT19" s="507"/>
      <c r="BU19" s="506"/>
      <c r="BV19" s="506"/>
      <c r="BW19" s="506"/>
      <c r="BX19" s="505"/>
      <c r="BY19" s="507"/>
      <c r="BZ19" s="506">
        <v>0.14246083550913838</v>
      </c>
      <c r="CA19" s="505">
        <v>0.13458651616839529</v>
      </c>
      <c r="CB19" s="507">
        <v>0.15345818777102549</v>
      </c>
      <c r="CC19" s="507">
        <v>0.14381167308287976</v>
      </c>
      <c r="CD19" s="507">
        <v>0.16165966763576323</v>
      </c>
      <c r="CE19" s="506">
        <v>0.15870654319113406</v>
      </c>
      <c r="CF19" s="505">
        <v>0.15565681395767131</v>
      </c>
      <c r="CG19" s="507">
        <v>0.1575</v>
      </c>
      <c r="CH19" s="507">
        <v>0.20647479642633434</v>
      </c>
      <c r="CI19" s="507">
        <v>0.15877473711710535</v>
      </c>
      <c r="CJ19" s="507">
        <v>0.14976736723888975</v>
      </c>
      <c r="CK19" s="507">
        <v>0.17499999999999999</v>
      </c>
      <c r="CL19" s="507">
        <v>0.1521063047780605</v>
      </c>
      <c r="CM19" s="507">
        <v>0.127</v>
      </c>
      <c r="CN19" s="507"/>
      <c r="CO19" s="507"/>
      <c r="CP19" s="507"/>
    </row>
    <row r="20" spans="1:94" x14ac:dyDescent="0.25">
      <c r="A20" s="7" t="s">
        <v>54</v>
      </c>
      <c r="B20" s="207">
        <v>0.18161473364738015</v>
      </c>
      <c r="C20" s="207">
        <v>0.18161473364738015</v>
      </c>
      <c r="D20" s="207">
        <v>0.15830168794017768</v>
      </c>
      <c r="E20" s="505">
        <v>0.17485189014028996</v>
      </c>
      <c r="F20" s="506">
        <v>9.9187307146367087E-2</v>
      </c>
      <c r="G20" s="507">
        <v>0.15236429735888526</v>
      </c>
      <c r="H20" s="507">
        <v>5.3336036053241845E-2</v>
      </c>
      <c r="I20" s="505">
        <v>0.10755390150973117</v>
      </c>
      <c r="J20" s="507">
        <v>0.14914364690742238</v>
      </c>
      <c r="K20" s="506">
        <v>0.15</v>
      </c>
      <c r="L20" s="507">
        <v>0.23300000000000001</v>
      </c>
      <c r="M20" s="507">
        <v>2.0400000000000001E-2</v>
      </c>
      <c r="N20" s="505">
        <v>0.1207</v>
      </c>
      <c r="O20" s="507">
        <v>0.14185052417117749</v>
      </c>
      <c r="P20" s="506">
        <v>0.14299999999999999</v>
      </c>
      <c r="Q20" s="507">
        <v>0.188</v>
      </c>
      <c r="R20" s="507">
        <v>0.16700000000000001</v>
      </c>
      <c r="S20" s="505">
        <v>0.17071088368431411</v>
      </c>
      <c r="T20" s="507">
        <v>0.14949828982641847</v>
      </c>
      <c r="U20" s="506">
        <v>0.14170858235977243</v>
      </c>
      <c r="V20" s="507">
        <v>0.12381563777548758</v>
      </c>
      <c r="W20" s="507">
        <v>0.16971913391682947</v>
      </c>
      <c r="X20" s="505">
        <v>0.14512435709283475</v>
      </c>
      <c r="Y20" s="506">
        <v>6.3807341971983192E-2</v>
      </c>
      <c r="Z20" s="507">
        <v>3.4943637155688205E-2</v>
      </c>
      <c r="AA20" s="507">
        <v>2.5623887274684544E-2</v>
      </c>
      <c r="AB20" s="505">
        <v>4.4715599575166042E-2</v>
      </c>
      <c r="AC20" s="505">
        <v>0.10591431634738702</v>
      </c>
      <c r="AD20" s="506">
        <v>5.2999999999999999E-2</v>
      </c>
      <c r="AE20" s="507">
        <v>0.155</v>
      </c>
      <c r="AF20" s="507">
        <v>6.3500000000000001E-2</v>
      </c>
      <c r="AG20" s="505">
        <v>9.11E-2</v>
      </c>
      <c r="AH20" s="505">
        <v>0.10211583622538625</v>
      </c>
      <c r="AI20" s="506">
        <v>0.186</v>
      </c>
      <c r="AJ20" s="507">
        <v>0.161</v>
      </c>
      <c r="AK20" s="507">
        <v>0.17399999999999999</v>
      </c>
      <c r="AL20" s="505">
        <v>0.17131732657766646</v>
      </c>
      <c r="AM20" s="505">
        <v>0.1204536805951614</v>
      </c>
      <c r="AN20" s="506">
        <v>0.14899999999999999</v>
      </c>
      <c r="AO20" s="507">
        <v>6.2E-2</v>
      </c>
      <c r="AP20" s="507">
        <v>0.20599999999999999</v>
      </c>
      <c r="AQ20" s="505">
        <v>0.14199999999999999</v>
      </c>
      <c r="AR20" s="506">
        <v>6.3805281012752929E-2</v>
      </c>
      <c r="AS20" s="507">
        <v>7.9000000000000001E-2</v>
      </c>
      <c r="AT20" s="507">
        <v>2.12E-2</v>
      </c>
      <c r="AU20" s="505">
        <v>2.12E-2</v>
      </c>
      <c r="AV20" s="505">
        <v>0.11124936345938663</v>
      </c>
      <c r="AW20" s="506">
        <v>2.12E-2</v>
      </c>
      <c r="AX20" s="507">
        <v>0.13989406987872</v>
      </c>
      <c r="AY20" s="507">
        <v>0.09</v>
      </c>
      <c r="AZ20" s="505">
        <v>8.2000000000000003E-2</v>
      </c>
      <c r="BA20" s="505">
        <v>0.10406514264326236</v>
      </c>
      <c r="BB20" s="506">
        <v>0.13999998514163364</v>
      </c>
      <c r="BC20" s="507">
        <v>0.15137510175872107</v>
      </c>
      <c r="BD20" s="507">
        <v>0.22036129240488445</v>
      </c>
      <c r="BE20" s="505">
        <v>0.17412285460657559</v>
      </c>
      <c r="BF20" s="505">
        <v>0.12304897613990184</v>
      </c>
      <c r="BG20" s="506">
        <v>0.11835782608695651</v>
      </c>
      <c r="BH20" s="506">
        <v>6.2E-2</v>
      </c>
      <c r="BI20" s="506">
        <v>0.16400000000000001</v>
      </c>
      <c r="BJ20" s="505">
        <v>0.11298988479262671</v>
      </c>
      <c r="BK20" s="506">
        <v>5.8252484142981072E-2</v>
      </c>
      <c r="BL20" s="506">
        <v>9.8427589756140729E-2</v>
      </c>
      <c r="BM20" s="506">
        <v>1.4094194241258734E-2</v>
      </c>
      <c r="BN20" s="505">
        <v>6.0674784557520699E-2</v>
      </c>
      <c r="BO20" s="505">
        <v>9.1759769575241484E-2</v>
      </c>
      <c r="BP20" s="506">
        <v>0.10100000000000001</v>
      </c>
      <c r="BQ20" s="506">
        <v>0.12210841065580655</v>
      </c>
      <c r="BR20" s="506"/>
      <c r="BS20" s="505"/>
      <c r="BT20" s="505"/>
      <c r="BU20" s="506"/>
      <c r="BV20" s="506"/>
      <c r="BW20" s="506"/>
      <c r="BX20" s="505"/>
      <c r="BY20" s="505"/>
      <c r="BZ20" s="506">
        <v>7.5951388113649432E-2</v>
      </c>
      <c r="CA20" s="505">
        <v>9.7264617661203104E-2</v>
      </c>
      <c r="CB20" s="505">
        <v>9.3162896041048618E-2</v>
      </c>
      <c r="CC20" s="505">
        <v>0.19287953821501969</v>
      </c>
      <c r="CD20" s="505">
        <v>0.15569241135981712</v>
      </c>
      <c r="CE20" s="506">
        <v>0.14661953444226597</v>
      </c>
      <c r="CF20" s="505">
        <v>0.1638161738948305</v>
      </c>
      <c r="CG20" s="505">
        <v>0.10418625758259797</v>
      </c>
      <c r="CH20" s="505">
        <v>0.14488395766518378</v>
      </c>
      <c r="CI20" s="505">
        <v>9.2918957791403162E-2</v>
      </c>
      <c r="CJ20" s="505">
        <v>0.14323216620517509</v>
      </c>
      <c r="CK20" s="505">
        <v>0.12755921968321021</v>
      </c>
      <c r="CL20" s="505">
        <v>8.3941932878158515E-2</v>
      </c>
      <c r="CM20" s="505">
        <v>9.8000000000000004E-2</v>
      </c>
      <c r="CN20" s="505"/>
      <c r="CO20" s="505"/>
      <c r="CP20" s="505"/>
    </row>
  </sheetData>
  <pageMargins left="0.7" right="0.7" top="0.75" bottom="0.75" header="0.3" footer="0.3"/>
  <pageSetup paperSize="9" scale="48" orientation="portrait" r:id="rId1"/>
  <colBreaks count="3" manualBreakCount="3">
    <brk id="20" max="1048575" man="1"/>
    <brk id="39" max="1048575" man="1"/>
    <brk id="58" max="19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CJ18"/>
  <sheetViews>
    <sheetView showGridLines="0" view="pageBreakPreview" zoomScale="85" zoomScaleSheetLayoutView="85" workbookViewId="0">
      <pane xSplit="1" ySplit="2" topLeftCell="BZ3" activePane="bottomRight" state="frozen"/>
      <selection pane="topRight" activeCell="B1" sqref="B1"/>
      <selection pane="bottomLeft" activeCell="A3" sqref="A3"/>
      <selection pane="bottomRight" activeCell="CH4" sqref="CH4:CJ18"/>
    </sheetView>
  </sheetViews>
  <sheetFormatPr defaultColWidth="9.140625" defaultRowHeight="15" outlineLevelCol="1" x14ac:dyDescent="0.25"/>
  <cols>
    <col min="1" max="1" width="38.85546875" style="493" customWidth="1"/>
    <col min="2" max="19" width="8.7109375" style="493" hidden="1" customWidth="1" outlineLevel="1"/>
    <col min="20" max="20" width="8.7109375" style="493" customWidth="1" collapsed="1"/>
    <col min="21" max="39" width="8.7109375" style="493" customWidth="1"/>
    <col min="40" max="43" width="9.140625" style="493"/>
    <col min="44" max="52" width="9.140625" style="493" customWidth="1"/>
    <col min="53" max="53" width="8.5703125" style="493" customWidth="1"/>
    <col min="54" max="54" width="9.5703125" style="493" customWidth="1"/>
    <col min="55" max="55" width="8.5703125" style="493" customWidth="1"/>
    <col min="56" max="58" width="9.140625" style="493" customWidth="1"/>
    <col min="59" max="60" width="9.140625" style="493"/>
    <col min="61" max="79" width="10.5703125" style="493" customWidth="1"/>
    <col min="80" max="16384" width="9.140625" style="493"/>
  </cols>
  <sheetData>
    <row r="1" spans="1:88" ht="28.5" customHeight="1" x14ac:dyDescent="0.25">
      <c r="A1" s="801" t="s">
        <v>118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</row>
    <row r="2" spans="1:88" ht="18.75" x14ac:dyDescent="0.25">
      <c r="A2" s="3"/>
      <c r="B2" s="806">
        <v>2011</v>
      </c>
      <c r="C2" s="806"/>
      <c r="D2" s="806"/>
      <c r="E2" s="806"/>
      <c r="F2" s="806"/>
      <c r="G2" s="806"/>
      <c r="H2" s="806"/>
      <c r="I2" s="807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>
        <v>2011</v>
      </c>
      <c r="U2" s="808">
        <v>2012</v>
      </c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/>
      <c r="AN2" s="808">
        <v>2013</v>
      </c>
      <c r="AO2" s="806"/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F2" s="806"/>
      <c r="BG2" s="821" t="s">
        <v>244</v>
      </c>
      <c r="BH2" s="821"/>
      <c r="BI2" s="808">
        <v>2014</v>
      </c>
      <c r="BJ2" s="806"/>
      <c r="BK2" s="806"/>
      <c r="BL2" s="806"/>
      <c r="BM2" s="806"/>
      <c r="BN2" s="806"/>
      <c r="BO2" s="806"/>
      <c r="BP2" s="806"/>
      <c r="BQ2" s="806"/>
      <c r="BR2" s="806"/>
      <c r="BS2" s="806"/>
      <c r="BT2" s="806"/>
      <c r="BU2" s="806"/>
      <c r="BV2" s="806"/>
      <c r="BW2" s="832"/>
      <c r="BX2" s="806"/>
      <c r="BY2" s="806"/>
      <c r="BZ2" s="806"/>
      <c r="CA2" s="806"/>
      <c r="CB2" s="806"/>
      <c r="CC2" s="806"/>
      <c r="CD2" s="806"/>
      <c r="CE2" s="940"/>
      <c r="CF2" s="806"/>
      <c r="CG2" s="872"/>
      <c r="CH2" s="719"/>
      <c r="CI2" s="719"/>
      <c r="CJ2" s="719"/>
    </row>
    <row r="3" spans="1:88" x14ac:dyDescent="0.25">
      <c r="A3" s="215"/>
      <c r="B3" s="821" t="s">
        <v>0</v>
      </c>
      <c r="C3" s="821" t="s">
        <v>1</v>
      </c>
      <c r="D3" s="821" t="s">
        <v>2</v>
      </c>
      <c r="E3" s="494" t="s">
        <v>3</v>
      </c>
      <c r="F3" s="821" t="s">
        <v>4</v>
      </c>
      <c r="G3" s="821" t="s">
        <v>5</v>
      </c>
      <c r="H3" s="821" t="s">
        <v>8</v>
      </c>
      <c r="I3" s="494" t="s">
        <v>6</v>
      </c>
      <c r="J3" s="821" t="s">
        <v>108</v>
      </c>
      <c r="K3" s="821" t="s">
        <v>100</v>
      </c>
      <c r="L3" s="821" t="s">
        <v>101</v>
      </c>
      <c r="M3" s="821" t="s">
        <v>102</v>
      </c>
      <c r="N3" s="494" t="s">
        <v>103</v>
      </c>
      <c r="O3" s="821" t="s">
        <v>109</v>
      </c>
      <c r="P3" s="821" t="s">
        <v>104</v>
      </c>
      <c r="Q3" s="821" t="s">
        <v>105</v>
      </c>
      <c r="R3" s="821" t="s">
        <v>106</v>
      </c>
      <c r="S3" s="494" t="s">
        <v>107</v>
      </c>
      <c r="T3" s="821" t="s">
        <v>110</v>
      </c>
      <c r="U3" s="821" t="s">
        <v>0</v>
      </c>
      <c r="V3" s="821" t="s">
        <v>1</v>
      </c>
      <c r="W3" s="821" t="s">
        <v>2</v>
      </c>
      <c r="X3" s="494" t="s">
        <v>3</v>
      </c>
      <c r="Y3" s="821" t="s">
        <v>4</v>
      </c>
      <c r="Z3" s="821" t="s">
        <v>5</v>
      </c>
      <c r="AA3" s="821" t="s">
        <v>8</v>
      </c>
      <c r="AB3" s="494" t="s">
        <v>6</v>
      </c>
      <c r="AC3" s="821" t="s">
        <v>108</v>
      </c>
      <c r="AD3" s="821" t="s">
        <v>100</v>
      </c>
      <c r="AE3" s="821" t="s">
        <v>101</v>
      </c>
      <c r="AF3" s="821" t="s">
        <v>102</v>
      </c>
      <c r="AG3" s="494" t="s">
        <v>103</v>
      </c>
      <c r="AH3" s="821" t="s">
        <v>109</v>
      </c>
      <c r="AI3" s="821" t="s">
        <v>104</v>
      </c>
      <c r="AJ3" s="821" t="s">
        <v>105</v>
      </c>
      <c r="AK3" s="821" t="s">
        <v>106</v>
      </c>
      <c r="AL3" s="494" t="s">
        <v>107</v>
      </c>
      <c r="AM3" s="821" t="s">
        <v>110</v>
      </c>
      <c r="AN3" s="821" t="s">
        <v>0</v>
      </c>
      <c r="AO3" s="821" t="s">
        <v>1</v>
      </c>
      <c r="AP3" s="821" t="s">
        <v>2</v>
      </c>
      <c r="AQ3" s="494" t="s">
        <v>3</v>
      </c>
      <c r="AR3" s="821" t="s">
        <v>4</v>
      </c>
      <c r="AS3" s="821" t="s">
        <v>5</v>
      </c>
      <c r="AT3" s="821" t="s">
        <v>8</v>
      </c>
      <c r="AU3" s="494" t="s">
        <v>6</v>
      </c>
      <c r="AV3" s="821" t="s">
        <v>108</v>
      </c>
      <c r="AW3" s="821" t="s">
        <v>100</v>
      </c>
      <c r="AX3" s="821" t="s">
        <v>101</v>
      </c>
      <c r="AY3" s="821" t="s">
        <v>102</v>
      </c>
      <c r="AZ3" s="494" t="s">
        <v>103</v>
      </c>
      <c r="BA3" s="821" t="s">
        <v>109</v>
      </c>
      <c r="BB3" s="821" t="s">
        <v>104</v>
      </c>
      <c r="BC3" s="821" t="s">
        <v>105</v>
      </c>
      <c r="BD3" s="821" t="s">
        <v>106</v>
      </c>
      <c r="BE3" s="494" t="s">
        <v>107</v>
      </c>
      <c r="BF3" s="821" t="s">
        <v>110</v>
      </c>
      <c r="BG3" s="821" t="s">
        <v>124</v>
      </c>
      <c r="BH3" s="821" t="s">
        <v>121</v>
      </c>
      <c r="BI3" s="821" t="s">
        <v>0</v>
      </c>
      <c r="BJ3" s="821" t="s">
        <v>1</v>
      </c>
      <c r="BK3" s="821" t="s">
        <v>2</v>
      </c>
      <c r="BL3" s="494" t="s">
        <v>3</v>
      </c>
      <c r="BM3" s="821" t="s">
        <v>4</v>
      </c>
      <c r="BN3" s="821" t="s">
        <v>5</v>
      </c>
      <c r="BO3" s="821" t="s">
        <v>8</v>
      </c>
      <c r="BP3" s="494" t="s">
        <v>6</v>
      </c>
      <c r="BQ3" s="821" t="s">
        <v>108</v>
      </c>
      <c r="BR3" s="821" t="s">
        <v>100</v>
      </c>
      <c r="BS3" s="821" t="s">
        <v>101</v>
      </c>
      <c r="BT3" s="821" t="s">
        <v>102</v>
      </c>
      <c r="BU3" s="494" t="s">
        <v>103</v>
      </c>
      <c r="BV3" s="821" t="s">
        <v>109</v>
      </c>
      <c r="BW3" s="832" t="s">
        <v>332</v>
      </c>
      <c r="BX3" s="821" t="s">
        <v>105</v>
      </c>
      <c r="BY3" s="821" t="s">
        <v>106</v>
      </c>
      <c r="BZ3" s="494" t="s">
        <v>107</v>
      </c>
      <c r="CA3" s="821" t="s">
        <v>110</v>
      </c>
      <c r="CB3" s="821" t="s">
        <v>337</v>
      </c>
      <c r="CC3" s="832" t="s">
        <v>340</v>
      </c>
      <c r="CD3" s="832" t="s">
        <v>341</v>
      </c>
      <c r="CE3" s="832" t="s">
        <v>3</v>
      </c>
      <c r="CF3" s="832" t="s">
        <v>342</v>
      </c>
      <c r="CG3" s="832" t="s">
        <v>373</v>
      </c>
      <c r="CH3" s="832" t="s">
        <v>376</v>
      </c>
      <c r="CI3" s="832" t="s">
        <v>6</v>
      </c>
      <c r="CJ3" s="944" t="s">
        <v>108</v>
      </c>
    </row>
    <row r="4" spans="1:88" x14ac:dyDescent="0.25">
      <c r="A4" s="16" t="s">
        <v>7</v>
      </c>
      <c r="B4" s="530">
        <v>5025.3043319999997</v>
      </c>
      <c r="C4" s="530">
        <v>4215.7640160000001</v>
      </c>
      <c r="D4" s="530">
        <v>3789.568143</v>
      </c>
      <c r="E4" s="530">
        <v>13031.603196523321</v>
      </c>
      <c r="F4" s="530">
        <v>2830.5991130000002</v>
      </c>
      <c r="G4" s="530">
        <v>1580.6676649999999</v>
      </c>
      <c r="H4" s="530">
        <v>770.96144299999992</v>
      </c>
      <c r="I4" s="530">
        <v>5182.2280209999999</v>
      </c>
      <c r="J4" s="530">
        <v>18213.831217523322</v>
      </c>
      <c r="K4" s="530">
        <v>564.60319200000004</v>
      </c>
      <c r="L4" s="530">
        <v>485.51202999999998</v>
      </c>
      <c r="M4" s="530">
        <v>853.54091000000005</v>
      </c>
      <c r="N4" s="530">
        <v>1903.6841319999999</v>
      </c>
      <c r="O4" s="530">
        <v>20117.515349523321</v>
      </c>
      <c r="P4" s="530">
        <v>7300.9537560000008</v>
      </c>
      <c r="Q4" s="530">
        <v>8492.3217860000004</v>
      </c>
      <c r="R4" s="530">
        <v>9929.156696</v>
      </c>
      <c r="S4" s="530">
        <v>25722.432238000001</v>
      </c>
      <c r="T4" s="530">
        <v>45839.947587523318</v>
      </c>
      <c r="U4" s="530">
        <v>5471.1072059999997</v>
      </c>
      <c r="V4" s="530">
        <v>4688.4798010000004</v>
      </c>
      <c r="W4" s="530">
        <v>4003.8224070000001</v>
      </c>
      <c r="X4" s="530">
        <v>14163.409476461777</v>
      </c>
      <c r="Y4" s="530">
        <v>2873.6370820000002</v>
      </c>
      <c r="Z4" s="530">
        <v>1319.643697</v>
      </c>
      <c r="AA4" s="530">
        <v>686.62668200000007</v>
      </c>
      <c r="AB4" s="530">
        <v>4879.9100610000005</v>
      </c>
      <c r="AC4" s="530">
        <v>19043.319537461779</v>
      </c>
      <c r="AD4" s="530">
        <v>562.54712599999993</v>
      </c>
      <c r="AE4" s="530">
        <v>545.02703199999996</v>
      </c>
      <c r="AF4" s="530">
        <v>833.37709799999993</v>
      </c>
      <c r="AG4" s="530">
        <v>1940.9512569999999</v>
      </c>
      <c r="AH4" s="530">
        <v>20984.27079446178</v>
      </c>
      <c r="AI4" s="530">
        <v>2368.9958000000001</v>
      </c>
      <c r="AJ4" s="530">
        <v>3734.6985999999997</v>
      </c>
      <c r="AK4" s="530">
        <v>5194.0210000000006</v>
      </c>
      <c r="AL4" s="530">
        <v>11297.715400000001</v>
      </c>
      <c r="AM4" s="66">
        <v>32281.986194461781</v>
      </c>
      <c r="AN4" s="530">
        <v>5530.0139423264318</v>
      </c>
      <c r="AO4" s="530">
        <v>4513.447900000001</v>
      </c>
      <c r="AP4" s="530">
        <v>4029.4860000000003</v>
      </c>
      <c r="AQ4" s="530">
        <v>14072.819842326431</v>
      </c>
      <c r="AR4" s="530">
        <v>2937.9241000000002</v>
      </c>
      <c r="AS4" s="530">
        <v>1531.2894999999999</v>
      </c>
      <c r="AT4" s="530">
        <v>734.74590000000001</v>
      </c>
      <c r="AU4" s="530">
        <v>5203.9594999999999</v>
      </c>
      <c r="AV4" s="530">
        <v>19276.77934232643</v>
      </c>
      <c r="AW4" s="530">
        <v>565.8415</v>
      </c>
      <c r="AX4" s="530">
        <v>530.09620000000007</v>
      </c>
      <c r="AY4" s="530">
        <v>847.15600000000018</v>
      </c>
      <c r="AZ4" s="530">
        <v>1943.1837</v>
      </c>
      <c r="BA4" s="530">
        <v>21219.963042326432</v>
      </c>
      <c r="BB4" s="530">
        <v>2391.9974000000002</v>
      </c>
      <c r="BC4" s="530">
        <v>3511.5691999999999</v>
      </c>
      <c r="BD4" s="530">
        <v>4689.9399999999996</v>
      </c>
      <c r="BE4" s="530">
        <v>10593.506600000001</v>
      </c>
      <c r="BF4" s="66">
        <v>31813.469642326432</v>
      </c>
      <c r="BG4" s="530">
        <v>-468.51655213534832</v>
      </c>
      <c r="BH4" s="568">
        <v>-1.4513250495588381E-2</v>
      </c>
      <c r="BI4" s="530">
        <v>5341.4147000000003</v>
      </c>
      <c r="BJ4" s="530">
        <v>4407.2309999999998</v>
      </c>
      <c r="BK4" s="530">
        <v>3735.7809999999995</v>
      </c>
      <c r="BL4" s="530">
        <v>13484.427</v>
      </c>
      <c r="BM4" s="530">
        <v>227.64400000000001</v>
      </c>
      <c r="BN4" s="530">
        <v>1296.675</v>
      </c>
      <c r="BO4" s="530">
        <v>752.01099999999997</v>
      </c>
      <c r="BP4" s="530">
        <v>4654.5881514156681</v>
      </c>
      <c r="BQ4" s="530">
        <v>18167.752151415669</v>
      </c>
      <c r="BR4" s="530">
        <v>42840.147000000012</v>
      </c>
      <c r="BS4" s="530">
        <v>513.524</v>
      </c>
      <c r="BT4" s="530">
        <v>848.63200000000006</v>
      </c>
      <c r="BU4" s="530">
        <v>1963.5840000000003</v>
      </c>
      <c r="BV4" s="530">
        <v>20131.336151415668</v>
      </c>
      <c r="BW4" s="530">
        <v>2386.6979999999999</v>
      </c>
      <c r="BX4" s="530">
        <v>3636.5439999999999</v>
      </c>
      <c r="BY4" s="530">
        <v>5088.4959999999992</v>
      </c>
      <c r="BZ4" s="530">
        <v>11111.737999999999</v>
      </c>
      <c r="CA4" s="66">
        <v>31243.074151415669</v>
      </c>
      <c r="CB4" s="66">
        <v>4984.1570000000002</v>
      </c>
      <c r="CC4" s="66">
        <v>4000.9299999999994</v>
      </c>
      <c r="CD4" s="530">
        <v>3620.7259999999997</v>
      </c>
      <c r="CE4" s="530">
        <v>12605.812999999998</v>
      </c>
      <c r="CF4" s="530">
        <v>2819.3130000000001</v>
      </c>
      <c r="CG4" s="530">
        <v>1391.721</v>
      </c>
      <c r="CH4" s="530">
        <v>743.16</v>
      </c>
      <c r="CI4" s="530">
        <v>4954.1939999999995</v>
      </c>
      <c r="CJ4" s="530">
        <v>17560.006999999998</v>
      </c>
    </row>
    <row r="5" spans="1:88" x14ac:dyDescent="0.25">
      <c r="A5" s="32" t="s">
        <v>25</v>
      </c>
      <c r="B5" s="33">
        <v>3859</v>
      </c>
      <c r="C5" s="33">
        <v>3036.5877300000002</v>
      </c>
      <c r="D5" s="33">
        <v>2736.4550100000001</v>
      </c>
      <c r="E5" s="34">
        <v>9633.0094455233211</v>
      </c>
      <c r="F5" s="33">
        <v>1995.8536999999999</v>
      </c>
      <c r="G5" s="33">
        <v>950.09073999999998</v>
      </c>
      <c r="H5" s="33">
        <v>499.3571</v>
      </c>
      <c r="I5" s="34">
        <v>3445.30134</v>
      </c>
      <c r="J5" s="517">
        <v>13078.310785523321</v>
      </c>
      <c r="K5" s="33">
        <v>438.55200000000002</v>
      </c>
      <c r="L5" s="33">
        <v>377.84399999999999</v>
      </c>
      <c r="M5" s="33">
        <v>534.20600000000002</v>
      </c>
      <c r="N5" s="34">
        <v>1350.6019999999999</v>
      </c>
      <c r="O5" s="517">
        <v>14428.91278552332</v>
      </c>
      <c r="P5" s="33">
        <v>1486.3</v>
      </c>
      <c r="Q5" s="33">
        <v>2570</v>
      </c>
      <c r="R5" s="33">
        <v>3687.5</v>
      </c>
      <c r="S5" s="34">
        <v>7743.8</v>
      </c>
      <c r="T5" s="517">
        <v>22172.712785523319</v>
      </c>
      <c r="U5" s="33">
        <v>3977.6873999999998</v>
      </c>
      <c r="V5" s="33">
        <v>3314.5491000000002</v>
      </c>
      <c r="W5" s="33">
        <v>2734.5005000000001</v>
      </c>
      <c r="X5" s="34">
        <v>10026.737062461776</v>
      </c>
      <c r="Y5" s="33">
        <v>1957.7589</v>
      </c>
      <c r="Z5" s="33">
        <v>669.23979999999995</v>
      </c>
      <c r="AA5" s="33">
        <v>462.90570000000002</v>
      </c>
      <c r="AB5" s="34">
        <v>3089.9070000000002</v>
      </c>
      <c r="AC5" s="517">
        <v>13116.644062461775</v>
      </c>
      <c r="AD5" s="33">
        <v>436.81599999999997</v>
      </c>
      <c r="AE5" s="33">
        <v>422.42500000000001</v>
      </c>
      <c r="AF5" s="33">
        <v>516.45399999999995</v>
      </c>
      <c r="AG5" s="34">
        <v>1375.6949999999999</v>
      </c>
      <c r="AH5" s="517">
        <v>14492.339062461775</v>
      </c>
      <c r="AI5" s="33">
        <v>1556</v>
      </c>
      <c r="AJ5" s="33">
        <v>2588.1</v>
      </c>
      <c r="AK5" s="33">
        <v>3756.8</v>
      </c>
      <c r="AL5" s="34">
        <v>7900.9</v>
      </c>
      <c r="AM5" s="517">
        <v>22393.239062461776</v>
      </c>
      <c r="AN5" s="33">
        <v>3974.3050000000003</v>
      </c>
      <c r="AO5" s="33">
        <v>3161.7970000000005</v>
      </c>
      <c r="AP5" s="33">
        <v>2768.8</v>
      </c>
      <c r="AQ5" s="34">
        <v>9904.9</v>
      </c>
      <c r="AR5" s="33">
        <v>2001.973</v>
      </c>
      <c r="AS5" s="33">
        <v>858.96</v>
      </c>
      <c r="AT5" s="33">
        <v>490.87</v>
      </c>
      <c r="AU5" s="33">
        <v>3351.8029999999999</v>
      </c>
      <c r="AV5" s="517">
        <v>13256.703</v>
      </c>
      <c r="AW5" s="33">
        <v>444.05599999999993</v>
      </c>
      <c r="AX5" s="33">
        <v>402.09000000000003</v>
      </c>
      <c r="AY5" s="33">
        <v>522.31500000000005</v>
      </c>
      <c r="AZ5" s="34">
        <v>1368.461</v>
      </c>
      <c r="BA5" s="517">
        <v>14625.163999999999</v>
      </c>
      <c r="BB5" s="33">
        <v>1577.8240000000001</v>
      </c>
      <c r="BC5" s="33">
        <v>2407.6799999999998</v>
      </c>
      <c r="BD5" s="33">
        <v>3401.0589999999993</v>
      </c>
      <c r="BE5" s="34">
        <v>7386.5630000000001</v>
      </c>
      <c r="BF5" s="517">
        <v>22011.726999999999</v>
      </c>
      <c r="BG5" s="530">
        <v>-381.51206246177753</v>
      </c>
      <c r="BH5" s="568">
        <v>-1.7036930718134169E-2</v>
      </c>
      <c r="BI5" s="33">
        <v>3834.2510000000002</v>
      </c>
      <c r="BJ5" s="33">
        <v>3194.7820000000002</v>
      </c>
      <c r="BK5" s="33">
        <v>2607.5389999999998</v>
      </c>
      <c r="BL5" s="33">
        <v>9636.5720000000001</v>
      </c>
      <c r="BM5" s="33">
        <v>0</v>
      </c>
      <c r="BN5" s="33">
        <v>657.24799999999993</v>
      </c>
      <c r="BO5" s="33">
        <v>508.46799999999996</v>
      </c>
      <c r="BP5" s="33">
        <v>2897.6930000000002</v>
      </c>
      <c r="BQ5" s="517">
        <v>12534.264999999999</v>
      </c>
      <c r="BR5" s="33">
        <v>463.97800000000001</v>
      </c>
      <c r="BS5" s="33">
        <v>391.50799999999998</v>
      </c>
      <c r="BT5" s="33">
        <v>528.37200000000007</v>
      </c>
      <c r="BU5" s="34">
        <v>1383.8580000000002</v>
      </c>
      <c r="BV5" s="517">
        <v>13918.123</v>
      </c>
      <c r="BW5" s="33">
        <v>1611.7649999999999</v>
      </c>
      <c r="BX5" s="33">
        <v>2527.9990000000003</v>
      </c>
      <c r="BY5" s="33">
        <v>3686.1899999999996</v>
      </c>
      <c r="BZ5" s="34">
        <v>7825.9539999999997</v>
      </c>
      <c r="CA5" s="517">
        <v>21744.076999999997</v>
      </c>
      <c r="CB5" s="517">
        <v>3607.3019999999997</v>
      </c>
      <c r="CC5" s="517">
        <v>2853.5469999999996</v>
      </c>
      <c r="CD5" s="33">
        <v>2495.1379999999999</v>
      </c>
      <c r="CE5" s="33">
        <v>8955.9869999999992</v>
      </c>
      <c r="CF5" s="33">
        <v>1932.0420000000001</v>
      </c>
      <c r="CG5" s="33">
        <v>763.83800000000008</v>
      </c>
      <c r="CH5" s="33">
        <v>530.18200000000002</v>
      </c>
      <c r="CI5" s="33">
        <v>3226.0619999999999</v>
      </c>
      <c r="CJ5" s="33">
        <v>12182.048999999999</v>
      </c>
    </row>
    <row r="6" spans="1:88" x14ac:dyDescent="0.25">
      <c r="A6" s="32" t="s">
        <v>30</v>
      </c>
      <c r="B6" s="33">
        <v>1166.3043319999999</v>
      </c>
      <c r="C6" s="33">
        <v>1179.1762859999999</v>
      </c>
      <c r="D6" s="33">
        <v>1053.1131329999998</v>
      </c>
      <c r="E6" s="33">
        <v>3398.5937509999999</v>
      </c>
      <c r="F6" s="33">
        <v>834.7454130000001</v>
      </c>
      <c r="G6" s="33">
        <v>630.57692499999996</v>
      </c>
      <c r="H6" s="33">
        <v>271.60434299999997</v>
      </c>
      <c r="I6" s="33">
        <v>1736.9266810000001</v>
      </c>
      <c r="J6" s="33">
        <v>5135.5204320000003</v>
      </c>
      <c r="K6" s="33">
        <v>126.051192</v>
      </c>
      <c r="L6" s="33">
        <v>107.66803</v>
      </c>
      <c r="M6" s="33">
        <v>319.33491000000004</v>
      </c>
      <c r="N6" s="33">
        <v>553.082132</v>
      </c>
      <c r="O6" s="33">
        <v>5688.6025640000007</v>
      </c>
      <c r="P6" s="33">
        <v>5814.6537560000006</v>
      </c>
      <c r="Q6" s="33">
        <v>5922.3217860000004</v>
      </c>
      <c r="R6" s="33">
        <v>6241.656696</v>
      </c>
      <c r="S6" s="33">
        <v>17978.632238000002</v>
      </c>
      <c r="T6" s="33">
        <v>23667.234802000003</v>
      </c>
      <c r="U6" s="33">
        <v>1493.4198059999999</v>
      </c>
      <c r="V6" s="33">
        <v>1373.9307010000002</v>
      </c>
      <c r="W6" s="33">
        <v>1269.321907</v>
      </c>
      <c r="X6" s="33">
        <v>4136.6724139999997</v>
      </c>
      <c r="Y6" s="33">
        <v>915.87818199999992</v>
      </c>
      <c r="Z6" s="33">
        <v>650.40389699999992</v>
      </c>
      <c r="AA6" s="33">
        <v>223.72098199999999</v>
      </c>
      <c r="AB6" s="33">
        <v>1790.0030610000001</v>
      </c>
      <c r="AC6" s="33">
        <v>5926.675475</v>
      </c>
      <c r="AD6" s="33">
        <v>125.731126</v>
      </c>
      <c r="AE6" s="33">
        <v>122.60203199999999</v>
      </c>
      <c r="AF6" s="33">
        <v>316.92309799999998</v>
      </c>
      <c r="AG6" s="33">
        <v>565.25625700000001</v>
      </c>
      <c r="AH6" s="33">
        <v>6491.931732</v>
      </c>
      <c r="AI6" s="33">
        <v>812.99580000000003</v>
      </c>
      <c r="AJ6" s="33">
        <v>1146.5986</v>
      </c>
      <c r="AK6" s="33">
        <v>1437.221</v>
      </c>
      <c r="AL6" s="33">
        <v>3396.8154</v>
      </c>
      <c r="AM6" s="33">
        <v>9888.7471320000004</v>
      </c>
      <c r="AN6" s="33">
        <v>1555.708942326432</v>
      </c>
      <c r="AO6" s="33">
        <v>1351.6509000000001</v>
      </c>
      <c r="AP6" s="33">
        <v>1260.6860000000001</v>
      </c>
      <c r="AQ6" s="33">
        <v>4167.9198423264315</v>
      </c>
      <c r="AR6" s="33">
        <v>935.9511</v>
      </c>
      <c r="AS6" s="33">
        <v>672.32949999999994</v>
      </c>
      <c r="AT6" s="33">
        <v>243.8759</v>
      </c>
      <c r="AU6" s="33">
        <v>1852.1565000000003</v>
      </c>
      <c r="AV6" s="33">
        <v>6020.0763423264316</v>
      </c>
      <c r="AW6" s="33">
        <v>121.78550000000001</v>
      </c>
      <c r="AX6" s="33">
        <v>128.00620000000001</v>
      </c>
      <c r="AY6" s="33">
        <v>324.84100000000007</v>
      </c>
      <c r="AZ6" s="33">
        <v>574.72270000000003</v>
      </c>
      <c r="BA6" s="33">
        <v>6594.7990423264318</v>
      </c>
      <c r="BB6" s="33">
        <v>814.17340000000002</v>
      </c>
      <c r="BC6" s="33">
        <v>1103.8891999999998</v>
      </c>
      <c r="BD6" s="33">
        <v>1288.8810000000001</v>
      </c>
      <c r="BE6" s="33">
        <v>3206.9435999999996</v>
      </c>
      <c r="BF6" s="33">
        <v>9801.7426423264315</v>
      </c>
      <c r="BG6" s="530">
        <v>-87.004489673568969</v>
      </c>
      <c r="BH6" s="568">
        <v>-8.7983329447288705E-3</v>
      </c>
      <c r="BI6" s="33">
        <v>1507.1637000000001</v>
      </c>
      <c r="BJ6" s="33">
        <v>1212.4489999999998</v>
      </c>
      <c r="BK6" s="33">
        <v>1128.2419999999997</v>
      </c>
      <c r="BL6" s="33">
        <v>3847.855</v>
      </c>
      <c r="BM6" s="33">
        <v>227.64400000000001</v>
      </c>
      <c r="BN6" s="33">
        <v>639.42700000000002</v>
      </c>
      <c r="BO6" s="33">
        <v>243.54299999999998</v>
      </c>
      <c r="BP6" s="33">
        <v>1756.8951514156681</v>
      </c>
      <c r="BQ6" s="33">
        <v>5633.4871514156684</v>
      </c>
      <c r="BR6" s="33">
        <v>42376.169000000009</v>
      </c>
      <c r="BS6" s="33">
        <v>122.01599999999999</v>
      </c>
      <c r="BT6" s="33">
        <v>320.26</v>
      </c>
      <c r="BU6" s="33">
        <v>579.72600000000011</v>
      </c>
      <c r="BV6" s="33">
        <v>6213.2131514156681</v>
      </c>
      <c r="BW6" s="33">
        <v>774.93300000000011</v>
      </c>
      <c r="BX6" s="33">
        <v>1108.5449999999998</v>
      </c>
      <c r="BY6" s="33">
        <v>1402.306</v>
      </c>
      <c r="BZ6" s="33">
        <v>3285.7840000000001</v>
      </c>
      <c r="CA6" s="33">
        <v>9498.9971514156678</v>
      </c>
      <c r="CB6" s="33">
        <v>1376.8550000000002</v>
      </c>
      <c r="CC6" s="33">
        <v>1147.383</v>
      </c>
      <c r="CD6" s="33">
        <v>1125.588</v>
      </c>
      <c r="CE6" s="33">
        <v>3649.826</v>
      </c>
      <c r="CF6" s="33">
        <v>887.27100000000007</v>
      </c>
      <c r="CG6" s="33">
        <v>627.88299999999992</v>
      </c>
      <c r="CH6" s="33">
        <v>212.97799999999998</v>
      </c>
      <c r="CI6" s="33">
        <v>1728.1320000000001</v>
      </c>
      <c r="CJ6" s="33">
        <v>5377.9580000000005</v>
      </c>
    </row>
    <row r="7" spans="1:88" x14ac:dyDescent="0.25">
      <c r="A7" s="10" t="s">
        <v>76</v>
      </c>
      <c r="B7" s="740"/>
      <c r="C7" s="740"/>
      <c r="D7" s="740"/>
      <c r="E7" s="504"/>
      <c r="F7" s="740"/>
      <c r="G7" s="740"/>
      <c r="H7" s="740"/>
      <c r="I7" s="504"/>
      <c r="J7" s="515"/>
      <c r="K7" s="740"/>
      <c r="L7" s="740"/>
      <c r="M7" s="740"/>
      <c r="N7" s="504"/>
      <c r="O7" s="515">
        <v>0</v>
      </c>
      <c r="P7" s="740"/>
      <c r="Q7" s="740"/>
      <c r="R7" s="740"/>
      <c r="S7" s="504"/>
      <c r="T7" s="515"/>
      <c r="U7" s="740"/>
      <c r="V7" s="740"/>
      <c r="W7" s="740"/>
      <c r="X7" s="504"/>
      <c r="Y7" s="740"/>
      <c r="Z7" s="740"/>
      <c r="AA7" s="740"/>
      <c r="AB7" s="232"/>
      <c r="AC7" s="513">
        <v>0</v>
      </c>
      <c r="AD7" s="233"/>
      <c r="AE7" s="233"/>
      <c r="AF7" s="233"/>
      <c r="AG7" s="232"/>
      <c r="AH7" s="233">
        <v>0</v>
      </c>
      <c r="AI7" s="233"/>
      <c r="AJ7" s="233"/>
      <c r="AK7" s="233"/>
      <c r="AL7" s="232">
        <v>0</v>
      </c>
      <c r="AM7" s="233">
        <v>0</v>
      </c>
      <c r="AN7" s="740"/>
      <c r="AO7" s="740"/>
      <c r="AP7" s="740"/>
      <c r="AQ7" s="504"/>
      <c r="AR7" s="740"/>
      <c r="AS7" s="740"/>
      <c r="AT7" s="740"/>
      <c r="AU7" s="504"/>
      <c r="AV7" s="513">
        <v>0</v>
      </c>
      <c r="AW7" s="740"/>
      <c r="AX7" s="740"/>
      <c r="AY7" s="740"/>
      <c r="AZ7" s="504"/>
      <c r="BA7" s="233">
        <v>0</v>
      </c>
      <c r="BB7" s="740"/>
      <c r="BC7" s="740"/>
      <c r="BD7" s="740"/>
      <c r="BE7" s="504"/>
      <c r="BF7" s="233">
        <v>0</v>
      </c>
      <c r="BG7" s="581">
        <v>0</v>
      </c>
      <c r="BH7" s="582"/>
      <c r="BI7" s="740"/>
      <c r="BJ7" s="740"/>
      <c r="BK7" s="740"/>
      <c r="BL7" s="232">
        <v>0</v>
      </c>
      <c r="BM7" s="740"/>
      <c r="BN7" s="740"/>
      <c r="BO7" s="740"/>
      <c r="BP7" s="740">
        <v>0</v>
      </c>
      <c r="BQ7" s="513">
        <v>0</v>
      </c>
      <c r="BR7" s="740"/>
      <c r="BS7" s="740"/>
      <c r="BT7" s="740"/>
      <c r="BU7" s="232">
        <v>0</v>
      </c>
      <c r="BV7" s="233">
        <v>0</v>
      </c>
      <c r="BW7" s="740"/>
      <c r="BX7" s="740"/>
      <c r="BY7" s="740"/>
      <c r="BZ7" s="232">
        <v>0</v>
      </c>
      <c r="CA7" s="233">
        <v>0</v>
      </c>
      <c r="CB7" s="233"/>
      <c r="CC7" s="233"/>
      <c r="CD7" s="740"/>
      <c r="CE7" s="740">
        <v>0</v>
      </c>
      <c r="CF7" s="740"/>
      <c r="CG7" s="740"/>
      <c r="CH7" s="740"/>
      <c r="CI7" s="740">
        <v>0</v>
      </c>
      <c r="CJ7" s="740">
        <v>0</v>
      </c>
    </row>
    <row r="8" spans="1:88" x14ac:dyDescent="0.25">
      <c r="A8" s="58" t="s">
        <v>31</v>
      </c>
      <c r="B8" s="740">
        <v>158.18899999999999</v>
      </c>
      <c r="C8" s="740">
        <v>280.49199999999996</v>
      </c>
      <c r="D8" s="740">
        <v>282.59899999999999</v>
      </c>
      <c r="E8" s="232">
        <v>721.28</v>
      </c>
      <c r="F8" s="740">
        <v>242.78200000000001</v>
      </c>
      <c r="G8" s="740">
        <v>201.239</v>
      </c>
      <c r="H8" s="740">
        <v>93.293000000000006</v>
      </c>
      <c r="I8" s="232">
        <v>537.31400000000008</v>
      </c>
      <c r="J8" s="221">
        <v>1258.5940000000001</v>
      </c>
      <c r="K8" s="740">
        <v>32.462000000000003</v>
      </c>
      <c r="L8" s="740">
        <v>25.334</v>
      </c>
      <c r="M8" s="740">
        <v>50.338999999999999</v>
      </c>
      <c r="N8" s="232">
        <v>108.13500000000001</v>
      </c>
      <c r="O8" s="221">
        <v>1366.729</v>
      </c>
      <c r="P8" s="740">
        <v>180.67599999999999</v>
      </c>
      <c r="Q8" s="740">
        <v>254.69900000000001</v>
      </c>
      <c r="R8" s="740">
        <v>322.78899999999999</v>
      </c>
      <c r="S8" s="232">
        <v>758.16399999999999</v>
      </c>
      <c r="T8" s="221">
        <v>2124.893</v>
      </c>
      <c r="U8" s="740">
        <v>333.56400000000002</v>
      </c>
      <c r="V8" s="740">
        <v>321.82400000000001</v>
      </c>
      <c r="W8" s="740">
        <v>311.15300000000002</v>
      </c>
      <c r="X8" s="232">
        <v>966.54100000000005</v>
      </c>
      <c r="Y8" s="740">
        <v>239.13399999999999</v>
      </c>
      <c r="Z8" s="740">
        <v>189.19399999999999</v>
      </c>
      <c r="AA8" s="740">
        <v>64.052000000000007</v>
      </c>
      <c r="AB8" s="232">
        <v>492.38</v>
      </c>
      <c r="AC8" s="221">
        <v>1458.921</v>
      </c>
      <c r="AD8" s="233">
        <v>39.252000000000002</v>
      </c>
      <c r="AE8" s="233">
        <v>28.798999999999999</v>
      </c>
      <c r="AF8" s="233">
        <v>57.844999999999999</v>
      </c>
      <c r="AG8" s="232">
        <v>125.896</v>
      </c>
      <c r="AH8" s="221">
        <v>1584.817</v>
      </c>
      <c r="AI8" s="233">
        <v>182.672</v>
      </c>
      <c r="AJ8" s="233">
        <v>243.518</v>
      </c>
      <c r="AK8" s="233">
        <v>315.65499999999997</v>
      </c>
      <c r="AL8" s="232">
        <v>741.84500000000003</v>
      </c>
      <c r="AM8" s="233">
        <v>2326.6620000000003</v>
      </c>
      <c r="AN8" s="740">
        <v>327.29399999999998</v>
      </c>
      <c r="AO8" s="740">
        <v>285.83699999999999</v>
      </c>
      <c r="AP8" s="740">
        <v>303.67099999999999</v>
      </c>
      <c r="AQ8" s="232">
        <v>916.80199999999991</v>
      </c>
      <c r="AR8" s="740">
        <v>248.27</v>
      </c>
      <c r="AS8" s="740">
        <v>198.203</v>
      </c>
      <c r="AT8" s="740">
        <v>66.975999999999999</v>
      </c>
      <c r="AU8" s="232">
        <v>513.44899999999996</v>
      </c>
      <c r="AV8" s="221">
        <v>1430.2509999999997</v>
      </c>
      <c r="AW8" s="740">
        <v>38.645000000000003</v>
      </c>
      <c r="AX8" s="740">
        <v>29.365999999999996</v>
      </c>
      <c r="AY8" s="740">
        <v>59.095999999999997</v>
      </c>
      <c r="AZ8" s="232">
        <v>127.107</v>
      </c>
      <c r="BA8" s="221">
        <v>1557.3579999999997</v>
      </c>
      <c r="BB8" s="740">
        <v>186.91499999999999</v>
      </c>
      <c r="BC8" s="740">
        <v>230.59400000000002</v>
      </c>
      <c r="BD8" s="740">
        <v>281.51700000000005</v>
      </c>
      <c r="BE8" s="232">
        <v>699.02600000000007</v>
      </c>
      <c r="BF8" s="233">
        <v>2256.384</v>
      </c>
      <c r="BG8" s="581">
        <v>-70.278000000000247</v>
      </c>
      <c r="BH8" s="582">
        <v>-3.0205504710181463E-2</v>
      </c>
      <c r="BI8" s="740">
        <v>324.25300000000004</v>
      </c>
      <c r="BJ8" s="740">
        <v>268.95800000000003</v>
      </c>
      <c r="BK8" s="740">
        <v>278.19499999999999</v>
      </c>
      <c r="BL8" s="232">
        <v>871.40600000000006</v>
      </c>
      <c r="BM8" s="740">
        <v>213.03100000000001</v>
      </c>
      <c r="BN8" s="740">
        <v>180.637</v>
      </c>
      <c r="BO8" s="740">
        <v>74.823999999999998</v>
      </c>
      <c r="BP8" s="740">
        <v>468.49200000000002</v>
      </c>
      <c r="BQ8" s="221">
        <v>1339.8980000000001</v>
      </c>
      <c r="BR8" s="740">
        <v>42281</v>
      </c>
      <c r="BS8" s="740">
        <v>32.301000000000002</v>
      </c>
      <c r="BT8" s="740">
        <v>53.605000000000004</v>
      </c>
      <c r="BU8" s="232">
        <v>128.18700000000001</v>
      </c>
      <c r="BV8" s="221">
        <v>1468.085</v>
      </c>
      <c r="BW8" s="740">
        <v>153.035</v>
      </c>
      <c r="BX8" s="740">
        <v>213.90600000000001</v>
      </c>
      <c r="BY8" s="740">
        <v>264.22300000000001</v>
      </c>
      <c r="BZ8" s="232">
        <v>631.16399999999999</v>
      </c>
      <c r="CA8" s="233">
        <v>2099.2489999999998</v>
      </c>
      <c r="CB8" s="233">
        <v>273.63799999999998</v>
      </c>
      <c r="CC8" s="233">
        <v>229.761</v>
      </c>
      <c r="CD8" s="740">
        <v>246.267</v>
      </c>
      <c r="CE8" s="740">
        <v>749.66599999999994</v>
      </c>
      <c r="CF8" s="740">
        <v>213</v>
      </c>
      <c r="CG8" s="740">
        <v>166.613</v>
      </c>
      <c r="CH8" s="740">
        <v>47.67</v>
      </c>
      <c r="CI8" s="740">
        <v>427.28300000000002</v>
      </c>
      <c r="CJ8" s="740">
        <v>1176.9490000000001</v>
      </c>
    </row>
    <row r="9" spans="1:88" x14ac:dyDescent="0.25">
      <c r="A9" s="58" t="s">
        <v>35</v>
      </c>
      <c r="B9" s="740">
        <v>2.4473319999999998</v>
      </c>
      <c r="C9" s="740">
        <v>2.089286</v>
      </c>
      <c r="D9" s="740">
        <v>2.1261329999999998</v>
      </c>
      <c r="E9" s="232">
        <v>6.6627510000000001</v>
      </c>
      <c r="F9" s="740">
        <v>1.583413</v>
      </c>
      <c r="G9" s="740">
        <v>0.91392499999999999</v>
      </c>
      <c r="H9" s="740">
        <v>1.0033430000000001</v>
      </c>
      <c r="I9" s="232">
        <v>3.5006810000000002</v>
      </c>
      <c r="J9" s="513">
        <v>10.163432</v>
      </c>
      <c r="K9" s="740">
        <v>0.531192</v>
      </c>
      <c r="L9" s="740">
        <v>0.56903000000000004</v>
      </c>
      <c r="M9" s="740">
        <v>2.7389100000000002</v>
      </c>
      <c r="N9" s="232">
        <v>3.8391320000000002</v>
      </c>
      <c r="O9" s="513">
        <v>14.002564</v>
      </c>
      <c r="P9" s="740">
        <v>4.1363000000000003</v>
      </c>
      <c r="Q9" s="740">
        <v>7.4486999999999997</v>
      </c>
      <c r="R9" s="740">
        <v>9.6679999999999993</v>
      </c>
      <c r="S9" s="232">
        <v>21.253</v>
      </c>
      <c r="T9" s="221">
        <v>35.255564</v>
      </c>
      <c r="U9" s="740">
        <v>10.316806</v>
      </c>
      <c r="V9" s="740">
        <v>9.4877009999999995</v>
      </c>
      <c r="W9" s="740">
        <v>8.7999069999999993</v>
      </c>
      <c r="X9" s="232">
        <v>28.604413999999998</v>
      </c>
      <c r="Y9" s="740">
        <v>6.1301819999999996</v>
      </c>
      <c r="Z9" s="740">
        <v>4.2888970000000004</v>
      </c>
      <c r="AA9" s="740">
        <v>1.633982</v>
      </c>
      <c r="AB9" s="232">
        <v>12.053061</v>
      </c>
      <c r="AC9" s="513">
        <v>40.657474999999998</v>
      </c>
      <c r="AD9" s="233">
        <v>0.44312600000000002</v>
      </c>
      <c r="AE9" s="233">
        <v>3.6032000000000002E-2</v>
      </c>
      <c r="AF9" s="233">
        <v>2.4880979999999999</v>
      </c>
      <c r="AG9" s="232">
        <v>2.967257</v>
      </c>
      <c r="AH9" s="219">
        <v>43.624731999999995</v>
      </c>
      <c r="AI9" s="233">
        <v>5.5637999999999996</v>
      </c>
      <c r="AJ9" s="233">
        <v>6.9295999999999998</v>
      </c>
      <c r="AK9" s="233">
        <v>9.8119999999999994</v>
      </c>
      <c r="AL9" s="232">
        <v>22.305399999999999</v>
      </c>
      <c r="AM9" s="233">
        <v>65.930131999999986</v>
      </c>
      <c r="AN9" s="740">
        <v>10.424942326431776</v>
      </c>
      <c r="AO9" s="740">
        <v>10.3849</v>
      </c>
      <c r="AP9" s="740">
        <v>9.6259999999999994</v>
      </c>
      <c r="AQ9" s="232">
        <v>30.435842326431775</v>
      </c>
      <c r="AR9" s="740">
        <v>6.6700999999999997</v>
      </c>
      <c r="AS9" s="740">
        <v>4.6405000000000003</v>
      </c>
      <c r="AT9" s="740">
        <v>1.4278999999999999</v>
      </c>
      <c r="AU9" s="232">
        <v>12.7385</v>
      </c>
      <c r="AV9" s="513">
        <v>43.174342326431777</v>
      </c>
      <c r="AW9" s="740">
        <v>0.48649999999999999</v>
      </c>
      <c r="AX9" s="740">
        <v>2.4199999999999999E-2</v>
      </c>
      <c r="AY9" s="740">
        <v>2.036</v>
      </c>
      <c r="AZ9" s="232">
        <v>2.5467</v>
      </c>
      <c r="BA9" s="219">
        <v>45.721042326431778</v>
      </c>
      <c r="BB9" s="740">
        <v>7.4413999999999998</v>
      </c>
      <c r="BC9" s="740">
        <v>8.5502000000000002</v>
      </c>
      <c r="BD9" s="740">
        <v>10.053000000000001</v>
      </c>
      <c r="BE9" s="232">
        <v>26.044600000000003</v>
      </c>
      <c r="BF9" s="233">
        <v>71.765642326431788</v>
      </c>
      <c r="BG9" s="581">
        <v>5.8355103264318018</v>
      </c>
      <c r="BH9" s="582">
        <v>8.851052090160838E-2</v>
      </c>
      <c r="BI9" s="740">
        <v>11.723699999999999</v>
      </c>
      <c r="BJ9" s="740">
        <v>8.6240000000000006</v>
      </c>
      <c r="BK9" s="740">
        <v>10.173999999999999</v>
      </c>
      <c r="BL9" s="232">
        <v>30.522000000000002</v>
      </c>
      <c r="BM9" s="740">
        <v>0</v>
      </c>
      <c r="BN9" s="740">
        <v>5.7050000000000001</v>
      </c>
      <c r="BO9" s="740">
        <v>2.056</v>
      </c>
      <c r="BP9" s="740">
        <v>15.11015141566817</v>
      </c>
      <c r="BQ9" s="513">
        <v>45.632151415668176</v>
      </c>
      <c r="BR9" s="740">
        <v>0.622</v>
      </c>
      <c r="BS9" s="740">
        <v>0.58299999999999996</v>
      </c>
      <c r="BT9" s="740">
        <v>2.7719999999999998</v>
      </c>
      <c r="BU9" s="232">
        <v>3.9769999999999994</v>
      </c>
      <c r="BV9" s="219">
        <v>49.609151415668173</v>
      </c>
      <c r="BW9" s="740">
        <v>7.1280000000000001</v>
      </c>
      <c r="BX9" s="740">
        <v>9.5589999999999993</v>
      </c>
      <c r="BY9" s="740">
        <v>11.701000000000001</v>
      </c>
      <c r="BZ9" s="232">
        <v>28.387999999999998</v>
      </c>
      <c r="CA9" s="233">
        <v>77.997151415668171</v>
      </c>
      <c r="CB9" s="233">
        <v>10.583</v>
      </c>
      <c r="CC9" s="233">
        <v>10.132</v>
      </c>
      <c r="CD9" s="740">
        <v>9.9320000000000004</v>
      </c>
      <c r="CE9" s="740">
        <v>30.646999999999998</v>
      </c>
      <c r="CF9" s="740">
        <v>8.0489999999999995</v>
      </c>
      <c r="CG9" s="740">
        <v>6.1159999999999997</v>
      </c>
      <c r="CH9" s="740">
        <v>1.9019999999999999</v>
      </c>
      <c r="CI9" s="740">
        <v>16.067</v>
      </c>
      <c r="CJ9" s="740">
        <v>46.713999999999999</v>
      </c>
    </row>
    <row r="10" spans="1:88" x14ac:dyDescent="0.25">
      <c r="A10" s="10" t="s">
        <v>77</v>
      </c>
      <c r="B10" s="740"/>
      <c r="C10" s="740"/>
      <c r="D10" s="740"/>
      <c r="E10" s="504"/>
      <c r="F10" s="740"/>
      <c r="G10" s="740"/>
      <c r="H10" s="740"/>
      <c r="I10" s="504"/>
      <c r="J10" s="515">
        <v>0</v>
      </c>
      <c r="K10" s="740"/>
      <c r="L10" s="740"/>
      <c r="M10" s="740"/>
      <c r="N10" s="504"/>
      <c r="O10" s="515">
        <v>0</v>
      </c>
      <c r="P10" s="740"/>
      <c r="Q10" s="740"/>
      <c r="R10" s="740"/>
      <c r="S10" s="504"/>
      <c r="T10" s="515"/>
      <c r="U10" s="740"/>
      <c r="V10" s="740"/>
      <c r="W10" s="740"/>
      <c r="X10" s="504"/>
      <c r="Y10" s="740"/>
      <c r="Z10" s="740"/>
      <c r="AA10" s="740"/>
      <c r="AB10" s="232"/>
      <c r="AC10" s="513">
        <v>0</v>
      </c>
      <c r="AD10" s="233"/>
      <c r="AE10" s="233"/>
      <c r="AF10" s="233"/>
      <c r="AG10" s="232"/>
      <c r="AH10" s="233">
        <v>0</v>
      </c>
      <c r="AI10" s="233"/>
      <c r="AJ10" s="233"/>
      <c r="AK10" s="233"/>
      <c r="AL10" s="232">
        <v>0</v>
      </c>
      <c r="AM10" s="233">
        <v>0</v>
      </c>
      <c r="AN10" s="740"/>
      <c r="AO10" s="740"/>
      <c r="AP10" s="740"/>
      <c r="AQ10" s="504"/>
      <c r="AR10" s="740"/>
      <c r="AS10" s="740"/>
      <c r="AT10" s="740"/>
      <c r="AU10" s="504"/>
      <c r="AV10" s="513">
        <v>0</v>
      </c>
      <c r="AW10" s="740"/>
      <c r="AX10" s="740"/>
      <c r="AY10" s="740"/>
      <c r="AZ10" s="504"/>
      <c r="BA10" s="233">
        <v>0</v>
      </c>
      <c r="BB10" s="740"/>
      <c r="BC10" s="740"/>
      <c r="BD10" s="740"/>
      <c r="BE10" s="232"/>
      <c r="BF10" s="233">
        <v>0</v>
      </c>
      <c r="BG10" s="581">
        <v>0</v>
      </c>
      <c r="BH10" s="582"/>
      <c r="BI10" s="740"/>
      <c r="BJ10" s="740"/>
      <c r="BK10" s="740"/>
      <c r="BL10" s="504"/>
      <c r="BM10" s="740"/>
      <c r="BN10" s="740"/>
      <c r="BO10" s="740"/>
      <c r="BP10" s="740"/>
      <c r="BQ10" s="513">
        <v>0</v>
      </c>
      <c r="BR10" s="740"/>
      <c r="BS10" s="740"/>
      <c r="BT10" s="740"/>
      <c r="BU10" s="504"/>
      <c r="BV10" s="233">
        <v>0</v>
      </c>
      <c r="BW10" s="740"/>
      <c r="BX10" s="740"/>
      <c r="BY10" s="740"/>
      <c r="BZ10" s="504"/>
      <c r="CA10" s="233">
        <v>0</v>
      </c>
      <c r="CB10" s="233"/>
      <c r="CC10" s="233"/>
      <c r="CD10" s="740"/>
      <c r="CE10" s="740"/>
      <c r="CF10" s="740"/>
      <c r="CG10" s="740"/>
      <c r="CH10" s="740"/>
      <c r="CI10" s="740"/>
      <c r="CJ10" s="740">
        <v>0</v>
      </c>
    </row>
    <row r="11" spans="1:88" x14ac:dyDescent="0.25">
      <c r="A11" s="58" t="s">
        <v>36</v>
      </c>
      <c r="B11" s="233">
        <v>166.285</v>
      </c>
      <c r="C11" s="233">
        <v>167.94300000000001</v>
      </c>
      <c r="D11" s="233">
        <v>136.39599999999999</v>
      </c>
      <c r="E11" s="232">
        <v>470.62400000000002</v>
      </c>
      <c r="F11" s="233">
        <v>114.64</v>
      </c>
      <c r="G11" s="233">
        <v>93.22</v>
      </c>
      <c r="H11" s="233">
        <v>62.058</v>
      </c>
      <c r="I11" s="232">
        <v>269.91800000000001</v>
      </c>
      <c r="J11" s="221">
        <v>740.54200000000003</v>
      </c>
      <c r="K11" s="233">
        <v>28.309000000000001</v>
      </c>
      <c r="L11" s="233">
        <v>20.294</v>
      </c>
      <c r="M11" s="233">
        <v>57.076999999999998</v>
      </c>
      <c r="N11" s="232">
        <v>105.68</v>
      </c>
      <c r="O11" s="221">
        <v>846.22199999999998</v>
      </c>
      <c r="P11" s="233">
        <v>113.89100000000001</v>
      </c>
      <c r="Q11" s="233">
        <v>146.12700000000001</v>
      </c>
      <c r="R11" s="233">
        <v>179.72800000000001</v>
      </c>
      <c r="S11" s="232">
        <v>439.74599999999998</v>
      </c>
      <c r="T11" s="221">
        <v>1285.9679999999998</v>
      </c>
      <c r="U11" s="233">
        <v>171.11699999999999</v>
      </c>
      <c r="V11" s="233">
        <v>173.33799999999999</v>
      </c>
      <c r="W11" s="233">
        <v>171.732</v>
      </c>
      <c r="X11" s="232">
        <v>516.1869999999999</v>
      </c>
      <c r="Y11" s="233">
        <v>122.777</v>
      </c>
      <c r="Z11" s="233">
        <v>100.30500000000001</v>
      </c>
      <c r="AA11" s="233">
        <v>53.387999999999998</v>
      </c>
      <c r="AB11" s="232">
        <v>276.47000000000003</v>
      </c>
      <c r="AC11" s="221">
        <v>792.65699999999993</v>
      </c>
      <c r="AD11" s="233">
        <v>20.46</v>
      </c>
      <c r="AE11" s="233">
        <v>26.54</v>
      </c>
      <c r="AF11" s="233">
        <v>63.920999999999999</v>
      </c>
      <c r="AG11" s="232">
        <v>110.92100000000001</v>
      </c>
      <c r="AH11" s="222">
        <v>903.57799999999997</v>
      </c>
      <c r="AI11" s="233">
        <v>94.850999999999999</v>
      </c>
      <c r="AJ11" s="233">
        <v>118.196</v>
      </c>
      <c r="AK11" s="233">
        <v>161.358</v>
      </c>
      <c r="AL11" s="232">
        <v>374.40499999999997</v>
      </c>
      <c r="AM11" s="233">
        <v>1277.9829999999999</v>
      </c>
      <c r="AN11" s="233">
        <v>178.67400000000001</v>
      </c>
      <c r="AO11" s="233">
        <v>169.08599999999998</v>
      </c>
      <c r="AP11" s="233">
        <v>159</v>
      </c>
      <c r="AQ11" s="232">
        <v>506.76</v>
      </c>
      <c r="AR11" s="233">
        <v>128.73999999999998</v>
      </c>
      <c r="AS11" s="233">
        <v>105.212</v>
      </c>
      <c r="AT11" s="233">
        <v>61</v>
      </c>
      <c r="AU11" s="232">
        <v>294.952</v>
      </c>
      <c r="AV11" s="513">
        <v>801.71199999999999</v>
      </c>
      <c r="AW11" s="233">
        <v>21.481999999999999</v>
      </c>
      <c r="AX11" s="233">
        <v>30.264000000000003</v>
      </c>
      <c r="AY11" s="233">
        <v>59.37</v>
      </c>
      <c r="AZ11" s="232">
        <v>111.116</v>
      </c>
      <c r="BA11" s="219">
        <v>912.82799999999997</v>
      </c>
      <c r="BB11" s="233">
        <v>115.14</v>
      </c>
      <c r="BC11" s="233">
        <v>130.4</v>
      </c>
      <c r="BD11" s="233">
        <v>149.50800000000001</v>
      </c>
      <c r="BE11" s="232">
        <v>395.048</v>
      </c>
      <c r="BF11" s="233">
        <v>1307.876</v>
      </c>
      <c r="BG11" s="581">
        <v>29.893000000000029</v>
      </c>
      <c r="BH11" s="582">
        <v>2.3390764978876932E-2</v>
      </c>
      <c r="BI11" s="233">
        <v>178.643</v>
      </c>
      <c r="BJ11" s="233">
        <v>142.261</v>
      </c>
      <c r="BK11" s="233">
        <v>147.59699999999998</v>
      </c>
      <c r="BL11" s="232">
        <v>468.50099999999998</v>
      </c>
      <c r="BM11" s="233">
        <v>0</v>
      </c>
      <c r="BN11" s="233">
        <v>96.777999999999992</v>
      </c>
      <c r="BO11" s="233">
        <v>55.001000000000005</v>
      </c>
      <c r="BP11" s="233">
        <v>269.68599999999998</v>
      </c>
      <c r="BQ11" s="513">
        <v>738.1869999999999</v>
      </c>
      <c r="BR11" s="233">
        <v>29.046999999999997</v>
      </c>
      <c r="BS11" s="233">
        <v>23.524000000000001</v>
      </c>
      <c r="BT11" s="233">
        <v>42.983000000000004</v>
      </c>
      <c r="BU11" s="232">
        <v>95.554000000000002</v>
      </c>
      <c r="BV11" s="219">
        <v>833.74099999999987</v>
      </c>
      <c r="BW11" s="233">
        <v>104.47500000000001</v>
      </c>
      <c r="BX11" s="233">
        <v>140.613</v>
      </c>
      <c r="BY11" s="233">
        <v>172.99199999999999</v>
      </c>
      <c r="BZ11" s="232">
        <v>418.08000000000004</v>
      </c>
      <c r="CA11" s="233">
        <v>1251.8209999999999</v>
      </c>
      <c r="CB11" s="233">
        <v>157.51400000000001</v>
      </c>
      <c r="CC11" s="233">
        <v>146.19300000000001</v>
      </c>
      <c r="CD11" s="233">
        <v>152.745</v>
      </c>
      <c r="CE11" s="233">
        <v>456.452</v>
      </c>
      <c r="CF11" s="233">
        <v>127.339</v>
      </c>
      <c r="CG11" s="233">
        <v>96.073999999999998</v>
      </c>
      <c r="CH11" s="233">
        <v>49.093999999999994</v>
      </c>
      <c r="CI11" s="233">
        <v>272.50700000000001</v>
      </c>
      <c r="CJ11" s="233">
        <v>728.95900000000006</v>
      </c>
    </row>
    <row r="12" spans="1:88" x14ac:dyDescent="0.25">
      <c r="A12" s="58" t="s">
        <v>39</v>
      </c>
      <c r="B12" s="233">
        <v>64.603999999999999</v>
      </c>
      <c r="C12" s="233">
        <v>57.878</v>
      </c>
      <c r="D12" s="233">
        <v>54.344000000000001</v>
      </c>
      <c r="E12" s="232">
        <v>176.82599999999999</v>
      </c>
      <c r="F12" s="233">
        <v>52.03</v>
      </c>
      <c r="G12" s="233">
        <v>40.521999999999998</v>
      </c>
      <c r="H12" s="233">
        <v>26.323</v>
      </c>
      <c r="I12" s="232">
        <v>118.875</v>
      </c>
      <c r="J12" s="513">
        <v>295.70100000000002</v>
      </c>
      <c r="K12" s="233">
        <v>10.356</v>
      </c>
      <c r="L12" s="233">
        <v>15.156000000000001</v>
      </c>
      <c r="M12" s="233">
        <v>26.151</v>
      </c>
      <c r="N12" s="232">
        <v>51.662999999999997</v>
      </c>
      <c r="O12" s="513">
        <v>347.36400000000003</v>
      </c>
      <c r="P12" s="233">
        <v>38.444000000000003</v>
      </c>
      <c r="Q12" s="233">
        <v>50.488999999999997</v>
      </c>
      <c r="R12" s="233">
        <v>63.267000000000003</v>
      </c>
      <c r="S12" s="232">
        <v>152.19999999999999</v>
      </c>
      <c r="T12" s="513">
        <v>499.56400000000002</v>
      </c>
      <c r="U12" s="233">
        <v>70.748999999999995</v>
      </c>
      <c r="V12" s="233">
        <v>67.072999999999993</v>
      </c>
      <c r="W12" s="233">
        <v>65.576999999999998</v>
      </c>
      <c r="X12" s="232">
        <v>203.399</v>
      </c>
      <c r="Y12" s="233">
        <v>51.707000000000001</v>
      </c>
      <c r="Z12" s="233">
        <v>40.774999999999999</v>
      </c>
      <c r="AA12" s="233">
        <v>26.922000000000001</v>
      </c>
      <c r="AB12" s="232">
        <v>119.404</v>
      </c>
      <c r="AC12" s="513">
        <v>322.803</v>
      </c>
      <c r="AD12" s="233">
        <v>11.558</v>
      </c>
      <c r="AE12" s="233">
        <v>17.571999999999999</v>
      </c>
      <c r="AF12" s="233">
        <v>28.707000000000001</v>
      </c>
      <c r="AG12" s="232">
        <v>57.837000000000003</v>
      </c>
      <c r="AH12" s="219">
        <v>380.64</v>
      </c>
      <c r="AI12" s="233">
        <v>37.698999999999998</v>
      </c>
      <c r="AJ12" s="233">
        <v>43.96</v>
      </c>
      <c r="AK12" s="233">
        <v>55.957000000000001</v>
      </c>
      <c r="AL12" s="232">
        <v>137.61599999999999</v>
      </c>
      <c r="AM12" s="233">
        <v>518.25599999999997</v>
      </c>
      <c r="AN12" s="233">
        <v>61.34</v>
      </c>
      <c r="AO12" s="233">
        <v>63.964999999999996</v>
      </c>
      <c r="AP12" s="233">
        <v>58.442</v>
      </c>
      <c r="AQ12" s="232">
        <v>183.74700000000001</v>
      </c>
      <c r="AR12" s="233">
        <v>48.233000000000004</v>
      </c>
      <c r="AS12" s="233">
        <v>38.552999999999997</v>
      </c>
      <c r="AT12" s="233">
        <v>27.751999999999999</v>
      </c>
      <c r="AU12" s="232">
        <v>114.538</v>
      </c>
      <c r="AV12" s="513">
        <v>298.28500000000003</v>
      </c>
      <c r="AW12" s="233">
        <v>8.2149999999999999</v>
      </c>
      <c r="AX12" s="233">
        <v>16.947000000000003</v>
      </c>
      <c r="AY12" s="233">
        <v>26.713000000000001</v>
      </c>
      <c r="AZ12" s="232">
        <v>51.875</v>
      </c>
      <c r="BA12" s="219">
        <v>350.16</v>
      </c>
      <c r="BB12" s="233">
        <v>40.530999999999999</v>
      </c>
      <c r="BC12" s="233">
        <v>50.609000000000002</v>
      </c>
      <c r="BD12" s="233">
        <v>51.370000000000005</v>
      </c>
      <c r="BE12" s="232">
        <v>142.51000000000002</v>
      </c>
      <c r="BF12" s="233">
        <v>492.67000000000007</v>
      </c>
      <c r="BG12" s="581">
        <v>-25.585999999999899</v>
      </c>
      <c r="BH12" s="582">
        <v>-4.936942360532226E-2</v>
      </c>
      <c r="BI12" s="233">
        <v>62.838000000000001</v>
      </c>
      <c r="BJ12" s="233">
        <v>47.774000000000001</v>
      </c>
      <c r="BK12" s="233">
        <v>56.765000000000001</v>
      </c>
      <c r="BL12" s="232">
        <v>167.37700000000001</v>
      </c>
      <c r="BM12" s="233">
        <v>0</v>
      </c>
      <c r="BN12" s="233">
        <v>37.347999999999999</v>
      </c>
      <c r="BO12" s="233">
        <v>30.069000000000003</v>
      </c>
      <c r="BP12" s="233">
        <v>113.355</v>
      </c>
      <c r="BQ12" s="513">
        <v>280.73200000000003</v>
      </c>
      <c r="BR12" s="233">
        <v>7.6480000000000006</v>
      </c>
      <c r="BS12" s="233">
        <v>13.052999999999999</v>
      </c>
      <c r="BT12" s="233">
        <v>24.832000000000001</v>
      </c>
      <c r="BU12" s="232">
        <v>45.533000000000001</v>
      </c>
      <c r="BV12" s="219">
        <v>326.26500000000004</v>
      </c>
      <c r="BW12" s="233">
        <v>35.948999999999998</v>
      </c>
      <c r="BX12" s="233">
        <v>44.402000000000001</v>
      </c>
      <c r="BY12" s="233">
        <v>55.280999999999999</v>
      </c>
      <c r="BZ12" s="232">
        <v>135.63200000000001</v>
      </c>
      <c r="CA12" s="233">
        <v>461.89700000000005</v>
      </c>
      <c r="CB12" s="233">
        <v>59.124000000000002</v>
      </c>
      <c r="CC12" s="233">
        <v>58.530999999999992</v>
      </c>
      <c r="CD12" s="233">
        <v>60.738999999999997</v>
      </c>
      <c r="CE12" s="233">
        <v>178.39399999999998</v>
      </c>
      <c r="CF12" s="233">
        <v>49.623000000000005</v>
      </c>
      <c r="CG12" s="233">
        <v>37.15</v>
      </c>
      <c r="CH12" s="233">
        <v>24.495999999999999</v>
      </c>
      <c r="CI12" s="233">
        <v>111.26900000000001</v>
      </c>
      <c r="CJ12" s="233">
        <v>289.66300000000001</v>
      </c>
    </row>
    <row r="13" spans="1:88" x14ac:dyDescent="0.25">
      <c r="A13" s="10" t="s">
        <v>80</v>
      </c>
      <c r="B13" s="740"/>
      <c r="C13" s="740"/>
      <c r="D13" s="740"/>
      <c r="E13" s="504"/>
      <c r="F13" s="740"/>
      <c r="G13" s="740"/>
      <c r="H13" s="740"/>
      <c r="I13" s="504"/>
      <c r="J13" s="515">
        <v>0</v>
      </c>
      <c r="K13" s="740"/>
      <c r="L13" s="740"/>
      <c r="M13" s="740"/>
      <c r="N13" s="504"/>
      <c r="O13" s="515">
        <v>0</v>
      </c>
      <c r="P13" s="740"/>
      <c r="Q13" s="740"/>
      <c r="R13" s="740"/>
      <c r="S13" s="504"/>
      <c r="T13" s="515"/>
      <c r="U13" s="740"/>
      <c r="V13" s="740"/>
      <c r="W13" s="740"/>
      <c r="X13" s="504"/>
      <c r="Y13" s="740"/>
      <c r="Z13" s="740"/>
      <c r="AA13" s="740"/>
      <c r="AB13" s="232"/>
      <c r="AC13" s="513">
        <v>0</v>
      </c>
      <c r="AD13" s="233"/>
      <c r="AE13" s="233"/>
      <c r="AF13" s="233"/>
      <c r="AG13" s="232"/>
      <c r="AH13" s="233">
        <v>0</v>
      </c>
      <c r="AI13" s="233"/>
      <c r="AJ13" s="233"/>
      <c r="AK13" s="233"/>
      <c r="AL13" s="232">
        <v>0</v>
      </c>
      <c r="AM13" s="233">
        <v>0</v>
      </c>
      <c r="AN13" s="740"/>
      <c r="AO13" s="740"/>
      <c r="AP13" s="740"/>
      <c r="AQ13" s="504"/>
      <c r="AR13" s="740"/>
      <c r="AS13" s="740"/>
      <c r="AT13" s="740"/>
      <c r="AU13" s="504"/>
      <c r="AV13" s="513">
        <v>0</v>
      </c>
      <c r="AW13" s="740"/>
      <c r="AX13" s="740"/>
      <c r="AY13" s="740"/>
      <c r="AZ13" s="504"/>
      <c r="BA13" s="233">
        <v>0</v>
      </c>
      <c r="BB13" s="740"/>
      <c r="BC13" s="740"/>
      <c r="BD13" s="740"/>
      <c r="BE13" s="232"/>
      <c r="BF13" s="233">
        <v>0</v>
      </c>
      <c r="BG13" s="581">
        <v>0</v>
      </c>
      <c r="BH13" s="582"/>
      <c r="BI13" s="740"/>
      <c r="BJ13" s="740"/>
      <c r="BK13" s="740"/>
      <c r="BL13" s="504"/>
      <c r="BM13" s="740"/>
      <c r="BN13" s="740"/>
      <c r="BO13" s="740"/>
      <c r="BP13" s="740"/>
      <c r="BQ13" s="513">
        <v>0</v>
      </c>
      <c r="BR13" s="740"/>
      <c r="BS13" s="740"/>
      <c r="BT13" s="740"/>
      <c r="BU13" s="504"/>
      <c r="BV13" s="233">
        <v>0</v>
      </c>
      <c r="BW13" s="740"/>
      <c r="BX13" s="740"/>
      <c r="BY13" s="740"/>
      <c r="BZ13" s="504"/>
      <c r="CA13" s="233">
        <v>0</v>
      </c>
      <c r="CB13" s="233"/>
      <c r="CC13" s="233"/>
      <c r="CD13" s="740"/>
      <c r="CE13" s="740"/>
      <c r="CF13" s="740"/>
      <c r="CG13" s="740"/>
      <c r="CH13" s="740"/>
      <c r="CI13" s="740"/>
      <c r="CJ13" s="740">
        <v>0</v>
      </c>
    </row>
    <row r="14" spans="1:88" x14ac:dyDescent="0.25">
      <c r="A14" s="58" t="s">
        <v>44</v>
      </c>
      <c r="B14" s="740">
        <v>237.934</v>
      </c>
      <c r="C14" s="740">
        <v>204.87</v>
      </c>
      <c r="D14" s="740">
        <v>209.792</v>
      </c>
      <c r="E14" s="232">
        <v>652.596</v>
      </c>
      <c r="F14" s="740">
        <v>177.38200000000001</v>
      </c>
      <c r="G14" s="740">
        <v>163.14400000000001</v>
      </c>
      <c r="H14" s="740">
        <v>52.753999999999998</v>
      </c>
      <c r="I14" s="232">
        <v>393.28</v>
      </c>
      <c r="J14" s="513">
        <v>1045.876</v>
      </c>
      <c r="K14" s="740">
        <v>21.696999999999999</v>
      </c>
      <c r="L14" s="740">
        <v>13.535</v>
      </c>
      <c r="M14" s="740">
        <v>22.731000000000002</v>
      </c>
      <c r="N14" s="232">
        <v>57.963000000000001</v>
      </c>
      <c r="O14" s="513">
        <v>1103.8389999999999</v>
      </c>
      <c r="P14" s="740">
        <v>137.54400000000001</v>
      </c>
      <c r="Q14" s="740">
        <v>176.804</v>
      </c>
      <c r="R14" s="740">
        <v>229.31800000000001</v>
      </c>
      <c r="S14" s="232">
        <v>543.66600000000005</v>
      </c>
      <c r="T14" s="513">
        <v>1647.5050000000001</v>
      </c>
      <c r="U14" s="740">
        <v>235.66</v>
      </c>
      <c r="V14" s="740">
        <v>226.67699999999999</v>
      </c>
      <c r="W14" s="740">
        <v>208.602</v>
      </c>
      <c r="X14" s="232">
        <v>670.93899999999996</v>
      </c>
      <c r="Y14" s="740">
        <v>172.197</v>
      </c>
      <c r="Z14" s="740">
        <v>144.387</v>
      </c>
      <c r="AA14" s="740">
        <v>32.817999999999998</v>
      </c>
      <c r="AB14" s="232">
        <v>349.40199999999999</v>
      </c>
      <c r="AC14" s="513">
        <v>1020.3409999999999</v>
      </c>
      <c r="AD14" s="233">
        <v>17.45</v>
      </c>
      <c r="AE14" s="233">
        <v>10.795999999999999</v>
      </c>
      <c r="AF14" s="233">
        <v>19.864999999999998</v>
      </c>
      <c r="AG14" s="232">
        <v>48.110999999999997</v>
      </c>
      <c r="AH14" s="233">
        <v>1068.452</v>
      </c>
      <c r="AI14" s="233">
        <v>133.69200000000001</v>
      </c>
      <c r="AJ14" s="233">
        <v>190.63</v>
      </c>
      <c r="AK14" s="233">
        <v>244.91800000000001</v>
      </c>
      <c r="AL14" s="232">
        <v>569.24</v>
      </c>
      <c r="AM14" s="233">
        <v>1637.692</v>
      </c>
      <c r="AN14" s="740">
        <v>255.58799999999999</v>
      </c>
      <c r="AO14" s="740">
        <v>218.94800000000001</v>
      </c>
      <c r="AP14" s="740">
        <v>215.3</v>
      </c>
      <c r="AQ14" s="232">
        <v>689.8</v>
      </c>
      <c r="AR14" s="740">
        <v>173.36199999999999</v>
      </c>
      <c r="AS14" s="740">
        <v>148.17100000000002</v>
      </c>
      <c r="AT14" s="740">
        <v>38.238999999999997</v>
      </c>
      <c r="AU14" s="232">
        <v>359.77200000000005</v>
      </c>
      <c r="AV14" s="513">
        <v>1049.5720000000001</v>
      </c>
      <c r="AW14" s="740">
        <v>15.858000000000001</v>
      </c>
      <c r="AX14" s="740">
        <v>14.709</v>
      </c>
      <c r="AY14" s="740">
        <v>21.97</v>
      </c>
      <c r="AZ14" s="232">
        <v>52.536999999999999</v>
      </c>
      <c r="BA14" s="233">
        <v>1102.1090000000002</v>
      </c>
      <c r="BB14" s="740">
        <v>131.672</v>
      </c>
      <c r="BC14" s="740">
        <v>179.78899999999999</v>
      </c>
      <c r="BD14" s="740">
        <v>216.23699999999999</v>
      </c>
      <c r="BE14" s="232">
        <v>527.69799999999998</v>
      </c>
      <c r="BF14" s="233">
        <v>1629.8070000000002</v>
      </c>
      <c r="BG14" s="581">
        <v>-7.8849999999997635</v>
      </c>
      <c r="BH14" s="582">
        <v>-4.814702642499169E-3</v>
      </c>
      <c r="BI14" s="740">
        <v>236.505</v>
      </c>
      <c r="BJ14" s="740">
        <v>198.74600000000001</v>
      </c>
      <c r="BK14" s="740">
        <v>199.392</v>
      </c>
      <c r="BL14" s="232">
        <v>634.64300000000003</v>
      </c>
      <c r="BM14" s="740">
        <v>0</v>
      </c>
      <c r="BN14" s="740">
        <v>129.32</v>
      </c>
      <c r="BO14" s="740">
        <v>30.899000000000001</v>
      </c>
      <c r="BP14" s="740">
        <v>317.39699999999999</v>
      </c>
      <c r="BQ14" s="513">
        <v>952.04</v>
      </c>
      <c r="BR14" s="740">
        <v>18.748999999999999</v>
      </c>
      <c r="BS14" s="740">
        <v>13.321999999999999</v>
      </c>
      <c r="BT14" s="740">
        <v>18.078000000000003</v>
      </c>
      <c r="BU14" s="232">
        <v>50.149000000000001</v>
      </c>
      <c r="BV14" s="233">
        <v>1002.189</v>
      </c>
      <c r="BW14" s="740">
        <v>123.194</v>
      </c>
      <c r="BX14" s="740">
        <v>169.60799999999998</v>
      </c>
      <c r="BY14" s="740">
        <v>212.94900000000001</v>
      </c>
      <c r="BZ14" s="232">
        <v>505.75100000000003</v>
      </c>
      <c r="CA14" s="233">
        <v>1507.94</v>
      </c>
      <c r="CB14" s="233">
        <v>217.67600000000002</v>
      </c>
      <c r="CC14" s="233">
        <v>188.684</v>
      </c>
      <c r="CD14" s="740">
        <v>191.40900000000002</v>
      </c>
      <c r="CE14" s="740">
        <v>597.76900000000001</v>
      </c>
      <c r="CF14" s="740">
        <v>161.15800000000002</v>
      </c>
      <c r="CG14" s="740">
        <v>130.09299999999999</v>
      </c>
      <c r="CH14" s="740">
        <v>48.204999999999998</v>
      </c>
      <c r="CI14" s="740">
        <v>339.45600000000002</v>
      </c>
      <c r="CJ14" s="740">
        <v>937.22500000000002</v>
      </c>
    </row>
    <row r="15" spans="1:88" x14ac:dyDescent="0.25">
      <c r="A15" s="10" t="s">
        <v>81</v>
      </c>
      <c r="B15" s="740"/>
      <c r="C15" s="740"/>
      <c r="D15" s="740"/>
      <c r="E15" s="504"/>
      <c r="F15" s="740"/>
      <c r="G15" s="740"/>
      <c r="H15" s="740"/>
      <c r="I15" s="504"/>
      <c r="J15" s="515">
        <v>0</v>
      </c>
      <c r="K15" s="740"/>
      <c r="L15" s="740"/>
      <c r="M15" s="740"/>
      <c r="N15" s="504"/>
      <c r="O15" s="515">
        <v>0</v>
      </c>
      <c r="P15" s="740"/>
      <c r="Q15" s="740"/>
      <c r="R15" s="740"/>
      <c r="S15" s="504"/>
      <c r="T15" s="515"/>
      <c r="U15" s="740"/>
      <c r="V15" s="740"/>
      <c r="W15" s="740"/>
      <c r="X15" s="504"/>
      <c r="Y15" s="740"/>
      <c r="Z15" s="740"/>
      <c r="AA15" s="740"/>
      <c r="AB15" s="232"/>
      <c r="AC15" s="513">
        <v>0</v>
      </c>
      <c r="AD15" s="233"/>
      <c r="AE15" s="233"/>
      <c r="AF15" s="233"/>
      <c r="AG15" s="232"/>
      <c r="AH15" s="233">
        <v>0</v>
      </c>
      <c r="AI15" s="233"/>
      <c r="AJ15" s="233"/>
      <c r="AK15" s="233"/>
      <c r="AL15" s="232">
        <v>0</v>
      </c>
      <c r="AM15" s="233">
        <v>0</v>
      </c>
      <c r="AN15" s="200"/>
      <c r="AO15" s="200"/>
      <c r="AP15" s="200"/>
      <c r="AQ15" s="504"/>
      <c r="AR15" s="740"/>
      <c r="AS15" s="740"/>
      <c r="AT15" s="740"/>
      <c r="AU15" s="504"/>
      <c r="AV15" s="513">
        <v>0</v>
      </c>
      <c r="AW15" s="740"/>
      <c r="AX15" s="740"/>
      <c r="AY15" s="740"/>
      <c r="AZ15" s="504"/>
      <c r="BA15" s="233">
        <v>0</v>
      </c>
      <c r="BB15" s="740"/>
      <c r="BC15" s="740"/>
      <c r="BD15" s="740"/>
      <c r="BE15" s="232"/>
      <c r="BF15" s="233">
        <v>0</v>
      </c>
      <c r="BG15" s="581">
        <v>0</v>
      </c>
      <c r="BH15" s="582"/>
      <c r="BI15" s="200"/>
      <c r="BJ15" s="200"/>
      <c r="BK15" s="200"/>
      <c r="BL15" s="504"/>
      <c r="BM15" s="200"/>
      <c r="BN15" s="200"/>
      <c r="BO15" s="200"/>
      <c r="BP15" s="200"/>
      <c r="BQ15" s="513">
        <v>0</v>
      </c>
      <c r="BR15" s="200"/>
      <c r="BS15" s="200"/>
      <c r="BT15" s="200"/>
      <c r="BU15" s="504"/>
      <c r="BV15" s="233">
        <v>0</v>
      </c>
      <c r="BW15" s="200"/>
      <c r="BX15" s="200"/>
      <c r="BY15" s="200"/>
      <c r="BZ15" s="504"/>
      <c r="CA15" s="233">
        <v>0</v>
      </c>
      <c r="CB15" s="233"/>
      <c r="CC15" s="233"/>
      <c r="CD15" s="200"/>
      <c r="CE15" s="200"/>
      <c r="CF15" s="200"/>
      <c r="CG15" s="200"/>
      <c r="CH15" s="200"/>
      <c r="CI15" s="200"/>
      <c r="CJ15" s="200">
        <v>0</v>
      </c>
    </row>
    <row r="16" spans="1:88" x14ac:dyDescent="0.25">
      <c r="A16" s="58" t="s">
        <v>48</v>
      </c>
      <c r="B16" s="740">
        <v>414.54</v>
      </c>
      <c r="C16" s="740">
        <v>358.947</v>
      </c>
      <c r="D16" s="740">
        <v>258.28899999999999</v>
      </c>
      <c r="E16" s="232">
        <v>1031.7760000000001</v>
      </c>
      <c r="F16" s="740">
        <v>186.09</v>
      </c>
      <c r="G16" s="740">
        <v>97.424999999999997</v>
      </c>
      <c r="H16" s="740">
        <v>31.341000000000001</v>
      </c>
      <c r="I16" s="232">
        <v>314.85599999999999</v>
      </c>
      <c r="J16" s="513">
        <v>1346.6320000000001</v>
      </c>
      <c r="K16" s="740">
        <v>30.707999999999998</v>
      </c>
      <c r="L16" s="740">
        <v>30.8</v>
      </c>
      <c r="M16" s="740">
        <v>94.111000000000004</v>
      </c>
      <c r="N16" s="232">
        <v>155.64699999999999</v>
      </c>
      <c r="O16" s="513">
        <v>1502.279</v>
      </c>
      <c r="P16" s="740">
        <v>209.96199999999999</v>
      </c>
      <c r="Q16" s="740">
        <v>304.38499999999999</v>
      </c>
      <c r="R16" s="740">
        <v>417.99200000000002</v>
      </c>
      <c r="S16" s="232">
        <v>932.33899999999994</v>
      </c>
      <c r="T16" s="513">
        <v>2434.6179999999999</v>
      </c>
      <c r="U16" s="740">
        <v>410.57600000000002</v>
      </c>
      <c r="V16" s="740">
        <v>367.803</v>
      </c>
      <c r="W16" s="740">
        <v>305.27499999999998</v>
      </c>
      <c r="X16" s="232">
        <v>1083.654</v>
      </c>
      <c r="Y16" s="740">
        <v>189.46700000000001</v>
      </c>
      <c r="Z16" s="740">
        <v>94.02</v>
      </c>
      <c r="AA16" s="740">
        <v>33.57</v>
      </c>
      <c r="AB16" s="232">
        <v>317.05700000000002</v>
      </c>
      <c r="AC16" s="513">
        <v>1400.711</v>
      </c>
      <c r="AD16" s="233">
        <v>31.413</v>
      </c>
      <c r="AE16" s="233">
        <v>34.22</v>
      </c>
      <c r="AF16" s="233">
        <v>83.912999999999997</v>
      </c>
      <c r="AG16" s="232">
        <v>149.54599999999999</v>
      </c>
      <c r="AH16" s="233">
        <v>1550.2570000000001</v>
      </c>
      <c r="AI16" s="233">
        <v>208.15299999999999</v>
      </c>
      <c r="AJ16" s="233">
        <v>342.29300000000001</v>
      </c>
      <c r="AK16" s="233">
        <v>402.97699999999998</v>
      </c>
      <c r="AL16" s="232">
        <v>953.423</v>
      </c>
      <c r="AM16" s="233">
        <v>2503.6800000000003</v>
      </c>
      <c r="AN16" s="200">
        <v>447.47700000000003</v>
      </c>
      <c r="AO16" s="200">
        <v>367.08300000000003</v>
      </c>
      <c r="AP16" s="200">
        <v>301.60000000000002</v>
      </c>
      <c r="AQ16" s="232">
        <v>1116.0999999999999</v>
      </c>
      <c r="AR16" s="200">
        <v>190.864</v>
      </c>
      <c r="AS16" s="200">
        <v>88.951999999999998</v>
      </c>
      <c r="AT16" s="740">
        <v>35.713999999999999</v>
      </c>
      <c r="AU16" s="232">
        <v>315.52999999999997</v>
      </c>
      <c r="AV16" s="513">
        <v>1431.6299999999999</v>
      </c>
      <c r="AW16" s="740">
        <v>34.192999999999998</v>
      </c>
      <c r="AX16" s="740">
        <v>32.905999999999999</v>
      </c>
      <c r="AY16" s="740">
        <v>94.924000000000007</v>
      </c>
      <c r="AZ16" s="232">
        <v>162.023</v>
      </c>
      <c r="BA16" s="233">
        <v>1593.6529999999998</v>
      </c>
      <c r="BB16" s="740">
        <v>182.78200000000001</v>
      </c>
      <c r="BC16" s="200">
        <v>322.303</v>
      </c>
      <c r="BD16" s="740">
        <v>372.459</v>
      </c>
      <c r="BE16" s="232">
        <v>877.54399999999998</v>
      </c>
      <c r="BF16" s="233">
        <v>2471.1969999999997</v>
      </c>
      <c r="BG16" s="581">
        <v>-32.483000000000629</v>
      </c>
      <c r="BH16" s="582">
        <v>-1.2974102121677156E-2</v>
      </c>
      <c r="BI16" s="200">
        <v>447.08800000000002</v>
      </c>
      <c r="BJ16" s="200">
        <v>346.07499999999993</v>
      </c>
      <c r="BK16" s="200">
        <v>269.33599999999996</v>
      </c>
      <c r="BL16" s="232">
        <v>1062.4989999999998</v>
      </c>
      <c r="BM16" s="200">
        <v>0</v>
      </c>
      <c r="BN16" s="200">
        <v>97.719000000000008</v>
      </c>
      <c r="BO16" s="200">
        <v>38.860999999999997</v>
      </c>
      <c r="BP16" s="200">
        <v>316.19100000000003</v>
      </c>
      <c r="BQ16" s="513">
        <v>1378.6899999999998</v>
      </c>
      <c r="BR16" s="200">
        <v>34.693999999999996</v>
      </c>
      <c r="BS16" s="200">
        <v>33.5</v>
      </c>
      <c r="BT16" s="200">
        <v>109.908</v>
      </c>
      <c r="BU16" s="232">
        <v>178.102</v>
      </c>
      <c r="BV16" s="233">
        <v>1556.7919999999999</v>
      </c>
      <c r="BW16" s="200">
        <v>209.43799999999999</v>
      </c>
      <c r="BX16" s="200">
        <v>326.99399999999997</v>
      </c>
      <c r="BY16" s="200">
        <v>425.12900000000008</v>
      </c>
      <c r="BZ16" s="232">
        <v>961.56100000000004</v>
      </c>
      <c r="CA16" s="233">
        <v>2518.3530000000001</v>
      </c>
      <c r="CB16" s="233">
        <v>389.60900000000009</v>
      </c>
      <c r="CC16" s="233">
        <v>304.11800000000005</v>
      </c>
      <c r="CD16" s="200">
        <v>275.33999999999997</v>
      </c>
      <c r="CE16" s="200">
        <v>969.06700000000023</v>
      </c>
      <c r="CF16" s="200">
        <v>198.68499999999997</v>
      </c>
      <c r="CG16" s="200">
        <v>116.083</v>
      </c>
      <c r="CH16" s="200">
        <v>32.261000000000003</v>
      </c>
      <c r="CI16" s="200">
        <v>347.029</v>
      </c>
      <c r="CJ16" s="200">
        <v>1316.0960000000002</v>
      </c>
    </row>
    <row r="17" spans="1:88" x14ac:dyDescent="0.25">
      <c r="A17" s="11" t="s">
        <v>75</v>
      </c>
      <c r="B17" s="740">
        <v>14.541</v>
      </c>
      <c r="C17" s="740">
        <v>13.31</v>
      </c>
      <c r="D17" s="740">
        <v>34.561999999999998</v>
      </c>
      <c r="E17" s="232">
        <v>62.412999999999997</v>
      </c>
      <c r="F17" s="740">
        <v>10.928000000000001</v>
      </c>
      <c r="G17" s="740">
        <v>6.5449999999999999</v>
      </c>
      <c r="H17" s="740">
        <v>1.39</v>
      </c>
      <c r="I17" s="232">
        <v>18.863</v>
      </c>
      <c r="J17" s="513">
        <v>81.275999999999996</v>
      </c>
      <c r="K17" s="740">
        <v>0</v>
      </c>
      <c r="L17" s="740">
        <v>0</v>
      </c>
      <c r="M17" s="740">
        <v>4.2350000000000003</v>
      </c>
      <c r="N17" s="232">
        <v>4.2350000000000003</v>
      </c>
      <c r="O17" s="513">
        <v>85.510999999999996</v>
      </c>
      <c r="P17" s="740">
        <v>9.8559999999999999</v>
      </c>
      <c r="Q17" s="740">
        <v>13.438000000000001</v>
      </c>
      <c r="R17" s="740">
        <v>16.352</v>
      </c>
      <c r="S17" s="232">
        <v>39.646000000000001</v>
      </c>
      <c r="T17" s="513">
        <v>125.157</v>
      </c>
      <c r="U17" s="740">
        <v>15.771000000000001</v>
      </c>
      <c r="V17" s="740">
        <v>14.721</v>
      </c>
      <c r="W17" s="740">
        <v>13.297000000000001</v>
      </c>
      <c r="X17" s="232">
        <v>43.789000000000001</v>
      </c>
      <c r="Y17" s="740">
        <v>10.476000000000001</v>
      </c>
      <c r="Z17" s="740">
        <v>5.9189999999999996</v>
      </c>
      <c r="AA17" s="740">
        <v>1.0449999999999999</v>
      </c>
      <c r="AB17" s="232">
        <v>17.439999999999998</v>
      </c>
      <c r="AC17" s="513">
        <v>61.228999999999999</v>
      </c>
      <c r="AD17" s="740">
        <v>0</v>
      </c>
      <c r="AE17" s="740">
        <v>0</v>
      </c>
      <c r="AF17" s="740">
        <v>5.0060000000000002</v>
      </c>
      <c r="AG17" s="232">
        <v>5.0060000000000002</v>
      </c>
      <c r="AH17" s="219">
        <v>66.234999999999999</v>
      </c>
      <c r="AI17" s="740">
        <v>9.65</v>
      </c>
      <c r="AJ17" s="740">
        <v>13.847</v>
      </c>
      <c r="AK17" s="740">
        <v>15.04</v>
      </c>
      <c r="AL17" s="232">
        <v>38.54</v>
      </c>
      <c r="AM17" s="740">
        <v>104.77500000000001</v>
      </c>
      <c r="AN17" s="200">
        <v>16.838999999999999</v>
      </c>
      <c r="AO17" s="200">
        <v>15.391</v>
      </c>
      <c r="AP17" s="200">
        <v>13.9</v>
      </c>
      <c r="AQ17" s="232">
        <v>46.1</v>
      </c>
      <c r="AR17" s="740">
        <v>9.7159999999999993</v>
      </c>
      <c r="AS17" s="740">
        <v>5.9279999999999999</v>
      </c>
      <c r="AT17" s="740">
        <v>1.39</v>
      </c>
      <c r="AU17" s="232">
        <v>17.033999999999999</v>
      </c>
      <c r="AV17" s="513">
        <v>63.134</v>
      </c>
      <c r="AW17" s="740"/>
      <c r="AX17" s="740"/>
      <c r="AY17" s="740">
        <v>5.79</v>
      </c>
      <c r="AZ17" s="232">
        <v>5.88</v>
      </c>
      <c r="BA17" s="219">
        <v>69.013999999999996</v>
      </c>
      <c r="BB17" s="740">
        <v>9.2460000000000004</v>
      </c>
      <c r="BC17" s="740">
        <v>12.458</v>
      </c>
      <c r="BD17" s="740">
        <v>12.836</v>
      </c>
      <c r="BE17" s="232">
        <v>34.54</v>
      </c>
      <c r="BF17" s="740">
        <v>103.554</v>
      </c>
      <c r="BG17" s="581">
        <v>-1.2210000000000036</v>
      </c>
      <c r="BH17" s="582">
        <v>-1.1653543307086678E-2</v>
      </c>
      <c r="BI17" s="200">
        <v>14.827</v>
      </c>
      <c r="BJ17" s="200">
        <v>14.028</v>
      </c>
      <c r="BK17" s="200">
        <v>10.206</v>
      </c>
      <c r="BL17" s="232">
        <v>39.061</v>
      </c>
      <c r="BM17" s="729">
        <v>8.5739999999999998</v>
      </c>
      <c r="BN17" s="200">
        <v>5.6120000000000001</v>
      </c>
      <c r="BO17" s="200">
        <v>1.927</v>
      </c>
      <c r="BP17" s="200">
        <v>16.113</v>
      </c>
      <c r="BQ17" s="513">
        <v>55.173999999999999</v>
      </c>
      <c r="BR17" s="200">
        <v>2.1000000000000001E-2</v>
      </c>
      <c r="BS17" s="200">
        <v>0.157</v>
      </c>
      <c r="BT17" s="200">
        <v>3.8919999999999999</v>
      </c>
      <c r="BU17" s="232">
        <v>4.0699999999999994</v>
      </c>
      <c r="BV17" s="219">
        <v>59.244</v>
      </c>
      <c r="BW17" s="200">
        <v>7.3550000000000004</v>
      </c>
      <c r="BX17" s="200">
        <v>12.523</v>
      </c>
      <c r="BY17" s="200">
        <v>15.097</v>
      </c>
      <c r="BZ17" s="232">
        <v>34.974999999999994</v>
      </c>
      <c r="CA17" s="740">
        <v>94.218999999999994</v>
      </c>
      <c r="CB17" s="740">
        <v>14.455</v>
      </c>
      <c r="CC17" s="740">
        <v>14.67</v>
      </c>
      <c r="CD17" s="200">
        <v>12.973000000000001</v>
      </c>
      <c r="CE17" s="200">
        <v>42.097999999999999</v>
      </c>
      <c r="CF17" s="200">
        <v>8.6</v>
      </c>
      <c r="CG17" s="200">
        <v>7.2060000000000004</v>
      </c>
      <c r="CH17" s="200">
        <v>1.5189999999999999</v>
      </c>
      <c r="CI17" s="200">
        <v>17.324999999999999</v>
      </c>
      <c r="CJ17" s="200">
        <v>59.423000000000002</v>
      </c>
    </row>
    <row r="18" spans="1:88" x14ac:dyDescent="0.25">
      <c r="A18" s="58" t="s">
        <v>70</v>
      </c>
      <c r="B18" s="740">
        <v>107.764</v>
      </c>
      <c r="C18" s="740">
        <v>93.647000000000006</v>
      </c>
      <c r="D18" s="740">
        <v>75.004999999999995</v>
      </c>
      <c r="E18" s="232">
        <v>276.416</v>
      </c>
      <c r="F18" s="740">
        <v>49.31</v>
      </c>
      <c r="G18" s="740">
        <v>27.568000000000001</v>
      </c>
      <c r="H18" s="740">
        <v>3.4420000000000002</v>
      </c>
      <c r="I18" s="232">
        <v>80.320000000000007</v>
      </c>
      <c r="J18" s="513">
        <v>356.73599999999999</v>
      </c>
      <c r="K18" s="740">
        <v>1.988</v>
      </c>
      <c r="L18" s="740">
        <v>1.98</v>
      </c>
      <c r="M18" s="740">
        <v>61.951999999999998</v>
      </c>
      <c r="N18" s="232">
        <v>65.92</v>
      </c>
      <c r="O18" s="513">
        <v>422.65600000000001</v>
      </c>
      <c r="P18" s="740">
        <v>123.33499999999999</v>
      </c>
      <c r="Q18" s="740">
        <v>182.91300000000001</v>
      </c>
      <c r="R18" s="740">
        <v>231.2</v>
      </c>
      <c r="S18" s="232">
        <v>537</v>
      </c>
      <c r="T18" s="513">
        <v>959.65599999999995</v>
      </c>
      <c r="U18" s="740">
        <v>245.666</v>
      </c>
      <c r="V18" s="740">
        <v>193.00700000000001</v>
      </c>
      <c r="W18" s="740">
        <v>184.886</v>
      </c>
      <c r="X18" s="232">
        <v>623.55899999999997</v>
      </c>
      <c r="Y18" s="740">
        <v>123.99</v>
      </c>
      <c r="Z18" s="740">
        <v>71.515000000000001</v>
      </c>
      <c r="AA18" s="740">
        <v>10.292</v>
      </c>
      <c r="AB18" s="232">
        <v>205.797</v>
      </c>
      <c r="AC18" s="513">
        <v>829.35599999999999</v>
      </c>
      <c r="AD18" s="740">
        <v>5.1550000000000002</v>
      </c>
      <c r="AE18" s="740">
        <v>4.6389999999999993</v>
      </c>
      <c r="AF18" s="740">
        <v>55.177999999999997</v>
      </c>
      <c r="AG18" s="232">
        <v>64.971999999999994</v>
      </c>
      <c r="AH18" s="200">
        <v>894.32799999999997</v>
      </c>
      <c r="AI18" s="740">
        <v>140.715</v>
      </c>
      <c r="AJ18" s="740">
        <v>187.22499999999999</v>
      </c>
      <c r="AK18" s="740">
        <v>231.50399999999999</v>
      </c>
      <c r="AL18" s="232">
        <v>559</v>
      </c>
      <c r="AM18" s="740">
        <v>1453.328</v>
      </c>
      <c r="AN18" s="200">
        <v>258.072</v>
      </c>
      <c r="AO18" s="200">
        <v>220.95599999999999</v>
      </c>
      <c r="AP18" s="200">
        <v>199.14699999999999</v>
      </c>
      <c r="AQ18" s="232">
        <v>678.17499999999995</v>
      </c>
      <c r="AR18" s="740">
        <v>130.096</v>
      </c>
      <c r="AS18" s="740">
        <v>82.67</v>
      </c>
      <c r="AT18" s="740">
        <v>11.377000000000001</v>
      </c>
      <c r="AU18" s="232">
        <v>224.143</v>
      </c>
      <c r="AV18" s="513">
        <v>902.31799999999998</v>
      </c>
      <c r="AW18" s="740">
        <v>2.9060000000000001</v>
      </c>
      <c r="AX18" s="740">
        <v>3.79</v>
      </c>
      <c r="AY18" s="740">
        <v>54.942</v>
      </c>
      <c r="AZ18" s="232">
        <v>61.637999999999998</v>
      </c>
      <c r="BA18" s="200">
        <v>963.95600000000002</v>
      </c>
      <c r="BB18" s="740">
        <v>140.446</v>
      </c>
      <c r="BC18" s="740">
        <v>169.18600000000001</v>
      </c>
      <c r="BD18" s="740">
        <v>194.90100000000001</v>
      </c>
      <c r="BE18" s="232">
        <v>504.53300000000002</v>
      </c>
      <c r="BF18" s="740">
        <v>1468.489</v>
      </c>
      <c r="BG18" s="581">
        <v>15.161000000000058</v>
      </c>
      <c r="BH18" s="582">
        <v>1.043191901621654E-2</v>
      </c>
      <c r="BI18" s="200">
        <v>242.31900000000002</v>
      </c>
      <c r="BJ18" s="200">
        <v>195.29400000000001</v>
      </c>
      <c r="BK18" s="200">
        <v>146.691</v>
      </c>
      <c r="BL18" s="232">
        <v>584.30400000000009</v>
      </c>
      <c r="BM18" s="200">
        <v>6.0389999999999997</v>
      </c>
      <c r="BN18" s="200">
        <v>86.308000000000007</v>
      </c>
      <c r="BO18" s="200">
        <v>9.9059999999999988</v>
      </c>
      <c r="BP18" s="200">
        <v>240.55099999999999</v>
      </c>
      <c r="BQ18" s="513">
        <v>843.13400000000001</v>
      </c>
      <c r="BR18" s="290">
        <v>4.3879999999999999</v>
      </c>
      <c r="BS18" s="200">
        <v>5.5760000000000005</v>
      </c>
      <c r="BT18" s="200">
        <v>64.19</v>
      </c>
      <c r="BU18" s="232">
        <v>74.153999999999996</v>
      </c>
      <c r="BV18" s="200">
        <v>917.28800000000001</v>
      </c>
      <c r="BW18" s="200">
        <v>134.35900000000001</v>
      </c>
      <c r="BX18" s="200">
        <v>190.94</v>
      </c>
      <c r="BY18" s="200">
        <v>244.934</v>
      </c>
      <c r="BZ18" s="232">
        <v>570.23300000000006</v>
      </c>
      <c r="CA18" s="740">
        <v>1487.5210000000002</v>
      </c>
      <c r="CB18" s="740">
        <v>254.256</v>
      </c>
      <c r="CC18" s="740">
        <v>195.29400000000001</v>
      </c>
      <c r="CD18" s="200">
        <v>176.18299999999999</v>
      </c>
      <c r="CE18" s="200">
        <v>625.73299999999995</v>
      </c>
      <c r="CF18" s="200">
        <v>120.81700000000001</v>
      </c>
      <c r="CG18" s="200">
        <v>68.548000000000002</v>
      </c>
      <c r="CH18" s="200">
        <v>7.8310000000000004</v>
      </c>
      <c r="CI18" s="200">
        <v>197.19600000000003</v>
      </c>
      <c r="CJ18" s="200">
        <v>822.92899999999997</v>
      </c>
    </row>
  </sheetData>
  <pageMargins left="0.7" right="0.7" top="0.75" bottom="0.75" header="0.3" footer="0.3"/>
  <pageSetup paperSize="9" scale="40" orientation="portrait" r:id="rId1"/>
  <colBreaks count="3" manualBreakCount="3">
    <brk id="20" max="1048575" man="1"/>
    <brk id="39" max="1048575" man="1"/>
    <brk id="62" max="1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CH21"/>
  <sheetViews>
    <sheetView showGridLines="0" view="pageBreakPreview" zoomScaleSheetLayoutView="100" workbookViewId="0">
      <pane xSplit="1" ySplit="3" topLeftCell="U4" activePane="bottomRight" state="frozen"/>
      <selection pane="topRight" activeCell="B1" sqref="B1"/>
      <selection pane="bottomLeft" activeCell="A4" sqref="A4"/>
      <selection pane="bottomRight" activeCell="BM4" sqref="BM4:BO18"/>
    </sheetView>
  </sheetViews>
  <sheetFormatPr defaultColWidth="9.140625" defaultRowHeight="15" outlineLevelCol="1" x14ac:dyDescent="0.25"/>
  <cols>
    <col min="1" max="1" width="38.85546875" style="493" customWidth="1"/>
    <col min="2" max="2" width="10.28515625" style="493" hidden="1" customWidth="1" outlineLevel="1"/>
    <col min="3" max="4" width="7.42578125" style="493" hidden="1" customWidth="1" outlineLevel="1"/>
    <col min="5" max="5" width="7.28515625" style="493" hidden="1" customWidth="1" outlineLevel="1"/>
    <col min="6" max="8" width="7.42578125" style="493" hidden="1" customWidth="1" outlineLevel="1"/>
    <col min="9" max="18" width="7.28515625" style="493" hidden="1" customWidth="1" outlineLevel="1"/>
    <col min="19" max="19" width="8.85546875" style="493" hidden="1" customWidth="1" outlineLevel="1"/>
    <col min="20" max="20" width="7.28515625" style="493" hidden="1" customWidth="1" outlineLevel="1"/>
    <col min="21" max="21" width="9.140625" style="493" customWidth="1" collapsed="1"/>
    <col min="22" max="33" width="9.140625" style="493" customWidth="1"/>
    <col min="34" max="34" width="9.140625" style="493"/>
    <col min="35" max="36" width="7.28515625" style="493" customWidth="1"/>
    <col min="37" max="37" width="8" style="493" customWidth="1"/>
    <col min="38" max="38" width="7.28515625" style="493" customWidth="1"/>
    <col min="39" max="43" width="9.140625" style="493"/>
    <col min="44" max="53" width="9.140625" style="493" customWidth="1"/>
    <col min="54" max="55" width="9.28515625" style="493" customWidth="1"/>
    <col min="56" max="58" width="9.140625" style="493" customWidth="1"/>
    <col min="59" max="16384" width="9.140625" style="493"/>
  </cols>
  <sheetData>
    <row r="1" spans="1:86" ht="28.5" customHeight="1" x14ac:dyDescent="0.25">
      <c r="A1" s="801" t="s">
        <v>117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</row>
    <row r="2" spans="1:86" ht="18.75" x14ac:dyDescent="0.25">
      <c r="A2" s="3"/>
      <c r="B2" s="806">
        <v>2011</v>
      </c>
      <c r="C2" s="806"/>
      <c r="D2" s="806"/>
      <c r="E2" s="806"/>
      <c r="F2" s="806"/>
      <c r="G2" s="806"/>
      <c r="H2" s="806"/>
      <c r="I2" s="807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8">
        <v>2012</v>
      </c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/>
      <c r="AN2" s="808">
        <v>2013</v>
      </c>
      <c r="AO2" s="806"/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F2" s="807"/>
      <c r="BG2" s="830">
        <v>2014</v>
      </c>
      <c r="BH2" s="831"/>
      <c r="BI2" s="719"/>
      <c r="BJ2" s="719"/>
      <c r="BK2" s="719"/>
      <c r="BL2" s="719"/>
      <c r="BM2" s="719"/>
      <c r="BN2" s="719"/>
      <c r="BO2" s="719"/>
      <c r="BP2" s="719"/>
      <c r="BQ2" s="719"/>
      <c r="BR2" s="719"/>
      <c r="BS2" s="719"/>
      <c r="BT2" s="719"/>
      <c r="BU2" s="719"/>
      <c r="BV2" s="719"/>
      <c r="BW2" s="806"/>
      <c r="BX2" s="806"/>
      <c r="BY2" s="806"/>
      <c r="BZ2" s="806"/>
      <c r="CA2" s="806"/>
      <c r="CB2" s="806"/>
      <c r="CC2" s="940"/>
      <c r="CD2" s="806"/>
      <c r="CE2" s="872"/>
      <c r="CF2" s="719"/>
      <c r="CG2" s="719"/>
      <c r="CH2" s="719"/>
    </row>
    <row r="3" spans="1:86" x14ac:dyDescent="0.25">
      <c r="A3" s="215"/>
      <c r="B3" s="496" t="s">
        <v>0</v>
      </c>
      <c r="C3" s="821" t="s">
        <v>1</v>
      </c>
      <c r="D3" s="821" t="s">
        <v>2</v>
      </c>
      <c r="E3" s="494" t="s">
        <v>3</v>
      </c>
      <c r="F3" s="496" t="s">
        <v>4</v>
      </c>
      <c r="G3" s="821" t="s">
        <v>5</v>
      </c>
      <c r="H3" s="821" t="s">
        <v>8</v>
      </c>
      <c r="I3" s="494" t="s">
        <v>6</v>
      </c>
      <c r="J3" s="821" t="s">
        <v>108</v>
      </c>
      <c r="K3" s="496" t="s">
        <v>100</v>
      </c>
      <c r="L3" s="821" t="s">
        <v>101</v>
      </c>
      <c r="M3" s="821" t="s">
        <v>102</v>
      </c>
      <c r="N3" s="494" t="s">
        <v>103</v>
      </c>
      <c r="O3" s="821" t="s">
        <v>109</v>
      </c>
      <c r="P3" s="496" t="s">
        <v>104</v>
      </c>
      <c r="Q3" s="821" t="s">
        <v>105</v>
      </c>
      <c r="R3" s="821" t="s">
        <v>106</v>
      </c>
      <c r="S3" s="494" t="s">
        <v>107</v>
      </c>
      <c r="T3" s="821" t="s">
        <v>110</v>
      </c>
      <c r="U3" s="496" t="s">
        <v>0</v>
      </c>
      <c r="V3" s="821" t="s">
        <v>1</v>
      </c>
      <c r="W3" s="821" t="s">
        <v>2</v>
      </c>
      <c r="X3" s="494" t="s">
        <v>3</v>
      </c>
      <c r="Y3" s="496" t="s">
        <v>4</v>
      </c>
      <c r="Z3" s="821" t="s">
        <v>5</v>
      </c>
      <c r="AA3" s="821" t="s">
        <v>8</v>
      </c>
      <c r="AB3" s="494" t="s">
        <v>6</v>
      </c>
      <c r="AC3" s="821" t="s">
        <v>108</v>
      </c>
      <c r="AD3" s="496" t="s">
        <v>100</v>
      </c>
      <c r="AE3" s="821" t="s">
        <v>101</v>
      </c>
      <c r="AF3" s="821" t="s">
        <v>102</v>
      </c>
      <c r="AG3" s="494" t="s">
        <v>103</v>
      </c>
      <c r="AH3" s="821" t="s">
        <v>109</v>
      </c>
      <c r="AI3" s="496" t="s">
        <v>104</v>
      </c>
      <c r="AJ3" s="821" t="s">
        <v>105</v>
      </c>
      <c r="AK3" s="821" t="s">
        <v>106</v>
      </c>
      <c r="AL3" s="494" t="s">
        <v>107</v>
      </c>
      <c r="AM3" s="821" t="s">
        <v>110</v>
      </c>
      <c r="AN3" s="496" t="s">
        <v>0</v>
      </c>
      <c r="AO3" s="821" t="s">
        <v>1</v>
      </c>
      <c r="AP3" s="821" t="s">
        <v>2</v>
      </c>
      <c r="AQ3" s="494" t="s">
        <v>3</v>
      </c>
      <c r="AR3" s="496" t="s">
        <v>4</v>
      </c>
      <c r="AS3" s="821" t="s">
        <v>5</v>
      </c>
      <c r="AT3" s="821" t="s">
        <v>8</v>
      </c>
      <c r="AU3" s="494" t="s">
        <v>6</v>
      </c>
      <c r="AV3" s="821" t="s">
        <v>108</v>
      </c>
      <c r="AW3" s="496" t="s">
        <v>100</v>
      </c>
      <c r="AX3" s="821" t="s">
        <v>101</v>
      </c>
      <c r="AY3" s="821" t="s">
        <v>102</v>
      </c>
      <c r="AZ3" s="494" t="s">
        <v>103</v>
      </c>
      <c r="BA3" s="821" t="s">
        <v>109</v>
      </c>
      <c r="BB3" s="496" t="s">
        <v>104</v>
      </c>
      <c r="BC3" s="821" t="s">
        <v>105</v>
      </c>
      <c r="BD3" s="821" t="s">
        <v>106</v>
      </c>
      <c r="BE3" s="494" t="s">
        <v>107</v>
      </c>
      <c r="BF3" s="821" t="s">
        <v>110</v>
      </c>
      <c r="BG3" s="496" t="s">
        <v>0</v>
      </c>
      <c r="BH3" s="821" t="s">
        <v>1</v>
      </c>
      <c r="BI3" s="821" t="s">
        <v>2</v>
      </c>
      <c r="BJ3" s="494" t="s">
        <v>3</v>
      </c>
      <c r="BK3" s="496" t="s">
        <v>4</v>
      </c>
      <c r="BL3" s="821" t="s">
        <v>5</v>
      </c>
      <c r="BM3" s="821" t="s">
        <v>8</v>
      </c>
      <c r="BN3" s="821" t="s">
        <v>6</v>
      </c>
      <c r="BO3" s="821" t="s">
        <v>108</v>
      </c>
      <c r="BP3" s="496" t="s">
        <v>100</v>
      </c>
      <c r="BQ3" s="821" t="s">
        <v>101</v>
      </c>
      <c r="BR3" s="821" t="s">
        <v>102</v>
      </c>
      <c r="BS3" s="494" t="s">
        <v>103</v>
      </c>
      <c r="BT3" s="821" t="s">
        <v>109</v>
      </c>
      <c r="BU3" s="821" t="s">
        <v>332</v>
      </c>
      <c r="BV3" s="846">
        <v>41944</v>
      </c>
      <c r="BW3" s="821" t="s">
        <v>106</v>
      </c>
      <c r="BX3" s="494" t="s">
        <v>107</v>
      </c>
      <c r="BY3" s="821" t="s">
        <v>110</v>
      </c>
      <c r="BZ3" s="821" t="s">
        <v>337</v>
      </c>
      <c r="CA3" s="832" t="s">
        <v>340</v>
      </c>
      <c r="CB3" s="832" t="s">
        <v>341</v>
      </c>
      <c r="CC3" s="832" t="s">
        <v>3</v>
      </c>
      <c r="CD3" s="832" t="s">
        <v>342</v>
      </c>
      <c r="CE3" s="832" t="s">
        <v>373</v>
      </c>
      <c r="CF3" s="832" t="s">
        <v>376</v>
      </c>
      <c r="CG3" s="832" t="s">
        <v>6</v>
      </c>
      <c r="CH3" s="944" t="s">
        <v>108</v>
      </c>
    </row>
    <row r="4" spans="1:86" x14ac:dyDescent="0.25">
      <c r="A4" s="16" t="s">
        <v>7</v>
      </c>
      <c r="B4" s="237">
        <v>0.20733385984470773</v>
      </c>
      <c r="C4" s="31">
        <v>0.15687834014300714</v>
      </c>
      <c r="D4" s="31">
        <v>0.18548681777007417</v>
      </c>
      <c r="E4" s="539">
        <v>0.18398129586291409</v>
      </c>
      <c r="F4" s="237">
        <v>0.25143447611861536</v>
      </c>
      <c r="G4" s="31">
        <v>0.33835219044120857</v>
      </c>
      <c r="H4" s="31">
        <v>0.41855977565969049</v>
      </c>
      <c r="I4" s="539">
        <v>0.30247330078477797</v>
      </c>
      <c r="J4" s="31">
        <v>0.21737753314396593</v>
      </c>
      <c r="K4" s="237">
        <v>0.34916891064377475</v>
      </c>
      <c r="L4" s="31">
        <v>0.35355533339196604</v>
      </c>
      <c r="M4" s="31">
        <v>0.37700794478607019</v>
      </c>
      <c r="N4" s="539">
        <v>0.36300069693236847</v>
      </c>
      <c r="O4" s="31">
        <v>0.23151713280743103</v>
      </c>
      <c r="P4" s="237">
        <v>0.28773146148368944</v>
      </c>
      <c r="Q4" s="31">
        <v>0.20549976272557835</v>
      </c>
      <c r="R4" s="31">
        <v>0.21271064833977754</v>
      </c>
      <c r="S4" s="539">
        <v>0.2256047593030048</v>
      </c>
      <c r="T4" s="31">
        <v>0.22919882173533615</v>
      </c>
      <c r="U4" s="237">
        <v>0.21399295118091202</v>
      </c>
      <c r="V4" s="31">
        <v>0.19387433600338091</v>
      </c>
      <c r="W4" s="31">
        <v>0.21959230149913134</v>
      </c>
      <c r="X4" s="539">
        <v>0.20893125732867421</v>
      </c>
      <c r="Y4" s="237">
        <v>0.25089416608226667</v>
      </c>
      <c r="Z4" s="31">
        <v>0.33007954086093566</v>
      </c>
      <c r="AA4" s="31">
        <v>0.39723562154593717</v>
      </c>
      <c r="AB4" s="539">
        <v>0.29326065087411846</v>
      </c>
      <c r="AC4" s="31">
        <v>0.23012688055725711</v>
      </c>
      <c r="AD4" s="237">
        <v>0.41966423912644157</v>
      </c>
      <c r="AE4" s="31">
        <v>0.37758989265303483</v>
      </c>
      <c r="AF4" s="31">
        <v>0.39340157646284935</v>
      </c>
      <c r="AG4" s="539">
        <v>0.39667106815485487</v>
      </c>
      <c r="AH4" s="31">
        <v>0.24595270429098876</v>
      </c>
      <c r="AI4" s="237">
        <v>0.30216644440008555</v>
      </c>
      <c r="AJ4" s="31">
        <v>0.21409119725842776</v>
      </c>
      <c r="AK4" s="31">
        <v>0.20966392446469592</v>
      </c>
      <c r="AL4" s="539">
        <v>0.26024482952731465</v>
      </c>
      <c r="AM4" s="31">
        <v>0.25095799621074416</v>
      </c>
      <c r="AN4" s="237">
        <v>0.22023120752098108</v>
      </c>
      <c r="AO4" s="31">
        <v>0.19553668081352146</v>
      </c>
      <c r="AP4" s="31">
        <v>0.22698095753589365</v>
      </c>
      <c r="AQ4" s="539">
        <v>0.21397317973699906</v>
      </c>
      <c r="AR4" s="237">
        <v>0.25458642421886635</v>
      </c>
      <c r="AS4" s="31">
        <v>0.29736955888450628</v>
      </c>
      <c r="AT4" s="31">
        <v>0.35132089352740087</v>
      </c>
      <c r="AU4" s="539">
        <v>0.27999553259358251</v>
      </c>
      <c r="AV4" s="31">
        <v>0.23151983385152652</v>
      </c>
      <c r="AW4" s="237">
        <v>0.36527662838976083</v>
      </c>
      <c r="AX4" s="31">
        <v>0.31864704400885385</v>
      </c>
      <c r="AY4" s="31">
        <v>0.43908386606171224</v>
      </c>
      <c r="AZ4" s="539">
        <v>0.41572590782900382</v>
      </c>
      <c r="BA4" s="31">
        <v>0.24749257802916227</v>
      </c>
      <c r="BB4" s="237">
        <v>0.31188294490695895</v>
      </c>
      <c r="BC4" s="31">
        <v>0.22043467933448913</v>
      </c>
      <c r="BD4" s="31">
        <v>0.16713126374280995</v>
      </c>
      <c r="BE4" s="539">
        <v>0.23765045320690886</v>
      </c>
      <c r="BF4" s="31">
        <v>0.24184501135870898</v>
      </c>
      <c r="BG4" s="237">
        <v>0.27695914665194665</v>
      </c>
      <c r="BH4" s="237">
        <v>0.2337166112272685</v>
      </c>
      <c r="BI4" s="237">
        <v>0.21410780719378517</v>
      </c>
      <c r="BJ4" s="237">
        <v>0.24541147765643964</v>
      </c>
      <c r="BK4" s="237">
        <v>0.15296119158996566</v>
      </c>
      <c r="BL4" s="731">
        <v>0.32072505793010703</v>
      </c>
      <c r="BM4" s="731">
        <v>0.2621248857839717</v>
      </c>
      <c r="BN4" s="731">
        <v>0.23322751151275931</v>
      </c>
      <c r="BO4" s="731">
        <v>0.24040725794274387</v>
      </c>
      <c r="BP4" s="237">
        <v>0.24726997141942911</v>
      </c>
      <c r="BQ4" s="237">
        <v>0.22413345008616514</v>
      </c>
      <c r="BR4" s="237">
        <v>0.37432484823382939</v>
      </c>
      <c r="BS4" s="237">
        <v>0.29613046083043215</v>
      </c>
      <c r="BT4" s="237">
        <v>0.24845714789704373</v>
      </c>
      <c r="BU4" s="237">
        <v>0.22315533791855457</v>
      </c>
      <c r="BV4" s="237">
        <v>0.22872761423920135</v>
      </c>
      <c r="BW4" s="237">
        <v>0.30324987124521618</v>
      </c>
      <c r="BX4" s="237">
        <v>0.31484692404233822</v>
      </c>
      <c r="BY4" s="237">
        <v>0.2701436633195532</v>
      </c>
      <c r="BZ4" s="237">
        <v>0.26806543905241614</v>
      </c>
      <c r="CA4" s="237">
        <v>0.24650445380492236</v>
      </c>
      <c r="CB4" s="237">
        <v>0.20671288189455805</v>
      </c>
      <c r="CC4" s="237">
        <v>0.24360015533178681</v>
      </c>
      <c r="CD4" s="237">
        <v>0.16476465819337097</v>
      </c>
      <c r="CE4" s="237">
        <v>0.35648701518989739</v>
      </c>
      <c r="CF4" s="237"/>
      <c r="CG4" s="237"/>
      <c r="CH4" s="237"/>
    </row>
    <row r="5" spans="1:86" x14ac:dyDescent="0.25">
      <c r="A5" s="32" t="s">
        <v>25</v>
      </c>
      <c r="B5" s="511">
        <v>0.21479999999999999</v>
      </c>
      <c r="C5" s="512">
        <v>0.14699999999999999</v>
      </c>
      <c r="D5" s="512">
        <v>0.18920000000000001</v>
      </c>
      <c r="E5" s="536">
        <v>0.18612984655934736</v>
      </c>
      <c r="F5" s="511">
        <v>0.27610000000000001</v>
      </c>
      <c r="G5" s="512">
        <v>0.40450000000000003</v>
      </c>
      <c r="H5" s="512">
        <v>0.49890000000000001</v>
      </c>
      <c r="I5" s="536">
        <v>0.34380525603891021</v>
      </c>
      <c r="J5" s="512">
        <v>0.22766726744449028</v>
      </c>
      <c r="K5" s="511">
        <v>0.36499999999999999</v>
      </c>
      <c r="L5" s="512">
        <v>0.35499999999999998</v>
      </c>
      <c r="M5" s="512">
        <v>0.44900000000000001</v>
      </c>
      <c r="N5" s="536">
        <v>0.39542707177984338</v>
      </c>
      <c r="O5" s="512">
        <v>0.24337023346991829</v>
      </c>
      <c r="P5" s="511">
        <v>0.307</v>
      </c>
      <c r="Q5" s="512">
        <v>0.20399999999999999</v>
      </c>
      <c r="R5" s="512">
        <v>0.20549999999999999</v>
      </c>
      <c r="S5" s="536">
        <v>0.22448350293137734</v>
      </c>
      <c r="T5" s="512">
        <v>0.23677405981453029</v>
      </c>
      <c r="U5" s="511">
        <v>0.21010000000000001</v>
      </c>
      <c r="V5" s="512">
        <v>0.1905</v>
      </c>
      <c r="W5" s="512">
        <v>0.2135</v>
      </c>
      <c r="X5" s="536">
        <v>0.2045411838551035</v>
      </c>
      <c r="Y5" s="511">
        <v>0.26429999999999998</v>
      </c>
      <c r="Z5" s="512">
        <v>0.39579999999999999</v>
      </c>
      <c r="AA5" s="512">
        <v>0.44350000000000001</v>
      </c>
      <c r="AB5" s="536">
        <v>0.3196</v>
      </c>
      <c r="AC5" s="512">
        <v>0.23164575722957559</v>
      </c>
      <c r="AD5" s="511">
        <v>0.44600000000000001</v>
      </c>
      <c r="AE5" s="512">
        <v>0.39200000000000002</v>
      </c>
      <c r="AF5" s="512">
        <v>0.46300000000000002</v>
      </c>
      <c r="AG5" s="536">
        <v>0.436</v>
      </c>
      <c r="AH5" s="512">
        <v>0.25104422070716859</v>
      </c>
      <c r="AI5" s="511">
        <v>0.33300000000000002</v>
      </c>
      <c r="AJ5" s="512">
        <v>0.2122</v>
      </c>
      <c r="AK5" s="512">
        <v>0.20799999999999999</v>
      </c>
      <c r="AL5" s="536">
        <v>0.26911227775185365</v>
      </c>
      <c r="AM5" s="512">
        <v>0.25741908731338692</v>
      </c>
      <c r="AN5" s="511">
        <v>0.20399999999999999</v>
      </c>
      <c r="AO5" s="512">
        <v>0.17810000000000001</v>
      </c>
      <c r="AP5" s="512">
        <v>0.215</v>
      </c>
      <c r="AQ5" s="536">
        <v>0.19800000000000001</v>
      </c>
      <c r="AR5" s="511">
        <v>0.26900000000000002</v>
      </c>
      <c r="AS5" s="512">
        <v>0.35499999999999998</v>
      </c>
      <c r="AT5" s="512">
        <v>0.48409999999999997</v>
      </c>
      <c r="AU5" s="536">
        <v>0.32264999999999999</v>
      </c>
      <c r="AV5" s="512">
        <v>0.22951630114591842</v>
      </c>
      <c r="AW5" s="511">
        <v>0.46570764948565047</v>
      </c>
      <c r="AX5" s="512">
        <v>0.42332574796687306</v>
      </c>
      <c r="AY5" s="512">
        <v>0.49409999999999998</v>
      </c>
      <c r="AZ5" s="536">
        <v>0.46</v>
      </c>
      <c r="BA5" s="512">
        <v>0.25108241507240536</v>
      </c>
      <c r="BB5" s="512">
        <v>0.33373812288316057</v>
      </c>
      <c r="BC5" s="512">
        <v>0.20792464114832537</v>
      </c>
      <c r="BD5" s="512">
        <v>0.14343414801095777</v>
      </c>
      <c r="BE5" s="536">
        <v>0.23426257988225233</v>
      </c>
      <c r="BF5" s="512">
        <v>0.24543811590943271</v>
      </c>
      <c r="BG5" s="511">
        <v>0.28980601426458519</v>
      </c>
      <c r="BH5" s="511">
        <v>0.23463478885257272</v>
      </c>
      <c r="BI5" s="511">
        <v>0.21319604423941504</v>
      </c>
      <c r="BJ5" s="511">
        <v>0.25078554905209033</v>
      </c>
      <c r="BK5" s="730">
        <v>0.11297956035212936</v>
      </c>
      <c r="BL5" s="730">
        <v>0.40037854812795176</v>
      </c>
      <c r="BM5" s="730">
        <v>0.38220082914923553</v>
      </c>
      <c r="BN5" s="730">
        <v>0.23509777555422059</v>
      </c>
      <c r="BO5" s="730">
        <v>0.24718058513801741</v>
      </c>
      <c r="BP5" s="511">
        <v>0.33750000000000002</v>
      </c>
      <c r="BQ5" s="511">
        <v>0.25514676583875678</v>
      </c>
      <c r="BR5" s="511">
        <v>0.43298471531421034</v>
      </c>
      <c r="BS5" s="511">
        <v>0.35065850325683701</v>
      </c>
      <c r="BT5" s="511">
        <v>0.25558745062103561</v>
      </c>
      <c r="BU5" s="511">
        <v>0.20966828290724765</v>
      </c>
      <c r="BV5" s="511">
        <v>0.21465000579509722</v>
      </c>
      <c r="BW5" s="511">
        <v>0.3169212655885888</v>
      </c>
      <c r="BX5" s="511">
        <v>0.32612976741048605</v>
      </c>
      <c r="BY5" s="511">
        <v>0.28097647615877941</v>
      </c>
      <c r="BZ5" s="511">
        <v>0.27745140273811286</v>
      </c>
      <c r="CA5" s="511">
        <v>0.26269306235362516</v>
      </c>
      <c r="CB5" s="511">
        <v>0.20129868568391807</v>
      </c>
      <c r="CC5" s="511">
        <v>0.25153296895138411</v>
      </c>
      <c r="CD5" s="511">
        <v>0.13070368035477489</v>
      </c>
      <c r="CE5" s="511">
        <v>0.39704623231627645</v>
      </c>
      <c r="CF5" s="511"/>
      <c r="CG5" s="511"/>
      <c r="CH5" s="511"/>
    </row>
    <row r="6" spans="1:86" x14ac:dyDescent="0.25">
      <c r="A6" s="32" t="s">
        <v>30</v>
      </c>
      <c r="B6" s="511">
        <v>0.16826005467832941</v>
      </c>
      <c r="C6" s="512">
        <v>0.18766583161467976</v>
      </c>
      <c r="D6" s="512">
        <v>0.17343807889882443</v>
      </c>
      <c r="E6" s="536">
        <v>0.17644414141863582</v>
      </c>
      <c r="F6" s="511">
        <v>0.17654625428035495</v>
      </c>
      <c r="G6" s="512">
        <v>0.20390205231049996</v>
      </c>
      <c r="H6" s="512">
        <v>0.23524518318529664</v>
      </c>
      <c r="I6" s="536">
        <v>0.19649228446886621</v>
      </c>
      <c r="J6" s="516">
        <v>0.18322478907246834</v>
      </c>
      <c r="K6" s="511">
        <v>0.28263822542366102</v>
      </c>
      <c r="L6" s="512">
        <v>0.34775653343996255</v>
      </c>
      <c r="M6" s="512">
        <v>0.24734482656347984</v>
      </c>
      <c r="N6" s="536">
        <v>0.27454698167228164</v>
      </c>
      <c r="O6" s="516">
        <v>0.19210371362621737</v>
      </c>
      <c r="P6" s="511">
        <v>0.24563412770801366</v>
      </c>
      <c r="Q6" s="512">
        <v>0.20951684600839376</v>
      </c>
      <c r="R6" s="512">
        <v>0.23413639487959675</v>
      </c>
      <c r="S6" s="536">
        <v>0.2297450955738404</v>
      </c>
      <c r="T6" s="512">
        <v>0.22069769888169888</v>
      </c>
      <c r="U6" s="511">
        <v>0.22630447742563653</v>
      </c>
      <c r="V6" s="512">
        <v>0.20362318436478069</v>
      </c>
      <c r="W6" s="512">
        <v>0.23529805132581522</v>
      </c>
      <c r="X6" s="536">
        <v>0.22163220894444705</v>
      </c>
      <c r="Y6" s="511">
        <v>0.21560298042421089</v>
      </c>
      <c r="Z6" s="512">
        <v>0.24316001862582073</v>
      </c>
      <c r="AA6" s="512">
        <v>0.28505275112150952</v>
      </c>
      <c r="AB6" s="536">
        <v>0.23676607965465049</v>
      </c>
      <c r="AC6" s="516">
        <v>0.22620301343852009</v>
      </c>
      <c r="AD6" s="511">
        <v>0.31342336274559984</v>
      </c>
      <c r="AE6" s="512">
        <v>0.32314569597461429</v>
      </c>
      <c r="AF6" s="512">
        <v>0.2724003835263229</v>
      </c>
      <c r="AG6" s="536">
        <v>0.29204937016506366</v>
      </c>
      <c r="AH6" s="516">
        <v>0.23193629386672729</v>
      </c>
      <c r="AI6" s="511">
        <v>0.23153970491553263</v>
      </c>
      <c r="AJ6" s="512">
        <v>0.21921124787989896</v>
      </c>
      <c r="AK6" s="512">
        <v>0.21490674565106352</v>
      </c>
      <c r="AL6" s="536">
        <v>0.23668244923796333</v>
      </c>
      <c r="AM6" s="516">
        <v>0.23356661300024392</v>
      </c>
      <c r="AN6" s="511">
        <v>0.2698479524764486</v>
      </c>
      <c r="AO6" s="512">
        <v>0.24420897174360551</v>
      </c>
      <c r="AP6" s="512">
        <v>0.25871361439697871</v>
      </c>
      <c r="AQ6" s="536">
        <v>0.25946118910679034</v>
      </c>
      <c r="AR6" s="511">
        <v>0.21674744966850429</v>
      </c>
      <c r="AS6" s="512">
        <v>0.20292819486853689</v>
      </c>
      <c r="AT6" s="512">
        <v>3.4367661912818197E-2</v>
      </c>
      <c r="AU6" s="536">
        <v>0.18419624506665333</v>
      </c>
      <c r="AV6" s="516">
        <v>0.23630492872086231</v>
      </c>
      <c r="AW6" s="511">
        <v>-5.573772108281605E-2</v>
      </c>
      <c r="AX6" s="512">
        <v>-5.2856047634010396E-2</v>
      </c>
      <c r="AY6" s="512">
        <v>0.34420600717797351</v>
      </c>
      <c r="AZ6" s="536">
        <v>0.29970764886321477</v>
      </c>
      <c r="BA6" s="516">
        <v>0.24184053840319308</v>
      </c>
      <c r="BB6" s="511">
        <v>0.26135759164743105</v>
      </c>
      <c r="BC6" s="512">
        <v>0.25302873000135701</v>
      </c>
      <c r="BD6" s="512">
        <v>0.24226829777633582</v>
      </c>
      <c r="BE6" s="536">
        <v>0.25998220279965112</v>
      </c>
      <c r="BF6" s="516">
        <v>0.24777614563678191</v>
      </c>
      <c r="BG6" s="511">
        <v>0.23852704674758057</v>
      </c>
      <c r="BH6" s="511">
        <v>0.2308492239284389</v>
      </c>
      <c r="BI6" s="511">
        <v>0.21664445720053391</v>
      </c>
      <c r="BJ6" s="511">
        <v>0.22977804295130116</v>
      </c>
      <c r="BK6" s="511">
        <v>0.24957443321867914</v>
      </c>
      <c r="BL6" s="730">
        <v>0.21809541919636466</v>
      </c>
      <c r="BM6" s="730">
        <v>-0.12423758746882074</v>
      </c>
      <c r="BN6" s="730">
        <v>0.22427765727930776</v>
      </c>
      <c r="BO6" s="730">
        <v>0.22182631561050839</v>
      </c>
      <c r="BP6" s="511">
        <v>0.24628160271801253</v>
      </c>
      <c r="BQ6" s="511">
        <v>0.11242570887077484</v>
      </c>
      <c r="BR6" s="511">
        <v>0.27175675586236109</v>
      </c>
      <c r="BS6" s="511">
        <v>0.1999733887612189</v>
      </c>
      <c r="BT6" s="511">
        <v>0.22941282427540155</v>
      </c>
      <c r="BU6" s="511">
        <v>0.25650912405119225</v>
      </c>
      <c r="BV6" s="511">
        <v>0.26663024249763295</v>
      </c>
      <c r="BW6" s="511">
        <v>0.26087793656572411</v>
      </c>
      <c r="BX6" s="511">
        <v>0.24306392050517886</v>
      </c>
      <c r="BY6" s="511">
        <v>0.23413485470232695</v>
      </c>
      <c r="BZ6" s="511">
        <v>0.23885683056715143</v>
      </c>
      <c r="CA6" s="511">
        <v>0.1983194078641993</v>
      </c>
      <c r="CB6" s="511">
        <v>0.22117388637509516</v>
      </c>
      <c r="CC6" s="511">
        <v>0.22071096313076724</v>
      </c>
      <c r="CD6" s="511">
        <v>0.25539413286912638</v>
      </c>
      <c r="CE6" s="511">
        <v>0.29425058759717959</v>
      </c>
      <c r="CF6" s="511"/>
      <c r="CG6" s="511"/>
      <c r="CH6" s="511"/>
    </row>
    <row r="7" spans="1:86" x14ac:dyDescent="0.25">
      <c r="A7" s="10" t="s">
        <v>76</v>
      </c>
      <c r="B7" s="295"/>
      <c r="C7" s="529"/>
      <c r="D7" s="529"/>
      <c r="E7" s="25"/>
      <c r="F7" s="295"/>
      <c r="G7" s="529"/>
      <c r="H7" s="529"/>
      <c r="I7" s="25"/>
      <c r="J7" s="26"/>
      <c r="K7" s="295"/>
      <c r="L7" s="529"/>
      <c r="M7" s="529"/>
      <c r="N7" s="25"/>
      <c r="O7" s="26"/>
      <c r="P7" s="295"/>
      <c r="Q7" s="529"/>
      <c r="R7" s="529"/>
      <c r="S7" s="25"/>
      <c r="T7" s="26"/>
      <c r="U7" s="295"/>
      <c r="V7" s="529"/>
      <c r="W7" s="529"/>
      <c r="X7" s="25"/>
      <c r="Y7" s="295"/>
      <c r="Z7" s="529"/>
      <c r="AA7" s="529"/>
      <c r="AB7" s="25"/>
      <c r="AC7" s="26"/>
      <c r="AD7" s="295"/>
      <c r="AE7" s="529"/>
      <c r="AF7" s="529"/>
      <c r="AG7" s="25"/>
      <c r="AI7" s="295"/>
      <c r="AJ7" s="529"/>
      <c r="AK7" s="529"/>
      <c r="AL7" s="25"/>
      <c r="AM7" s="26"/>
      <c r="AN7" s="295"/>
      <c r="AO7" s="529"/>
      <c r="AP7" s="529"/>
      <c r="AQ7" s="25"/>
      <c r="AR7" s="295"/>
      <c r="AS7" s="529"/>
      <c r="AT7" s="529"/>
      <c r="AU7" s="25"/>
      <c r="AV7" s="26"/>
      <c r="AW7" s="295"/>
      <c r="AX7" s="529"/>
      <c r="AY7" s="529"/>
      <c r="AZ7" s="25"/>
      <c r="BB7" s="295"/>
      <c r="BC7" s="529"/>
      <c r="BD7" s="529"/>
      <c r="BE7" s="25"/>
      <c r="BF7" s="26"/>
      <c r="BG7" s="295"/>
      <c r="BH7" s="295"/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295"/>
      <c r="CD7" s="295"/>
      <c r="CE7" s="295"/>
      <c r="CF7" s="295"/>
      <c r="CG7" s="295"/>
      <c r="CH7" s="295"/>
    </row>
    <row r="8" spans="1:86" x14ac:dyDescent="0.25">
      <c r="A8" s="58" t="s">
        <v>31</v>
      </c>
      <c r="B8" s="238">
        <v>0.1125</v>
      </c>
      <c r="C8" s="529">
        <v>0.15090000000000001</v>
      </c>
      <c r="D8" s="529">
        <v>0.1527</v>
      </c>
      <c r="E8" s="505">
        <v>0.14319999999999999</v>
      </c>
      <c r="F8" s="238">
        <v>0.15679999999999999</v>
      </c>
      <c r="G8" s="529">
        <v>0.16220000000000001</v>
      </c>
      <c r="H8" s="529">
        <v>0.1968</v>
      </c>
      <c r="I8" s="505">
        <v>0.16569999999999999</v>
      </c>
      <c r="J8" s="507">
        <v>0.15279999999999999</v>
      </c>
      <c r="K8" s="238">
        <v>0.245</v>
      </c>
      <c r="L8" s="529">
        <v>0.31440000000000001</v>
      </c>
      <c r="M8" s="529">
        <v>0.29580000000000001</v>
      </c>
      <c r="N8" s="505">
        <v>0.28489999999999999</v>
      </c>
      <c r="O8" s="507">
        <v>0.1633</v>
      </c>
      <c r="P8" s="238">
        <v>0.1767</v>
      </c>
      <c r="Q8" s="529">
        <v>0.15310000000000001</v>
      </c>
      <c r="R8" s="529">
        <v>0.1507</v>
      </c>
      <c r="S8" s="505">
        <v>0.15770000000000001</v>
      </c>
      <c r="T8" s="507">
        <v>0.1613</v>
      </c>
      <c r="U8" s="238">
        <v>0.1636</v>
      </c>
      <c r="V8" s="529">
        <v>0.156</v>
      </c>
      <c r="W8" s="529">
        <v>0.1847</v>
      </c>
      <c r="X8" s="505">
        <v>0.16789999999999999</v>
      </c>
      <c r="Y8" s="238">
        <v>0.16470000000000001</v>
      </c>
      <c r="Z8" s="529">
        <v>0.18010000000000001</v>
      </c>
      <c r="AA8" s="529">
        <v>0.27910000000000001</v>
      </c>
      <c r="AB8" s="505">
        <v>0.1855</v>
      </c>
      <c r="AC8" s="507">
        <v>0.17380000000000001</v>
      </c>
      <c r="AD8" s="238">
        <v>0.26719999999999999</v>
      </c>
      <c r="AE8" s="529">
        <v>0.32090000000000002</v>
      </c>
      <c r="AF8" s="529">
        <v>0.27360000000000001</v>
      </c>
      <c r="AG8" s="505">
        <v>0.28239999999999998</v>
      </c>
      <c r="AH8" s="201">
        <v>0.18240000000000001</v>
      </c>
      <c r="AI8" s="238">
        <v>0.1762</v>
      </c>
      <c r="AJ8" s="529">
        <v>0.1633</v>
      </c>
      <c r="AK8" s="529">
        <v>0.15989999999999999</v>
      </c>
      <c r="AL8" s="505">
        <v>0.16500000000000001</v>
      </c>
      <c r="AM8" s="201">
        <v>0.1769</v>
      </c>
      <c r="AN8" s="238">
        <v>0.17749999999999999</v>
      </c>
      <c r="AO8" s="529">
        <v>0.17799999999999999</v>
      </c>
      <c r="AP8" s="529">
        <v>0.17730000000000001</v>
      </c>
      <c r="AQ8" s="505">
        <v>0.17730000000000001</v>
      </c>
      <c r="AR8" s="238">
        <v>0.1807</v>
      </c>
      <c r="AS8" s="529">
        <v>0.1925</v>
      </c>
      <c r="AT8" s="529">
        <v>0.19436999999999999</v>
      </c>
      <c r="AU8" s="507">
        <v>0.18038455301135584</v>
      </c>
      <c r="AV8" s="207">
        <v>0.17840733057283489</v>
      </c>
      <c r="AW8" s="238">
        <v>0.31908396946564888</v>
      </c>
      <c r="AX8" s="529">
        <v>0.31929999999999997</v>
      </c>
      <c r="AY8" s="529">
        <v>0.34649999999999997</v>
      </c>
      <c r="AZ8" s="505">
        <v>0.33169999999999999</v>
      </c>
      <c r="BA8" s="201">
        <v>0.19719999999999999</v>
      </c>
      <c r="BB8" s="238">
        <v>0.2016</v>
      </c>
      <c r="BC8" s="529">
        <v>0.17399845616104498</v>
      </c>
      <c r="BD8" s="529">
        <v>0.16090680136545926</v>
      </c>
      <c r="BE8" s="505">
        <v>0.21403390867888328</v>
      </c>
      <c r="BF8" s="507">
        <v>0.20241513175424261</v>
      </c>
      <c r="BG8" s="238">
        <v>0.16919999999999999</v>
      </c>
      <c r="BH8" s="238">
        <v>0.1744696</v>
      </c>
      <c r="BI8" s="238">
        <v>0.17489171264760331</v>
      </c>
      <c r="BJ8" s="238">
        <v>0.17264352354333112</v>
      </c>
      <c r="BK8" s="238">
        <v>0.19094404100811618</v>
      </c>
      <c r="BL8" s="238">
        <v>0.20386742472472416</v>
      </c>
      <c r="BM8" s="238">
        <v>0.3175582127123977</v>
      </c>
      <c r="BN8" s="238">
        <v>0.22158382149535552</v>
      </c>
      <c r="BO8" s="238">
        <v>0.19597810610315311</v>
      </c>
      <c r="BP8" s="238">
        <v>0.2467</v>
      </c>
      <c r="BQ8" s="238">
        <v>0.39574626172564314</v>
      </c>
      <c r="BR8" s="238">
        <v>0.36015297080496222</v>
      </c>
      <c r="BS8" s="238">
        <v>0.33170073954457158</v>
      </c>
      <c r="BT8" s="238">
        <v>0.19951727929704344</v>
      </c>
      <c r="BU8" s="238">
        <v>0.23635769595190642</v>
      </c>
      <c r="BV8" s="238">
        <v>0.20954531429693415</v>
      </c>
      <c r="BW8" s="238">
        <v>0.1924889203438005</v>
      </c>
      <c r="BX8" s="238">
        <v>0.23796468667974821</v>
      </c>
      <c r="BY8" s="238">
        <v>0.21107694631762913</v>
      </c>
      <c r="BZ8" s="238">
        <v>0.16900000000000001</v>
      </c>
      <c r="CA8" s="238">
        <v>0.17399999999999999</v>
      </c>
      <c r="CB8" s="238">
        <v>0.20203275306882368</v>
      </c>
      <c r="CC8" s="238">
        <v>0.18138375756670302</v>
      </c>
      <c r="CD8" s="238">
        <v>0.20061032863849765</v>
      </c>
      <c r="CE8" s="238">
        <v>0.2209371417596466</v>
      </c>
      <c r="CF8" s="238"/>
      <c r="CG8" s="238"/>
      <c r="CH8" s="238"/>
    </row>
    <row r="9" spans="1:86" x14ac:dyDescent="0.25">
      <c r="A9" s="58" t="s">
        <v>35</v>
      </c>
      <c r="B9" s="238">
        <v>0.14530000000000001</v>
      </c>
      <c r="C9" s="529">
        <v>0.1336</v>
      </c>
      <c r="D9" s="529">
        <v>0.1331</v>
      </c>
      <c r="E9" s="505">
        <v>0.13769999999999999</v>
      </c>
      <c r="F9" s="238">
        <v>0.12970000000000001</v>
      </c>
      <c r="G9" s="529">
        <v>0.125</v>
      </c>
      <c r="H9" s="529">
        <v>0.1444</v>
      </c>
      <c r="I9" s="505">
        <v>0.13270000000000001</v>
      </c>
      <c r="J9" s="507">
        <v>0.13597780566643236</v>
      </c>
      <c r="K9" s="238">
        <v>0.1497</v>
      </c>
      <c r="L9" s="529">
        <v>0.19650000000000001</v>
      </c>
      <c r="M9" s="529">
        <v>0.13469999999999999</v>
      </c>
      <c r="N9" s="505">
        <v>0.1459</v>
      </c>
      <c r="O9" s="507">
        <v>0.13869820842811359</v>
      </c>
      <c r="P9" s="238">
        <v>0.1429</v>
      </c>
      <c r="Q9" s="529">
        <v>0.1547</v>
      </c>
      <c r="R9" s="529">
        <v>0.14580000000000001</v>
      </c>
      <c r="S9" s="505">
        <v>0.14835484684515129</v>
      </c>
      <c r="T9" s="507">
        <v>0.14451948918474258</v>
      </c>
      <c r="U9" s="238">
        <v>0.14729999999999999</v>
      </c>
      <c r="V9" s="529">
        <v>0.1419</v>
      </c>
      <c r="W9" s="529">
        <v>0.14280000000000001</v>
      </c>
      <c r="X9" s="505">
        <v>0.14410000000000001</v>
      </c>
      <c r="Y9" s="238">
        <v>0.18529999999999999</v>
      </c>
      <c r="Z9" s="529">
        <v>0.1835</v>
      </c>
      <c r="AA9" s="529">
        <v>0.16020000000000001</v>
      </c>
      <c r="AB9" s="505">
        <v>0.18129999999999999</v>
      </c>
      <c r="AC9" s="507">
        <v>0.1551280795647049</v>
      </c>
      <c r="AD9" s="238">
        <v>0.1328</v>
      </c>
      <c r="AE9" s="529">
        <v>7.8899999999999998E-2</v>
      </c>
      <c r="AF9" s="529">
        <v>0.2676</v>
      </c>
      <c r="AG9" s="505">
        <v>0.24510000000000001</v>
      </c>
      <c r="AH9" s="201">
        <v>0.16124776898113669</v>
      </c>
      <c r="AI9" s="238">
        <v>0.27100000000000002</v>
      </c>
      <c r="AJ9" s="529">
        <v>0.27739999999999998</v>
      </c>
      <c r="AK9" s="529">
        <v>0.25840000000000002</v>
      </c>
      <c r="AL9" s="505">
        <v>0.25531182999919322</v>
      </c>
      <c r="AM9" s="507">
        <v>0.19307140474501108</v>
      </c>
      <c r="AN9" s="238">
        <v>0.25040000000000001</v>
      </c>
      <c r="AO9" s="529">
        <v>0.253</v>
      </c>
      <c r="AP9" s="529">
        <v>0.26319999999999999</v>
      </c>
      <c r="AQ9" s="505">
        <v>0.25530000000000003</v>
      </c>
      <c r="AR9" s="238">
        <v>0.26569999999999999</v>
      </c>
      <c r="AS9" s="529">
        <v>0.27850000000000003</v>
      </c>
      <c r="AT9" s="529">
        <v>0.18998000000000001</v>
      </c>
      <c r="AU9" s="505">
        <v>0.26188</v>
      </c>
      <c r="AV9" s="507">
        <v>0.25724141532872141</v>
      </c>
      <c r="AW9" s="238">
        <v>0.22090000000000001</v>
      </c>
      <c r="AX9" s="529">
        <v>7.0247933884297523E-2</v>
      </c>
      <c r="AY9" s="529">
        <v>0.28660000000000002</v>
      </c>
      <c r="AZ9" s="505">
        <v>0.27200000000000002</v>
      </c>
      <c r="BA9" s="201">
        <v>0.25806348074258484</v>
      </c>
      <c r="BB9" s="238">
        <v>0.33065014647781332</v>
      </c>
      <c r="BC9" s="529">
        <v>0.32337255268882598</v>
      </c>
      <c r="BD9" s="529">
        <v>0.3081667164030637</v>
      </c>
      <c r="BE9" s="505">
        <v>0.30085656007682715</v>
      </c>
      <c r="BF9" s="507">
        <v>0.27359359512460463</v>
      </c>
      <c r="BG9" s="238">
        <v>0.27947799385875127</v>
      </c>
      <c r="BH9" s="238">
        <v>0.296846</v>
      </c>
      <c r="BI9" s="238">
        <v>0.30179880086494992</v>
      </c>
      <c r="BJ9" s="238">
        <v>0.29182559806041541</v>
      </c>
      <c r="BK9" s="238">
        <v>0.3167391640217736</v>
      </c>
      <c r="BL9" s="238">
        <v>0.36932515337423316</v>
      </c>
      <c r="BM9" s="238">
        <v>0.32281808622502628</v>
      </c>
      <c r="BN9" s="238">
        <v>0.29912242484595758</v>
      </c>
      <c r="BO9" s="238">
        <v>0.29610403733356172</v>
      </c>
      <c r="BP9" s="238">
        <v>0.30869999999999997</v>
      </c>
      <c r="BQ9" s="238">
        <v>0.39279588336192112</v>
      </c>
      <c r="BR9" s="238">
        <v>0.40259740259740268</v>
      </c>
      <c r="BS9" s="238">
        <v>0.38647508171988948</v>
      </c>
      <c r="BT9" s="238">
        <v>0.31131103715655362</v>
      </c>
      <c r="BU9" s="238">
        <v>0.30359147025813693</v>
      </c>
      <c r="BV9" s="238">
        <v>0.26603201171670682</v>
      </c>
      <c r="BW9" s="238">
        <v>0.27236988291599007</v>
      </c>
      <c r="BX9" s="238">
        <v>0.30131467023855085</v>
      </c>
      <c r="BY9" s="238">
        <v>0.30767273936083106</v>
      </c>
      <c r="BZ9" s="238">
        <v>0.29528489086270432</v>
      </c>
      <c r="CA9" s="238">
        <v>0.29699999999999999</v>
      </c>
      <c r="CB9" s="238">
        <v>0.29118002416431732</v>
      </c>
      <c r="CC9" s="238">
        <v>0.29452161712402519</v>
      </c>
      <c r="CD9" s="238">
        <v>0.28239532861225003</v>
      </c>
      <c r="CE9" s="238">
        <v>0.31376716808371485</v>
      </c>
      <c r="CF9" s="238"/>
      <c r="CG9" s="238"/>
      <c r="CH9" s="238"/>
    </row>
    <row r="10" spans="1:86" x14ac:dyDescent="0.25">
      <c r="A10" s="10" t="s">
        <v>77</v>
      </c>
      <c r="B10" s="238"/>
      <c r="C10" s="529"/>
      <c r="D10" s="529"/>
      <c r="E10" s="25"/>
      <c r="F10" s="238"/>
      <c r="G10" s="529"/>
      <c r="H10" s="529"/>
      <c r="I10" s="25"/>
      <c r="J10" s="26"/>
      <c r="K10" s="238"/>
      <c r="L10" s="529"/>
      <c r="M10" s="529"/>
      <c r="N10" s="25"/>
      <c r="O10" s="26"/>
      <c r="P10" s="238"/>
      <c r="Q10" s="529"/>
      <c r="R10" s="529"/>
      <c r="S10" s="25"/>
      <c r="T10" s="26"/>
      <c r="U10" s="238"/>
      <c r="V10" s="529"/>
      <c r="W10" s="529"/>
      <c r="X10" s="25"/>
      <c r="Y10" s="238"/>
      <c r="Z10" s="529"/>
      <c r="AA10" s="529"/>
      <c r="AB10" s="25"/>
      <c r="AC10" s="26"/>
      <c r="AD10" s="238"/>
      <c r="AE10" s="529"/>
      <c r="AF10" s="529"/>
      <c r="AG10" s="25"/>
      <c r="AI10" s="238"/>
      <c r="AJ10" s="529"/>
      <c r="AK10" s="529"/>
      <c r="AL10" s="25"/>
      <c r="AM10" s="26"/>
      <c r="AN10" s="238"/>
      <c r="AO10" s="529"/>
      <c r="AP10" s="529"/>
      <c r="AQ10" s="25"/>
      <c r="AR10" s="238"/>
      <c r="AS10" s="529"/>
      <c r="AT10" s="529"/>
      <c r="AU10" s="25"/>
      <c r="AV10" s="507"/>
      <c r="AW10" s="238"/>
      <c r="AX10" s="529"/>
      <c r="AY10" s="529"/>
      <c r="AZ10" s="25"/>
      <c r="BB10" s="238"/>
      <c r="BC10" s="529"/>
      <c r="BD10" s="529"/>
      <c r="BE10" s="25"/>
      <c r="BF10" s="26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</row>
    <row r="11" spans="1:86" x14ac:dyDescent="0.25">
      <c r="A11" s="58" t="s">
        <v>36</v>
      </c>
      <c r="B11" s="506">
        <v>0.23960000000000001</v>
      </c>
      <c r="C11" s="507">
        <v>0.2455</v>
      </c>
      <c r="D11" s="507">
        <v>0.25180000000000002</v>
      </c>
      <c r="E11" s="505">
        <v>0.2452</v>
      </c>
      <c r="F11" s="506">
        <v>0.24129999999999999</v>
      </c>
      <c r="G11" s="507">
        <v>0.24429999999999999</v>
      </c>
      <c r="H11" s="507">
        <v>0.2351</v>
      </c>
      <c r="I11" s="505">
        <v>0.2409</v>
      </c>
      <c r="J11" s="507">
        <v>0.25159999999999999</v>
      </c>
      <c r="K11" s="506">
        <v>0.2702</v>
      </c>
      <c r="L11" s="507">
        <v>0.29630000000000001</v>
      </c>
      <c r="M11" s="507">
        <v>0.27089999999999997</v>
      </c>
      <c r="N11" s="505">
        <v>0.27560000000000001</v>
      </c>
      <c r="O11" s="507">
        <v>0.25459722767784337</v>
      </c>
      <c r="P11" s="506">
        <v>0.2747</v>
      </c>
      <c r="Q11" s="507">
        <v>0.2581</v>
      </c>
      <c r="R11" s="507">
        <v>0.25330000000000003</v>
      </c>
      <c r="S11" s="505">
        <v>0.26040000000000002</v>
      </c>
      <c r="T11" s="507">
        <v>0.252</v>
      </c>
      <c r="U11" s="506">
        <v>0.2455</v>
      </c>
      <c r="V11" s="507">
        <v>0.24579999999999999</v>
      </c>
      <c r="W11" s="507">
        <v>0.25090000000000001</v>
      </c>
      <c r="X11" s="505">
        <v>0.24740000000000001</v>
      </c>
      <c r="Y11" s="506">
        <v>0.2525</v>
      </c>
      <c r="Z11" s="507">
        <v>0.25769999999999998</v>
      </c>
      <c r="AA11" s="507">
        <v>0.2782</v>
      </c>
      <c r="AB11" s="505">
        <v>0.25940000000000002</v>
      </c>
      <c r="AC11" s="507">
        <v>0.25159999999999999</v>
      </c>
      <c r="AD11" s="506">
        <v>0.27110000000000001</v>
      </c>
      <c r="AE11" s="507">
        <v>0.29010000000000002</v>
      </c>
      <c r="AF11" s="507">
        <v>0.28460000000000002</v>
      </c>
      <c r="AG11" s="505">
        <v>0.28350000000000003</v>
      </c>
      <c r="AH11" s="201">
        <v>0.2555</v>
      </c>
      <c r="AI11" s="506">
        <v>0.26469999999999999</v>
      </c>
      <c r="AJ11" s="507">
        <v>0.24440000000000001</v>
      </c>
      <c r="AK11" s="507">
        <v>0.24041999999999999</v>
      </c>
      <c r="AL11" s="505">
        <v>0.24779999999999999</v>
      </c>
      <c r="AM11" s="201">
        <v>0.25319999999999998</v>
      </c>
      <c r="AN11" s="506">
        <v>0.22704478547522303</v>
      </c>
      <c r="AO11" s="507">
        <v>0.2037010751925056</v>
      </c>
      <c r="AP11" s="507">
        <v>0.248</v>
      </c>
      <c r="AQ11" s="505">
        <v>0.23400000000000001</v>
      </c>
      <c r="AR11" s="506">
        <v>0.22570000000000001</v>
      </c>
      <c r="AS11" s="507">
        <v>0.22599</v>
      </c>
      <c r="AT11" s="507">
        <v>0.25180000000000002</v>
      </c>
      <c r="AU11" s="507">
        <v>0.24905363636363637</v>
      </c>
      <c r="AV11" s="507">
        <v>0.23953827328607691</v>
      </c>
      <c r="AW11" s="506">
        <v>0.23293920491574341</v>
      </c>
      <c r="AX11" s="506">
        <v>0.24950436161776365</v>
      </c>
      <c r="AY11" s="507">
        <v>0.2621</v>
      </c>
      <c r="AZ11" s="505">
        <v>0.2661</v>
      </c>
      <c r="BA11" s="201">
        <v>0.24060000000000001</v>
      </c>
      <c r="BB11" s="506">
        <v>0.24587458745874585</v>
      </c>
      <c r="BC11" s="506">
        <v>0.23818251533742332</v>
      </c>
      <c r="BD11" s="506">
        <v>0.2341279396420258</v>
      </c>
      <c r="BE11" s="505">
        <v>0.24775909969918344</v>
      </c>
      <c r="BF11" s="507">
        <v>0.24276242825616728</v>
      </c>
      <c r="BG11" s="506">
        <v>0.226227727926647</v>
      </c>
      <c r="BH11" s="506">
        <v>0.22826350000000001</v>
      </c>
      <c r="BI11" s="506">
        <v>0.23421885268670775</v>
      </c>
      <c r="BJ11" s="506">
        <v>0.22936342456793046</v>
      </c>
      <c r="BK11" s="506">
        <v>0.22430390053177507</v>
      </c>
      <c r="BL11" s="506">
        <v>0.22689040897724691</v>
      </c>
      <c r="BM11" s="506">
        <v>0.24100704770440384</v>
      </c>
      <c r="BN11" s="506">
        <v>0.47573456828631921</v>
      </c>
      <c r="BO11" s="506">
        <v>0.32638598329947222</v>
      </c>
      <c r="BP11" s="506">
        <v>0.2432</v>
      </c>
      <c r="BQ11" s="506">
        <v>0.25187043019894573</v>
      </c>
      <c r="BR11" s="506">
        <v>0.24479445362119906</v>
      </c>
      <c r="BS11" s="506">
        <v>0.24605176549385691</v>
      </c>
      <c r="BT11" s="506">
        <v>0.2307733746733098</v>
      </c>
      <c r="BU11" s="506">
        <v>0.24701603254367069</v>
      </c>
      <c r="BV11" s="506">
        <v>0.23746737499377724</v>
      </c>
      <c r="BW11" s="506">
        <v>0.23806881243063263</v>
      </c>
      <c r="BX11" s="506">
        <v>0.24090930566830265</v>
      </c>
      <c r="BY11" s="506">
        <v>0.23415854717831378</v>
      </c>
      <c r="BZ11" s="506">
        <v>0.25659941338547682</v>
      </c>
      <c r="CA11" s="506">
        <v>0.23235722640618905</v>
      </c>
      <c r="CB11" s="506">
        <v>0.22189924383776882</v>
      </c>
      <c r="CC11" s="506">
        <v>0.2372231910474705</v>
      </c>
      <c r="CD11" s="506">
        <v>0.22101634220466626</v>
      </c>
      <c r="CE11" s="506">
        <v>0.93329100485042793</v>
      </c>
      <c r="CF11" s="506"/>
      <c r="CG11" s="506"/>
      <c r="CH11" s="506"/>
    </row>
    <row r="12" spans="1:86" x14ac:dyDescent="0.25">
      <c r="A12" s="58" t="s">
        <v>39</v>
      </c>
      <c r="B12" s="506">
        <v>1.4999999999999999E-2</v>
      </c>
      <c r="C12" s="507">
        <v>0.16</v>
      </c>
      <c r="D12" s="507">
        <v>1.7000000000000001E-2</v>
      </c>
      <c r="E12" s="505">
        <v>1.6E-2</v>
      </c>
      <c r="F12" s="506">
        <v>1.7000000000000001E-2</v>
      </c>
      <c r="G12" s="507">
        <v>1.9900000000000001E-2</v>
      </c>
      <c r="H12" s="507">
        <v>2.2499999999999999E-2</v>
      </c>
      <c r="I12" s="505">
        <v>1.9199999999999998E-2</v>
      </c>
      <c r="J12" s="507">
        <v>1.728643460793166E-2</v>
      </c>
      <c r="K12" s="506">
        <v>0</v>
      </c>
      <c r="L12" s="507">
        <v>0</v>
      </c>
      <c r="M12" s="507">
        <v>0</v>
      </c>
      <c r="N12" s="505">
        <v>0</v>
      </c>
      <c r="O12" s="507">
        <v>1.4715445469305971E-2</v>
      </c>
      <c r="P12" s="506">
        <v>0</v>
      </c>
      <c r="Q12" s="507">
        <v>0</v>
      </c>
      <c r="R12" s="507">
        <v>0</v>
      </c>
      <c r="S12" s="505">
        <v>0</v>
      </c>
      <c r="T12" s="507">
        <v>1.023215443867052E-2</v>
      </c>
      <c r="U12" s="506">
        <v>0</v>
      </c>
      <c r="V12" s="507">
        <v>0</v>
      </c>
      <c r="W12" s="507">
        <v>0</v>
      </c>
      <c r="X12" s="505">
        <v>0</v>
      </c>
      <c r="Y12" s="506">
        <v>0</v>
      </c>
      <c r="Z12" s="507">
        <v>0</v>
      </c>
      <c r="AA12" s="507">
        <v>0</v>
      </c>
      <c r="AB12" s="505">
        <v>0</v>
      </c>
      <c r="AC12" s="513">
        <v>0</v>
      </c>
      <c r="AD12" s="506">
        <v>0</v>
      </c>
      <c r="AE12" s="507">
        <v>0</v>
      </c>
      <c r="AF12" s="507">
        <v>0</v>
      </c>
      <c r="AG12" s="505">
        <v>0</v>
      </c>
      <c r="AH12" s="507">
        <v>0</v>
      </c>
      <c r="AI12" s="506">
        <v>0</v>
      </c>
      <c r="AJ12" s="507">
        <v>0</v>
      </c>
      <c r="AK12" s="507">
        <v>0</v>
      </c>
      <c r="AL12" s="505">
        <v>0</v>
      </c>
      <c r="AM12" s="507">
        <v>0</v>
      </c>
      <c r="AN12" s="506">
        <v>0</v>
      </c>
      <c r="AO12" s="507">
        <v>0</v>
      </c>
      <c r="AP12" s="507">
        <v>0</v>
      </c>
      <c r="AQ12" s="505">
        <v>0</v>
      </c>
      <c r="AR12" s="506">
        <v>0</v>
      </c>
      <c r="AS12" s="507">
        <v>0</v>
      </c>
      <c r="AT12" s="507">
        <v>0</v>
      </c>
      <c r="AU12" s="505">
        <v>0</v>
      </c>
      <c r="AV12" s="507">
        <v>0</v>
      </c>
      <c r="AW12" s="506">
        <v>0</v>
      </c>
      <c r="AX12" s="507">
        <v>0</v>
      </c>
      <c r="AY12" s="507">
        <v>0</v>
      </c>
      <c r="AZ12" s="505">
        <v>0</v>
      </c>
      <c r="BA12" s="507">
        <v>0</v>
      </c>
      <c r="BB12" s="506">
        <v>0</v>
      </c>
      <c r="BC12" s="507">
        <v>0</v>
      </c>
      <c r="BD12" s="507">
        <v>0</v>
      </c>
      <c r="BE12" s="505">
        <v>0</v>
      </c>
      <c r="BF12" s="507">
        <v>0</v>
      </c>
      <c r="BG12" s="506">
        <v>0</v>
      </c>
      <c r="BH12" s="506">
        <v>0</v>
      </c>
      <c r="BI12" s="506">
        <v>0</v>
      </c>
      <c r="BJ12" s="506">
        <v>0</v>
      </c>
      <c r="BK12" s="506">
        <v>0</v>
      </c>
      <c r="BL12" s="506">
        <v>0</v>
      </c>
      <c r="BM12" s="506">
        <v>0</v>
      </c>
      <c r="BN12" s="506">
        <v>0</v>
      </c>
      <c r="BO12" s="506">
        <v>0</v>
      </c>
      <c r="BP12" s="506">
        <v>0</v>
      </c>
      <c r="BQ12" s="506">
        <v>0</v>
      </c>
      <c r="BR12" s="506">
        <v>0</v>
      </c>
      <c r="BS12" s="506">
        <v>0</v>
      </c>
      <c r="BT12" s="506">
        <v>0</v>
      </c>
      <c r="BU12" s="506">
        <v>0</v>
      </c>
      <c r="BV12" s="506">
        <v>0</v>
      </c>
      <c r="BW12" s="506">
        <v>0</v>
      </c>
      <c r="BX12" s="506">
        <v>0</v>
      </c>
      <c r="BY12" s="506">
        <v>0</v>
      </c>
      <c r="BZ12" s="506">
        <v>0</v>
      </c>
      <c r="CA12" s="506">
        <v>0</v>
      </c>
      <c r="CB12" s="506">
        <v>0</v>
      </c>
      <c r="CC12" s="506">
        <v>0</v>
      </c>
      <c r="CD12" s="506">
        <v>0</v>
      </c>
      <c r="CE12" s="506">
        <v>0</v>
      </c>
      <c r="CF12" s="506"/>
      <c r="CG12" s="506"/>
      <c r="CH12" s="506"/>
    </row>
    <row r="13" spans="1:86" x14ac:dyDescent="0.25">
      <c r="A13" s="10" t="s">
        <v>80</v>
      </c>
      <c r="B13" s="238"/>
      <c r="C13" s="529"/>
      <c r="D13" s="529"/>
      <c r="E13" s="25"/>
      <c r="F13" s="238"/>
      <c r="G13" s="529"/>
      <c r="H13" s="529"/>
      <c r="I13" s="25"/>
      <c r="J13" s="26"/>
      <c r="K13" s="238"/>
      <c r="L13" s="529"/>
      <c r="M13" s="529"/>
      <c r="N13" s="25"/>
      <c r="O13" s="26"/>
      <c r="P13" s="238"/>
      <c r="Q13" s="529"/>
      <c r="R13" s="529"/>
      <c r="S13" s="25"/>
      <c r="T13" s="26"/>
      <c r="U13" s="238"/>
      <c r="V13" s="529"/>
      <c r="W13" s="529"/>
      <c r="X13" s="25"/>
      <c r="Y13" s="238"/>
      <c r="Z13" s="529"/>
      <c r="AA13" s="529"/>
      <c r="AB13" s="25"/>
      <c r="AC13" s="26"/>
      <c r="AD13" s="238"/>
      <c r="AE13" s="529"/>
      <c r="AF13" s="529"/>
      <c r="AG13" s="25"/>
      <c r="AI13" s="238"/>
      <c r="AJ13" s="529"/>
      <c r="AK13" s="529"/>
      <c r="AL13" s="25"/>
      <c r="AM13" s="26"/>
      <c r="AN13" s="238"/>
      <c r="AO13" s="529"/>
      <c r="AP13" s="529"/>
      <c r="AQ13" s="25"/>
      <c r="AR13" s="238"/>
      <c r="AS13" s="529"/>
      <c r="AT13" s="529"/>
      <c r="AU13" s="25"/>
      <c r="AV13" s="26"/>
      <c r="AW13" s="238"/>
      <c r="AX13" s="529"/>
      <c r="AY13" s="529"/>
      <c r="AZ13" s="25"/>
      <c r="BB13" s="238"/>
      <c r="BC13" s="529"/>
      <c r="BD13" s="529"/>
      <c r="BE13" s="25"/>
      <c r="BF13" s="26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</row>
    <row r="14" spans="1:86" x14ac:dyDescent="0.25">
      <c r="A14" s="58" t="s">
        <v>44</v>
      </c>
      <c r="B14" s="238">
        <v>0</v>
      </c>
      <c r="C14" s="529">
        <v>0</v>
      </c>
      <c r="D14" s="529">
        <v>0</v>
      </c>
      <c r="E14" s="505">
        <v>0</v>
      </c>
      <c r="F14" s="238">
        <v>0</v>
      </c>
      <c r="G14" s="529">
        <v>0</v>
      </c>
      <c r="H14" s="529">
        <v>0</v>
      </c>
      <c r="I14" s="505">
        <v>0</v>
      </c>
      <c r="J14" s="507">
        <v>0</v>
      </c>
      <c r="K14" s="238">
        <v>0</v>
      </c>
      <c r="L14" s="529">
        <v>0</v>
      </c>
      <c r="M14" s="529">
        <v>0</v>
      </c>
      <c r="N14" s="505">
        <v>0</v>
      </c>
      <c r="O14" s="507">
        <v>0</v>
      </c>
      <c r="P14" s="238">
        <v>0</v>
      </c>
      <c r="Q14" s="529">
        <v>0</v>
      </c>
      <c r="R14" s="529">
        <v>0</v>
      </c>
      <c r="S14" s="505">
        <v>0</v>
      </c>
      <c r="T14" s="507">
        <v>0</v>
      </c>
      <c r="U14" s="238">
        <v>0</v>
      </c>
      <c r="V14" s="529">
        <v>0</v>
      </c>
      <c r="W14" s="529">
        <v>0</v>
      </c>
      <c r="X14" s="505">
        <v>0</v>
      </c>
      <c r="Y14" s="238">
        <v>0</v>
      </c>
      <c r="Z14" s="529">
        <v>0</v>
      </c>
      <c r="AA14" s="529">
        <v>0</v>
      </c>
      <c r="AB14" s="505">
        <v>0</v>
      </c>
      <c r="AC14" s="507">
        <v>0</v>
      </c>
      <c r="AD14" s="238">
        <v>0</v>
      </c>
      <c r="AE14" s="529">
        <v>0</v>
      </c>
      <c r="AF14" s="529">
        <v>0</v>
      </c>
      <c r="AG14" s="505">
        <v>0</v>
      </c>
      <c r="AH14" s="507">
        <v>0</v>
      </c>
      <c r="AI14" s="238">
        <v>0</v>
      </c>
      <c r="AJ14" s="529">
        <v>0</v>
      </c>
      <c r="AK14" s="529">
        <v>0</v>
      </c>
      <c r="AL14" s="505">
        <v>0</v>
      </c>
      <c r="AM14" s="507">
        <v>0</v>
      </c>
      <c r="AN14" s="238">
        <v>0</v>
      </c>
      <c r="AO14" s="529">
        <v>0</v>
      </c>
      <c r="AP14" s="529">
        <v>0</v>
      </c>
      <c r="AQ14" s="505">
        <v>0</v>
      </c>
      <c r="AR14" s="238">
        <v>0</v>
      </c>
      <c r="AS14" s="529">
        <v>0</v>
      </c>
      <c r="AT14" s="529">
        <v>0</v>
      </c>
      <c r="AU14" s="505">
        <v>0</v>
      </c>
      <c r="AV14" s="507">
        <v>0</v>
      </c>
      <c r="AW14" s="238">
        <v>0</v>
      </c>
      <c r="AX14" s="529">
        <v>0</v>
      </c>
      <c r="AY14" s="529">
        <v>0</v>
      </c>
      <c r="AZ14" s="505">
        <v>0</v>
      </c>
      <c r="BA14" s="507">
        <v>0</v>
      </c>
      <c r="BB14" s="238">
        <v>0</v>
      </c>
      <c r="BC14" s="529">
        <v>0</v>
      </c>
      <c r="BD14" s="529">
        <v>0</v>
      </c>
      <c r="BE14" s="505">
        <v>0</v>
      </c>
      <c r="BF14" s="507">
        <v>0</v>
      </c>
      <c r="BG14" s="238">
        <v>0</v>
      </c>
      <c r="BH14" s="238">
        <v>0</v>
      </c>
      <c r="BI14" s="238">
        <v>0</v>
      </c>
      <c r="BJ14" s="238">
        <v>0</v>
      </c>
      <c r="BK14" s="238">
        <v>0</v>
      </c>
      <c r="BL14" s="238">
        <v>0</v>
      </c>
      <c r="BM14" s="238">
        <v>0</v>
      </c>
      <c r="BN14" s="238">
        <v>0</v>
      </c>
      <c r="BO14" s="238">
        <v>0</v>
      </c>
      <c r="BP14" s="238">
        <v>0</v>
      </c>
      <c r="BQ14" s="238">
        <v>0</v>
      </c>
      <c r="BR14" s="238">
        <v>0</v>
      </c>
      <c r="BS14" s="238">
        <v>0</v>
      </c>
      <c r="BT14" s="238">
        <v>0</v>
      </c>
      <c r="BU14" s="238">
        <v>0</v>
      </c>
      <c r="BV14" s="238">
        <v>0</v>
      </c>
      <c r="BW14" s="238">
        <v>0</v>
      </c>
      <c r="BX14" s="238">
        <v>0</v>
      </c>
      <c r="BY14" s="238">
        <v>0</v>
      </c>
      <c r="BZ14" s="238">
        <v>0</v>
      </c>
      <c r="CA14" s="238">
        <v>0</v>
      </c>
      <c r="CB14" s="238">
        <v>0</v>
      </c>
      <c r="CC14" s="238">
        <v>0</v>
      </c>
      <c r="CD14" s="238">
        <v>0</v>
      </c>
      <c r="CE14" s="238">
        <v>0</v>
      </c>
      <c r="CF14" s="238"/>
      <c r="CG14" s="238"/>
      <c r="CH14" s="238"/>
    </row>
    <row r="15" spans="1:86" x14ac:dyDescent="0.25">
      <c r="A15" s="10" t="s">
        <v>81</v>
      </c>
      <c r="B15" s="238"/>
      <c r="C15" s="529"/>
      <c r="D15" s="529"/>
      <c r="E15" s="25"/>
      <c r="F15" s="238"/>
      <c r="G15" s="529"/>
      <c r="H15" s="529"/>
      <c r="I15" s="25"/>
      <c r="J15" s="26"/>
      <c r="K15" s="238"/>
      <c r="L15" s="529"/>
      <c r="M15" s="529"/>
      <c r="N15" s="25"/>
      <c r="O15" s="26"/>
      <c r="P15" s="238"/>
      <c r="Q15" s="529"/>
      <c r="R15" s="529"/>
      <c r="S15" s="25"/>
      <c r="T15" s="26"/>
      <c r="U15" s="238"/>
      <c r="V15" s="529"/>
      <c r="W15" s="529"/>
      <c r="X15" s="25"/>
      <c r="Y15" s="238"/>
      <c r="Z15" s="529"/>
      <c r="AA15" s="529"/>
      <c r="AB15" s="25"/>
      <c r="AC15" s="26"/>
      <c r="AD15" s="238"/>
      <c r="AE15" s="529"/>
      <c r="AF15" s="529"/>
      <c r="AG15" s="25"/>
      <c r="AI15" s="238"/>
      <c r="AJ15" s="529"/>
      <c r="AK15" s="529"/>
      <c r="AL15" s="25"/>
      <c r="AM15" s="26"/>
      <c r="AN15" s="238"/>
      <c r="AO15" s="529"/>
      <c r="AP15" s="529"/>
      <c r="AQ15" s="25"/>
      <c r="AR15" s="238"/>
      <c r="AS15" s="529"/>
      <c r="AT15" s="529"/>
      <c r="AU15" s="25"/>
      <c r="AV15" s="26"/>
      <c r="AW15" s="238"/>
      <c r="AX15" s="529"/>
      <c r="AY15" s="529"/>
      <c r="AZ15" s="25"/>
      <c r="BB15" s="238"/>
      <c r="BC15" s="529"/>
      <c r="BD15" s="529"/>
      <c r="BE15" s="25"/>
      <c r="BF15" s="26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</row>
    <row r="16" spans="1:86" x14ac:dyDescent="0.25">
      <c r="A16" s="58" t="s">
        <v>48</v>
      </c>
      <c r="B16" s="238">
        <v>0.17169999999999999</v>
      </c>
      <c r="C16" s="529">
        <v>0.16550000000000001</v>
      </c>
      <c r="D16" s="529">
        <v>0.16520000000000001</v>
      </c>
      <c r="E16" s="27">
        <v>0.16789999999999999</v>
      </c>
      <c r="F16" s="238">
        <v>0.18459999999999999</v>
      </c>
      <c r="G16" s="529">
        <v>0.31740000000000002</v>
      </c>
      <c r="H16" s="529">
        <v>0.47860000000000003</v>
      </c>
      <c r="I16" s="27">
        <v>0.25490000000000002</v>
      </c>
      <c r="J16" s="207">
        <v>0.18824146819621099</v>
      </c>
      <c r="K16" s="238">
        <v>0.40079999999999999</v>
      </c>
      <c r="L16" s="529">
        <v>0.55600000000000005</v>
      </c>
      <c r="M16" s="529">
        <v>0.28299999999999997</v>
      </c>
      <c r="N16" s="27">
        <v>0.36020000000000002</v>
      </c>
      <c r="O16" s="509">
        <v>0.20605761925714197</v>
      </c>
      <c r="P16" s="238">
        <v>0.27900000000000003</v>
      </c>
      <c r="Q16" s="529">
        <v>0.1716</v>
      </c>
      <c r="R16" s="529">
        <v>0.2031</v>
      </c>
      <c r="S16" s="27">
        <v>0.20990866970061323</v>
      </c>
      <c r="T16" s="207">
        <v>0.20753238224641404</v>
      </c>
      <c r="U16" s="238">
        <v>0.2024</v>
      </c>
      <c r="V16" s="529">
        <v>0.2</v>
      </c>
      <c r="W16" s="529">
        <v>0.21129999999999999</v>
      </c>
      <c r="X16" s="27">
        <v>0.2041</v>
      </c>
      <c r="Y16" s="238">
        <v>0.22650000000000001</v>
      </c>
      <c r="Z16" s="529">
        <v>0.36399999999999999</v>
      </c>
      <c r="AA16" s="529">
        <v>0.45779999999999998</v>
      </c>
      <c r="AB16" s="27">
        <v>0.2918</v>
      </c>
      <c r="AC16" s="207">
        <v>0.22395127474546855</v>
      </c>
      <c r="AD16" s="238">
        <v>0.45169999999999999</v>
      </c>
      <c r="AE16" s="529">
        <v>0.45140000000000002</v>
      </c>
      <c r="AF16" s="529">
        <v>0.3614</v>
      </c>
      <c r="AG16" s="27">
        <v>0.40100000000000002</v>
      </c>
      <c r="AH16" s="509">
        <v>0.24103033239004884</v>
      </c>
      <c r="AI16" s="238">
        <v>0.20349999999999999</v>
      </c>
      <c r="AJ16" s="529">
        <v>0.2228</v>
      </c>
      <c r="AK16" s="529">
        <v>0.20069999999999999</v>
      </c>
      <c r="AL16" s="27">
        <v>0.25491324324960229</v>
      </c>
      <c r="AM16" s="207">
        <v>0.24631706492793229</v>
      </c>
      <c r="AN16" s="238">
        <v>0.30499999999999999</v>
      </c>
      <c r="AO16" s="529">
        <v>0.2631</v>
      </c>
      <c r="AP16" s="529">
        <v>0.26279999999999998</v>
      </c>
      <c r="AQ16" s="27">
        <v>0.27979999999999999</v>
      </c>
      <c r="AR16" s="238">
        <v>0.210044848688071</v>
      </c>
      <c r="AS16" s="529">
        <v>2.76E-2</v>
      </c>
      <c r="AT16" s="207">
        <v>-0.77500000000000002</v>
      </c>
      <c r="AU16" s="507">
        <v>4.7100000000000003E-2</v>
      </c>
      <c r="AV16" s="207">
        <v>0.22851441313825993</v>
      </c>
      <c r="AW16" s="238">
        <v>-0.74209999999999998</v>
      </c>
      <c r="AX16" s="529">
        <v>-0.80100000000000005</v>
      </c>
      <c r="AY16" s="529">
        <v>0.06</v>
      </c>
      <c r="AZ16" s="27">
        <v>-0.28420000000000001</v>
      </c>
      <c r="BA16" s="509">
        <v>0.1764</v>
      </c>
      <c r="BB16" s="238">
        <v>0.20663413246380932</v>
      </c>
      <c r="BC16" s="220">
        <v>0.30656556097833404</v>
      </c>
      <c r="BD16" s="220">
        <v>0.3323828931506555</v>
      </c>
      <c r="BE16" s="27">
        <v>0.29670000000000002</v>
      </c>
      <c r="BF16" s="207">
        <v>0.21911897599295571</v>
      </c>
      <c r="BG16" s="238">
        <v>0.26393238020255522</v>
      </c>
      <c r="BH16" s="238">
        <v>0.23622914</v>
      </c>
      <c r="BI16" s="238">
        <v>0.22226512608786053</v>
      </c>
      <c r="BJ16" s="238">
        <v>0.2443465825619601</v>
      </c>
      <c r="BK16" s="238">
        <v>0.21327201563378631</v>
      </c>
      <c r="BL16" s="238">
        <v>9.9182349389576221E-2</v>
      </c>
      <c r="BM16" s="238">
        <v>-0.25681163014165709</v>
      </c>
      <c r="BN16" s="238">
        <v>0.13364589126557147</v>
      </c>
      <c r="BO16" s="238">
        <v>0.14950505130324837</v>
      </c>
      <c r="BP16" s="768">
        <v>-0.26640000000000003</v>
      </c>
      <c r="BQ16" s="238">
        <v>-0.35286567164179106</v>
      </c>
      <c r="BR16" s="238">
        <v>0.24369472649852603</v>
      </c>
      <c r="BS16" s="238">
        <v>3.2119338356672016E-2</v>
      </c>
      <c r="BT16" s="238">
        <v>0.20749626027465454</v>
      </c>
      <c r="BU16" s="238">
        <v>0.22237129842721953</v>
      </c>
      <c r="BV16" s="238">
        <v>0.27569007382398458</v>
      </c>
      <c r="BW16" s="238">
        <v>0.26516186851520357</v>
      </c>
      <c r="BX16" s="238">
        <v>0.29670000000000002</v>
      </c>
      <c r="BY16" s="238">
        <v>0.21911897599295571</v>
      </c>
      <c r="BZ16" s="238">
        <v>0.20214368764581925</v>
      </c>
      <c r="CA16" s="238">
        <v>0.13286290189992039</v>
      </c>
      <c r="CB16" s="238">
        <v>0.11339071693179344</v>
      </c>
      <c r="CC16" s="238">
        <v>0.1551843164610909</v>
      </c>
      <c r="CD16" s="238">
        <v>0.20110224727583867</v>
      </c>
      <c r="CE16" s="238">
        <v>0.12670244566387842</v>
      </c>
      <c r="CF16" s="238"/>
      <c r="CG16" s="238"/>
      <c r="CH16" s="238"/>
    </row>
    <row r="17" spans="1:86" x14ac:dyDescent="0.25">
      <c r="A17" s="11" t="s">
        <v>75</v>
      </c>
      <c r="B17" s="238">
        <v>0.29759999999999998</v>
      </c>
      <c r="C17" s="529">
        <v>0.30259999999999998</v>
      </c>
      <c r="D17" s="529">
        <v>0.20150000000000001</v>
      </c>
      <c r="E17" s="505">
        <v>0.2455</v>
      </c>
      <c r="F17" s="238">
        <v>0.31950000000000001</v>
      </c>
      <c r="G17" s="529">
        <v>0.30790000000000001</v>
      </c>
      <c r="H17" s="529">
        <v>0.35039999999999999</v>
      </c>
      <c r="I17" s="505">
        <v>0.31769999999999998</v>
      </c>
      <c r="J17" s="507">
        <v>0.26225658989123479</v>
      </c>
      <c r="K17" s="238">
        <v>0</v>
      </c>
      <c r="L17" s="529">
        <v>0</v>
      </c>
      <c r="M17" s="529">
        <v>0.35699999999999998</v>
      </c>
      <c r="N17" s="505">
        <v>0.35699999999999998</v>
      </c>
      <c r="O17" s="521">
        <v>0.26694883231397126</v>
      </c>
      <c r="P17" s="238">
        <v>0.37059999999999998</v>
      </c>
      <c r="Q17" s="529">
        <v>0.33779999999999999</v>
      </c>
      <c r="R17" s="529">
        <v>0.28510000000000002</v>
      </c>
      <c r="S17" s="505">
        <v>0.32421795893658883</v>
      </c>
      <c r="T17" s="507">
        <v>0.28508998138338248</v>
      </c>
      <c r="U17" s="238">
        <v>0.32779999999999998</v>
      </c>
      <c r="V17" s="529">
        <v>0.31969999999999998</v>
      </c>
      <c r="W17" s="529">
        <v>0.311</v>
      </c>
      <c r="X17" s="505">
        <v>0.32</v>
      </c>
      <c r="Y17" s="238">
        <v>0.38129999999999997</v>
      </c>
      <c r="Z17" s="529">
        <v>0.23039999999999999</v>
      </c>
      <c r="AA17" s="529">
        <v>0.37030000000000002</v>
      </c>
      <c r="AB17" s="505">
        <v>0.32940000000000003</v>
      </c>
      <c r="AC17" s="507">
        <v>0.32267742409642491</v>
      </c>
      <c r="AD17" s="238">
        <v>0</v>
      </c>
      <c r="AE17" s="529">
        <v>0</v>
      </c>
      <c r="AF17" s="529">
        <v>0.301038753495805</v>
      </c>
      <c r="AG17" s="505">
        <v>0.301038753495805</v>
      </c>
      <c r="AH17" s="521">
        <v>0.32104198686495056</v>
      </c>
      <c r="AI17" s="238">
        <v>0.31869999999999998</v>
      </c>
      <c r="AJ17" s="529">
        <v>0.32450000000000001</v>
      </c>
      <c r="AK17" s="529">
        <v>0.30659999999999998</v>
      </c>
      <c r="AL17" s="505">
        <v>0.30521121420732311</v>
      </c>
      <c r="AM17" s="507">
        <v>0.31521886132713173</v>
      </c>
      <c r="AN17" s="238">
        <v>0.30930000000000002</v>
      </c>
      <c r="AO17" s="220">
        <v>0.3125</v>
      </c>
      <c r="AP17" s="529">
        <v>0.315</v>
      </c>
      <c r="AQ17" s="505">
        <v>0.312</v>
      </c>
      <c r="AR17" s="238">
        <v>0.32469999999999999</v>
      </c>
      <c r="AS17" s="529">
        <v>0.3483</v>
      </c>
      <c r="AT17" s="529">
        <v>0.19670000000000001</v>
      </c>
      <c r="AU17" s="505">
        <v>0.19889999999999999</v>
      </c>
      <c r="AV17" s="507">
        <v>0.28148481959007826</v>
      </c>
      <c r="AW17" s="238">
        <v>0</v>
      </c>
      <c r="AX17" s="529">
        <v>0</v>
      </c>
      <c r="AY17" s="529">
        <v>0.35930000000000001</v>
      </c>
      <c r="AZ17" s="505">
        <v>0.3538</v>
      </c>
      <c r="BA17" s="521">
        <v>0.28764608050540474</v>
      </c>
      <c r="BB17" s="238">
        <v>0.3417</v>
      </c>
      <c r="BC17" s="529">
        <v>0.3214801733825654</v>
      </c>
      <c r="BD17" s="529">
        <v>0.30099999999999999</v>
      </c>
      <c r="BE17" s="505">
        <v>0.31950000000000001</v>
      </c>
      <c r="BF17" s="507">
        <v>0.31869999999999998</v>
      </c>
      <c r="BG17" s="238">
        <v>0.38241046739057127</v>
      </c>
      <c r="BH17" s="238">
        <v>0.39421157600000001</v>
      </c>
      <c r="BI17" s="238">
        <v>0.34852047815010778</v>
      </c>
      <c r="BJ17" s="238">
        <v>0.3777937069744246</v>
      </c>
      <c r="BK17" s="238">
        <v>0.39071611849778404</v>
      </c>
      <c r="BL17" s="238">
        <v>0.40039201710620098</v>
      </c>
      <c r="BM17" s="238">
        <v>0.27123107307439104</v>
      </c>
      <c r="BN17" s="238">
        <v>0.46995670995670996</v>
      </c>
      <c r="BO17" s="238">
        <v>0.41490668596334745</v>
      </c>
      <c r="BP17" s="768">
        <v>-20.475999999999999</v>
      </c>
      <c r="BQ17" s="238">
        <v>-2.3312101910828025</v>
      </c>
      <c r="BR17" s="238">
        <v>0.38514902363823234</v>
      </c>
      <c r="BS17" s="238">
        <v>0.1727282555282556</v>
      </c>
      <c r="BT17" s="238">
        <v>0.36503281324907161</v>
      </c>
      <c r="BU17" s="238">
        <v>0.41713120326308634</v>
      </c>
      <c r="BV17" s="238">
        <v>0.39439431446139106</v>
      </c>
      <c r="BW17" s="238">
        <v>0.32715108962045442</v>
      </c>
      <c r="BX17" s="238">
        <v>0.31950000000000001</v>
      </c>
      <c r="BY17" s="238">
        <v>0.31869999999999998</v>
      </c>
      <c r="BZ17" s="238">
        <v>0.35579384296091315</v>
      </c>
      <c r="CA17" s="238">
        <v>0.3984321745057941</v>
      </c>
      <c r="CB17" s="238">
        <v>0.42588452940723043</v>
      </c>
      <c r="CC17" s="238">
        <v>0.39225141336880609</v>
      </c>
      <c r="CD17" s="238">
        <v>0.53116279069767436</v>
      </c>
      <c r="CE17" s="238">
        <v>0.43880099916736048</v>
      </c>
      <c r="CF17" s="238"/>
      <c r="CG17" s="238"/>
      <c r="CH17" s="238"/>
    </row>
    <row r="18" spans="1:86" x14ac:dyDescent="0.25">
      <c r="A18" s="58" t="s">
        <v>70</v>
      </c>
      <c r="B18" s="238">
        <v>0.27100000000000002</v>
      </c>
      <c r="C18" s="529">
        <v>0.28100000000000003</v>
      </c>
      <c r="D18" s="529">
        <v>0.23899999999999999</v>
      </c>
      <c r="E18" s="505">
        <v>0.26600000000000001</v>
      </c>
      <c r="F18" s="238">
        <v>0.23100000000000001</v>
      </c>
      <c r="G18" s="529">
        <v>0.219</v>
      </c>
      <c r="H18" s="529">
        <v>0.67100000000000004</v>
      </c>
      <c r="I18" s="505">
        <v>0.26100000000000001</v>
      </c>
      <c r="J18" s="507">
        <v>0.26487423753139577</v>
      </c>
      <c r="K18" s="238">
        <v>0.75700000000000001</v>
      </c>
      <c r="L18" s="529">
        <v>0.76800000000000002</v>
      </c>
      <c r="M18" s="529">
        <v>0.23400000000000001</v>
      </c>
      <c r="N18" s="505">
        <v>0.27100000000000002</v>
      </c>
      <c r="O18" s="521">
        <v>0.26582964869775894</v>
      </c>
      <c r="P18" s="238">
        <v>0.33300000000000002</v>
      </c>
      <c r="Q18" s="529">
        <v>0.36299999999999999</v>
      </c>
      <c r="R18" s="529">
        <v>0.45600000000000002</v>
      </c>
      <c r="S18" s="505">
        <v>0.39612236718715116</v>
      </c>
      <c r="T18" s="507">
        <v>0.33873826368980159</v>
      </c>
      <c r="U18" s="238">
        <v>0.4</v>
      </c>
      <c r="V18" s="529">
        <v>0.317</v>
      </c>
      <c r="W18" s="529">
        <v>0.42799999999999999</v>
      </c>
      <c r="X18" s="505">
        <v>0.38300000000000001</v>
      </c>
      <c r="Y18" s="238">
        <v>0.33800000000000002</v>
      </c>
      <c r="Z18" s="529">
        <v>0.374</v>
      </c>
      <c r="AA18" s="529">
        <v>0.55100000000000005</v>
      </c>
      <c r="AB18" s="505">
        <v>0.377</v>
      </c>
      <c r="AC18" s="505">
        <v>0.38151115564365606</v>
      </c>
      <c r="AD18" s="238">
        <v>0.70900000000000007</v>
      </c>
      <c r="AE18" s="529">
        <v>0.80599999999999994</v>
      </c>
      <c r="AF18" s="529">
        <v>0.26100000000000001</v>
      </c>
      <c r="AG18" s="505">
        <v>0.33600000000000002</v>
      </c>
      <c r="AH18" s="521">
        <v>0.37820481747188955</v>
      </c>
      <c r="AI18" s="238">
        <v>0.377</v>
      </c>
      <c r="AJ18" s="529">
        <v>0.311</v>
      </c>
      <c r="AK18" s="529">
        <v>0.34100000000000003</v>
      </c>
      <c r="AL18" s="505">
        <v>0.33990426206505753</v>
      </c>
      <c r="AM18" s="507">
        <v>0.363473104828619</v>
      </c>
      <c r="AN18" s="238">
        <v>0.41799999999999998</v>
      </c>
      <c r="AO18" s="529">
        <v>0.39500000000000002</v>
      </c>
      <c r="AP18" s="529">
        <v>0.45700000000000002</v>
      </c>
      <c r="AQ18" s="505">
        <v>0.42299999999999999</v>
      </c>
      <c r="AR18" s="238">
        <v>0.35630000000000001</v>
      </c>
      <c r="AS18" s="529">
        <v>0.4672</v>
      </c>
      <c r="AT18" s="529">
        <v>0.511822</v>
      </c>
      <c r="AU18" s="505">
        <v>0.38916674000000001</v>
      </c>
      <c r="AV18" s="505">
        <v>0.41459554791528042</v>
      </c>
      <c r="AW18" s="238">
        <v>0.69786648313833444</v>
      </c>
      <c r="AX18" s="529">
        <v>0.90765171503957787</v>
      </c>
      <c r="AY18" s="529">
        <v>0.28599999999999998</v>
      </c>
      <c r="AZ18" s="505">
        <v>0.32200000000000001</v>
      </c>
      <c r="BA18" s="521">
        <v>0.40860831210560578</v>
      </c>
      <c r="BB18" s="238">
        <v>0.49126354613160927</v>
      </c>
      <c r="BC18" s="529">
        <v>0.33729150166089389</v>
      </c>
      <c r="BD18" s="529">
        <v>0.25040918209757773</v>
      </c>
      <c r="BE18" s="505">
        <v>0.26761013335204392</v>
      </c>
      <c r="BF18" s="507">
        <v>0.36016516127432902</v>
      </c>
      <c r="BG18" s="238">
        <v>0.34455820633132356</v>
      </c>
      <c r="BH18" s="238">
        <v>0.34266797751082984</v>
      </c>
      <c r="BI18" s="238">
        <v>0.32328908286355096</v>
      </c>
      <c r="BJ18" s="238">
        <v>0.33812271504506425</v>
      </c>
      <c r="BK18" s="238">
        <v>0.46955389124063829</v>
      </c>
      <c r="BL18" s="238">
        <v>0.44517310098716217</v>
      </c>
      <c r="BM18" s="238">
        <v>-5.1311454475801304</v>
      </c>
      <c r="BN18" s="238">
        <v>0.14098663258889627</v>
      </c>
      <c r="BO18" s="238">
        <v>0.34175852351782471</v>
      </c>
      <c r="BP18" s="768">
        <v>0.80830000000000002</v>
      </c>
      <c r="BQ18" s="238">
        <v>0.98098995695839297</v>
      </c>
      <c r="BR18" s="238">
        <v>0.35664433712416266</v>
      </c>
      <c r="BS18" s="238">
        <v>0.43031826199530709</v>
      </c>
      <c r="BT18" s="238">
        <v>0.38162912891044032</v>
      </c>
      <c r="BU18" s="238">
        <v>0.3973980157637374</v>
      </c>
      <c r="BV18" s="238">
        <v>0.3901958730491254</v>
      </c>
      <c r="BW18" s="238">
        <v>0.39757240726073151</v>
      </c>
      <c r="BX18" s="238">
        <v>0.40518233340019066</v>
      </c>
      <c r="BY18" s="238">
        <v>0.39065812040421005</v>
      </c>
      <c r="BZ18" s="238">
        <v>0.4058507960480775</v>
      </c>
      <c r="CA18" s="238">
        <v>0.34266797751082984</v>
      </c>
      <c r="CB18" s="238">
        <v>0.47297412349659163</v>
      </c>
      <c r="CC18" s="238">
        <v>0.40503058013561694</v>
      </c>
      <c r="CD18" s="238">
        <v>0.56096410273388675</v>
      </c>
      <c r="CE18" s="238">
        <v>3.0635467117931959E-3</v>
      </c>
      <c r="CF18" s="238"/>
      <c r="CG18" s="238"/>
      <c r="CH18" s="238"/>
    </row>
    <row r="19" spans="1:86" x14ac:dyDescent="0.25"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Z19" s="1"/>
      <c r="AI19" s="48"/>
      <c r="AJ19" s="48"/>
      <c r="AK19" s="48"/>
      <c r="AL19" s="48"/>
    </row>
    <row r="20" spans="1:86" x14ac:dyDescent="0.25">
      <c r="A20" s="2"/>
      <c r="E20" s="1"/>
    </row>
    <row r="21" spans="1:86" x14ac:dyDescent="0.25">
      <c r="A21" s="2"/>
    </row>
  </sheetData>
  <pageMargins left="0.7" right="0.7" top="0.75" bottom="0.75" header="0.3" footer="0.3"/>
  <pageSetup paperSize="9" scale="43" orientation="portrait" r:id="rId1"/>
  <colBreaks count="3" manualBreakCount="3">
    <brk id="20" max="1048575" man="1"/>
    <brk id="39" max="1048575" man="1"/>
    <brk id="60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Q94"/>
  <sheetViews>
    <sheetView showGridLines="0" view="pageBreakPreview" zoomScale="85" zoomScaleSheetLayoutView="85" workbookViewId="0">
      <pane xSplit="2" ySplit="3" topLeftCell="CU16" activePane="bottomRight" state="frozen"/>
      <selection activeCell="DK4" sqref="DK4"/>
      <selection pane="topRight" activeCell="DK4" sqref="DK4"/>
      <selection pane="bottomLeft" activeCell="DK4" sqref="DK4"/>
      <selection pane="bottomRight" activeCell="EP33" sqref="EP33"/>
    </sheetView>
  </sheetViews>
  <sheetFormatPr defaultColWidth="9.140625" defaultRowHeight="15" outlineLevelCol="1" x14ac:dyDescent="0.25"/>
  <cols>
    <col min="1" max="1" width="38.85546875" style="493" customWidth="1"/>
    <col min="2" max="2" width="11.28515625" style="740" customWidth="1"/>
    <col min="3" max="5" width="7.42578125" style="740" customWidth="1" outlineLevel="1"/>
    <col min="6" max="6" width="8.28515625" style="740" customWidth="1" outlineLevel="1"/>
    <col min="7" max="9" width="7.42578125" style="740" customWidth="1" outlineLevel="1"/>
    <col min="10" max="11" width="9" style="740" customWidth="1" outlineLevel="1"/>
    <col min="12" max="14" width="7.28515625" style="740" customWidth="1" outlineLevel="1"/>
    <col min="15" max="16" width="9.140625" style="740" customWidth="1" outlineLevel="1"/>
    <col min="17" max="19" width="7.28515625" style="740" customWidth="1" outlineLevel="1"/>
    <col min="20" max="20" width="8" style="740" customWidth="1" outlineLevel="1"/>
    <col min="21" max="21" width="9.140625" style="740" customWidth="1"/>
    <col min="22" max="31" width="9.140625" style="740" customWidth="1" outlineLevel="1"/>
    <col min="32" max="32" width="12.7109375" style="740" customWidth="1" outlineLevel="1"/>
    <col min="33" max="35" width="9.140625" style="740" customWidth="1" outlineLevel="1"/>
    <col min="36" max="36" width="10.85546875" style="740" customWidth="1" outlineLevel="1"/>
    <col min="37" max="38" width="7.28515625" style="740" customWidth="1" outlineLevel="1"/>
    <col min="39" max="39" width="8.140625" style="740" customWidth="1" outlineLevel="1"/>
    <col min="40" max="40" width="9.140625" style="740" customWidth="1"/>
    <col min="41" max="44" width="9.140625" style="493"/>
    <col min="45" max="45" width="9" style="493" customWidth="1"/>
    <col min="46" max="48" width="8.85546875" style="493" customWidth="1"/>
    <col min="49" max="49" width="8.5703125" style="493" customWidth="1"/>
    <col min="50" max="50" width="8.85546875" style="493" customWidth="1"/>
    <col min="51" max="51" width="8.28515625" style="493" customWidth="1"/>
    <col min="52" max="53" width="8.85546875" style="493" customWidth="1"/>
    <col min="54" max="56" width="11.140625" style="493" customWidth="1"/>
    <col min="57" max="57" width="12.140625" style="493" customWidth="1"/>
    <col min="58" max="58" width="10.7109375" style="493" customWidth="1"/>
    <col min="59" max="59" width="11.140625" style="493" customWidth="1"/>
    <col min="60" max="60" width="8.42578125" style="493" customWidth="1"/>
    <col min="61" max="63" width="9.28515625" style="493" customWidth="1"/>
    <col min="64" max="64" width="12.85546875" style="493" customWidth="1"/>
    <col min="65" max="70" width="10.28515625" style="493" customWidth="1"/>
    <col min="71" max="72" width="10.28515625" style="1" customWidth="1"/>
    <col min="73" max="73" width="10.28515625" style="207" customWidth="1"/>
    <col min="74" max="74" width="10.28515625" style="1" customWidth="1"/>
    <col min="75" max="75" width="9.28515625" style="1" customWidth="1"/>
    <col min="76" max="76" width="9.28515625" style="493" customWidth="1"/>
    <col min="77" max="78" width="10.28515625" style="493" customWidth="1"/>
    <col min="79" max="80" width="9.28515625" style="493" customWidth="1"/>
    <col min="81" max="81" width="10.28515625" style="493" customWidth="1"/>
    <col min="82" max="83" width="9.28515625" style="493" customWidth="1"/>
    <col min="84" max="84" width="10.28515625" style="493" customWidth="1"/>
    <col min="85" max="86" width="9.28515625" style="493" customWidth="1"/>
    <col min="87" max="87" width="10.28515625" style="493" customWidth="1"/>
    <col min="88" max="89" width="9.28515625" style="493" customWidth="1"/>
    <col min="90" max="90" width="10.28515625" style="493" customWidth="1"/>
    <col min="91" max="92" width="9.28515625" style="493" customWidth="1"/>
    <col min="93" max="93" width="10.28515625" style="493" customWidth="1"/>
    <col min="94" max="95" width="9.28515625" style="493" customWidth="1"/>
    <col min="96" max="106" width="9.140625" style="493" customWidth="1"/>
    <col min="107" max="107" width="10" style="493" customWidth="1"/>
    <col min="108" max="109" width="9.140625" style="493" customWidth="1"/>
    <col min="110" max="110" width="10" style="493" customWidth="1"/>
    <col min="111" max="112" width="9.140625" style="493" customWidth="1"/>
    <col min="113" max="113" width="10" style="493" customWidth="1"/>
    <col min="114" max="114" width="9.7109375" style="493" customWidth="1"/>
    <col min="115" max="115" width="9.140625" style="493" customWidth="1"/>
    <col min="116" max="116" width="10" style="493" customWidth="1"/>
    <col min="117" max="117" width="9.7109375" style="493" customWidth="1"/>
    <col min="118" max="118" width="9.140625" style="493" customWidth="1"/>
    <col min="119" max="119" width="10" style="493" customWidth="1"/>
    <col min="120" max="120" width="9.140625" style="493"/>
    <col min="121" max="121" width="11.28515625" style="493" customWidth="1"/>
    <col min="122" max="128" width="9.140625" style="493"/>
    <col min="129" max="129" width="9.140625" style="493" customWidth="1"/>
    <col min="130" max="16384" width="9.140625" style="493"/>
  </cols>
  <sheetData>
    <row r="1" spans="1:147" ht="28.5" customHeight="1" x14ac:dyDescent="0.25">
      <c r="AO1" s="801" t="s">
        <v>249</v>
      </c>
      <c r="AP1" s="801"/>
      <c r="AQ1" s="801"/>
      <c r="AR1" s="801"/>
      <c r="AS1" s="801"/>
      <c r="AT1" s="801"/>
      <c r="AU1" s="801"/>
      <c r="AV1" s="801"/>
      <c r="AW1" s="801"/>
      <c r="AX1" s="801"/>
      <c r="AY1" s="801"/>
      <c r="AZ1" s="801"/>
      <c r="BA1" s="801"/>
      <c r="BB1" s="801"/>
      <c r="BC1" s="801"/>
      <c r="BD1" s="801"/>
      <c r="BE1" s="801"/>
      <c r="BF1" s="801"/>
      <c r="BG1" s="801"/>
      <c r="BH1" s="801"/>
      <c r="BI1" s="801"/>
      <c r="BJ1" s="801"/>
      <c r="BK1" s="801"/>
      <c r="BL1" s="801"/>
      <c r="BM1" s="801"/>
      <c r="BN1" s="801"/>
      <c r="BO1" s="801"/>
      <c r="BP1" s="801"/>
      <c r="BQ1" s="801"/>
      <c r="BR1" s="801"/>
      <c r="BS1" s="955"/>
      <c r="BT1" s="955"/>
      <c r="BU1" s="801"/>
      <c r="BV1" s="955"/>
      <c r="BW1" s="955"/>
      <c r="BX1" s="819"/>
      <c r="BY1" s="819"/>
      <c r="BZ1" s="819"/>
      <c r="CA1" s="819"/>
      <c r="CB1" s="819"/>
      <c r="CC1" s="819"/>
      <c r="CD1" s="819"/>
      <c r="CE1" s="819"/>
      <c r="CF1" s="819"/>
      <c r="CG1" s="819"/>
      <c r="CH1" s="819"/>
      <c r="CI1" s="819"/>
      <c r="CJ1" s="819"/>
      <c r="CK1" s="819"/>
      <c r="CL1" s="819"/>
      <c r="CM1" s="819"/>
      <c r="CN1" s="819"/>
      <c r="CO1" s="819"/>
      <c r="CP1" s="819"/>
      <c r="CQ1" s="819"/>
    </row>
    <row r="2" spans="1:147" s="168" customFormat="1" ht="18.75" x14ac:dyDescent="0.25">
      <c r="A2" s="76"/>
      <c r="B2" s="800">
        <v>2010</v>
      </c>
      <c r="C2" s="799">
        <v>2011</v>
      </c>
      <c r="D2" s="802"/>
      <c r="E2" s="802"/>
      <c r="F2" s="802"/>
      <c r="G2" s="802"/>
      <c r="H2" s="802"/>
      <c r="I2" s="802"/>
      <c r="J2" s="800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0">
        <v>2011</v>
      </c>
      <c r="V2" s="799">
        <v>2012</v>
      </c>
      <c r="W2" s="802"/>
      <c r="X2" s="802"/>
      <c r="Y2" s="802"/>
      <c r="Z2" s="802"/>
      <c r="AA2" s="802"/>
      <c r="AB2" s="802"/>
      <c r="AC2" s="800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800">
        <v>2012</v>
      </c>
      <c r="AO2" s="799">
        <v>2013</v>
      </c>
      <c r="AP2" s="802"/>
      <c r="AQ2" s="802"/>
      <c r="AR2" s="802"/>
      <c r="AS2" s="802"/>
      <c r="AT2" s="802"/>
      <c r="AU2" s="802"/>
      <c r="AV2" s="800"/>
      <c r="AW2" s="802"/>
      <c r="AX2" s="802"/>
      <c r="AY2" s="802"/>
      <c r="AZ2" s="802"/>
      <c r="BA2" s="802"/>
      <c r="BB2" s="802"/>
      <c r="BC2" s="802"/>
      <c r="BD2" s="802"/>
      <c r="BE2" s="802"/>
      <c r="BF2" s="802"/>
      <c r="BG2" s="603" t="s">
        <v>261</v>
      </c>
      <c r="BH2" s="601"/>
      <c r="BI2" s="802"/>
      <c r="BJ2" s="803" t="s">
        <v>263</v>
      </c>
      <c r="BK2" s="804"/>
      <c r="BL2" s="802">
        <v>2014</v>
      </c>
      <c r="BM2" s="802"/>
      <c r="BN2" s="802"/>
      <c r="BO2" s="802"/>
      <c r="BP2" s="802"/>
      <c r="BQ2" s="802"/>
      <c r="BR2" s="802"/>
      <c r="BS2" s="956"/>
      <c r="BT2" s="957" t="s">
        <v>272</v>
      </c>
      <c r="BU2" s="601"/>
      <c r="BV2" s="956"/>
      <c r="BW2" s="957" t="s">
        <v>272</v>
      </c>
      <c r="BX2" s="601"/>
      <c r="BY2" s="802"/>
      <c r="BZ2" s="802"/>
      <c r="CA2" s="603" t="s">
        <v>272</v>
      </c>
      <c r="CB2" s="601"/>
      <c r="CC2" s="802"/>
      <c r="CD2" s="603" t="s">
        <v>272</v>
      </c>
      <c r="CE2" s="601"/>
      <c r="CF2" s="802"/>
      <c r="CG2" s="603" t="s">
        <v>272</v>
      </c>
      <c r="CH2" s="601"/>
      <c r="CI2" s="802"/>
      <c r="CJ2" s="603" t="s">
        <v>272</v>
      </c>
      <c r="CK2" s="601"/>
      <c r="CL2" s="802"/>
      <c r="CM2" s="603" t="s">
        <v>272</v>
      </c>
      <c r="CN2" s="601"/>
      <c r="CO2" s="802"/>
      <c r="CP2" s="603" t="s">
        <v>272</v>
      </c>
      <c r="CQ2" s="601"/>
      <c r="CR2" s="603"/>
      <c r="CS2" s="603" t="s">
        <v>272</v>
      </c>
      <c r="CT2" s="601"/>
      <c r="CU2" s="683"/>
      <c r="CV2" s="603" t="s">
        <v>272</v>
      </c>
      <c r="CW2" s="601"/>
      <c r="CX2" s="683"/>
      <c r="CY2" s="603" t="s">
        <v>272</v>
      </c>
      <c r="CZ2" s="601"/>
      <c r="DA2" s="683"/>
      <c r="DB2" s="603" t="s">
        <v>338</v>
      </c>
      <c r="DC2" s="601"/>
      <c r="DD2" s="683"/>
      <c r="DE2" s="603" t="s">
        <v>338</v>
      </c>
      <c r="DF2" s="601"/>
      <c r="DG2" s="683"/>
      <c r="DH2" s="603" t="s">
        <v>338</v>
      </c>
      <c r="DI2" s="601"/>
      <c r="DJ2" s="683"/>
      <c r="DK2" s="603" t="s">
        <v>338</v>
      </c>
      <c r="DL2" s="601"/>
      <c r="DM2" s="683"/>
      <c r="DN2" s="603" t="s">
        <v>338</v>
      </c>
      <c r="DO2" s="601"/>
      <c r="DP2" s="683"/>
      <c r="DQ2" s="603" t="s">
        <v>338</v>
      </c>
      <c r="DR2" s="601"/>
      <c r="DS2" s="685"/>
      <c r="DT2" s="603" t="s">
        <v>338</v>
      </c>
      <c r="DU2" s="601"/>
      <c r="DV2" s="685"/>
      <c r="DW2" s="603" t="s">
        <v>338</v>
      </c>
      <c r="DX2" s="601"/>
      <c r="DY2" s="685"/>
      <c r="DZ2" s="603" t="s">
        <v>338</v>
      </c>
      <c r="EA2" s="601"/>
    </row>
    <row r="3" spans="1:147" s="142" customFormat="1" ht="57.75" customHeight="1" x14ac:dyDescent="0.25">
      <c r="A3" s="215"/>
      <c r="B3" s="54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15" t="s">
        <v>107</v>
      </c>
      <c r="U3" s="815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15" t="s">
        <v>107</v>
      </c>
      <c r="AN3" s="815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15" t="s">
        <v>107</v>
      </c>
      <c r="BG3" s="600" t="s">
        <v>124</v>
      </c>
      <c r="BH3" s="601" t="s">
        <v>121</v>
      </c>
      <c r="BI3" s="815" t="s">
        <v>110</v>
      </c>
      <c r="BJ3" s="592" t="s">
        <v>124</v>
      </c>
      <c r="BK3" s="593" t="s">
        <v>121</v>
      </c>
      <c r="BL3" s="832" t="s">
        <v>323</v>
      </c>
      <c r="BM3" s="832" t="s">
        <v>324</v>
      </c>
      <c r="BN3" s="832" t="s">
        <v>325</v>
      </c>
      <c r="BO3" s="64" t="s">
        <v>3</v>
      </c>
      <c r="BP3" s="833" t="s">
        <v>326</v>
      </c>
      <c r="BQ3" s="833" t="s">
        <v>327</v>
      </c>
      <c r="BR3" s="833" t="s">
        <v>328</v>
      </c>
      <c r="BS3" s="958" t="s">
        <v>6</v>
      </c>
      <c r="BT3" s="959" t="s">
        <v>124</v>
      </c>
      <c r="BU3" s="601" t="s">
        <v>121</v>
      </c>
      <c r="BV3" s="967" t="s">
        <v>108</v>
      </c>
      <c r="BW3" s="959" t="s">
        <v>124</v>
      </c>
      <c r="BX3" s="601" t="s">
        <v>121</v>
      </c>
      <c r="BY3" s="834" t="s">
        <v>329</v>
      </c>
      <c r="BZ3" s="834" t="s">
        <v>330</v>
      </c>
      <c r="CA3" s="721" t="s">
        <v>124</v>
      </c>
      <c r="CB3" s="601" t="s">
        <v>121</v>
      </c>
      <c r="CC3" s="834" t="s">
        <v>331</v>
      </c>
      <c r="CD3" s="721" t="s">
        <v>124</v>
      </c>
      <c r="CE3" s="601" t="s">
        <v>121</v>
      </c>
      <c r="CF3" s="834" t="s">
        <v>103</v>
      </c>
      <c r="CG3" s="721" t="s">
        <v>124</v>
      </c>
      <c r="CH3" s="601" t="s">
        <v>121</v>
      </c>
      <c r="CI3" s="834" t="s">
        <v>109</v>
      </c>
      <c r="CJ3" s="721" t="s">
        <v>124</v>
      </c>
      <c r="CK3" s="601" t="s">
        <v>121</v>
      </c>
      <c r="CL3" s="834" t="s">
        <v>332</v>
      </c>
      <c r="CM3" s="721" t="s">
        <v>124</v>
      </c>
      <c r="CN3" s="601" t="s">
        <v>121</v>
      </c>
      <c r="CO3" s="834" t="s">
        <v>333</v>
      </c>
      <c r="CP3" s="721" t="s">
        <v>124</v>
      </c>
      <c r="CQ3" s="601" t="s">
        <v>121</v>
      </c>
      <c r="CR3" s="600" t="s">
        <v>335</v>
      </c>
      <c r="CS3" s="721" t="s">
        <v>124</v>
      </c>
      <c r="CT3" s="601" t="s">
        <v>121</v>
      </c>
      <c r="CU3" s="832" t="s">
        <v>107</v>
      </c>
      <c r="CV3" s="721" t="s">
        <v>124</v>
      </c>
      <c r="CW3" s="601" t="s">
        <v>121</v>
      </c>
      <c r="CX3" s="832" t="s">
        <v>334</v>
      </c>
      <c r="CY3" s="721" t="s">
        <v>124</v>
      </c>
      <c r="CZ3" s="601" t="s">
        <v>121</v>
      </c>
      <c r="DA3" s="832" t="s">
        <v>337</v>
      </c>
      <c r="DB3" s="721" t="s">
        <v>124</v>
      </c>
      <c r="DC3" s="601" t="s">
        <v>121</v>
      </c>
      <c r="DD3" s="832" t="s">
        <v>340</v>
      </c>
      <c r="DE3" s="721" t="s">
        <v>124</v>
      </c>
      <c r="DF3" s="601" t="s">
        <v>121</v>
      </c>
      <c r="DG3" s="832" t="s">
        <v>341</v>
      </c>
      <c r="DH3" s="721" t="s">
        <v>124</v>
      </c>
      <c r="DI3" s="601" t="s">
        <v>121</v>
      </c>
      <c r="DJ3" s="832" t="s">
        <v>3</v>
      </c>
      <c r="DK3" s="721" t="s">
        <v>124</v>
      </c>
      <c r="DL3" s="601" t="s">
        <v>121</v>
      </c>
      <c r="DM3" s="832" t="s">
        <v>342</v>
      </c>
      <c r="DN3" s="721" t="s">
        <v>124</v>
      </c>
      <c r="DO3" s="601" t="s">
        <v>121</v>
      </c>
      <c r="DP3" s="832" t="s">
        <v>373</v>
      </c>
      <c r="DQ3" s="721" t="s">
        <v>124</v>
      </c>
      <c r="DR3" s="601" t="s">
        <v>121</v>
      </c>
      <c r="DS3" s="846">
        <v>42156</v>
      </c>
      <c r="DT3" s="721" t="s">
        <v>124</v>
      </c>
      <c r="DU3" s="601" t="s">
        <v>121</v>
      </c>
      <c r="DV3" s="846" t="s">
        <v>375</v>
      </c>
      <c r="DW3" s="721" t="s">
        <v>124</v>
      </c>
      <c r="DX3" s="601" t="s">
        <v>121</v>
      </c>
      <c r="DY3" s="846" t="s">
        <v>374</v>
      </c>
      <c r="DZ3" s="721" t="s">
        <v>124</v>
      </c>
      <c r="EA3" s="601" t="s">
        <v>121</v>
      </c>
    </row>
    <row r="4" spans="1:147" x14ac:dyDescent="0.25">
      <c r="A4" s="4" t="s">
        <v>7</v>
      </c>
      <c r="B4" s="91">
        <v>30414.940999999999</v>
      </c>
      <c r="C4" s="169">
        <v>5019.0132999999996</v>
      </c>
      <c r="D4" s="170">
        <v>4209.6502999999993</v>
      </c>
      <c r="E4" s="171">
        <v>3786.5641329999999</v>
      </c>
      <c r="F4" s="171">
        <v>13015.227733</v>
      </c>
      <c r="G4" s="169">
        <v>2830.1214</v>
      </c>
      <c r="H4" s="170">
        <v>1585.7080000000001</v>
      </c>
      <c r="I4" s="171">
        <v>768.89</v>
      </c>
      <c r="J4" s="171">
        <v>5184.7194</v>
      </c>
      <c r="K4" s="172">
        <v>18199.947133000001</v>
      </c>
      <c r="L4" s="169">
        <v>566.95819999999992</v>
      </c>
      <c r="M4" s="170">
        <v>489.08799999999997</v>
      </c>
      <c r="N4" s="171">
        <v>859.06489999999997</v>
      </c>
      <c r="O4" s="170">
        <v>1915.1111000000001</v>
      </c>
      <c r="P4" s="172">
        <v>20115.058233000003</v>
      </c>
      <c r="Q4" s="169">
        <v>2314.9883290000002</v>
      </c>
      <c r="R4" s="170">
        <v>3729.6026999999995</v>
      </c>
      <c r="S4" s="171">
        <v>5157.5239999999994</v>
      </c>
      <c r="T4" s="170">
        <v>11202.115028999999</v>
      </c>
      <c r="U4" s="172">
        <v>31318.180999999997</v>
      </c>
      <c r="V4" s="169">
        <v>5475.8927999999996</v>
      </c>
      <c r="W4" s="170">
        <v>4690.2057000000004</v>
      </c>
      <c r="X4" s="171">
        <v>4007.535907</v>
      </c>
      <c r="Y4" s="171">
        <v>14168.293407000001</v>
      </c>
      <c r="Z4" s="169">
        <v>2879.4552000000003</v>
      </c>
      <c r="AA4" s="170">
        <v>1323.8489999999999</v>
      </c>
      <c r="AB4" s="171">
        <v>685.64100000000008</v>
      </c>
      <c r="AC4" s="171">
        <v>4885.570200000001</v>
      </c>
      <c r="AD4" s="172">
        <v>19053.863607000003</v>
      </c>
      <c r="AE4" s="169">
        <v>564.61410000000001</v>
      </c>
      <c r="AF4" s="170">
        <v>551.43900000000008</v>
      </c>
      <c r="AG4" s="171">
        <v>838.4461</v>
      </c>
      <c r="AH4" s="170">
        <v>1954.4992</v>
      </c>
      <c r="AI4" s="172">
        <v>21008.362807000001</v>
      </c>
      <c r="AJ4" s="169">
        <v>2381.4868459999998</v>
      </c>
      <c r="AK4" s="170">
        <v>3739.6426000000001</v>
      </c>
      <c r="AL4" s="171">
        <v>5197.1310000000003</v>
      </c>
      <c r="AM4" s="170">
        <v>11318.260446</v>
      </c>
      <c r="AN4" s="172">
        <v>32326.626252999999</v>
      </c>
      <c r="AO4" s="169">
        <v>5522.8799423264318</v>
      </c>
      <c r="AP4" s="170">
        <v>4509.1699000000008</v>
      </c>
      <c r="AQ4" s="171">
        <v>4028.6053000000002</v>
      </c>
      <c r="AR4" s="171">
        <v>14059.935142326432</v>
      </c>
      <c r="AS4" s="169">
        <v>2931.4911000000002</v>
      </c>
      <c r="AT4" s="170">
        <v>1527.3105</v>
      </c>
      <c r="AU4" s="171">
        <v>736.8999</v>
      </c>
      <c r="AV4" s="171">
        <v>5195.7725</v>
      </c>
      <c r="AW4" s="172">
        <v>19255.707642326433</v>
      </c>
      <c r="AX4" s="169">
        <v>564.70249999999987</v>
      </c>
      <c r="AY4" s="170">
        <v>528.96220000000005</v>
      </c>
      <c r="AZ4" s="171">
        <v>849.67099999999994</v>
      </c>
      <c r="BA4" s="170">
        <v>1943.2277000000004</v>
      </c>
      <c r="BB4" s="172">
        <v>21198.935342326433</v>
      </c>
      <c r="BC4" s="169">
        <v>2366.8953999999999</v>
      </c>
      <c r="BD4" s="170">
        <v>3502.6911999999998</v>
      </c>
      <c r="BE4" s="171">
        <v>4689.9399999999996</v>
      </c>
      <c r="BF4" s="171">
        <v>10558.9656</v>
      </c>
      <c r="BG4" s="171">
        <f>BF4-AM4</f>
        <v>-759.29484600000069</v>
      </c>
      <c r="BH4" s="645">
        <f>BG4/AM4</f>
        <v>-6.7085825566802884E-2</v>
      </c>
      <c r="BI4" s="170">
        <v>31754.365942326429</v>
      </c>
      <c r="BJ4" s="171">
        <f>BI4-AN4</f>
        <v>-572.26031067356962</v>
      </c>
      <c r="BK4" s="645">
        <f>BJ4/AN4</f>
        <v>-1.7702444610051514E-2</v>
      </c>
      <c r="BL4" s="169">
        <v>5341.7240000000002</v>
      </c>
      <c r="BM4" s="170">
        <v>4407.2309999999998</v>
      </c>
      <c r="BN4" s="171">
        <v>3735.7809999999995</v>
      </c>
      <c r="BO4" s="853">
        <v>13484.736000000001</v>
      </c>
      <c r="BP4" s="169">
        <v>2599.8631514156687</v>
      </c>
      <c r="BQ4" s="170">
        <v>1292.701</v>
      </c>
      <c r="BR4" s="171">
        <v>750.81399999999996</v>
      </c>
      <c r="BS4" s="960">
        <v>4643.378151415669</v>
      </c>
      <c r="BT4" s="961">
        <f>BS4-AV4</f>
        <v>-552.39434858433106</v>
      </c>
      <c r="BU4" s="645">
        <f>BT4/AV4</f>
        <v>-0.10631611537732474</v>
      </c>
      <c r="BV4" s="968">
        <v>18128.11415141567</v>
      </c>
      <c r="BW4" s="961">
        <f>BV4-AW4</f>
        <v>-1127.5934909107636</v>
      </c>
      <c r="BX4" s="645">
        <f>BW4/AW4</f>
        <v>-5.855892246889817E-2</v>
      </c>
      <c r="BY4" s="172">
        <v>600.29999999999995</v>
      </c>
      <c r="BZ4" s="172">
        <v>512.32399999999996</v>
      </c>
      <c r="CA4" s="602">
        <f>BZ4-AY4</f>
        <v>-16.638200000000097</v>
      </c>
      <c r="CB4" s="645">
        <f>CA4/AY4</f>
        <v>-3.145442150686778E-2</v>
      </c>
      <c r="CC4" s="172">
        <v>845.23300000000006</v>
      </c>
      <c r="CD4" s="602">
        <f>CC4-AZ4</f>
        <v>-4.4379999999998745</v>
      </c>
      <c r="CE4" s="645">
        <f>CD4/AZ4</f>
        <v>-5.2231981555212253E-3</v>
      </c>
      <c r="CF4" s="172">
        <v>1957.8269999999998</v>
      </c>
      <c r="CG4" s="170">
        <f>CF4-BA4</f>
        <v>14.599299999999403</v>
      </c>
      <c r="CH4" s="605">
        <f>CG4/BA4</f>
        <v>7.5129126658699851E-3</v>
      </c>
      <c r="CI4" s="172">
        <v>20085.941151415671</v>
      </c>
      <c r="CJ4" s="170">
        <f>CI4-BB4</f>
        <v>-1112.994190910762</v>
      </c>
      <c r="CK4" s="605">
        <f>CJ4/BB4</f>
        <v>-5.2502362639340869E-2</v>
      </c>
      <c r="CL4" s="172">
        <v>2380.6440000000002</v>
      </c>
      <c r="CM4" s="170">
        <f>CL4-BC4</f>
        <v>13.748600000000351</v>
      </c>
      <c r="CN4" s="605">
        <f>CM4/BC4</f>
        <v>5.8087062064510128E-3</v>
      </c>
      <c r="CO4" s="172">
        <v>3627.6660000000002</v>
      </c>
      <c r="CP4" s="170">
        <f>CO4-BD4</f>
        <v>124.97480000000041</v>
      </c>
      <c r="CQ4" s="605">
        <f>CP4/BD4</f>
        <v>3.5679651120829728E-2</v>
      </c>
      <c r="CR4" s="172">
        <v>5070.7269999999999</v>
      </c>
      <c r="CS4" s="170">
        <f>CR4-BE4</f>
        <v>380.78700000000026</v>
      </c>
      <c r="CT4" s="605">
        <f>CS4/BE4</f>
        <v>8.1192296703156183E-2</v>
      </c>
      <c r="CU4" s="172">
        <v>11079.037</v>
      </c>
      <c r="CV4" s="170">
        <f>CU4-BF4</f>
        <v>520.07140000000072</v>
      </c>
      <c r="CW4" s="605">
        <f>CV4/BF4</f>
        <v>4.9254010260247533E-2</v>
      </c>
      <c r="CX4" s="172">
        <v>31164.978151415664</v>
      </c>
      <c r="CY4" s="170">
        <f>CX4-BI4</f>
        <v>-589.38779091076503</v>
      </c>
      <c r="CZ4" s="605">
        <f>CY4/BI4</f>
        <v>-1.8560842687938884E-2</v>
      </c>
      <c r="DA4" s="172">
        <v>4972.8649999999998</v>
      </c>
      <c r="DB4" s="170">
        <f>DA4-BL4</f>
        <v>-368.85900000000038</v>
      </c>
      <c r="DC4" s="605">
        <f>DB4/BL4</f>
        <v>-6.9052425771155598E-2</v>
      </c>
      <c r="DD4" s="172">
        <v>3997.8919999999998</v>
      </c>
      <c r="DE4" s="170">
        <f>DD4-BM4</f>
        <v>-409.33899999999994</v>
      </c>
      <c r="DF4" s="605">
        <f>DE4/BM4</f>
        <v>-9.2878952793715594E-2</v>
      </c>
      <c r="DG4" s="172">
        <v>3612.3829999999998</v>
      </c>
      <c r="DH4" s="170">
        <f>DG4-BN4</f>
        <v>-123.39799999999968</v>
      </c>
      <c r="DI4" s="605">
        <f>DH4/BN4</f>
        <v>-3.3031379516090399E-2</v>
      </c>
      <c r="DJ4" s="850">
        <v>12583.14</v>
      </c>
      <c r="DK4" s="170">
        <f>DJ4-BO4</f>
        <v>-901.59600000000137</v>
      </c>
      <c r="DL4" s="605">
        <f>DK4/BO4</f>
        <v>-6.6860485811513201E-2</v>
      </c>
      <c r="DM4" s="172">
        <v>2813.3870000000002</v>
      </c>
      <c r="DN4" s="170">
        <f>DM4-BP4</f>
        <v>213.52384858433152</v>
      </c>
      <c r="DO4" s="605">
        <f>DN4/BP4</f>
        <v>8.212887992510845E-2</v>
      </c>
      <c r="DP4" s="172">
        <v>1387.5619999999999</v>
      </c>
      <c r="DQ4" s="170">
        <f>DP4-BQ4</f>
        <v>94.860999999999876</v>
      </c>
      <c r="DR4" s="605">
        <f>DQ4/BQ4</f>
        <v>7.3382011772250413E-2</v>
      </c>
      <c r="DS4" s="172">
        <v>742.46299999999997</v>
      </c>
      <c r="DT4" s="170">
        <f>DS4-BR4</f>
        <v>-8.3509999999999991</v>
      </c>
      <c r="DU4" s="605">
        <f>DT4/BR4</f>
        <v>-1.1122594943621189E-2</v>
      </c>
      <c r="DV4" s="950">
        <v>4943.4120000000003</v>
      </c>
      <c r="DW4" s="951">
        <f>DV4-BS4</f>
        <v>300.03384858433128</v>
      </c>
      <c r="DX4" s="605">
        <f>DW4/BS4</f>
        <v>6.4615424115922415E-2</v>
      </c>
      <c r="DY4" s="950">
        <v>17526.552</v>
      </c>
      <c r="DZ4" s="951">
        <f>DY4-BV4</f>
        <v>-601.56215141567009</v>
      </c>
      <c r="EA4" s="605">
        <f>DZ4/BV4</f>
        <v>-3.3183934434166867E-2</v>
      </c>
    </row>
    <row r="5" spans="1:147" x14ac:dyDescent="0.25">
      <c r="A5" s="30" t="s">
        <v>25</v>
      </c>
      <c r="B5" s="268">
        <v>22449.11</v>
      </c>
      <c r="C5" s="143">
        <v>3842.7280000000001</v>
      </c>
      <c r="D5" s="37">
        <v>3021.54</v>
      </c>
      <c r="E5" s="18">
        <v>2724.5</v>
      </c>
      <c r="F5" s="18">
        <v>9588.768</v>
      </c>
      <c r="G5" s="143">
        <v>1987.748</v>
      </c>
      <c r="H5" s="37">
        <v>946.87300000000005</v>
      </c>
      <c r="I5" s="18">
        <v>493.49599999999998</v>
      </c>
      <c r="J5" s="18">
        <v>3428.1170000000002</v>
      </c>
      <c r="K5" s="144">
        <v>13016.885</v>
      </c>
      <c r="L5" s="143">
        <v>438.55199999999991</v>
      </c>
      <c r="M5" s="37">
        <v>377.84399999999994</v>
      </c>
      <c r="N5" s="18">
        <v>534.20600000000002</v>
      </c>
      <c r="O5" s="37">
        <v>1350.6020000000001</v>
      </c>
      <c r="P5" s="144">
        <v>14367.487000000001</v>
      </c>
      <c r="Q5" s="143">
        <v>1487.9120000000003</v>
      </c>
      <c r="R5" s="37">
        <v>2563.0719999999997</v>
      </c>
      <c r="S5" s="18">
        <v>3677.9759999999997</v>
      </c>
      <c r="T5" s="37">
        <v>7728.9599999999991</v>
      </c>
      <c r="U5" s="144">
        <v>22096.447</v>
      </c>
      <c r="V5" s="143">
        <v>3966.6260000000002</v>
      </c>
      <c r="W5" s="37">
        <v>3306.4030000000002</v>
      </c>
      <c r="X5" s="18">
        <v>2728.7799999999997</v>
      </c>
      <c r="Y5" s="18">
        <v>10001.809000000001</v>
      </c>
      <c r="Z5" s="143">
        <v>1952.6170000000002</v>
      </c>
      <c r="AA5" s="37">
        <v>666.53499999999997</v>
      </c>
      <c r="AB5" s="18">
        <v>458.62900000000002</v>
      </c>
      <c r="AC5" s="18">
        <v>3077.7810000000009</v>
      </c>
      <c r="AD5" s="144">
        <v>13079.590000000002</v>
      </c>
      <c r="AE5" s="143">
        <v>436.81600000000003</v>
      </c>
      <c r="AF5" s="37">
        <v>422.42500000000007</v>
      </c>
      <c r="AG5" s="18">
        <v>516.45399999999995</v>
      </c>
      <c r="AH5" s="37">
        <v>1375.6949999999999</v>
      </c>
      <c r="AI5" s="144">
        <v>14455.285000000002</v>
      </c>
      <c r="AJ5" s="143">
        <v>1560.3509999999999</v>
      </c>
      <c r="AK5" s="37">
        <v>2585.8319999999999</v>
      </c>
      <c r="AL5" s="18">
        <v>3756.1780000000003</v>
      </c>
      <c r="AM5" s="37">
        <v>7902.3610000000008</v>
      </c>
      <c r="AN5" s="144">
        <v>22357.646000000001</v>
      </c>
      <c r="AO5" s="143">
        <v>3974.3050000000003</v>
      </c>
      <c r="AP5" s="37">
        <v>3161.7970000000005</v>
      </c>
      <c r="AQ5" s="18">
        <v>2768.837</v>
      </c>
      <c r="AR5" s="18">
        <v>9904.9390000000003</v>
      </c>
      <c r="AS5" s="143">
        <v>2001.9730000000002</v>
      </c>
      <c r="AT5" s="37">
        <v>858.95999999999992</v>
      </c>
      <c r="AU5" s="18">
        <v>490.87</v>
      </c>
      <c r="AV5" s="18">
        <v>3351.8029999999999</v>
      </c>
      <c r="AW5" s="144">
        <v>13256.742</v>
      </c>
      <c r="AX5" s="143">
        <v>444.05599999999993</v>
      </c>
      <c r="AY5" s="37">
        <v>402.09000000000003</v>
      </c>
      <c r="AZ5" s="18">
        <v>522.31499999999994</v>
      </c>
      <c r="BA5" s="37">
        <v>1368.4610000000002</v>
      </c>
      <c r="BB5" s="144">
        <v>14625.203000000001</v>
      </c>
      <c r="BC5" s="143">
        <v>1577.8240000000001</v>
      </c>
      <c r="BD5" s="37">
        <v>2407.681</v>
      </c>
      <c r="BE5" s="18">
        <v>3401.0589999999993</v>
      </c>
      <c r="BF5" s="18">
        <v>7386.5639999999994</v>
      </c>
      <c r="BG5" s="18">
        <f t="shared" ref="BG5:BG68" si="0">BF5-AM5</f>
        <v>-515.79700000000139</v>
      </c>
      <c r="BH5" s="646">
        <f t="shared" ref="BH5:BH68" si="1">BG5/AM5</f>
        <v>-6.5271252477582503E-2</v>
      </c>
      <c r="BI5" s="170">
        <v>22011.765999999996</v>
      </c>
      <c r="BJ5" s="170">
        <f t="shared" ref="BJ5:BJ68" si="2">BI5-AN5</f>
        <v>-345.88000000000466</v>
      </c>
      <c r="BK5" s="605">
        <f t="shared" ref="BK5:BK68" si="3">BJ5/AN5</f>
        <v>-1.5470322770116524E-2</v>
      </c>
      <c r="BL5" s="37">
        <v>3834.2510000000002</v>
      </c>
      <c r="BM5" s="37">
        <v>3194.7820000000002</v>
      </c>
      <c r="BN5" s="18">
        <v>2607.5389999999998</v>
      </c>
      <c r="BO5" s="676">
        <v>9636.5720000000001</v>
      </c>
      <c r="BP5" s="37">
        <v>1731.9770000000003</v>
      </c>
      <c r="BQ5" s="37">
        <v>657.24799999999993</v>
      </c>
      <c r="BR5" s="18">
        <v>508.46799999999996</v>
      </c>
      <c r="BS5" s="962">
        <v>2897.6930000000002</v>
      </c>
      <c r="BT5" s="962">
        <f t="shared" ref="BT5:BT68" si="4">BS5-AV5</f>
        <v>-454.10999999999967</v>
      </c>
      <c r="BU5" s="757">
        <f t="shared" ref="BU5:BU68" si="5">BT5/AV5</f>
        <v>-0.1354823060901848</v>
      </c>
      <c r="BV5" s="969">
        <v>12534.264999999999</v>
      </c>
      <c r="BW5" s="970">
        <f t="shared" ref="BW5:BW68" si="6">BV5-AW5</f>
        <v>-722.47700000000077</v>
      </c>
      <c r="BX5" s="605">
        <f t="shared" ref="BX5:BX68" si="7">BW5/AW5</f>
        <v>-5.4498835385044138E-2</v>
      </c>
      <c r="BY5" s="144">
        <v>463.97800000000001</v>
      </c>
      <c r="BZ5" s="144">
        <v>391.50799999999998</v>
      </c>
      <c r="CA5" s="170">
        <f t="shared" ref="CA5:CA68" si="8">BZ5-AY5</f>
        <v>-10.58200000000005</v>
      </c>
      <c r="CB5" s="605">
        <f t="shared" ref="CB5:CB68" si="9">CA5/AY5</f>
        <v>-2.6317491108955829E-2</v>
      </c>
      <c r="CC5" s="144">
        <v>528.37200000000007</v>
      </c>
      <c r="CD5" s="170">
        <f t="shared" ref="CD5:CD68" si="10">CC5-AZ5</f>
        <v>6.0570000000001301</v>
      </c>
      <c r="CE5" s="605">
        <f t="shared" ref="CE5:CE68" si="11">CD5/AZ5</f>
        <v>1.1596450417851546E-2</v>
      </c>
      <c r="CF5" s="144">
        <v>1383.8579999999997</v>
      </c>
      <c r="CG5" s="170">
        <f t="shared" ref="CG5:CG68" si="12">CF5-BA5</f>
        <v>15.39699999999948</v>
      </c>
      <c r="CH5" s="605">
        <f t="shared" ref="CH5:CH68" si="13">CG5/BA5</f>
        <v>1.1251325394000616E-2</v>
      </c>
      <c r="CI5" s="144">
        <v>13918.123</v>
      </c>
      <c r="CJ5" s="170">
        <f t="shared" ref="CJ5:CJ68" si="14">CI5-BB5</f>
        <v>-707.08000000000175</v>
      </c>
      <c r="CK5" s="605">
        <f t="shared" ref="CK5:CK68" si="15">CJ5/BB5</f>
        <v>-4.8346679358912265E-2</v>
      </c>
      <c r="CL5" s="144">
        <v>1611.7649999999999</v>
      </c>
      <c r="CM5" s="170">
        <f t="shared" ref="CM5:CM68" si="16">CL5-BC5</f>
        <v>33.940999999999804</v>
      </c>
      <c r="CN5" s="605">
        <f t="shared" ref="CN5:CN68" si="17">CM5/BC5</f>
        <v>2.1511271219096555E-2</v>
      </c>
      <c r="CO5" s="144">
        <v>2527.9990000000003</v>
      </c>
      <c r="CP5" s="170">
        <f t="shared" ref="CP5:CP68" si="18">CO5-BD5</f>
        <v>120.31800000000021</v>
      </c>
      <c r="CQ5" s="605">
        <f t="shared" ref="CQ5:CQ68" si="19">CP5/BD5</f>
        <v>4.9972566963812984E-2</v>
      </c>
      <c r="CR5" s="144">
        <v>3686.1899999999996</v>
      </c>
      <c r="CS5" s="170">
        <f t="shared" ref="CS5:CS68" si="20">CR5-BE5</f>
        <v>285.13100000000031</v>
      </c>
      <c r="CT5" s="605">
        <f t="shared" ref="CT5:CT68" si="21">CS5/BE5</f>
        <v>8.3835946391991545E-2</v>
      </c>
      <c r="CU5" s="144">
        <v>7825.9539999999997</v>
      </c>
      <c r="CV5" s="170">
        <f t="shared" ref="CV5:CV68" si="22">CU5-BF5</f>
        <v>439.39000000000033</v>
      </c>
      <c r="CW5" s="605">
        <f t="shared" ref="CW5:CW68" si="23">CV5/BF5</f>
        <v>5.9485032553701606E-2</v>
      </c>
      <c r="CX5" s="144">
        <v>21744.076999999997</v>
      </c>
      <c r="CY5" s="170">
        <f t="shared" ref="CY5:CY56" si="24">CX5-BI5</f>
        <v>-267.68899999999849</v>
      </c>
      <c r="CZ5" s="605">
        <f t="shared" ref="CZ5:CZ56" si="25">CY5/BI5</f>
        <v>-1.2161177799182426E-2</v>
      </c>
      <c r="DA5" s="144">
        <v>3607.3019999999997</v>
      </c>
      <c r="DB5" s="170">
        <f t="shared" ref="DB5:DB68" si="26">DA5-BL5</f>
        <v>-226.94900000000052</v>
      </c>
      <c r="DC5" s="605">
        <f t="shared" ref="DC5:DC68" si="27">DB5/BL5</f>
        <v>-5.918991740499005E-2</v>
      </c>
      <c r="DD5" s="144">
        <v>2853.5469999999996</v>
      </c>
      <c r="DE5" s="170">
        <f t="shared" ref="DE5:DE68" si="28">DD5-BM5</f>
        <v>-341.23500000000058</v>
      </c>
      <c r="DF5" s="605">
        <f t="shared" ref="DF5:DF68" si="29">DE5/BM5</f>
        <v>-0.10681010472702067</v>
      </c>
      <c r="DG5" s="144">
        <v>2495.1379999999999</v>
      </c>
      <c r="DH5" s="170">
        <f t="shared" ref="DH5:DH68" si="30">DG5-BN5</f>
        <v>-112.40099999999984</v>
      </c>
      <c r="DI5" s="605">
        <f t="shared" ref="DI5:DI68" si="31">DH5/BN5</f>
        <v>-4.3106162554040359E-2</v>
      </c>
      <c r="DJ5" s="851">
        <v>8955.9869999999992</v>
      </c>
      <c r="DK5" s="170">
        <f t="shared" ref="DK5:DK68" si="32">DJ5-BO5</f>
        <v>-680.58500000000095</v>
      </c>
      <c r="DL5" s="605">
        <f t="shared" ref="DL5:DL68" si="33">DK5/BO5</f>
        <v>-7.0625218179244748E-2</v>
      </c>
      <c r="DM5" s="144">
        <v>1932.0420000000001</v>
      </c>
      <c r="DN5" s="170">
        <f t="shared" ref="DN5:DN68" si="34">DM5-BP5</f>
        <v>200.06499999999983</v>
      </c>
      <c r="DO5" s="605">
        <f t="shared" ref="DO5:DO68" si="35">DN5/BP5</f>
        <v>0.11551250391893182</v>
      </c>
      <c r="DP5" s="144">
        <v>763.83800000000008</v>
      </c>
      <c r="DQ5" s="170">
        <f t="shared" ref="DQ5:DQ68" si="36">DP5-BQ5</f>
        <v>106.59000000000015</v>
      </c>
      <c r="DR5" s="605">
        <f t="shared" ref="DR5:DR68" si="37">DQ5/BQ5</f>
        <v>0.162176225716929</v>
      </c>
      <c r="DS5" s="952">
        <v>530.18200000000002</v>
      </c>
      <c r="DT5" s="951">
        <f t="shared" ref="DT5:DT68" si="38">DS5-BR5</f>
        <v>21.714000000000055</v>
      </c>
      <c r="DU5" s="605">
        <f t="shared" ref="DU5:DU68" si="39">DT5/BR5</f>
        <v>4.2704752314796715E-2</v>
      </c>
      <c r="DV5" s="952">
        <v>3226.0619999999999</v>
      </c>
      <c r="DW5" s="951">
        <f t="shared" ref="DW5:DW68" si="40">DV5-BS5</f>
        <v>328.36899999999969</v>
      </c>
      <c r="DX5" s="605">
        <f t="shared" ref="DX5:DX68" si="41">DW5/BS5</f>
        <v>0.11332083833587604</v>
      </c>
      <c r="DY5" s="952">
        <v>12182.048999999999</v>
      </c>
      <c r="DZ5" s="951">
        <f t="shared" ref="DZ5:DZ68" si="42">DY5-BV5</f>
        <v>-352.21600000000035</v>
      </c>
      <c r="EA5" s="605">
        <f t="shared" ref="EA5:EA68" si="43">DZ5/BV5</f>
        <v>-2.8100251590340589E-2</v>
      </c>
    </row>
    <row r="6" spans="1:147" ht="16.899999999999999" customHeight="1" x14ac:dyDescent="0.25">
      <c r="A6" s="8" t="s">
        <v>26</v>
      </c>
      <c r="B6" s="269">
        <v>2356.5750000000003</v>
      </c>
      <c r="C6" s="733">
        <v>350.78199999999998</v>
      </c>
      <c r="D6" s="734">
        <v>284.423</v>
      </c>
      <c r="E6" s="735">
        <v>247.21200000000002</v>
      </c>
      <c r="F6" s="735">
        <v>882.41700000000014</v>
      </c>
      <c r="G6" s="733">
        <v>170.26299999999998</v>
      </c>
      <c r="H6" s="734">
        <v>107.375</v>
      </c>
      <c r="I6" s="735">
        <v>36.326999999999998</v>
      </c>
      <c r="J6" s="735">
        <v>313.96499999999997</v>
      </c>
      <c r="K6" s="145">
        <v>1196.3820000000001</v>
      </c>
      <c r="L6" s="733">
        <v>26.916999999999998</v>
      </c>
      <c r="M6" s="734">
        <v>27.852999999999998</v>
      </c>
      <c r="N6" s="735">
        <v>104.95400000000001</v>
      </c>
      <c r="O6" s="734">
        <v>159.72400000000002</v>
      </c>
      <c r="P6" s="145">
        <v>1356.106</v>
      </c>
      <c r="Q6" s="733">
        <v>167.62099999999998</v>
      </c>
      <c r="R6" s="734">
        <v>267.64699999999999</v>
      </c>
      <c r="S6" s="735">
        <v>385.64599999999996</v>
      </c>
      <c r="T6" s="734">
        <v>820.91399999999987</v>
      </c>
      <c r="U6" s="145">
        <v>2177.02</v>
      </c>
      <c r="V6" s="733">
        <v>397.84</v>
      </c>
      <c r="W6" s="734">
        <v>309.66900000000004</v>
      </c>
      <c r="X6" s="735">
        <v>277.47699999999998</v>
      </c>
      <c r="Y6" s="735">
        <v>984.98599999999999</v>
      </c>
      <c r="Z6" s="733">
        <v>176.73400000000001</v>
      </c>
      <c r="AA6" s="734">
        <v>99.756</v>
      </c>
      <c r="AB6" s="735">
        <v>38.137</v>
      </c>
      <c r="AC6" s="735">
        <v>314.62700000000001</v>
      </c>
      <c r="AD6" s="145">
        <v>1299.6130000000001</v>
      </c>
      <c r="AE6" s="733">
        <v>35.992000000000004</v>
      </c>
      <c r="AF6" s="734">
        <v>36.389000000000003</v>
      </c>
      <c r="AG6" s="735">
        <v>101.636</v>
      </c>
      <c r="AH6" s="734">
        <v>174.017</v>
      </c>
      <c r="AI6" s="145">
        <v>1473.63</v>
      </c>
      <c r="AJ6" s="733">
        <v>195.197</v>
      </c>
      <c r="AK6" s="734">
        <v>276.07499999999999</v>
      </c>
      <c r="AL6" s="735">
        <v>361.839</v>
      </c>
      <c r="AM6" s="734">
        <v>833.11099999999999</v>
      </c>
      <c r="AN6" s="145">
        <v>2306.741</v>
      </c>
      <c r="AO6" s="733">
        <v>396.88200000000001</v>
      </c>
      <c r="AP6" s="734">
        <v>296.61799999999999</v>
      </c>
      <c r="AQ6" s="735">
        <v>271.02800000000002</v>
      </c>
      <c r="AR6" s="735">
        <v>964.52799999999991</v>
      </c>
      <c r="AS6" s="733">
        <v>175.29300000000001</v>
      </c>
      <c r="AT6" s="734">
        <v>105.92699999999999</v>
      </c>
      <c r="AU6" s="735">
        <v>48.478999999999999</v>
      </c>
      <c r="AV6" s="735">
        <v>329.69900000000001</v>
      </c>
      <c r="AW6" s="145">
        <v>1294.2269999999999</v>
      </c>
      <c r="AX6" s="733">
        <v>26.780999999999999</v>
      </c>
      <c r="AY6" s="734">
        <v>24.610999999999997</v>
      </c>
      <c r="AZ6" s="735">
        <v>97.831000000000003</v>
      </c>
      <c r="BA6" s="734">
        <v>149.22300000000001</v>
      </c>
      <c r="BB6" s="145">
        <v>1443.4499999999998</v>
      </c>
      <c r="BC6" s="733">
        <v>189.64000000000001</v>
      </c>
      <c r="BD6" s="734">
        <v>255.32400000000001</v>
      </c>
      <c r="BE6" s="735">
        <v>320.149</v>
      </c>
      <c r="BF6" s="735">
        <v>765.11300000000006</v>
      </c>
      <c r="BG6" s="735">
        <f t="shared" si="0"/>
        <v>-67.997999999999934</v>
      </c>
      <c r="BH6" s="629">
        <f t="shared" si="1"/>
        <v>-8.1619376049529929E-2</v>
      </c>
      <c r="BI6" s="735">
        <v>2208.5630000000001</v>
      </c>
      <c r="BJ6" s="669">
        <f t="shared" si="2"/>
        <v>-98.177999999999884</v>
      </c>
      <c r="BK6" s="629">
        <f t="shared" si="3"/>
        <v>-4.2561345205205041E-2</v>
      </c>
      <c r="BL6" s="734">
        <v>367.61699999999996</v>
      </c>
      <c r="BM6" s="734">
        <v>310.58299999999997</v>
      </c>
      <c r="BN6" s="735">
        <v>249.33699999999999</v>
      </c>
      <c r="BO6" s="854">
        <v>927.53700000000003</v>
      </c>
      <c r="BP6" s="734">
        <v>163.88</v>
      </c>
      <c r="BQ6" s="734">
        <v>106.39099999999999</v>
      </c>
      <c r="BR6" s="735">
        <v>38.012</v>
      </c>
      <c r="BS6" s="963">
        <v>308.28299999999996</v>
      </c>
      <c r="BT6" s="963">
        <f t="shared" si="4"/>
        <v>-21.416000000000054</v>
      </c>
      <c r="BU6" s="758">
        <f t="shared" si="5"/>
        <v>-6.4956217640939326E-2</v>
      </c>
      <c r="BV6" s="971">
        <v>1235.82</v>
      </c>
      <c r="BW6" s="972">
        <f t="shared" si="6"/>
        <v>-58.406999999999925</v>
      </c>
      <c r="BX6" s="629">
        <f t="shared" si="7"/>
        <v>-4.5128868428799533E-2</v>
      </c>
      <c r="BY6" s="145">
        <v>36.105000000000004</v>
      </c>
      <c r="BZ6" s="145">
        <v>35.359000000000002</v>
      </c>
      <c r="CA6" s="722">
        <f t="shared" si="8"/>
        <v>10.748000000000005</v>
      </c>
      <c r="CB6" s="629">
        <f t="shared" si="9"/>
        <v>0.43671528991101566</v>
      </c>
      <c r="CC6" s="145">
        <v>97.484999999999999</v>
      </c>
      <c r="CD6" s="722">
        <f t="shared" si="10"/>
        <v>-0.34600000000000364</v>
      </c>
      <c r="CE6" s="629">
        <f t="shared" si="11"/>
        <v>-3.5367112673897194E-3</v>
      </c>
      <c r="CF6" s="145">
        <v>168.94900000000001</v>
      </c>
      <c r="CG6" s="722">
        <f t="shared" si="12"/>
        <v>19.725999999999999</v>
      </c>
      <c r="CH6" s="629">
        <f t="shared" si="13"/>
        <v>0.13219141821301003</v>
      </c>
      <c r="CI6" s="145">
        <v>1404.769</v>
      </c>
      <c r="CJ6" s="722">
        <f t="shared" si="14"/>
        <v>-38.680999999999813</v>
      </c>
      <c r="CK6" s="629">
        <f t="shared" si="15"/>
        <v>-2.6797602965118166E-2</v>
      </c>
      <c r="CL6" s="145">
        <v>173.59299999999999</v>
      </c>
      <c r="CM6" s="722">
        <f t="shared" si="16"/>
        <v>-16.047000000000025</v>
      </c>
      <c r="CN6" s="629">
        <f t="shared" si="17"/>
        <v>-8.4618224003374945E-2</v>
      </c>
      <c r="CO6" s="145">
        <v>254.00299999999999</v>
      </c>
      <c r="CP6" s="722">
        <f t="shared" si="18"/>
        <v>-1.3210000000000264</v>
      </c>
      <c r="CQ6" s="629">
        <f t="shared" si="19"/>
        <v>-5.1738183641178515E-3</v>
      </c>
      <c r="CR6" s="145">
        <v>347.92500000000001</v>
      </c>
      <c r="CS6" s="722">
        <f t="shared" si="20"/>
        <v>27.77600000000001</v>
      </c>
      <c r="CT6" s="629">
        <f t="shared" si="21"/>
        <v>8.6759602560058005E-2</v>
      </c>
      <c r="CU6" s="145">
        <v>775.52099999999996</v>
      </c>
      <c r="CV6" s="722">
        <f t="shared" si="22"/>
        <v>10.407999999999902</v>
      </c>
      <c r="CW6" s="629">
        <f t="shared" si="23"/>
        <v>1.3603219393736482E-2</v>
      </c>
      <c r="CX6" s="145">
        <v>2180.29</v>
      </c>
      <c r="CY6" s="722">
        <f t="shared" si="24"/>
        <v>-28.273000000000138</v>
      </c>
      <c r="CZ6" s="629">
        <f t="shared" si="25"/>
        <v>-1.2801536564725633E-2</v>
      </c>
      <c r="DA6" s="145">
        <v>345.43600000000004</v>
      </c>
      <c r="DB6" s="722">
        <f t="shared" si="26"/>
        <v>-22.180999999999926</v>
      </c>
      <c r="DC6" s="629">
        <f t="shared" si="27"/>
        <v>-6.03372531738193E-2</v>
      </c>
      <c r="DD6" s="145">
        <v>265.52100000000002</v>
      </c>
      <c r="DE6" s="722">
        <f t="shared" si="28"/>
        <v>-45.061999999999955</v>
      </c>
      <c r="DF6" s="629">
        <f t="shared" si="29"/>
        <v>-0.14508843046786193</v>
      </c>
      <c r="DG6" s="145">
        <v>235.54300000000001</v>
      </c>
      <c r="DH6" s="722">
        <f t="shared" si="30"/>
        <v>-13.793999999999983</v>
      </c>
      <c r="DI6" s="629">
        <f t="shared" si="31"/>
        <v>-5.5322715842414015E-2</v>
      </c>
      <c r="DJ6" s="852">
        <v>846.50000000000011</v>
      </c>
      <c r="DK6" s="722">
        <f t="shared" si="32"/>
        <v>-81.036999999999921</v>
      </c>
      <c r="DL6" s="629">
        <f t="shared" si="33"/>
        <v>-8.7367943273421886E-2</v>
      </c>
      <c r="DM6" s="145">
        <v>184.215</v>
      </c>
      <c r="DN6" s="722">
        <f t="shared" si="34"/>
        <v>20.335000000000008</v>
      </c>
      <c r="DO6" s="629">
        <f t="shared" si="35"/>
        <v>0.1240846961191116</v>
      </c>
      <c r="DP6" s="145">
        <v>128.411</v>
      </c>
      <c r="DQ6" s="722">
        <f t="shared" si="36"/>
        <v>22.02000000000001</v>
      </c>
      <c r="DR6" s="629">
        <f t="shared" si="37"/>
        <v>0.20697239428147129</v>
      </c>
      <c r="DS6" s="145">
        <v>41.959000000000003</v>
      </c>
      <c r="DT6" s="722">
        <f t="shared" si="38"/>
        <v>3.9470000000000027</v>
      </c>
      <c r="DU6" s="629">
        <f t="shared" si="39"/>
        <v>0.10383563085341478</v>
      </c>
      <c r="DV6" s="145">
        <v>354.58500000000004</v>
      </c>
      <c r="DW6" s="722">
        <f t="shared" si="40"/>
        <v>46.302000000000078</v>
      </c>
      <c r="DX6" s="629">
        <f t="shared" si="41"/>
        <v>0.15019316666828883</v>
      </c>
      <c r="DY6" s="145">
        <v>1201.085</v>
      </c>
      <c r="DZ6" s="722">
        <f t="shared" si="42"/>
        <v>-34.7349999999999</v>
      </c>
      <c r="EA6" s="629">
        <f t="shared" si="43"/>
        <v>-2.8106844038775794E-2</v>
      </c>
    </row>
    <row r="7" spans="1:147" x14ac:dyDescent="0.25">
      <c r="A7" s="9" t="s">
        <v>9</v>
      </c>
      <c r="B7" s="270">
        <v>2018.027</v>
      </c>
      <c r="C7" s="736">
        <v>304.13200000000001</v>
      </c>
      <c r="D7" s="737">
        <v>244.01</v>
      </c>
      <c r="E7" s="738">
        <v>211.49700000000001</v>
      </c>
      <c r="F7" s="738">
        <v>759.63900000000012</v>
      </c>
      <c r="G7" s="736">
        <v>141.59299999999999</v>
      </c>
      <c r="H7" s="737">
        <v>91.602999999999994</v>
      </c>
      <c r="I7" s="738">
        <v>30.375</v>
      </c>
      <c r="J7" s="738">
        <v>263.57099999999997</v>
      </c>
      <c r="K7" s="223">
        <v>1023.21</v>
      </c>
      <c r="L7" s="736">
        <v>18.963999999999999</v>
      </c>
      <c r="M7" s="737">
        <v>21.704999999999998</v>
      </c>
      <c r="N7" s="738">
        <v>87.763000000000005</v>
      </c>
      <c r="O7" s="737">
        <v>128.43200000000002</v>
      </c>
      <c r="P7" s="223">
        <v>1151.6420000000001</v>
      </c>
      <c r="Q7" s="736">
        <v>144.22499999999999</v>
      </c>
      <c r="R7" s="737">
        <v>231.12700000000001</v>
      </c>
      <c r="S7" s="738">
        <v>334.7</v>
      </c>
      <c r="T7" s="737">
        <v>710.05200000000002</v>
      </c>
      <c r="U7" s="223">
        <v>1861.694</v>
      </c>
      <c r="V7" s="736">
        <v>341.28</v>
      </c>
      <c r="W7" s="737">
        <v>257.80900000000003</v>
      </c>
      <c r="X7" s="738">
        <v>234.80699999999999</v>
      </c>
      <c r="Y7" s="738">
        <v>833.89599999999996</v>
      </c>
      <c r="Z7" s="736">
        <v>149.59800000000001</v>
      </c>
      <c r="AA7" s="737">
        <v>83.754999999999995</v>
      </c>
      <c r="AB7" s="738">
        <v>32.277999999999999</v>
      </c>
      <c r="AC7" s="738">
        <v>265.63100000000003</v>
      </c>
      <c r="AD7" s="223">
        <v>1099.527</v>
      </c>
      <c r="AE7" s="736">
        <v>25.591000000000001</v>
      </c>
      <c r="AF7" s="737">
        <v>28.98</v>
      </c>
      <c r="AG7" s="738">
        <v>85.075000000000003</v>
      </c>
      <c r="AH7" s="737">
        <v>139.64600000000002</v>
      </c>
      <c r="AI7" s="223">
        <v>1239.173</v>
      </c>
      <c r="AJ7" s="736">
        <v>167.24799999999999</v>
      </c>
      <c r="AK7" s="737">
        <v>238.51</v>
      </c>
      <c r="AL7" s="738">
        <v>305.56900000000002</v>
      </c>
      <c r="AM7" s="737">
        <v>711.327</v>
      </c>
      <c r="AN7" s="223">
        <v>1950.5</v>
      </c>
      <c r="AO7" s="736">
        <v>338.41199999999998</v>
      </c>
      <c r="AP7" s="737">
        <v>253.285</v>
      </c>
      <c r="AQ7" s="738">
        <v>232.24199999999999</v>
      </c>
      <c r="AR7" s="738">
        <v>823.93899999999996</v>
      </c>
      <c r="AS7" s="736">
        <v>149.51300000000001</v>
      </c>
      <c r="AT7" s="737">
        <v>84.284999999999997</v>
      </c>
      <c r="AU7" s="738">
        <v>39.154000000000003</v>
      </c>
      <c r="AV7" s="738">
        <v>272.952</v>
      </c>
      <c r="AW7" s="223">
        <v>1096.8910000000001</v>
      </c>
      <c r="AX7" s="736">
        <v>22.356999999999999</v>
      </c>
      <c r="AY7" s="737">
        <v>16.472999999999999</v>
      </c>
      <c r="AZ7" s="738">
        <v>80.554000000000002</v>
      </c>
      <c r="BA7" s="737">
        <v>119.384</v>
      </c>
      <c r="BB7" s="223">
        <v>1216.2750000000001</v>
      </c>
      <c r="BC7" s="736">
        <v>162.15700000000001</v>
      </c>
      <c r="BD7" s="737">
        <v>214.99600000000001</v>
      </c>
      <c r="BE7" s="738">
        <v>264.90800000000002</v>
      </c>
      <c r="BF7" s="738">
        <v>642.06100000000004</v>
      </c>
      <c r="BG7" s="738">
        <f t="shared" si="0"/>
        <v>-69.265999999999963</v>
      </c>
      <c r="BH7" s="631">
        <f t="shared" si="1"/>
        <v>-9.7375749830949709E-2</v>
      </c>
      <c r="BI7" s="738">
        <v>1858.3360000000002</v>
      </c>
      <c r="BJ7" s="670">
        <f t="shared" si="2"/>
        <v>-92.16399999999976</v>
      </c>
      <c r="BK7" s="631">
        <f t="shared" si="3"/>
        <v>-4.7251473981030384E-2</v>
      </c>
      <c r="BL7" s="736">
        <v>310.71699999999998</v>
      </c>
      <c r="BM7" s="737">
        <v>264.40699999999998</v>
      </c>
      <c r="BN7" s="739">
        <v>214.53399999999999</v>
      </c>
      <c r="BO7" s="286">
        <v>789.65800000000002</v>
      </c>
      <c r="BP7" s="736">
        <v>138</v>
      </c>
      <c r="BQ7" s="737">
        <v>88.826999999999998</v>
      </c>
      <c r="BR7" s="738">
        <v>29.452000000000002</v>
      </c>
      <c r="BS7" s="964">
        <v>256.279</v>
      </c>
      <c r="BT7" s="964">
        <f t="shared" si="4"/>
        <v>-16.673000000000002</v>
      </c>
      <c r="BU7" s="759">
        <f t="shared" si="5"/>
        <v>-6.1084000117236741E-2</v>
      </c>
      <c r="BV7" s="973">
        <v>1045.9369999999999</v>
      </c>
      <c r="BW7" s="974">
        <f t="shared" si="6"/>
        <v>-50.954000000000178</v>
      </c>
      <c r="BX7" s="631">
        <f t="shared" si="7"/>
        <v>-4.6453111567147667E-2</v>
      </c>
      <c r="BY7" s="223">
        <v>29.853000000000002</v>
      </c>
      <c r="BZ7" s="223">
        <v>26.283000000000001</v>
      </c>
      <c r="CA7" s="723">
        <f t="shared" si="8"/>
        <v>9.8100000000000023</v>
      </c>
      <c r="CB7" s="631">
        <f t="shared" si="9"/>
        <v>0.5955199417228193</v>
      </c>
      <c r="CC7" s="223">
        <v>80.156999999999996</v>
      </c>
      <c r="CD7" s="723">
        <f t="shared" si="10"/>
        <v>-0.39700000000000557</v>
      </c>
      <c r="CE7" s="631">
        <f t="shared" si="11"/>
        <v>-4.9283710306130737E-3</v>
      </c>
      <c r="CF7" s="223">
        <v>136.29300000000001</v>
      </c>
      <c r="CG7" s="723">
        <f t="shared" si="12"/>
        <v>16.909000000000006</v>
      </c>
      <c r="CH7" s="631">
        <f t="shared" si="13"/>
        <v>0.14163539502780947</v>
      </c>
      <c r="CI7" s="223">
        <v>1182.23</v>
      </c>
      <c r="CJ7" s="723">
        <f t="shared" si="14"/>
        <v>-34.045000000000073</v>
      </c>
      <c r="CK7" s="631">
        <f t="shared" si="15"/>
        <v>-2.7991202647427653E-2</v>
      </c>
      <c r="CL7" s="223">
        <v>147.11199999999999</v>
      </c>
      <c r="CM7" s="723">
        <f t="shared" si="16"/>
        <v>-15.045000000000016</v>
      </c>
      <c r="CN7" s="631">
        <f t="shared" si="17"/>
        <v>-9.2780453511103533E-2</v>
      </c>
      <c r="CO7" s="223">
        <v>217.5</v>
      </c>
      <c r="CP7" s="723">
        <f t="shared" si="18"/>
        <v>2.5039999999999907</v>
      </c>
      <c r="CQ7" s="631">
        <f t="shared" si="19"/>
        <v>1.164672831122435E-2</v>
      </c>
      <c r="CR7" s="223">
        <v>293.142</v>
      </c>
      <c r="CS7" s="723">
        <f t="shared" si="20"/>
        <v>28.23399999999998</v>
      </c>
      <c r="CT7" s="631">
        <f t="shared" si="21"/>
        <v>0.106580397722983</v>
      </c>
      <c r="CU7" s="223">
        <v>657.75399999999991</v>
      </c>
      <c r="CV7" s="723">
        <f t="shared" si="22"/>
        <v>15.69299999999987</v>
      </c>
      <c r="CW7" s="631">
        <f t="shared" si="23"/>
        <v>2.4441602900658766E-2</v>
      </c>
      <c r="CX7" s="223">
        <v>1839.9839999999999</v>
      </c>
      <c r="CY7" s="723">
        <f t="shared" si="24"/>
        <v>-18.352000000000317</v>
      </c>
      <c r="CZ7" s="631">
        <f t="shared" si="25"/>
        <v>-9.8755015239441711E-3</v>
      </c>
      <c r="DA7" s="223">
        <v>286.42</v>
      </c>
      <c r="DB7" s="723">
        <f t="shared" si="26"/>
        <v>-24.296999999999969</v>
      </c>
      <c r="DC7" s="631">
        <f t="shared" si="27"/>
        <v>-7.8196558282939047E-2</v>
      </c>
      <c r="DD7" s="223">
        <v>227.10599999999999</v>
      </c>
      <c r="DE7" s="723">
        <f t="shared" si="28"/>
        <v>-37.300999999999988</v>
      </c>
      <c r="DF7" s="631">
        <f t="shared" si="29"/>
        <v>-0.1410741773099804</v>
      </c>
      <c r="DG7" s="223">
        <v>199.691</v>
      </c>
      <c r="DH7" s="723">
        <f t="shared" si="30"/>
        <v>-14.842999999999989</v>
      </c>
      <c r="DI7" s="631">
        <f t="shared" si="31"/>
        <v>-6.9187168467468974E-2</v>
      </c>
      <c r="DJ7" s="285">
        <v>713.2170000000001</v>
      </c>
      <c r="DK7" s="723">
        <f t="shared" si="32"/>
        <v>-76.440999999999917</v>
      </c>
      <c r="DL7" s="631">
        <f t="shared" si="33"/>
        <v>-9.6802666470801171E-2</v>
      </c>
      <c r="DM7" s="223">
        <v>157.07</v>
      </c>
      <c r="DN7" s="723">
        <f t="shared" si="34"/>
        <v>19.069999999999993</v>
      </c>
      <c r="DO7" s="631">
        <f t="shared" si="35"/>
        <v>0.1381884057971014</v>
      </c>
      <c r="DP7" s="223">
        <v>106.90600000000001</v>
      </c>
      <c r="DQ7" s="723">
        <f t="shared" si="36"/>
        <v>18.079000000000008</v>
      </c>
      <c r="DR7" s="631">
        <f t="shared" si="37"/>
        <v>0.2035304580814393</v>
      </c>
      <c r="DS7" s="223">
        <v>32.893000000000001</v>
      </c>
      <c r="DT7" s="723">
        <f t="shared" si="38"/>
        <v>3.4409999999999989</v>
      </c>
      <c r="DU7" s="631">
        <f t="shared" si="39"/>
        <v>0.11683417085427131</v>
      </c>
      <c r="DV7" s="223">
        <v>296.86900000000003</v>
      </c>
      <c r="DW7" s="723">
        <f t="shared" si="40"/>
        <v>40.590000000000032</v>
      </c>
      <c r="DX7" s="631">
        <f t="shared" si="41"/>
        <v>0.15838207578459426</v>
      </c>
      <c r="DY7" s="223">
        <v>1010.0860000000001</v>
      </c>
      <c r="DZ7" s="723">
        <f t="shared" si="42"/>
        <v>-35.850999999999772</v>
      </c>
      <c r="EA7" s="631">
        <f t="shared" si="43"/>
        <v>-3.4276443036243845E-2</v>
      </c>
    </row>
    <row r="8" spans="1:147" x14ac:dyDescent="0.25">
      <c r="A8" s="9" t="s">
        <v>10</v>
      </c>
      <c r="B8" s="270">
        <v>332.49599999999998</v>
      </c>
      <c r="C8" s="736">
        <v>46.052999999999997</v>
      </c>
      <c r="D8" s="737">
        <v>40.412999999999997</v>
      </c>
      <c r="E8" s="738">
        <v>35.715000000000003</v>
      </c>
      <c r="F8" s="738">
        <v>122.181</v>
      </c>
      <c r="G8" s="736">
        <v>28.67</v>
      </c>
      <c r="H8" s="737">
        <v>15.772</v>
      </c>
      <c r="I8" s="738">
        <v>5.952</v>
      </c>
      <c r="J8" s="738">
        <v>50.393999999999998</v>
      </c>
      <c r="K8" s="223">
        <v>172.57499999999999</v>
      </c>
      <c r="L8" s="736">
        <v>7.9530000000000003</v>
      </c>
      <c r="M8" s="737">
        <v>6.1479999999999997</v>
      </c>
      <c r="N8" s="738">
        <v>17.190999999999999</v>
      </c>
      <c r="O8" s="737">
        <v>31.291999999999998</v>
      </c>
      <c r="P8" s="223">
        <v>203.86699999999999</v>
      </c>
      <c r="Q8" s="736">
        <v>23.396000000000001</v>
      </c>
      <c r="R8" s="737">
        <v>36.520000000000003</v>
      </c>
      <c r="S8" s="738">
        <v>49.722000000000001</v>
      </c>
      <c r="T8" s="737">
        <v>109.63800000000001</v>
      </c>
      <c r="U8" s="223">
        <v>313.505</v>
      </c>
      <c r="V8" s="736">
        <v>53.948</v>
      </c>
      <c r="W8" s="737">
        <v>47.54</v>
      </c>
      <c r="X8" s="738">
        <v>42.67</v>
      </c>
      <c r="Y8" s="738">
        <v>144.15800000000002</v>
      </c>
      <c r="Z8" s="736">
        <v>27.135999999999999</v>
      </c>
      <c r="AA8" s="737">
        <v>16.001000000000001</v>
      </c>
      <c r="AB8" s="738">
        <v>5.859</v>
      </c>
      <c r="AC8" s="738">
        <v>48.996000000000002</v>
      </c>
      <c r="AD8" s="223">
        <v>193.15400000000002</v>
      </c>
      <c r="AE8" s="736">
        <v>10.401</v>
      </c>
      <c r="AF8" s="737">
        <v>7.4089999999999998</v>
      </c>
      <c r="AG8" s="738">
        <v>16.561</v>
      </c>
      <c r="AH8" s="737">
        <v>34.370999999999995</v>
      </c>
      <c r="AI8" s="223">
        <v>227.52500000000003</v>
      </c>
      <c r="AJ8" s="736">
        <v>27.949000000000002</v>
      </c>
      <c r="AK8" s="737">
        <v>37.564999999999998</v>
      </c>
      <c r="AL8" s="738">
        <v>50.744999999999997</v>
      </c>
      <c r="AM8" s="737">
        <v>116.259</v>
      </c>
      <c r="AN8" s="223">
        <v>343.78400000000005</v>
      </c>
      <c r="AO8" s="736">
        <v>53.780999999999999</v>
      </c>
      <c r="AP8" s="737">
        <v>43.332999999999998</v>
      </c>
      <c r="AQ8" s="738">
        <v>38.786000000000001</v>
      </c>
      <c r="AR8" s="738">
        <v>135.9</v>
      </c>
      <c r="AS8" s="736">
        <v>25.78</v>
      </c>
      <c r="AT8" s="737">
        <v>21.641999999999999</v>
      </c>
      <c r="AU8" s="738">
        <v>9.3249999999999993</v>
      </c>
      <c r="AV8" s="738">
        <v>56.747</v>
      </c>
      <c r="AW8" s="223">
        <v>192.64699999999999</v>
      </c>
      <c r="AX8" s="736">
        <v>4.4240000000000004</v>
      </c>
      <c r="AY8" s="737">
        <v>8.1379999999999999</v>
      </c>
      <c r="AZ8" s="738">
        <v>17.277000000000001</v>
      </c>
      <c r="BA8" s="737">
        <v>29.839000000000002</v>
      </c>
      <c r="BB8" s="223">
        <v>222.48599999999999</v>
      </c>
      <c r="BC8" s="736">
        <v>27.483000000000001</v>
      </c>
      <c r="BD8" s="737">
        <v>39.026000000000003</v>
      </c>
      <c r="BE8" s="738">
        <v>55.241</v>
      </c>
      <c r="BF8" s="738">
        <v>121.75</v>
      </c>
      <c r="BG8" s="738">
        <f t="shared" si="0"/>
        <v>5.4909999999999997</v>
      </c>
      <c r="BH8" s="631">
        <f t="shared" si="1"/>
        <v>4.7230752027799992E-2</v>
      </c>
      <c r="BI8" s="738">
        <v>344.23599999999999</v>
      </c>
      <c r="BJ8" s="670">
        <f t="shared" si="2"/>
        <v>0.45199999999994134</v>
      </c>
      <c r="BK8" s="631">
        <f t="shared" si="3"/>
        <v>1.3147790473086044E-3</v>
      </c>
      <c r="BL8" s="736">
        <v>53.798000000000002</v>
      </c>
      <c r="BM8" s="737">
        <v>45.115000000000002</v>
      </c>
      <c r="BN8" s="738">
        <v>34.802999999999997</v>
      </c>
      <c r="BO8" s="286">
        <v>133.71600000000001</v>
      </c>
      <c r="BP8" s="736">
        <v>25.579000000000001</v>
      </c>
      <c r="BQ8" s="737">
        <v>17.564</v>
      </c>
      <c r="BR8" s="738">
        <v>8.56</v>
      </c>
      <c r="BS8" s="964">
        <v>51.703000000000003</v>
      </c>
      <c r="BT8" s="964">
        <f t="shared" si="4"/>
        <v>-5.0439999999999969</v>
      </c>
      <c r="BU8" s="759">
        <f t="shared" si="5"/>
        <v>-8.8885756075210973E-2</v>
      </c>
      <c r="BV8" s="973">
        <v>185.41900000000001</v>
      </c>
      <c r="BW8" s="974">
        <f t="shared" si="6"/>
        <v>-7.2279999999999802</v>
      </c>
      <c r="BX8" s="631">
        <f t="shared" si="7"/>
        <v>-3.7519400769282577E-2</v>
      </c>
      <c r="BY8" s="223">
        <v>6.2519999999999998</v>
      </c>
      <c r="BZ8" s="223">
        <v>9.0760000000000005</v>
      </c>
      <c r="CA8" s="723">
        <f t="shared" si="8"/>
        <v>0.93800000000000061</v>
      </c>
      <c r="CB8" s="631">
        <f t="shared" si="9"/>
        <v>0.11526173507004185</v>
      </c>
      <c r="CC8" s="223">
        <v>17.327999999999999</v>
      </c>
      <c r="CD8" s="723">
        <f t="shared" si="10"/>
        <v>5.099999999999838E-2</v>
      </c>
      <c r="CE8" s="631">
        <f t="shared" si="11"/>
        <v>2.9519013717658376E-3</v>
      </c>
      <c r="CF8" s="223">
        <v>32.655999999999999</v>
      </c>
      <c r="CG8" s="723">
        <f t="shared" si="12"/>
        <v>2.8169999999999966</v>
      </c>
      <c r="CH8" s="631">
        <f t="shared" si="13"/>
        <v>9.4406649016387831E-2</v>
      </c>
      <c r="CI8" s="223">
        <v>218.07500000000002</v>
      </c>
      <c r="CJ8" s="723">
        <f t="shared" si="14"/>
        <v>-4.4109999999999729</v>
      </c>
      <c r="CK8" s="631">
        <f t="shared" si="15"/>
        <v>-1.9825966577672181E-2</v>
      </c>
      <c r="CL8" s="223">
        <v>26.481000000000002</v>
      </c>
      <c r="CM8" s="723">
        <f t="shared" si="16"/>
        <v>-1.0019999999999989</v>
      </c>
      <c r="CN8" s="631">
        <f t="shared" si="17"/>
        <v>-3.6458901866608405E-2</v>
      </c>
      <c r="CO8" s="223">
        <v>36.503</v>
      </c>
      <c r="CP8" s="723">
        <f t="shared" si="18"/>
        <v>-2.5230000000000032</v>
      </c>
      <c r="CQ8" s="631">
        <f t="shared" si="19"/>
        <v>-6.4649208220161E-2</v>
      </c>
      <c r="CR8" s="223">
        <v>50.365000000000002</v>
      </c>
      <c r="CS8" s="723">
        <f t="shared" si="20"/>
        <v>-4.8759999999999977</v>
      </c>
      <c r="CT8" s="631">
        <f t="shared" si="21"/>
        <v>-8.8267772125776106E-2</v>
      </c>
      <c r="CU8" s="223">
        <v>113.349</v>
      </c>
      <c r="CV8" s="723">
        <f t="shared" si="22"/>
        <v>-8.4009999999999962</v>
      </c>
      <c r="CW8" s="631">
        <f t="shared" si="23"/>
        <v>-6.9002053388090318E-2</v>
      </c>
      <c r="CX8" s="223">
        <v>331.42400000000004</v>
      </c>
      <c r="CY8" s="723">
        <f t="shared" si="24"/>
        <v>-12.811999999999955</v>
      </c>
      <c r="CZ8" s="631">
        <f t="shared" si="25"/>
        <v>-3.7218652319919922E-2</v>
      </c>
      <c r="DA8" s="223">
        <v>47.067</v>
      </c>
      <c r="DB8" s="723">
        <f t="shared" si="26"/>
        <v>-6.7310000000000016</v>
      </c>
      <c r="DC8" s="631">
        <f t="shared" si="27"/>
        <v>-0.12511617532250272</v>
      </c>
      <c r="DD8" s="223">
        <v>38.414999999999999</v>
      </c>
      <c r="DE8" s="723">
        <f t="shared" si="28"/>
        <v>-6.7000000000000028</v>
      </c>
      <c r="DF8" s="631">
        <f t="shared" si="29"/>
        <v>-0.14850936495622305</v>
      </c>
      <c r="DG8" s="223">
        <v>32.631999999999998</v>
      </c>
      <c r="DH8" s="723">
        <f t="shared" si="30"/>
        <v>-2.1709999999999994</v>
      </c>
      <c r="DI8" s="631">
        <f t="shared" si="31"/>
        <v>-6.2379679912651198E-2</v>
      </c>
      <c r="DJ8" s="285">
        <v>118.114</v>
      </c>
      <c r="DK8" s="723">
        <f t="shared" si="32"/>
        <v>-15.602000000000004</v>
      </c>
      <c r="DL8" s="631">
        <f t="shared" si="33"/>
        <v>-0.11668012803254661</v>
      </c>
      <c r="DM8" s="223">
        <v>27.145</v>
      </c>
      <c r="DN8" s="723">
        <f t="shared" si="34"/>
        <v>1.5659999999999989</v>
      </c>
      <c r="DO8" s="631">
        <f t="shared" si="35"/>
        <v>6.1222096250830714E-2</v>
      </c>
      <c r="DP8" s="223">
        <v>21.504999999999999</v>
      </c>
      <c r="DQ8" s="723">
        <f t="shared" si="36"/>
        <v>3.9409999999999989</v>
      </c>
      <c r="DR8" s="631">
        <f t="shared" si="37"/>
        <v>0.22437941243452511</v>
      </c>
      <c r="DS8" s="223">
        <v>9.0660000000000007</v>
      </c>
      <c r="DT8" s="723">
        <f t="shared" si="38"/>
        <v>0.50600000000000023</v>
      </c>
      <c r="DU8" s="631">
        <f t="shared" si="39"/>
        <v>5.9112149532710302E-2</v>
      </c>
      <c r="DV8" s="223">
        <v>57.716000000000001</v>
      </c>
      <c r="DW8" s="723">
        <f t="shared" si="40"/>
        <v>6.0129999999999981</v>
      </c>
      <c r="DX8" s="631">
        <f t="shared" si="41"/>
        <v>0.11629886080111401</v>
      </c>
      <c r="DY8" s="223">
        <v>175.83</v>
      </c>
      <c r="DZ8" s="723">
        <f t="shared" si="42"/>
        <v>-9.5889999999999986</v>
      </c>
      <c r="EA8" s="631">
        <f t="shared" si="43"/>
        <v>-5.1715304256845299E-2</v>
      </c>
    </row>
    <row r="9" spans="1:147" x14ac:dyDescent="0.25">
      <c r="A9" s="9" t="s">
        <v>55</v>
      </c>
      <c r="B9" s="270">
        <v>6.0519999999999996</v>
      </c>
      <c r="C9" s="736">
        <v>0.59699999999999998</v>
      </c>
      <c r="D9" s="737">
        <v>0</v>
      </c>
      <c r="E9" s="738"/>
      <c r="F9" s="738">
        <v>0.59699999999999998</v>
      </c>
      <c r="G9" s="736"/>
      <c r="H9" s="737"/>
      <c r="I9" s="738">
        <v>0</v>
      </c>
      <c r="J9" s="738">
        <v>0</v>
      </c>
      <c r="K9" s="223">
        <v>0.59699999999999998</v>
      </c>
      <c r="L9" s="736">
        <v>0</v>
      </c>
      <c r="M9" s="737">
        <v>0</v>
      </c>
      <c r="N9" s="738">
        <v>0</v>
      </c>
      <c r="O9" s="737">
        <v>0</v>
      </c>
      <c r="P9" s="223">
        <v>0.59699999999999998</v>
      </c>
      <c r="Q9" s="736"/>
      <c r="R9" s="737"/>
      <c r="S9" s="738">
        <v>1.224</v>
      </c>
      <c r="T9" s="737">
        <v>1.224</v>
      </c>
      <c r="U9" s="223">
        <v>1.821</v>
      </c>
      <c r="V9" s="736">
        <v>2.6120000000000001</v>
      </c>
      <c r="W9" s="737">
        <v>4.32</v>
      </c>
      <c r="X9" s="738">
        <v>0</v>
      </c>
      <c r="Y9" s="738">
        <v>6.9320000000000004</v>
      </c>
      <c r="Z9" s="736"/>
      <c r="AA9" s="737"/>
      <c r="AB9" s="738">
        <v>0</v>
      </c>
      <c r="AC9" s="738">
        <v>0</v>
      </c>
      <c r="AD9" s="223">
        <v>6.9320000000000004</v>
      </c>
      <c r="AE9" s="736">
        <v>0</v>
      </c>
      <c r="AF9" s="737">
        <v>0</v>
      </c>
      <c r="AG9" s="738">
        <v>0</v>
      </c>
      <c r="AH9" s="737">
        <v>0</v>
      </c>
      <c r="AI9" s="223">
        <v>6.9320000000000004</v>
      </c>
      <c r="AJ9" s="736"/>
      <c r="AK9" s="737"/>
      <c r="AL9" s="738">
        <v>5.5250000000000004</v>
      </c>
      <c r="AM9" s="737">
        <v>5.5250000000000004</v>
      </c>
      <c r="AN9" s="223">
        <v>12.457000000000001</v>
      </c>
      <c r="AO9" s="736">
        <v>4.6890000000000001</v>
      </c>
      <c r="AP9" s="737">
        <v>0</v>
      </c>
      <c r="AQ9" s="738">
        <v>0</v>
      </c>
      <c r="AR9" s="738">
        <v>4.6890000000000001</v>
      </c>
      <c r="AS9" s="736">
        <v>0</v>
      </c>
      <c r="AT9" s="737">
        <v>0</v>
      </c>
      <c r="AU9" s="738">
        <v>0</v>
      </c>
      <c r="AV9" s="738">
        <v>0</v>
      </c>
      <c r="AW9" s="223">
        <v>4.6890000000000001</v>
      </c>
      <c r="AX9" s="736">
        <v>0</v>
      </c>
      <c r="AY9" s="737">
        <v>0</v>
      </c>
      <c r="AZ9" s="738">
        <v>0</v>
      </c>
      <c r="BA9" s="737">
        <v>0</v>
      </c>
      <c r="BB9" s="223">
        <v>4.6890000000000001</v>
      </c>
      <c r="BC9" s="736">
        <v>0</v>
      </c>
      <c r="BD9" s="737">
        <v>1.302</v>
      </c>
      <c r="BE9" s="738">
        <v>0</v>
      </c>
      <c r="BF9" s="738">
        <v>1.302</v>
      </c>
      <c r="BG9" s="738">
        <f t="shared" si="0"/>
        <v>-4.2230000000000008</v>
      </c>
      <c r="BH9" s="631">
        <f t="shared" si="1"/>
        <v>-0.76434389140271497</v>
      </c>
      <c r="BI9" s="738">
        <v>5.9909999999999997</v>
      </c>
      <c r="BJ9" s="670">
        <f t="shared" si="2"/>
        <v>-6.4660000000000011</v>
      </c>
      <c r="BK9" s="631">
        <f t="shared" si="3"/>
        <v>-0.51906558561451399</v>
      </c>
      <c r="BL9" s="736">
        <v>3.1019999999999999</v>
      </c>
      <c r="BM9" s="737">
        <v>1.0609999999999999</v>
      </c>
      <c r="BN9" s="739">
        <v>0</v>
      </c>
      <c r="BO9" s="286">
        <v>4.1630000000000003</v>
      </c>
      <c r="BP9" s="736">
        <v>0.30099999999999999</v>
      </c>
      <c r="BQ9" s="737">
        <v>0</v>
      </c>
      <c r="BR9" s="738">
        <v>0</v>
      </c>
      <c r="BS9" s="964">
        <v>0.30099999999999999</v>
      </c>
      <c r="BT9" s="964">
        <f t="shared" si="4"/>
        <v>0.30099999999999999</v>
      </c>
      <c r="BU9" s="759" t="e">
        <f t="shared" si="5"/>
        <v>#DIV/0!</v>
      </c>
      <c r="BV9" s="973">
        <v>4.4640000000000004</v>
      </c>
      <c r="BW9" s="974">
        <f t="shared" si="6"/>
        <v>-0.22499999999999964</v>
      </c>
      <c r="BX9" s="631">
        <f t="shared" si="7"/>
        <v>-4.7984644913627562E-2</v>
      </c>
      <c r="BY9" s="223">
        <v>0</v>
      </c>
      <c r="BZ9" s="223">
        <v>0</v>
      </c>
      <c r="CA9" s="723">
        <f t="shared" si="8"/>
        <v>0</v>
      </c>
      <c r="CB9" s="631" t="e">
        <f t="shared" si="9"/>
        <v>#DIV/0!</v>
      </c>
      <c r="CC9" s="223">
        <v>0</v>
      </c>
      <c r="CD9" s="723">
        <f t="shared" si="10"/>
        <v>0</v>
      </c>
      <c r="CE9" s="631" t="e">
        <f t="shared" si="11"/>
        <v>#DIV/0!</v>
      </c>
      <c r="CF9" s="223">
        <v>0</v>
      </c>
      <c r="CG9" s="723">
        <f t="shared" si="12"/>
        <v>0</v>
      </c>
      <c r="CH9" s="631" t="e">
        <f t="shared" si="13"/>
        <v>#DIV/0!</v>
      </c>
      <c r="CI9" s="223">
        <v>4.4640000000000004</v>
      </c>
      <c r="CJ9" s="723">
        <f t="shared" si="14"/>
        <v>-0.22499999999999964</v>
      </c>
      <c r="CK9" s="631">
        <f t="shared" si="15"/>
        <v>-4.7984644913627562E-2</v>
      </c>
      <c r="CL9" s="223">
        <v>0</v>
      </c>
      <c r="CM9" s="723">
        <f t="shared" si="16"/>
        <v>0</v>
      </c>
      <c r="CN9" s="631" t="e">
        <f t="shared" si="17"/>
        <v>#DIV/0!</v>
      </c>
      <c r="CO9" s="223">
        <v>0</v>
      </c>
      <c r="CP9" s="723">
        <f t="shared" si="18"/>
        <v>-1.302</v>
      </c>
      <c r="CQ9" s="631">
        <f t="shared" si="19"/>
        <v>-1</v>
      </c>
      <c r="CR9" s="223">
        <v>4.4180000000000001</v>
      </c>
      <c r="CS9" s="723">
        <f t="shared" si="20"/>
        <v>4.4180000000000001</v>
      </c>
      <c r="CT9" s="631" t="e">
        <f t="shared" si="21"/>
        <v>#DIV/0!</v>
      </c>
      <c r="CU9" s="223">
        <v>4.4180000000000001</v>
      </c>
      <c r="CV9" s="723">
        <f t="shared" si="22"/>
        <v>3.1160000000000001</v>
      </c>
      <c r="CW9" s="631">
        <f t="shared" si="23"/>
        <v>2.3932411674347156</v>
      </c>
      <c r="CX9" s="223">
        <v>8.8820000000000014</v>
      </c>
      <c r="CY9" s="723">
        <f t="shared" si="24"/>
        <v>2.8910000000000018</v>
      </c>
      <c r="CZ9" s="631">
        <f t="shared" si="25"/>
        <v>0.48255716908696411</v>
      </c>
      <c r="DA9" s="223">
        <v>11.949</v>
      </c>
      <c r="DB9" s="723">
        <f t="shared" si="26"/>
        <v>8.8469999999999995</v>
      </c>
      <c r="DC9" s="631">
        <f t="shared" si="27"/>
        <v>2.8520309477756287</v>
      </c>
      <c r="DD9" s="223">
        <v>0</v>
      </c>
      <c r="DE9" s="723">
        <f t="shared" si="28"/>
        <v>-1.0609999999999999</v>
      </c>
      <c r="DF9" s="631">
        <f t="shared" si="29"/>
        <v>-1</v>
      </c>
      <c r="DG9" s="223">
        <v>3.22</v>
      </c>
      <c r="DH9" s="723">
        <f t="shared" si="30"/>
        <v>3.22</v>
      </c>
      <c r="DI9" s="631"/>
      <c r="DJ9" s="285">
        <v>15.169</v>
      </c>
      <c r="DK9" s="723">
        <f t="shared" si="32"/>
        <v>11.006</v>
      </c>
      <c r="DL9" s="631">
        <f t="shared" si="33"/>
        <v>2.6437665145327887</v>
      </c>
      <c r="DM9" s="223">
        <v>0</v>
      </c>
      <c r="DN9" s="723">
        <f t="shared" si="34"/>
        <v>-0.30099999999999999</v>
      </c>
      <c r="DO9" s="631">
        <f t="shared" si="35"/>
        <v>-1</v>
      </c>
      <c r="DP9" s="223">
        <v>0</v>
      </c>
      <c r="DQ9" s="723">
        <f t="shared" si="36"/>
        <v>0</v>
      </c>
      <c r="DR9" s="631" t="e">
        <f t="shared" si="37"/>
        <v>#DIV/0!</v>
      </c>
      <c r="DS9" s="223">
        <v>0</v>
      </c>
      <c r="DT9" s="723">
        <f t="shared" si="38"/>
        <v>0</v>
      </c>
      <c r="DU9" s="631" t="e">
        <f t="shared" si="39"/>
        <v>#DIV/0!</v>
      </c>
      <c r="DV9" s="223">
        <v>0</v>
      </c>
      <c r="DW9" s="723">
        <f t="shared" si="40"/>
        <v>-0.30099999999999999</v>
      </c>
      <c r="DX9" s="631">
        <f t="shared" si="41"/>
        <v>-1</v>
      </c>
      <c r="DY9" s="223">
        <v>15.169</v>
      </c>
      <c r="DZ9" s="723">
        <f t="shared" si="42"/>
        <v>10.705</v>
      </c>
      <c r="EA9" s="631">
        <f t="shared" si="43"/>
        <v>2.3980734767025087</v>
      </c>
    </row>
    <row r="10" spans="1:147" x14ac:dyDescent="0.25">
      <c r="A10" s="8" t="s">
        <v>27</v>
      </c>
      <c r="B10" s="269">
        <v>2274.9780000000001</v>
      </c>
      <c r="C10" s="733">
        <v>369.875</v>
      </c>
      <c r="D10" s="734">
        <v>304.06200000000001</v>
      </c>
      <c r="E10" s="735">
        <v>264.63600000000002</v>
      </c>
      <c r="F10" s="735">
        <v>938.57300000000009</v>
      </c>
      <c r="G10" s="733">
        <v>197.28</v>
      </c>
      <c r="H10" s="734">
        <v>72.850999999999999</v>
      </c>
      <c r="I10" s="735">
        <v>53.421999999999997</v>
      </c>
      <c r="J10" s="735">
        <v>323.55299999999994</v>
      </c>
      <c r="K10" s="145">
        <v>1262.126</v>
      </c>
      <c r="L10" s="733">
        <v>51.945</v>
      </c>
      <c r="M10" s="734">
        <v>51.018000000000001</v>
      </c>
      <c r="N10" s="735">
        <v>49.573</v>
      </c>
      <c r="O10" s="734">
        <v>152.536</v>
      </c>
      <c r="P10" s="145">
        <v>1414.662</v>
      </c>
      <c r="Q10" s="733">
        <v>180.76900000000001</v>
      </c>
      <c r="R10" s="734">
        <v>263.88100000000003</v>
      </c>
      <c r="S10" s="735">
        <v>359.71500000000003</v>
      </c>
      <c r="T10" s="734">
        <v>804.36500000000001</v>
      </c>
      <c r="U10" s="145">
        <v>2219.027</v>
      </c>
      <c r="V10" s="733">
        <v>404.36599999999999</v>
      </c>
      <c r="W10" s="734">
        <v>333.25599999999997</v>
      </c>
      <c r="X10" s="735">
        <v>277.95100000000002</v>
      </c>
      <c r="Y10" s="735">
        <v>1015.573</v>
      </c>
      <c r="Z10" s="733">
        <v>191.84100000000001</v>
      </c>
      <c r="AA10" s="734">
        <v>61.829000000000001</v>
      </c>
      <c r="AB10" s="735">
        <v>47.09</v>
      </c>
      <c r="AC10" s="735">
        <v>300.76000000000005</v>
      </c>
      <c r="AD10" s="145">
        <v>1316.3330000000001</v>
      </c>
      <c r="AE10" s="733">
        <v>44.293999999999997</v>
      </c>
      <c r="AF10" s="734">
        <v>46.494</v>
      </c>
      <c r="AG10" s="735">
        <v>40.081000000000003</v>
      </c>
      <c r="AH10" s="734">
        <v>130.869</v>
      </c>
      <c r="AI10" s="145">
        <v>1447.202</v>
      </c>
      <c r="AJ10" s="733">
        <v>168.761</v>
      </c>
      <c r="AK10" s="734">
        <v>265.81200000000001</v>
      </c>
      <c r="AL10" s="735">
        <v>376.38499999999999</v>
      </c>
      <c r="AM10" s="734">
        <v>810.95799999999997</v>
      </c>
      <c r="AN10" s="145">
        <v>2258.16</v>
      </c>
      <c r="AO10" s="733">
        <v>397.61099999999999</v>
      </c>
      <c r="AP10" s="734">
        <v>323.214</v>
      </c>
      <c r="AQ10" s="735">
        <v>279.077</v>
      </c>
      <c r="AR10" s="735">
        <v>999.90200000000004</v>
      </c>
      <c r="AS10" s="733">
        <v>208.34399999999999</v>
      </c>
      <c r="AT10" s="734">
        <v>76.08</v>
      </c>
      <c r="AU10" s="735">
        <v>59.642000000000003</v>
      </c>
      <c r="AV10" s="735">
        <v>344.06599999999997</v>
      </c>
      <c r="AW10" s="145">
        <v>1343.9680000000001</v>
      </c>
      <c r="AX10" s="733">
        <v>50.993000000000002</v>
      </c>
      <c r="AY10" s="734">
        <v>53.353000000000002</v>
      </c>
      <c r="AZ10" s="735">
        <v>58.671999999999997</v>
      </c>
      <c r="BA10" s="734">
        <v>163.018</v>
      </c>
      <c r="BB10" s="145">
        <v>1506.9860000000001</v>
      </c>
      <c r="BC10" s="733">
        <v>200.00400000000002</v>
      </c>
      <c r="BD10" s="734">
        <v>250.267</v>
      </c>
      <c r="BE10" s="735">
        <v>338.38599999999997</v>
      </c>
      <c r="BF10" s="735">
        <v>788.65699999999993</v>
      </c>
      <c r="BG10" s="735">
        <f t="shared" si="0"/>
        <v>-22.301000000000045</v>
      </c>
      <c r="BH10" s="629">
        <f t="shared" si="1"/>
        <v>-2.7499574577228469E-2</v>
      </c>
      <c r="BI10" s="735">
        <v>2295.643</v>
      </c>
      <c r="BJ10" s="669">
        <f t="shared" si="2"/>
        <v>37.483000000000175</v>
      </c>
      <c r="BK10" s="674">
        <f t="shared" si="3"/>
        <v>1.6598912388847635E-2</v>
      </c>
      <c r="BL10" s="734">
        <v>401.185</v>
      </c>
      <c r="BM10" s="734">
        <v>334.09800000000001</v>
      </c>
      <c r="BN10" s="735">
        <v>270.64100000000002</v>
      </c>
      <c r="BO10" s="854">
        <v>1005.924</v>
      </c>
      <c r="BP10" s="734">
        <v>175.91800000000001</v>
      </c>
      <c r="BQ10" s="734">
        <v>61.307000000000002</v>
      </c>
      <c r="BR10" s="735">
        <v>51.095999999999997</v>
      </c>
      <c r="BS10" s="963">
        <v>288.32100000000003</v>
      </c>
      <c r="BT10" s="963">
        <f t="shared" si="4"/>
        <v>-55.744999999999948</v>
      </c>
      <c r="BU10" s="758">
        <f t="shared" si="5"/>
        <v>-0.16201833369179156</v>
      </c>
      <c r="BV10" s="971">
        <v>1294.2449999999999</v>
      </c>
      <c r="BW10" s="972">
        <f t="shared" si="6"/>
        <v>-49.723000000000184</v>
      </c>
      <c r="BX10" s="674">
        <f t="shared" si="7"/>
        <v>-3.6997160646682195E-2</v>
      </c>
      <c r="BY10" s="145">
        <v>46.302</v>
      </c>
      <c r="BZ10" s="145">
        <v>44.786000000000001</v>
      </c>
      <c r="CA10" s="722">
        <f t="shared" si="8"/>
        <v>-8.5670000000000002</v>
      </c>
      <c r="CB10" s="674">
        <f t="shared" si="9"/>
        <v>-0.16057203906059642</v>
      </c>
      <c r="CC10" s="145">
        <v>47.381</v>
      </c>
      <c r="CD10" s="722">
        <f t="shared" si="10"/>
        <v>-11.290999999999997</v>
      </c>
      <c r="CE10" s="674">
        <f t="shared" si="11"/>
        <v>-0.19244273247886551</v>
      </c>
      <c r="CF10" s="145">
        <v>138.46899999999999</v>
      </c>
      <c r="CG10" s="722">
        <f t="shared" si="12"/>
        <v>-24.549000000000007</v>
      </c>
      <c r="CH10" s="674">
        <f t="shared" si="13"/>
        <v>-0.15059073231176928</v>
      </c>
      <c r="CI10" s="145">
        <v>1432.7139999999999</v>
      </c>
      <c r="CJ10" s="722">
        <f t="shared" si="14"/>
        <v>-74.272000000000162</v>
      </c>
      <c r="CK10" s="674">
        <f t="shared" si="15"/>
        <v>-4.9285129390717733E-2</v>
      </c>
      <c r="CL10" s="145">
        <v>205.899</v>
      </c>
      <c r="CM10" s="722">
        <f t="shared" si="16"/>
        <v>5.8949999999999818</v>
      </c>
      <c r="CN10" s="674">
        <f t="shared" si="17"/>
        <v>2.9474410511789669E-2</v>
      </c>
      <c r="CO10" s="145">
        <v>260.3</v>
      </c>
      <c r="CP10" s="722">
        <f t="shared" si="18"/>
        <v>10.033000000000015</v>
      </c>
      <c r="CQ10" s="674">
        <f t="shared" si="19"/>
        <v>4.0089184750686332E-2</v>
      </c>
      <c r="CR10" s="145">
        <v>383.69800000000004</v>
      </c>
      <c r="CS10" s="722">
        <f t="shared" si="20"/>
        <v>45.312000000000069</v>
      </c>
      <c r="CT10" s="674">
        <f t="shared" si="21"/>
        <v>0.13390624907649865</v>
      </c>
      <c r="CU10" s="145">
        <v>849.89699999999993</v>
      </c>
      <c r="CV10" s="722">
        <f t="shared" si="22"/>
        <v>61.240000000000009</v>
      </c>
      <c r="CW10" s="674">
        <f t="shared" si="23"/>
        <v>7.7650994031625939E-2</v>
      </c>
      <c r="CX10" s="145">
        <v>2282.6109999999999</v>
      </c>
      <c r="CY10" s="722">
        <f t="shared" si="24"/>
        <v>-13.032000000000153</v>
      </c>
      <c r="CZ10" s="674">
        <f t="shared" si="25"/>
        <v>-5.6768408676785339E-3</v>
      </c>
      <c r="DA10" s="145">
        <v>364.85</v>
      </c>
      <c r="DB10" s="722">
        <f t="shared" si="26"/>
        <v>-36.33499999999998</v>
      </c>
      <c r="DC10" s="674">
        <f t="shared" si="27"/>
        <v>-9.0569188778244394E-2</v>
      </c>
      <c r="DD10" s="145">
        <v>282.31100000000004</v>
      </c>
      <c r="DE10" s="722">
        <f t="shared" si="28"/>
        <v>-51.786999999999978</v>
      </c>
      <c r="DF10" s="674">
        <f t="shared" si="29"/>
        <v>-0.15500541757208955</v>
      </c>
      <c r="DG10" s="145">
        <v>258.69900000000001</v>
      </c>
      <c r="DH10" s="722">
        <f t="shared" si="30"/>
        <v>-11.942000000000007</v>
      </c>
      <c r="DI10" s="674">
        <f t="shared" si="31"/>
        <v>-4.4124873910457052E-2</v>
      </c>
      <c r="DJ10" s="852">
        <v>905.8599999999999</v>
      </c>
      <c r="DK10" s="722">
        <f t="shared" si="32"/>
        <v>-100.06400000000008</v>
      </c>
      <c r="DL10" s="674">
        <f t="shared" si="33"/>
        <v>-9.947471180725391E-2</v>
      </c>
      <c r="DM10" s="145">
        <v>203.96299999999999</v>
      </c>
      <c r="DN10" s="722">
        <f t="shared" si="34"/>
        <v>28.044999999999987</v>
      </c>
      <c r="DO10" s="674">
        <f t="shared" si="35"/>
        <v>0.15942086654009247</v>
      </c>
      <c r="DP10" s="145">
        <v>64.307999999999993</v>
      </c>
      <c r="DQ10" s="722">
        <f t="shared" si="36"/>
        <v>3.0009999999999906</v>
      </c>
      <c r="DR10" s="674">
        <f t="shared" si="37"/>
        <v>4.8950364558696238E-2</v>
      </c>
      <c r="DS10" s="145">
        <v>54.064</v>
      </c>
      <c r="DT10" s="722">
        <f t="shared" si="38"/>
        <v>2.9680000000000035</v>
      </c>
      <c r="DU10" s="674">
        <f t="shared" si="39"/>
        <v>5.8086738687959993E-2</v>
      </c>
      <c r="DV10" s="145">
        <v>322.33499999999998</v>
      </c>
      <c r="DW10" s="722">
        <f t="shared" si="40"/>
        <v>34.013999999999953</v>
      </c>
      <c r="DX10" s="674">
        <f t="shared" si="41"/>
        <v>0.11797267628788728</v>
      </c>
      <c r="DY10" s="145">
        <v>1228.1949999999999</v>
      </c>
      <c r="DZ10" s="722">
        <f t="shared" si="42"/>
        <v>-66.049999999999955</v>
      </c>
      <c r="EA10" s="674">
        <f t="shared" si="43"/>
        <v>-5.1033614192057888E-2</v>
      </c>
    </row>
    <row r="11" spans="1:147" x14ac:dyDescent="0.25">
      <c r="A11" s="9" t="s">
        <v>12</v>
      </c>
      <c r="B11" s="270">
        <v>150.98500000000001</v>
      </c>
      <c r="C11" s="736">
        <v>29.379000000000001</v>
      </c>
      <c r="D11" s="737">
        <v>22.251999999999999</v>
      </c>
      <c r="E11" s="738">
        <v>20.562000000000001</v>
      </c>
      <c r="F11" s="738">
        <v>72.192999999999998</v>
      </c>
      <c r="G11" s="736">
        <v>12.323</v>
      </c>
      <c r="H11" s="737">
        <v>1.0309999999999999</v>
      </c>
      <c r="I11" s="738">
        <v>0</v>
      </c>
      <c r="J11" s="738">
        <v>13.354000000000001</v>
      </c>
      <c r="K11" s="223">
        <v>85.546999999999997</v>
      </c>
      <c r="L11" s="736">
        <v>0</v>
      </c>
      <c r="M11" s="737">
        <v>0</v>
      </c>
      <c r="N11" s="738">
        <v>0.19900000000000001</v>
      </c>
      <c r="O11" s="737">
        <v>0.19900000000000001</v>
      </c>
      <c r="P11" s="223">
        <v>85.745999999999995</v>
      </c>
      <c r="Q11" s="736">
        <v>11.757999999999999</v>
      </c>
      <c r="R11" s="737">
        <v>19.867000000000001</v>
      </c>
      <c r="S11" s="738">
        <v>28.651</v>
      </c>
      <c r="T11" s="737">
        <v>60.275999999999996</v>
      </c>
      <c r="U11" s="223">
        <v>146.02199999999999</v>
      </c>
      <c r="V11" s="736">
        <v>32.389000000000003</v>
      </c>
      <c r="W11" s="737">
        <v>25.904</v>
      </c>
      <c r="X11" s="738">
        <v>20.783000000000001</v>
      </c>
      <c r="Y11" s="738">
        <v>79.076000000000008</v>
      </c>
      <c r="Z11" s="736">
        <v>14.071999999999999</v>
      </c>
      <c r="AA11" s="737">
        <v>0.78100000000000003</v>
      </c>
      <c r="AB11" s="738">
        <v>0</v>
      </c>
      <c r="AC11" s="738">
        <v>14.853</v>
      </c>
      <c r="AD11" s="223">
        <v>93.929000000000002</v>
      </c>
      <c r="AE11" s="736">
        <v>0</v>
      </c>
      <c r="AF11" s="737">
        <v>0</v>
      </c>
      <c r="AG11" s="738">
        <v>0</v>
      </c>
      <c r="AH11" s="737">
        <v>0</v>
      </c>
      <c r="AI11" s="223">
        <v>93.929000000000002</v>
      </c>
      <c r="AJ11" s="736">
        <v>11.959</v>
      </c>
      <c r="AK11" s="737">
        <v>20.463999999999999</v>
      </c>
      <c r="AL11" s="738">
        <v>29.175000000000001</v>
      </c>
      <c r="AM11" s="737">
        <v>61.597999999999999</v>
      </c>
      <c r="AN11" s="223">
        <v>155.52699999999999</v>
      </c>
      <c r="AO11" s="736">
        <v>31.207000000000001</v>
      </c>
      <c r="AP11" s="737">
        <v>25.175999999999998</v>
      </c>
      <c r="AQ11" s="738">
        <v>22.292999999999999</v>
      </c>
      <c r="AR11" s="738">
        <v>78.675999999999988</v>
      </c>
      <c r="AS11" s="736">
        <v>17.474</v>
      </c>
      <c r="AT11" s="737">
        <v>1.704</v>
      </c>
      <c r="AU11" s="738">
        <v>0</v>
      </c>
      <c r="AV11" s="738">
        <v>19.178000000000001</v>
      </c>
      <c r="AW11" s="223">
        <v>97.853999999999985</v>
      </c>
      <c r="AX11" s="736">
        <v>0</v>
      </c>
      <c r="AY11" s="737">
        <v>0</v>
      </c>
      <c r="AZ11" s="738">
        <v>0</v>
      </c>
      <c r="BA11" s="737">
        <v>0</v>
      </c>
      <c r="BB11" s="223">
        <v>97.853999999999985</v>
      </c>
      <c r="BC11" s="736">
        <v>16.663</v>
      </c>
      <c r="BD11" s="737">
        <v>21.459</v>
      </c>
      <c r="BE11" s="738">
        <v>29.082999999999998</v>
      </c>
      <c r="BF11" s="738">
        <v>67.204999999999998</v>
      </c>
      <c r="BG11" s="738">
        <f t="shared" si="0"/>
        <v>5.6069999999999993</v>
      </c>
      <c r="BH11" s="631">
        <f t="shared" si="1"/>
        <v>9.1025682652034146E-2</v>
      </c>
      <c r="BI11" s="738">
        <v>165.05899999999997</v>
      </c>
      <c r="BJ11" s="670">
        <f t="shared" si="2"/>
        <v>9.5319999999999823</v>
      </c>
      <c r="BK11" s="599">
        <f t="shared" si="3"/>
        <v>6.1288393655120864E-2</v>
      </c>
      <c r="BL11" s="736">
        <v>32.619999999999997</v>
      </c>
      <c r="BM11" s="737">
        <v>26.177</v>
      </c>
      <c r="BN11" s="738">
        <v>22.015999999999998</v>
      </c>
      <c r="BO11" s="286">
        <v>80.812999999999988</v>
      </c>
      <c r="BP11" s="736">
        <v>12.618</v>
      </c>
      <c r="BQ11" s="737">
        <v>0</v>
      </c>
      <c r="BR11" s="738">
        <v>0</v>
      </c>
      <c r="BS11" s="964">
        <v>12.618</v>
      </c>
      <c r="BT11" s="964">
        <f t="shared" si="4"/>
        <v>-6.5600000000000005</v>
      </c>
      <c r="BU11" s="759">
        <f t="shared" si="5"/>
        <v>-0.34205860882260924</v>
      </c>
      <c r="BV11" s="973">
        <v>93.430999999999983</v>
      </c>
      <c r="BW11" s="974">
        <f t="shared" si="6"/>
        <v>-4.4230000000000018</v>
      </c>
      <c r="BX11" s="599">
        <f t="shared" si="7"/>
        <v>-4.5199991824554975E-2</v>
      </c>
      <c r="BY11" s="223">
        <v>0</v>
      </c>
      <c r="BZ11" s="223">
        <v>0</v>
      </c>
      <c r="CA11" s="723">
        <f t="shared" si="8"/>
        <v>0</v>
      </c>
      <c r="CB11" s="599" t="e">
        <f t="shared" si="9"/>
        <v>#DIV/0!</v>
      </c>
      <c r="CC11" s="223">
        <v>0</v>
      </c>
      <c r="CD11" s="723">
        <f t="shared" si="10"/>
        <v>0</v>
      </c>
      <c r="CE11" s="599" t="e">
        <f t="shared" si="11"/>
        <v>#DIV/0!</v>
      </c>
      <c r="CF11" s="223">
        <v>0</v>
      </c>
      <c r="CG11" s="723">
        <f t="shared" si="12"/>
        <v>0</v>
      </c>
      <c r="CH11" s="599" t="e">
        <f t="shared" si="13"/>
        <v>#DIV/0!</v>
      </c>
      <c r="CI11" s="223">
        <v>93.430999999999983</v>
      </c>
      <c r="CJ11" s="723">
        <f t="shared" si="14"/>
        <v>-4.4230000000000018</v>
      </c>
      <c r="CK11" s="599">
        <f t="shared" si="15"/>
        <v>-4.5199991824554975E-2</v>
      </c>
      <c r="CL11" s="223">
        <v>16.826000000000001</v>
      </c>
      <c r="CM11" s="723">
        <f t="shared" si="16"/>
        <v>0.16300000000000026</v>
      </c>
      <c r="CN11" s="599">
        <f t="shared" si="17"/>
        <v>9.7821520734561757E-3</v>
      </c>
      <c r="CO11" s="223">
        <v>21.684999999999999</v>
      </c>
      <c r="CP11" s="723">
        <f t="shared" si="18"/>
        <v>0.22599999999999909</v>
      </c>
      <c r="CQ11" s="599">
        <f t="shared" si="19"/>
        <v>1.05317116361433E-2</v>
      </c>
      <c r="CR11" s="223">
        <v>31.864999999999998</v>
      </c>
      <c r="CS11" s="723">
        <f t="shared" si="20"/>
        <v>2.782</v>
      </c>
      <c r="CT11" s="599">
        <f t="shared" si="21"/>
        <v>9.5657256816697039E-2</v>
      </c>
      <c r="CU11" s="223">
        <v>70.375999999999991</v>
      </c>
      <c r="CV11" s="723">
        <f t="shared" si="22"/>
        <v>3.1709999999999923</v>
      </c>
      <c r="CW11" s="599">
        <f t="shared" si="23"/>
        <v>4.7183989286511303E-2</v>
      </c>
      <c r="CX11" s="223">
        <v>163.80699999999996</v>
      </c>
      <c r="CY11" s="723">
        <f t="shared" si="24"/>
        <v>-1.2520000000000095</v>
      </c>
      <c r="CZ11" s="599">
        <f t="shared" si="25"/>
        <v>-7.5851665162154731E-3</v>
      </c>
      <c r="DA11" s="223">
        <v>29.649000000000001</v>
      </c>
      <c r="DB11" s="723">
        <f t="shared" si="26"/>
        <v>-2.9709999999999965</v>
      </c>
      <c r="DC11" s="599">
        <f t="shared" si="27"/>
        <v>-9.1079092581238405E-2</v>
      </c>
      <c r="DD11" s="223">
        <v>22.617000000000001</v>
      </c>
      <c r="DE11" s="723">
        <f t="shared" si="28"/>
        <v>-3.5599999999999987</v>
      </c>
      <c r="DF11" s="599">
        <f t="shared" si="29"/>
        <v>-0.13599724949383041</v>
      </c>
      <c r="DG11" s="223">
        <v>20.553000000000001</v>
      </c>
      <c r="DH11" s="723">
        <f t="shared" si="30"/>
        <v>-1.4629999999999974</v>
      </c>
      <c r="DI11" s="599">
        <f t="shared" si="31"/>
        <v>-6.64516715116278E-2</v>
      </c>
      <c r="DJ11" s="285">
        <v>72.819000000000003</v>
      </c>
      <c r="DK11" s="723">
        <f t="shared" si="32"/>
        <v>-7.9939999999999856</v>
      </c>
      <c r="DL11" s="599">
        <f t="shared" si="33"/>
        <v>-9.8919728261541912E-2</v>
      </c>
      <c r="DM11" s="223">
        <v>16.811</v>
      </c>
      <c r="DN11" s="723">
        <f t="shared" si="34"/>
        <v>4.1929999999999996</v>
      </c>
      <c r="DO11" s="599">
        <f t="shared" si="35"/>
        <v>0.33230305912188934</v>
      </c>
      <c r="DP11" s="223">
        <v>1.268</v>
      </c>
      <c r="DQ11" s="723">
        <f t="shared" si="36"/>
        <v>1.268</v>
      </c>
      <c r="DR11" s="599" t="e">
        <f t="shared" si="37"/>
        <v>#DIV/0!</v>
      </c>
      <c r="DS11" s="223">
        <v>0</v>
      </c>
      <c r="DT11" s="723">
        <f t="shared" si="38"/>
        <v>0</v>
      </c>
      <c r="DU11" s="599" t="e">
        <f t="shared" si="39"/>
        <v>#DIV/0!</v>
      </c>
      <c r="DV11" s="223">
        <v>18.079000000000001</v>
      </c>
      <c r="DW11" s="723">
        <f t="shared" si="40"/>
        <v>5.4610000000000003</v>
      </c>
      <c r="DX11" s="599">
        <f t="shared" si="41"/>
        <v>0.43279442066888574</v>
      </c>
      <c r="DY11" s="223">
        <v>90.897999999999996</v>
      </c>
      <c r="DZ11" s="723">
        <f t="shared" si="42"/>
        <v>-2.532999999999987</v>
      </c>
      <c r="EA11" s="599">
        <f t="shared" si="43"/>
        <v>-2.7110916077104894E-2</v>
      </c>
    </row>
    <row r="12" spans="1:147" x14ac:dyDescent="0.25">
      <c r="A12" s="9" t="s">
        <v>11</v>
      </c>
      <c r="B12" s="270">
        <v>2123.9929999999999</v>
      </c>
      <c r="C12" s="736">
        <v>340.49599999999998</v>
      </c>
      <c r="D12" s="737">
        <v>281.81</v>
      </c>
      <c r="E12" s="738">
        <v>244.07400000000001</v>
      </c>
      <c r="F12" s="738">
        <v>866.38000000000011</v>
      </c>
      <c r="G12" s="736">
        <v>184.95699999999999</v>
      </c>
      <c r="H12" s="737">
        <v>71.819999999999993</v>
      </c>
      <c r="I12" s="738">
        <v>53.421999999999997</v>
      </c>
      <c r="J12" s="738">
        <v>310.19899999999996</v>
      </c>
      <c r="K12" s="223">
        <v>1176.5790000000002</v>
      </c>
      <c r="L12" s="736">
        <v>51.945</v>
      </c>
      <c r="M12" s="737">
        <v>51.018000000000001</v>
      </c>
      <c r="N12" s="738">
        <v>49.374000000000002</v>
      </c>
      <c r="O12" s="737">
        <v>152.33699999999999</v>
      </c>
      <c r="P12" s="223">
        <v>1328.9160000000002</v>
      </c>
      <c r="Q12" s="736">
        <v>169.011</v>
      </c>
      <c r="R12" s="737">
        <v>244.01400000000001</v>
      </c>
      <c r="S12" s="738">
        <v>331.06400000000002</v>
      </c>
      <c r="T12" s="737">
        <v>744.08899999999994</v>
      </c>
      <c r="U12" s="223">
        <v>2073.0050000000001</v>
      </c>
      <c r="V12" s="736">
        <v>371.97699999999998</v>
      </c>
      <c r="W12" s="737">
        <v>307.35199999999998</v>
      </c>
      <c r="X12" s="738">
        <v>257.16800000000001</v>
      </c>
      <c r="Y12" s="738">
        <v>936.49699999999996</v>
      </c>
      <c r="Z12" s="736">
        <v>177.76900000000001</v>
      </c>
      <c r="AA12" s="737">
        <v>61.048000000000002</v>
      </c>
      <c r="AB12" s="738">
        <v>47.09</v>
      </c>
      <c r="AC12" s="738">
        <v>285.90700000000004</v>
      </c>
      <c r="AD12" s="223">
        <v>1222.404</v>
      </c>
      <c r="AE12" s="736">
        <v>44.293999999999997</v>
      </c>
      <c r="AF12" s="737">
        <v>46.494</v>
      </c>
      <c r="AG12" s="738">
        <v>40.081000000000003</v>
      </c>
      <c r="AH12" s="737">
        <v>130.869</v>
      </c>
      <c r="AI12" s="223">
        <v>1353.2729999999999</v>
      </c>
      <c r="AJ12" s="736">
        <v>156.80199999999999</v>
      </c>
      <c r="AK12" s="737">
        <v>245.34800000000001</v>
      </c>
      <c r="AL12" s="738">
        <v>347.21</v>
      </c>
      <c r="AM12" s="737">
        <v>749.36</v>
      </c>
      <c r="AN12" s="223">
        <v>2102.6329999999998</v>
      </c>
      <c r="AO12" s="736">
        <v>366.404</v>
      </c>
      <c r="AP12" s="737">
        <v>298.03800000000001</v>
      </c>
      <c r="AQ12" s="738">
        <v>256.78399999999999</v>
      </c>
      <c r="AR12" s="738">
        <v>921.226</v>
      </c>
      <c r="AS12" s="736">
        <v>190.87</v>
      </c>
      <c r="AT12" s="737">
        <v>74.376000000000005</v>
      </c>
      <c r="AU12" s="738">
        <v>59.642000000000003</v>
      </c>
      <c r="AV12" s="738">
        <v>324.88799999999998</v>
      </c>
      <c r="AW12" s="223">
        <v>1246.114</v>
      </c>
      <c r="AX12" s="736">
        <v>50.993000000000002</v>
      </c>
      <c r="AY12" s="737">
        <v>53.353000000000002</v>
      </c>
      <c r="AZ12" s="738">
        <v>58.671999999999997</v>
      </c>
      <c r="BA12" s="737">
        <v>163.018</v>
      </c>
      <c r="BB12" s="223">
        <v>1409.1320000000001</v>
      </c>
      <c r="BC12" s="736">
        <v>183.34100000000001</v>
      </c>
      <c r="BD12" s="737">
        <v>228.80799999999999</v>
      </c>
      <c r="BE12" s="738">
        <v>309.303</v>
      </c>
      <c r="BF12" s="738">
        <v>721.452</v>
      </c>
      <c r="BG12" s="738">
        <f t="shared" si="0"/>
        <v>-27.908000000000015</v>
      </c>
      <c r="BH12" s="631">
        <f t="shared" si="1"/>
        <v>-3.7242446888011121E-2</v>
      </c>
      <c r="BI12" s="738">
        <v>2130.5839999999998</v>
      </c>
      <c r="BJ12" s="670">
        <f t="shared" si="2"/>
        <v>27.951000000000022</v>
      </c>
      <c r="BK12" s="599">
        <f t="shared" si="3"/>
        <v>1.3293332692866528E-2</v>
      </c>
      <c r="BL12" s="736">
        <v>368.565</v>
      </c>
      <c r="BM12" s="737">
        <v>307.92099999999999</v>
      </c>
      <c r="BN12" s="738">
        <v>248.625</v>
      </c>
      <c r="BO12" s="286">
        <v>925.11099999999999</v>
      </c>
      <c r="BP12" s="736">
        <v>163.30000000000001</v>
      </c>
      <c r="BQ12" s="737">
        <v>61.307000000000002</v>
      </c>
      <c r="BR12" s="738">
        <v>51.095999999999997</v>
      </c>
      <c r="BS12" s="964">
        <v>275.70300000000003</v>
      </c>
      <c r="BT12" s="964">
        <f t="shared" si="4"/>
        <v>-49.184999999999945</v>
      </c>
      <c r="BU12" s="759">
        <f t="shared" si="5"/>
        <v>-0.15139063307970732</v>
      </c>
      <c r="BV12" s="973">
        <v>1200.8140000000001</v>
      </c>
      <c r="BW12" s="974">
        <f t="shared" si="6"/>
        <v>-45.299999999999955</v>
      </c>
      <c r="BX12" s="599">
        <f t="shared" si="7"/>
        <v>-3.6353014250702545E-2</v>
      </c>
      <c r="BY12" s="223">
        <v>46.302</v>
      </c>
      <c r="BZ12" s="223">
        <v>44.786000000000001</v>
      </c>
      <c r="CA12" s="723">
        <f t="shared" si="8"/>
        <v>-8.5670000000000002</v>
      </c>
      <c r="CB12" s="599">
        <f t="shared" si="9"/>
        <v>-0.16057203906059642</v>
      </c>
      <c r="CC12" s="223">
        <v>47.381</v>
      </c>
      <c r="CD12" s="723">
        <f t="shared" si="10"/>
        <v>-11.290999999999997</v>
      </c>
      <c r="CE12" s="599">
        <f t="shared" si="11"/>
        <v>-0.19244273247886551</v>
      </c>
      <c r="CF12" s="223">
        <v>138.46899999999999</v>
      </c>
      <c r="CG12" s="723">
        <f t="shared" si="12"/>
        <v>-24.549000000000007</v>
      </c>
      <c r="CH12" s="599">
        <f t="shared" si="13"/>
        <v>-0.15059073231176928</v>
      </c>
      <c r="CI12" s="223">
        <v>1339.2830000000001</v>
      </c>
      <c r="CJ12" s="723">
        <f t="shared" si="14"/>
        <v>-69.848999999999933</v>
      </c>
      <c r="CK12" s="599">
        <f t="shared" si="15"/>
        <v>-4.9568812573981665E-2</v>
      </c>
      <c r="CL12" s="223">
        <v>189.07300000000001</v>
      </c>
      <c r="CM12" s="723">
        <f t="shared" si="16"/>
        <v>5.7319999999999993</v>
      </c>
      <c r="CN12" s="599">
        <f t="shared" si="17"/>
        <v>3.1264147135665228E-2</v>
      </c>
      <c r="CO12" s="223">
        <v>238.61500000000001</v>
      </c>
      <c r="CP12" s="723">
        <f t="shared" si="18"/>
        <v>9.8070000000000164</v>
      </c>
      <c r="CQ12" s="599">
        <f t="shared" si="19"/>
        <v>4.2861263592182161E-2</v>
      </c>
      <c r="CR12" s="223">
        <v>351.83300000000003</v>
      </c>
      <c r="CS12" s="723">
        <f t="shared" si="20"/>
        <v>42.53000000000003</v>
      </c>
      <c r="CT12" s="599">
        <f t="shared" si="21"/>
        <v>0.13750270770086301</v>
      </c>
      <c r="CU12" s="223">
        <v>779.52099999999996</v>
      </c>
      <c r="CV12" s="723">
        <f t="shared" si="22"/>
        <v>58.06899999999996</v>
      </c>
      <c r="CW12" s="599">
        <f t="shared" si="23"/>
        <v>8.0489069265869337E-2</v>
      </c>
      <c r="CX12" s="223">
        <v>2118.8040000000001</v>
      </c>
      <c r="CY12" s="723">
        <f t="shared" si="24"/>
        <v>-11.779999999999745</v>
      </c>
      <c r="CZ12" s="599">
        <f t="shared" si="25"/>
        <v>-5.5290004993934746E-3</v>
      </c>
      <c r="DA12" s="223">
        <v>335.20100000000002</v>
      </c>
      <c r="DB12" s="723">
        <f t="shared" si="26"/>
        <v>-33.363999999999976</v>
      </c>
      <c r="DC12" s="599">
        <f t="shared" si="27"/>
        <v>-9.0524059528169998E-2</v>
      </c>
      <c r="DD12" s="223">
        <v>259.69400000000002</v>
      </c>
      <c r="DE12" s="723">
        <f t="shared" si="28"/>
        <v>-48.226999999999975</v>
      </c>
      <c r="DF12" s="599">
        <f t="shared" si="29"/>
        <v>-0.15662134118816182</v>
      </c>
      <c r="DG12" s="223">
        <v>238.14599999999999</v>
      </c>
      <c r="DH12" s="723">
        <f t="shared" si="30"/>
        <v>-10.479000000000013</v>
      </c>
      <c r="DI12" s="599">
        <f t="shared" si="31"/>
        <v>-4.2147812971342437E-2</v>
      </c>
      <c r="DJ12" s="285">
        <v>833.04099999999994</v>
      </c>
      <c r="DK12" s="723">
        <f t="shared" si="32"/>
        <v>-92.07000000000005</v>
      </c>
      <c r="DL12" s="599">
        <f t="shared" si="33"/>
        <v>-9.9523192352052939E-2</v>
      </c>
      <c r="DM12" s="223">
        <v>187.15199999999999</v>
      </c>
      <c r="DN12" s="723">
        <f t="shared" si="34"/>
        <v>23.851999999999975</v>
      </c>
      <c r="DO12" s="599">
        <f t="shared" si="35"/>
        <v>0.14606246172688286</v>
      </c>
      <c r="DP12" s="223">
        <v>63.04</v>
      </c>
      <c r="DQ12" s="723">
        <f t="shared" si="36"/>
        <v>1.732999999999997</v>
      </c>
      <c r="DR12" s="599">
        <f t="shared" si="37"/>
        <v>2.8267571402939257E-2</v>
      </c>
      <c r="DS12" s="223">
        <v>54.064</v>
      </c>
      <c r="DT12" s="723">
        <f t="shared" si="38"/>
        <v>2.9680000000000035</v>
      </c>
      <c r="DU12" s="599">
        <f t="shared" si="39"/>
        <v>5.8086738687959993E-2</v>
      </c>
      <c r="DV12" s="223">
        <v>304.25599999999997</v>
      </c>
      <c r="DW12" s="723">
        <f t="shared" si="40"/>
        <v>28.55299999999994</v>
      </c>
      <c r="DX12" s="599">
        <f t="shared" si="41"/>
        <v>0.10356434278916057</v>
      </c>
      <c r="DY12" s="223">
        <v>1137.297</v>
      </c>
      <c r="DZ12" s="723">
        <f t="shared" si="42"/>
        <v>-63.517000000000053</v>
      </c>
      <c r="EA12" s="599">
        <f t="shared" si="43"/>
        <v>-5.2894952923600198E-2</v>
      </c>
    </row>
    <row r="13" spans="1:147" x14ac:dyDescent="0.25">
      <c r="A13" s="8" t="s">
        <v>28</v>
      </c>
      <c r="B13" s="269">
        <v>12207.631000000001</v>
      </c>
      <c r="C13" s="733">
        <v>2096.8689999999997</v>
      </c>
      <c r="D13" s="734">
        <v>1675.018</v>
      </c>
      <c r="E13" s="735">
        <v>1511.6699999999998</v>
      </c>
      <c r="F13" s="735">
        <v>5283.5569999999998</v>
      </c>
      <c r="G13" s="733">
        <v>1070.3589999999999</v>
      </c>
      <c r="H13" s="734">
        <v>493.11700000000002</v>
      </c>
      <c r="I13" s="735">
        <v>262.47700000000003</v>
      </c>
      <c r="J13" s="735">
        <v>1825.9530000000002</v>
      </c>
      <c r="K13" s="145">
        <v>7109.51</v>
      </c>
      <c r="L13" s="733">
        <v>231.15999999999997</v>
      </c>
      <c r="M13" s="734">
        <v>201.61599999999999</v>
      </c>
      <c r="N13" s="735">
        <v>277.41000000000003</v>
      </c>
      <c r="O13" s="734">
        <v>710.18600000000004</v>
      </c>
      <c r="P13" s="145">
        <v>7819.6959999999999</v>
      </c>
      <c r="Q13" s="733">
        <v>922.68000000000006</v>
      </c>
      <c r="R13" s="734">
        <v>1419.4609999999998</v>
      </c>
      <c r="S13" s="735">
        <v>2025.712</v>
      </c>
      <c r="T13" s="734">
        <v>4367.8530000000001</v>
      </c>
      <c r="U13" s="145">
        <v>12187.548999999999</v>
      </c>
      <c r="V13" s="733">
        <v>2145.5010000000002</v>
      </c>
      <c r="W13" s="734">
        <v>1858.479</v>
      </c>
      <c r="X13" s="735">
        <v>1519.1590000000001</v>
      </c>
      <c r="Y13" s="735">
        <v>5523.1390000000001</v>
      </c>
      <c r="Z13" s="733">
        <v>1043.6210000000001</v>
      </c>
      <c r="AA13" s="734">
        <v>335.40100000000001</v>
      </c>
      <c r="AB13" s="735">
        <v>237.47300000000001</v>
      </c>
      <c r="AC13" s="735">
        <v>1616.4950000000003</v>
      </c>
      <c r="AD13" s="145">
        <v>7139.634</v>
      </c>
      <c r="AE13" s="733">
        <v>226.78100000000003</v>
      </c>
      <c r="AF13" s="734">
        <v>218.40800000000004</v>
      </c>
      <c r="AG13" s="735">
        <v>263.15600000000001</v>
      </c>
      <c r="AH13" s="734">
        <v>708.34500000000003</v>
      </c>
      <c r="AI13" s="145">
        <v>7847.9790000000003</v>
      </c>
      <c r="AJ13" s="733">
        <v>918.01</v>
      </c>
      <c r="AK13" s="734">
        <v>1402.6990000000001</v>
      </c>
      <c r="AL13" s="735">
        <v>2052.0370000000003</v>
      </c>
      <c r="AM13" s="734">
        <v>4372.7460000000001</v>
      </c>
      <c r="AN13" s="145">
        <v>12220.725</v>
      </c>
      <c r="AO13" s="733">
        <v>2183.4130000000005</v>
      </c>
      <c r="AP13" s="734">
        <v>1733.7030000000002</v>
      </c>
      <c r="AQ13" s="735">
        <v>1524.8139999999999</v>
      </c>
      <c r="AR13" s="735">
        <v>5441.93</v>
      </c>
      <c r="AS13" s="733">
        <v>1071.9770000000003</v>
      </c>
      <c r="AT13" s="734">
        <v>470.86099999999999</v>
      </c>
      <c r="AU13" s="735">
        <v>248.45500000000001</v>
      </c>
      <c r="AV13" s="735">
        <v>1791.2930000000001</v>
      </c>
      <c r="AW13" s="145">
        <v>7233.223</v>
      </c>
      <c r="AX13" s="733">
        <v>225.49699999999999</v>
      </c>
      <c r="AY13" s="734">
        <v>223.14400000000001</v>
      </c>
      <c r="AZ13" s="735">
        <v>251.31199999999998</v>
      </c>
      <c r="BA13" s="734">
        <v>699.95300000000009</v>
      </c>
      <c r="BB13" s="145">
        <v>7933.1760000000004</v>
      </c>
      <c r="BC13" s="733">
        <v>914.81399999999996</v>
      </c>
      <c r="BD13" s="734">
        <v>1313.3320000000001</v>
      </c>
      <c r="BE13" s="735">
        <v>1893.8889999999997</v>
      </c>
      <c r="BF13" s="735">
        <v>4122.0349999999999</v>
      </c>
      <c r="BG13" s="735">
        <f t="shared" si="0"/>
        <v>-250.71100000000024</v>
      </c>
      <c r="BH13" s="629">
        <f t="shared" si="1"/>
        <v>-5.7334910374396371E-2</v>
      </c>
      <c r="BI13" s="735">
        <v>12055.210999999999</v>
      </c>
      <c r="BJ13" s="669">
        <f t="shared" si="2"/>
        <v>-165.51400000000103</v>
      </c>
      <c r="BK13" s="674">
        <f t="shared" si="3"/>
        <v>-1.35437136503768E-2</v>
      </c>
      <c r="BL13" s="734">
        <v>2132.114</v>
      </c>
      <c r="BM13" s="734">
        <v>1743.692</v>
      </c>
      <c r="BN13" s="735">
        <v>1423.338</v>
      </c>
      <c r="BO13" s="854">
        <v>5299.1439999999993</v>
      </c>
      <c r="BP13" s="734">
        <v>907.5870000000001</v>
      </c>
      <c r="BQ13" s="734">
        <v>366.60200000000003</v>
      </c>
      <c r="BR13" s="735">
        <v>298.00899999999996</v>
      </c>
      <c r="BS13" s="963">
        <v>1572.1980000000001</v>
      </c>
      <c r="BT13" s="963">
        <f t="shared" si="4"/>
        <v>-219.09500000000003</v>
      </c>
      <c r="BU13" s="758">
        <f t="shared" si="5"/>
        <v>-0.12231109036880064</v>
      </c>
      <c r="BV13" s="971">
        <v>6871.3419999999996</v>
      </c>
      <c r="BW13" s="972">
        <f t="shared" si="6"/>
        <v>-361.88100000000031</v>
      </c>
      <c r="BX13" s="674">
        <f t="shared" si="7"/>
        <v>-5.0030394472837393E-2</v>
      </c>
      <c r="BY13" s="145">
        <v>253.43199999999999</v>
      </c>
      <c r="BZ13" s="145">
        <v>219.77800000000002</v>
      </c>
      <c r="CA13" s="722">
        <f t="shared" si="8"/>
        <v>-3.3659999999999854</v>
      </c>
      <c r="CB13" s="674">
        <f t="shared" si="9"/>
        <v>-1.5084429785250715E-2</v>
      </c>
      <c r="CC13" s="145">
        <v>264.36</v>
      </c>
      <c r="CD13" s="722">
        <f t="shared" si="10"/>
        <v>13.04800000000003</v>
      </c>
      <c r="CE13" s="674">
        <f t="shared" si="11"/>
        <v>5.1919526325842104E-2</v>
      </c>
      <c r="CF13" s="145">
        <v>737.56999999999994</v>
      </c>
      <c r="CG13" s="722">
        <f t="shared" si="12"/>
        <v>37.616999999999848</v>
      </c>
      <c r="CH13" s="674">
        <f t="shared" si="13"/>
        <v>5.3742179832074216E-2</v>
      </c>
      <c r="CI13" s="145">
        <v>7608.9119999999994</v>
      </c>
      <c r="CJ13" s="722">
        <f t="shared" si="14"/>
        <v>-324.26400000000103</v>
      </c>
      <c r="CK13" s="674">
        <f t="shared" si="15"/>
        <v>-4.0874424064208457E-2</v>
      </c>
      <c r="CL13" s="145">
        <v>971.17499999999995</v>
      </c>
      <c r="CM13" s="722">
        <f t="shared" si="16"/>
        <v>56.36099999999999</v>
      </c>
      <c r="CN13" s="674">
        <f t="shared" si="17"/>
        <v>6.1609245158032115E-2</v>
      </c>
      <c r="CO13" s="145">
        <v>1423.7760000000001</v>
      </c>
      <c r="CP13" s="722">
        <f t="shared" si="18"/>
        <v>110.44399999999996</v>
      </c>
      <c r="CQ13" s="674">
        <f t="shared" si="19"/>
        <v>8.4094501618783332E-2</v>
      </c>
      <c r="CR13" s="145">
        <v>2036.3019999999997</v>
      </c>
      <c r="CS13" s="722">
        <f t="shared" si="20"/>
        <v>142.41300000000001</v>
      </c>
      <c r="CT13" s="674">
        <f t="shared" si="21"/>
        <v>7.5196064816892672E-2</v>
      </c>
      <c r="CU13" s="145">
        <v>4431.2530000000006</v>
      </c>
      <c r="CV13" s="722">
        <f t="shared" si="22"/>
        <v>309.21800000000076</v>
      </c>
      <c r="CW13" s="674">
        <f t="shared" si="23"/>
        <v>7.5015859884741576E-2</v>
      </c>
      <c r="CX13" s="145">
        <v>12040.165000000001</v>
      </c>
      <c r="CY13" s="722">
        <f t="shared" si="24"/>
        <v>-15.045999999998457</v>
      </c>
      <c r="CZ13" s="674">
        <f t="shared" si="25"/>
        <v>-1.2480909707842077E-3</v>
      </c>
      <c r="DA13" s="145">
        <v>2015.56</v>
      </c>
      <c r="DB13" s="722">
        <f t="shared" si="26"/>
        <v>-116.55400000000009</v>
      </c>
      <c r="DC13" s="674">
        <f t="shared" si="27"/>
        <v>-5.4665932497042879E-2</v>
      </c>
      <c r="DD13" s="145">
        <v>1592.3539999999998</v>
      </c>
      <c r="DE13" s="722">
        <f t="shared" si="28"/>
        <v>-151.33800000000019</v>
      </c>
      <c r="DF13" s="674">
        <f t="shared" si="29"/>
        <v>-8.6791704039474976E-2</v>
      </c>
      <c r="DG13" s="145">
        <v>1340.7069999999999</v>
      </c>
      <c r="DH13" s="722">
        <f t="shared" si="30"/>
        <v>-82.631000000000085</v>
      </c>
      <c r="DI13" s="674">
        <f t="shared" si="31"/>
        <v>-5.8054376402513028E-2</v>
      </c>
      <c r="DJ13" s="852">
        <v>4948.6209999999992</v>
      </c>
      <c r="DK13" s="722">
        <f t="shared" si="32"/>
        <v>-350.52300000000014</v>
      </c>
      <c r="DL13" s="674">
        <f t="shared" si="33"/>
        <v>-6.614709847477257E-2</v>
      </c>
      <c r="DM13" s="145">
        <v>1035.943</v>
      </c>
      <c r="DN13" s="722">
        <f t="shared" si="34"/>
        <v>128.35599999999988</v>
      </c>
      <c r="DO13" s="674">
        <f t="shared" si="35"/>
        <v>0.14142556030441145</v>
      </c>
      <c r="DP13" s="145">
        <v>429.17100000000011</v>
      </c>
      <c r="DQ13" s="722">
        <f t="shared" si="36"/>
        <v>62.569000000000074</v>
      </c>
      <c r="DR13" s="674">
        <f t="shared" si="37"/>
        <v>0.17067282775325848</v>
      </c>
      <c r="DS13" s="145">
        <v>284.99</v>
      </c>
      <c r="DT13" s="722">
        <f t="shared" si="38"/>
        <v>-13.018999999999949</v>
      </c>
      <c r="DU13" s="674">
        <f t="shared" si="39"/>
        <v>-4.368660006912526E-2</v>
      </c>
      <c r="DV13" s="145">
        <v>1750.1039999999998</v>
      </c>
      <c r="DW13" s="722">
        <f t="shared" si="40"/>
        <v>177.90599999999972</v>
      </c>
      <c r="DX13" s="674">
        <f t="shared" si="41"/>
        <v>0.11315750306259117</v>
      </c>
      <c r="DY13" s="145">
        <v>6698.7249999999985</v>
      </c>
      <c r="DZ13" s="722">
        <f t="shared" si="42"/>
        <v>-172.6170000000011</v>
      </c>
      <c r="EA13" s="674">
        <f t="shared" si="43"/>
        <v>-2.5121293627940671E-2</v>
      </c>
    </row>
    <row r="14" spans="1:147" x14ac:dyDescent="0.25">
      <c r="A14" s="9" t="s">
        <v>13</v>
      </c>
      <c r="B14" s="270">
        <v>3166.6790000000001</v>
      </c>
      <c r="C14" s="736">
        <v>487.92399999999998</v>
      </c>
      <c r="D14" s="737">
        <v>395.73</v>
      </c>
      <c r="E14" s="738">
        <v>381.14400000000001</v>
      </c>
      <c r="F14" s="738">
        <v>1264.798</v>
      </c>
      <c r="G14" s="736">
        <v>287.74799999999999</v>
      </c>
      <c r="H14" s="737">
        <v>153.87700000000001</v>
      </c>
      <c r="I14" s="738">
        <v>97.894000000000005</v>
      </c>
      <c r="J14" s="738">
        <v>539.51900000000001</v>
      </c>
      <c r="K14" s="223">
        <v>1804.317</v>
      </c>
      <c r="L14" s="736">
        <v>77.531999999999996</v>
      </c>
      <c r="M14" s="737">
        <v>48.87</v>
      </c>
      <c r="N14" s="738">
        <v>81.619</v>
      </c>
      <c r="O14" s="737">
        <v>208.02100000000002</v>
      </c>
      <c r="P14" s="223">
        <v>2012.338</v>
      </c>
      <c r="Q14" s="736">
        <v>235.95500000000001</v>
      </c>
      <c r="R14" s="737">
        <v>347.995</v>
      </c>
      <c r="S14" s="738">
        <v>473.48</v>
      </c>
      <c r="T14" s="737">
        <v>1057.43</v>
      </c>
      <c r="U14" s="223">
        <v>3069.768</v>
      </c>
      <c r="V14" s="736">
        <v>491.887</v>
      </c>
      <c r="W14" s="737">
        <v>435.012</v>
      </c>
      <c r="X14" s="738">
        <v>366.755</v>
      </c>
      <c r="Y14" s="738">
        <v>1293.654</v>
      </c>
      <c r="Z14" s="736">
        <v>264.166</v>
      </c>
      <c r="AA14" s="737">
        <v>94.807000000000002</v>
      </c>
      <c r="AB14" s="738">
        <v>77.694000000000003</v>
      </c>
      <c r="AC14" s="738">
        <v>436.66700000000003</v>
      </c>
      <c r="AD14" s="223">
        <v>1730.3209999999999</v>
      </c>
      <c r="AE14" s="736">
        <v>65.3</v>
      </c>
      <c r="AF14" s="737">
        <v>46.843000000000004</v>
      </c>
      <c r="AG14" s="738">
        <v>75.772999999999996</v>
      </c>
      <c r="AH14" s="737">
        <v>187.916</v>
      </c>
      <c r="AI14" s="223">
        <v>1918.2369999999999</v>
      </c>
      <c r="AJ14" s="736">
        <v>248.85300000000001</v>
      </c>
      <c r="AK14" s="737">
        <v>345.84</v>
      </c>
      <c r="AL14" s="738">
        <v>476.00400000000002</v>
      </c>
      <c r="AM14" s="737">
        <v>1070.6970000000001</v>
      </c>
      <c r="AN14" s="223">
        <v>2988.9340000000002</v>
      </c>
      <c r="AO14" s="736">
        <v>505.32100000000003</v>
      </c>
      <c r="AP14" s="737">
        <v>391.39299999999997</v>
      </c>
      <c r="AQ14" s="738">
        <v>364.79599999999999</v>
      </c>
      <c r="AR14" s="738">
        <v>1261.51</v>
      </c>
      <c r="AS14" s="736">
        <v>273.26100000000002</v>
      </c>
      <c r="AT14" s="737">
        <v>125.367</v>
      </c>
      <c r="AU14" s="738">
        <v>91.706000000000003</v>
      </c>
      <c r="AV14" s="738">
        <v>490.33400000000006</v>
      </c>
      <c r="AW14" s="223">
        <v>1751.8440000000001</v>
      </c>
      <c r="AX14" s="736">
        <v>75.554000000000002</v>
      </c>
      <c r="AY14" s="737">
        <v>78.516999999999996</v>
      </c>
      <c r="AZ14" s="738">
        <v>57.683</v>
      </c>
      <c r="BA14" s="737">
        <v>211.75399999999999</v>
      </c>
      <c r="BB14" s="223">
        <v>1963.598</v>
      </c>
      <c r="BC14" s="736">
        <v>240.83799999999999</v>
      </c>
      <c r="BD14" s="737">
        <v>330.07900000000001</v>
      </c>
      <c r="BE14" s="738">
        <v>444.59800000000001</v>
      </c>
      <c r="BF14" s="738">
        <v>1015.5150000000001</v>
      </c>
      <c r="BG14" s="738">
        <f t="shared" si="0"/>
        <v>-55.182000000000016</v>
      </c>
      <c r="BH14" s="631">
        <f t="shared" si="1"/>
        <v>-5.1538390412973992E-2</v>
      </c>
      <c r="BI14" s="738">
        <v>2979.1130000000003</v>
      </c>
      <c r="BJ14" s="670">
        <f t="shared" si="2"/>
        <v>-9.8209999999999127</v>
      </c>
      <c r="BK14" s="599">
        <f t="shared" si="3"/>
        <v>-3.2857868390536267E-3</v>
      </c>
      <c r="BL14" s="736">
        <v>482.64600000000002</v>
      </c>
      <c r="BM14" s="737">
        <v>408.48200000000003</v>
      </c>
      <c r="BN14" s="738">
        <v>337.63099999999997</v>
      </c>
      <c r="BO14" s="286">
        <v>1228.759</v>
      </c>
      <c r="BP14" s="736">
        <v>232.85400000000001</v>
      </c>
      <c r="BQ14" s="737">
        <v>130.07900000000001</v>
      </c>
      <c r="BR14" s="738">
        <v>108.76300000000001</v>
      </c>
      <c r="BS14" s="964">
        <v>471.69600000000003</v>
      </c>
      <c r="BT14" s="964">
        <f t="shared" si="4"/>
        <v>-18.638000000000034</v>
      </c>
      <c r="BU14" s="759">
        <f t="shared" si="5"/>
        <v>-3.8010825274200917E-2</v>
      </c>
      <c r="BV14" s="973">
        <v>1700.4549999999999</v>
      </c>
      <c r="BW14" s="974">
        <f t="shared" si="6"/>
        <v>-51.389000000000124</v>
      </c>
      <c r="BX14" s="599">
        <f t="shared" si="7"/>
        <v>-2.9334232956815861E-2</v>
      </c>
      <c r="BY14" s="223">
        <v>91.108000000000004</v>
      </c>
      <c r="BZ14" s="223">
        <v>53.319000000000003</v>
      </c>
      <c r="CA14" s="723">
        <f t="shared" si="8"/>
        <v>-25.197999999999993</v>
      </c>
      <c r="CB14" s="599">
        <f t="shared" si="9"/>
        <v>-0.32092413107989348</v>
      </c>
      <c r="CC14" s="223">
        <v>84.43</v>
      </c>
      <c r="CD14" s="723">
        <f t="shared" si="10"/>
        <v>26.747000000000007</v>
      </c>
      <c r="CE14" s="599">
        <f t="shared" si="11"/>
        <v>0.4636894752353381</v>
      </c>
      <c r="CF14" s="223">
        <v>228.85700000000003</v>
      </c>
      <c r="CG14" s="723">
        <f t="shared" si="12"/>
        <v>17.103000000000037</v>
      </c>
      <c r="CH14" s="599">
        <f t="shared" si="13"/>
        <v>8.0768249950414345E-2</v>
      </c>
      <c r="CI14" s="223">
        <v>1929.3119999999999</v>
      </c>
      <c r="CJ14" s="723">
        <f t="shared" si="14"/>
        <v>-34.286000000000058</v>
      </c>
      <c r="CK14" s="599">
        <f t="shared" si="15"/>
        <v>-1.7460804095339299E-2</v>
      </c>
      <c r="CL14" s="223">
        <v>271.04599999999999</v>
      </c>
      <c r="CM14" s="723">
        <f t="shared" si="16"/>
        <v>30.207999999999998</v>
      </c>
      <c r="CN14" s="599">
        <f t="shared" si="17"/>
        <v>0.12542871141597256</v>
      </c>
      <c r="CO14" s="223">
        <v>343.02800000000002</v>
      </c>
      <c r="CP14" s="723">
        <f t="shared" si="18"/>
        <v>12.949000000000012</v>
      </c>
      <c r="CQ14" s="599">
        <f t="shared" si="19"/>
        <v>3.9230002514549583E-2</v>
      </c>
      <c r="CR14" s="223">
        <v>493.625</v>
      </c>
      <c r="CS14" s="723">
        <f t="shared" si="20"/>
        <v>49.026999999999987</v>
      </c>
      <c r="CT14" s="599">
        <f t="shared" si="21"/>
        <v>0.11027265079914886</v>
      </c>
      <c r="CU14" s="223">
        <v>1107.6990000000001</v>
      </c>
      <c r="CV14" s="723">
        <f t="shared" si="22"/>
        <v>92.183999999999969</v>
      </c>
      <c r="CW14" s="599">
        <f t="shared" si="23"/>
        <v>9.0775616312905233E-2</v>
      </c>
      <c r="CX14" s="223">
        <v>3037.011</v>
      </c>
      <c r="CY14" s="723">
        <f t="shared" si="24"/>
        <v>57.897999999999683</v>
      </c>
      <c r="CZ14" s="599">
        <f t="shared" si="25"/>
        <v>1.9434643801695229E-2</v>
      </c>
      <c r="DA14" s="223">
        <v>502.505</v>
      </c>
      <c r="DB14" s="723">
        <f t="shared" si="26"/>
        <v>19.85899999999998</v>
      </c>
      <c r="DC14" s="599">
        <f t="shared" si="27"/>
        <v>4.1146098797047899E-2</v>
      </c>
      <c r="DD14" s="223">
        <v>388.90800000000002</v>
      </c>
      <c r="DE14" s="723">
        <f t="shared" si="28"/>
        <v>-19.574000000000012</v>
      </c>
      <c r="DF14" s="599">
        <f t="shared" si="29"/>
        <v>-4.7918880146493627E-2</v>
      </c>
      <c r="DG14" s="223">
        <v>333.00900000000001</v>
      </c>
      <c r="DH14" s="723">
        <f t="shared" si="30"/>
        <v>-4.6219999999999573</v>
      </c>
      <c r="DI14" s="599">
        <f t="shared" si="31"/>
        <v>-1.368950126025145E-2</v>
      </c>
      <c r="DJ14" s="285">
        <v>1224.422</v>
      </c>
      <c r="DK14" s="723">
        <f t="shared" si="32"/>
        <v>-4.3369999999999891</v>
      </c>
      <c r="DL14" s="599">
        <f t="shared" si="33"/>
        <v>-3.5295774028918517E-3</v>
      </c>
      <c r="DM14" s="223">
        <v>267.327</v>
      </c>
      <c r="DN14" s="723">
        <f t="shared" si="34"/>
        <v>34.472999999999985</v>
      </c>
      <c r="DO14" s="599">
        <f t="shared" si="35"/>
        <v>0.14804555644309303</v>
      </c>
      <c r="DP14" s="223">
        <v>113.05800000000001</v>
      </c>
      <c r="DQ14" s="723">
        <f t="shared" si="36"/>
        <v>-17.021000000000001</v>
      </c>
      <c r="DR14" s="599">
        <f t="shared" si="37"/>
        <v>-0.13085125193151853</v>
      </c>
      <c r="DS14" s="223">
        <v>97.638999999999996</v>
      </c>
      <c r="DT14" s="723">
        <f t="shared" si="38"/>
        <v>-11.124000000000009</v>
      </c>
      <c r="DU14" s="599">
        <f t="shared" si="39"/>
        <v>-0.10227742890505051</v>
      </c>
      <c r="DV14" s="223">
        <v>478.024</v>
      </c>
      <c r="DW14" s="723">
        <f t="shared" si="40"/>
        <v>6.3279999999999745</v>
      </c>
      <c r="DX14" s="599">
        <f t="shared" si="41"/>
        <v>1.3415420101081998E-2</v>
      </c>
      <c r="DY14" s="223">
        <v>1702.4459999999999</v>
      </c>
      <c r="DZ14" s="723">
        <f t="shared" si="42"/>
        <v>1.9909999999999854</v>
      </c>
      <c r="EA14" s="599">
        <f t="shared" si="43"/>
        <v>1.1708630925252273E-3</v>
      </c>
    </row>
    <row r="15" spans="1:147" x14ac:dyDescent="0.25">
      <c r="A15" s="9" t="s">
        <v>14</v>
      </c>
      <c r="B15" s="270">
        <v>2928.8879999999999</v>
      </c>
      <c r="C15" s="736">
        <v>525.29600000000005</v>
      </c>
      <c r="D15" s="737">
        <v>396.30599999999998</v>
      </c>
      <c r="E15" s="738">
        <v>363.452</v>
      </c>
      <c r="F15" s="738">
        <v>1285.0540000000001</v>
      </c>
      <c r="G15" s="736">
        <v>279.45</v>
      </c>
      <c r="H15" s="737">
        <v>113.059</v>
      </c>
      <c r="I15" s="738">
        <v>57.518000000000001</v>
      </c>
      <c r="J15" s="738">
        <v>450.02700000000004</v>
      </c>
      <c r="K15" s="223">
        <v>1735.0810000000001</v>
      </c>
      <c r="L15" s="736">
        <v>68.31</v>
      </c>
      <c r="M15" s="737">
        <v>72.731999999999999</v>
      </c>
      <c r="N15" s="738">
        <v>76.626000000000005</v>
      </c>
      <c r="O15" s="737">
        <v>217.66800000000001</v>
      </c>
      <c r="P15" s="223">
        <v>1952.7490000000003</v>
      </c>
      <c r="Q15" s="736">
        <v>236.59899999999999</v>
      </c>
      <c r="R15" s="737">
        <v>347.13499999999999</v>
      </c>
      <c r="S15" s="738">
        <v>500.60399999999998</v>
      </c>
      <c r="T15" s="737">
        <v>1084.338</v>
      </c>
      <c r="U15" s="223">
        <v>3037.0870000000004</v>
      </c>
      <c r="V15" s="736">
        <v>537.87900000000002</v>
      </c>
      <c r="W15" s="737">
        <v>442.75799999999998</v>
      </c>
      <c r="X15" s="738">
        <v>370.53899999999999</v>
      </c>
      <c r="Y15" s="738">
        <v>1351.1759999999999</v>
      </c>
      <c r="Z15" s="736">
        <v>264.69499999999999</v>
      </c>
      <c r="AA15" s="737">
        <v>87.576999999999998</v>
      </c>
      <c r="AB15" s="738">
        <v>61.844000000000001</v>
      </c>
      <c r="AC15" s="738">
        <v>414.11599999999999</v>
      </c>
      <c r="AD15" s="223">
        <v>1765.2919999999999</v>
      </c>
      <c r="AE15" s="736">
        <v>70.855000000000004</v>
      </c>
      <c r="AF15" s="737">
        <v>85.673000000000002</v>
      </c>
      <c r="AG15" s="738">
        <v>76.05</v>
      </c>
      <c r="AH15" s="737">
        <v>232.57800000000003</v>
      </c>
      <c r="AI15" s="223">
        <v>1997.87</v>
      </c>
      <c r="AJ15" s="736">
        <v>230.56100000000001</v>
      </c>
      <c r="AK15" s="737">
        <v>337.09399999999999</v>
      </c>
      <c r="AL15" s="738">
        <v>495.72899999999998</v>
      </c>
      <c r="AM15" s="737">
        <v>1063.384</v>
      </c>
      <c r="AN15" s="223">
        <v>3061.2539999999999</v>
      </c>
      <c r="AO15" s="736">
        <v>532.82399999999996</v>
      </c>
      <c r="AP15" s="737">
        <v>427.68200000000002</v>
      </c>
      <c r="AQ15" s="738">
        <v>373.15600000000001</v>
      </c>
      <c r="AR15" s="738">
        <v>1333.662</v>
      </c>
      <c r="AS15" s="736">
        <v>274.99400000000003</v>
      </c>
      <c r="AT15" s="737">
        <v>119.904</v>
      </c>
      <c r="AU15" s="738">
        <v>54.213999999999999</v>
      </c>
      <c r="AV15" s="738">
        <v>449.11200000000002</v>
      </c>
      <c r="AW15" s="223">
        <v>1782.7740000000001</v>
      </c>
      <c r="AX15" s="736">
        <v>59.674999999999997</v>
      </c>
      <c r="AY15" s="737">
        <v>62.316000000000003</v>
      </c>
      <c r="AZ15" s="738">
        <v>82.495000000000005</v>
      </c>
      <c r="BA15" s="737">
        <v>204.48599999999999</v>
      </c>
      <c r="BB15" s="223">
        <v>1987.2600000000002</v>
      </c>
      <c r="BC15" s="736">
        <v>233.696</v>
      </c>
      <c r="BD15" s="737">
        <v>323.24400000000003</v>
      </c>
      <c r="BE15" s="738">
        <v>454.29199999999997</v>
      </c>
      <c r="BF15" s="738">
        <v>1011.232</v>
      </c>
      <c r="BG15" s="738">
        <f t="shared" si="0"/>
        <v>-52.152000000000044</v>
      </c>
      <c r="BH15" s="631">
        <f t="shared" si="1"/>
        <v>-4.9043431159393074E-2</v>
      </c>
      <c r="BI15" s="738">
        <v>2998.4920000000002</v>
      </c>
      <c r="BJ15" s="670">
        <f t="shared" si="2"/>
        <v>-62.761999999999716</v>
      </c>
      <c r="BK15" s="599">
        <f t="shared" si="3"/>
        <v>-2.0502055693516357E-2</v>
      </c>
      <c r="BL15" s="736">
        <v>527.26900000000001</v>
      </c>
      <c r="BM15" s="737">
        <v>437.56</v>
      </c>
      <c r="BN15" s="738">
        <v>352.61200000000002</v>
      </c>
      <c r="BO15" s="286">
        <v>1317.441</v>
      </c>
      <c r="BP15" s="736">
        <v>239.45699999999999</v>
      </c>
      <c r="BQ15" s="737">
        <v>87.897999999999996</v>
      </c>
      <c r="BR15" s="738">
        <v>90.231999999999999</v>
      </c>
      <c r="BS15" s="964">
        <v>417.58699999999999</v>
      </c>
      <c r="BT15" s="964">
        <f t="shared" si="4"/>
        <v>-31.525000000000034</v>
      </c>
      <c r="BU15" s="759">
        <f t="shared" si="5"/>
        <v>-7.0194071857354143E-2</v>
      </c>
      <c r="BV15" s="973">
        <v>1735.028</v>
      </c>
      <c r="BW15" s="974">
        <f t="shared" si="6"/>
        <v>-47.746000000000095</v>
      </c>
      <c r="BX15" s="599">
        <f t="shared" si="7"/>
        <v>-2.6781857936003156E-2</v>
      </c>
      <c r="BY15" s="223">
        <v>74.763000000000005</v>
      </c>
      <c r="BZ15" s="223">
        <v>85.06</v>
      </c>
      <c r="CA15" s="723">
        <f t="shared" si="8"/>
        <v>22.744</v>
      </c>
      <c r="CB15" s="599">
        <f t="shared" si="9"/>
        <v>0.36497849669426791</v>
      </c>
      <c r="CC15" s="223">
        <v>76.488</v>
      </c>
      <c r="CD15" s="723">
        <f t="shared" si="10"/>
        <v>-6.007000000000005</v>
      </c>
      <c r="CE15" s="599">
        <f t="shared" si="11"/>
        <v>-7.2816534335414324E-2</v>
      </c>
      <c r="CF15" s="223">
        <v>236.31100000000001</v>
      </c>
      <c r="CG15" s="723">
        <f t="shared" si="12"/>
        <v>31.825000000000017</v>
      </c>
      <c r="CH15" s="599">
        <f t="shared" si="13"/>
        <v>0.15563412654167041</v>
      </c>
      <c r="CI15" s="223">
        <v>1971.3389999999999</v>
      </c>
      <c r="CJ15" s="723">
        <f t="shared" si="14"/>
        <v>-15.921000000000276</v>
      </c>
      <c r="CK15" s="599">
        <f t="shared" si="15"/>
        <v>-8.0115334681925242E-3</v>
      </c>
      <c r="CL15" s="223">
        <v>239.75299999999999</v>
      </c>
      <c r="CM15" s="723">
        <f t="shared" si="16"/>
        <v>6.0569999999999879</v>
      </c>
      <c r="CN15" s="599">
        <f t="shared" si="17"/>
        <v>2.591828700534022E-2</v>
      </c>
      <c r="CO15" s="223">
        <v>334.38799999999998</v>
      </c>
      <c r="CP15" s="723">
        <f t="shared" si="18"/>
        <v>11.143999999999949</v>
      </c>
      <c r="CQ15" s="599">
        <f t="shared" si="19"/>
        <v>3.4475504572397161E-2</v>
      </c>
      <c r="CR15" s="223">
        <v>491.13499999999999</v>
      </c>
      <c r="CS15" s="723">
        <f t="shared" si="20"/>
        <v>36.843000000000018</v>
      </c>
      <c r="CT15" s="599">
        <f t="shared" si="21"/>
        <v>8.1099821260334812E-2</v>
      </c>
      <c r="CU15" s="223">
        <v>1065.2759999999998</v>
      </c>
      <c r="CV15" s="723">
        <f t="shared" si="22"/>
        <v>54.043999999999869</v>
      </c>
      <c r="CW15" s="599">
        <f t="shared" si="23"/>
        <v>5.3443720135438626E-2</v>
      </c>
      <c r="CX15" s="223">
        <v>3036.6149999999998</v>
      </c>
      <c r="CY15" s="723">
        <f t="shared" si="24"/>
        <v>38.122999999999593</v>
      </c>
      <c r="CZ15" s="599">
        <f t="shared" si="25"/>
        <v>1.271405759961994E-2</v>
      </c>
      <c r="DA15" s="223">
        <v>491.62</v>
      </c>
      <c r="DB15" s="723">
        <f t="shared" si="26"/>
        <v>-35.649000000000001</v>
      </c>
      <c r="DC15" s="599">
        <f t="shared" si="27"/>
        <v>-6.7610650351149035E-2</v>
      </c>
      <c r="DD15" s="223">
        <v>392.25299999999999</v>
      </c>
      <c r="DE15" s="723">
        <f t="shared" si="28"/>
        <v>-45.307000000000016</v>
      </c>
      <c r="DF15" s="599">
        <f t="shared" si="29"/>
        <v>-0.10354465673279097</v>
      </c>
      <c r="DG15" s="223">
        <v>329.322</v>
      </c>
      <c r="DH15" s="723">
        <f t="shared" si="30"/>
        <v>-23.29000000000002</v>
      </c>
      <c r="DI15" s="599">
        <f t="shared" si="31"/>
        <v>-6.6049935906889207E-2</v>
      </c>
      <c r="DJ15" s="285">
        <v>1213.1950000000002</v>
      </c>
      <c r="DK15" s="723">
        <f t="shared" si="32"/>
        <v>-104.24599999999987</v>
      </c>
      <c r="DL15" s="599">
        <f t="shared" si="33"/>
        <v>-7.9127642148680566E-2</v>
      </c>
      <c r="DM15" s="223">
        <v>262.56200000000001</v>
      </c>
      <c r="DN15" s="723">
        <f t="shared" si="34"/>
        <v>23.105000000000018</v>
      </c>
      <c r="DO15" s="599">
        <f t="shared" si="35"/>
        <v>9.648914001261194E-2</v>
      </c>
      <c r="DP15" s="223">
        <v>108.52800000000001</v>
      </c>
      <c r="DQ15" s="723">
        <f t="shared" si="36"/>
        <v>20.63000000000001</v>
      </c>
      <c r="DR15" s="599">
        <f t="shared" si="37"/>
        <v>0.23470386129377244</v>
      </c>
      <c r="DS15" s="223">
        <v>88.56</v>
      </c>
      <c r="DT15" s="723">
        <f t="shared" si="38"/>
        <v>-1.671999999999997</v>
      </c>
      <c r="DU15" s="599">
        <f t="shared" si="39"/>
        <v>-1.8530011525844457E-2</v>
      </c>
      <c r="DV15" s="223">
        <v>459.65000000000003</v>
      </c>
      <c r="DW15" s="723">
        <f t="shared" si="40"/>
        <v>42.063000000000045</v>
      </c>
      <c r="DX15" s="599">
        <f t="shared" si="41"/>
        <v>0.10072871042441467</v>
      </c>
      <c r="DY15" s="223">
        <v>1672.8450000000003</v>
      </c>
      <c r="DZ15" s="723">
        <f t="shared" si="42"/>
        <v>-62.182999999999765</v>
      </c>
      <c r="EA15" s="599">
        <f t="shared" si="43"/>
        <v>-3.5839767427384324E-2</v>
      </c>
    </row>
    <row r="16" spans="1:147" x14ac:dyDescent="0.25">
      <c r="A16" s="9" t="s">
        <v>15</v>
      </c>
      <c r="B16" s="270">
        <v>1817.0129999999999</v>
      </c>
      <c r="C16" s="736">
        <v>307.77800000000002</v>
      </c>
      <c r="D16" s="737">
        <v>253.04400000000001</v>
      </c>
      <c r="E16" s="738">
        <v>218.23599999999999</v>
      </c>
      <c r="F16" s="738">
        <v>779.05799999999999</v>
      </c>
      <c r="G16" s="736">
        <v>136.16300000000001</v>
      </c>
      <c r="H16" s="737">
        <v>69.093999999999994</v>
      </c>
      <c r="I16" s="738">
        <v>33.731000000000002</v>
      </c>
      <c r="J16" s="738">
        <v>238.988</v>
      </c>
      <c r="K16" s="223">
        <v>1018.046</v>
      </c>
      <c r="L16" s="736">
        <v>19.866</v>
      </c>
      <c r="M16" s="737">
        <v>34.601999999999997</v>
      </c>
      <c r="N16" s="738">
        <v>43.191000000000003</v>
      </c>
      <c r="O16" s="737">
        <v>97.659000000000006</v>
      </c>
      <c r="P16" s="223">
        <v>1115.7050000000002</v>
      </c>
      <c r="Q16" s="736">
        <v>129.31100000000001</v>
      </c>
      <c r="R16" s="737">
        <v>205.084</v>
      </c>
      <c r="S16" s="738">
        <v>298.69499999999999</v>
      </c>
      <c r="T16" s="737">
        <v>633.09</v>
      </c>
      <c r="U16" s="223">
        <v>1748.7950000000001</v>
      </c>
      <c r="V16" s="736">
        <v>319.29300000000001</v>
      </c>
      <c r="W16" s="737">
        <v>279.608</v>
      </c>
      <c r="X16" s="738">
        <v>217.70400000000001</v>
      </c>
      <c r="Y16" s="738">
        <v>816.60500000000002</v>
      </c>
      <c r="Z16" s="736">
        <v>145.822</v>
      </c>
      <c r="AA16" s="737">
        <v>48.991999999999997</v>
      </c>
      <c r="AB16" s="738">
        <v>27.733000000000001</v>
      </c>
      <c r="AC16" s="738">
        <v>222.547</v>
      </c>
      <c r="AD16" s="223">
        <v>1039.152</v>
      </c>
      <c r="AE16" s="736">
        <v>17.172999999999998</v>
      </c>
      <c r="AF16" s="737">
        <v>37.520000000000003</v>
      </c>
      <c r="AG16" s="738">
        <v>41.09</v>
      </c>
      <c r="AH16" s="737">
        <v>95.783000000000015</v>
      </c>
      <c r="AI16" s="223">
        <v>1134.9349999999999</v>
      </c>
      <c r="AJ16" s="736">
        <v>125.59699999999999</v>
      </c>
      <c r="AK16" s="737">
        <v>203.48</v>
      </c>
      <c r="AL16" s="738">
        <v>312.18</v>
      </c>
      <c r="AM16" s="737">
        <v>641.25699999999995</v>
      </c>
      <c r="AN16" s="223">
        <v>1776.192</v>
      </c>
      <c r="AO16" s="736">
        <v>331.63200000000001</v>
      </c>
      <c r="AP16" s="737">
        <v>256.85000000000002</v>
      </c>
      <c r="AQ16" s="738">
        <v>218.93799999999999</v>
      </c>
      <c r="AR16" s="738">
        <v>807.42</v>
      </c>
      <c r="AS16" s="736">
        <v>148.76</v>
      </c>
      <c r="AT16" s="737">
        <v>69.391999999999996</v>
      </c>
      <c r="AU16" s="738">
        <v>19.161000000000001</v>
      </c>
      <c r="AV16" s="738">
        <v>237.31299999999999</v>
      </c>
      <c r="AW16" s="223">
        <v>1044.7329999999999</v>
      </c>
      <c r="AX16" s="736">
        <v>29.995000000000001</v>
      </c>
      <c r="AY16" s="737">
        <v>34.439</v>
      </c>
      <c r="AZ16" s="738">
        <v>45.225000000000001</v>
      </c>
      <c r="BA16" s="737">
        <v>109.65899999999999</v>
      </c>
      <c r="BB16" s="223">
        <v>1154.3919999999998</v>
      </c>
      <c r="BC16" s="736">
        <v>129.69300000000001</v>
      </c>
      <c r="BD16" s="737">
        <v>186.363</v>
      </c>
      <c r="BE16" s="738">
        <v>287.77</v>
      </c>
      <c r="BF16" s="738">
        <v>603.82600000000002</v>
      </c>
      <c r="BG16" s="738">
        <f t="shared" si="0"/>
        <v>-37.430999999999926</v>
      </c>
      <c r="BH16" s="631">
        <f t="shared" si="1"/>
        <v>-5.8371292633062767E-2</v>
      </c>
      <c r="BI16" s="738">
        <v>1758.2179999999998</v>
      </c>
      <c r="BJ16" s="670">
        <f t="shared" si="2"/>
        <v>-17.97400000000016</v>
      </c>
      <c r="BK16" s="599">
        <f t="shared" si="3"/>
        <v>-1.011940150614357E-2</v>
      </c>
      <c r="BL16" s="736">
        <v>330.99799999999999</v>
      </c>
      <c r="BM16" s="737">
        <v>256.65600000000001</v>
      </c>
      <c r="BN16" s="738">
        <v>208.45699999999999</v>
      </c>
      <c r="BO16" s="286">
        <v>796.11099999999999</v>
      </c>
      <c r="BP16" s="736">
        <v>124.593</v>
      </c>
      <c r="BQ16" s="737">
        <v>43.81</v>
      </c>
      <c r="BR16" s="738">
        <v>37.222999999999999</v>
      </c>
      <c r="BS16" s="964">
        <v>205.62600000000003</v>
      </c>
      <c r="BT16" s="964">
        <f t="shared" si="4"/>
        <v>-31.686999999999955</v>
      </c>
      <c r="BU16" s="759">
        <f t="shared" si="5"/>
        <v>-0.13352408001247279</v>
      </c>
      <c r="BV16" s="973">
        <v>1001.7370000000001</v>
      </c>
      <c r="BW16" s="974">
        <f t="shared" si="6"/>
        <v>-42.995999999999867</v>
      </c>
      <c r="BX16" s="599">
        <f t="shared" si="7"/>
        <v>-4.1155012811885786E-2</v>
      </c>
      <c r="BY16" s="223">
        <v>24.077000000000002</v>
      </c>
      <c r="BZ16" s="223">
        <v>38.981000000000002</v>
      </c>
      <c r="CA16" s="723">
        <f t="shared" si="8"/>
        <v>4.5420000000000016</v>
      </c>
      <c r="CB16" s="599">
        <f t="shared" si="9"/>
        <v>0.13188536252504432</v>
      </c>
      <c r="CC16" s="223">
        <v>40.67</v>
      </c>
      <c r="CD16" s="723">
        <f t="shared" si="10"/>
        <v>-4.5549999999999997</v>
      </c>
      <c r="CE16" s="599">
        <f t="shared" si="11"/>
        <v>-0.10071862907683803</v>
      </c>
      <c r="CF16" s="223">
        <v>103.72800000000001</v>
      </c>
      <c r="CG16" s="723">
        <f t="shared" si="12"/>
        <v>-5.9309999999999832</v>
      </c>
      <c r="CH16" s="599">
        <f t="shared" si="13"/>
        <v>-5.4085847946816798E-2</v>
      </c>
      <c r="CI16" s="223">
        <v>1105.4650000000001</v>
      </c>
      <c r="CJ16" s="723">
        <f t="shared" si="14"/>
        <v>-48.92699999999968</v>
      </c>
      <c r="CK16" s="599">
        <f t="shared" si="15"/>
        <v>-4.2383349849964037E-2</v>
      </c>
      <c r="CL16" s="223">
        <v>133.98599999999999</v>
      </c>
      <c r="CM16" s="723">
        <f t="shared" si="16"/>
        <v>4.2929999999999779</v>
      </c>
      <c r="CN16" s="599">
        <f t="shared" si="17"/>
        <v>3.3101246790497384E-2</v>
      </c>
      <c r="CO16" s="223">
        <v>208.881</v>
      </c>
      <c r="CP16" s="723">
        <f t="shared" si="18"/>
        <v>22.518000000000001</v>
      </c>
      <c r="CQ16" s="599">
        <f t="shared" si="19"/>
        <v>0.1208287052687497</v>
      </c>
      <c r="CR16" s="223">
        <v>307.44200000000001</v>
      </c>
      <c r="CS16" s="723">
        <f t="shared" si="20"/>
        <v>19.672000000000025</v>
      </c>
      <c r="CT16" s="599">
        <f t="shared" si="21"/>
        <v>6.8360148729888548E-2</v>
      </c>
      <c r="CU16" s="223">
        <v>650.30899999999997</v>
      </c>
      <c r="CV16" s="723">
        <f t="shared" si="22"/>
        <v>46.482999999999947</v>
      </c>
      <c r="CW16" s="599">
        <f t="shared" si="23"/>
        <v>7.6980785855527825E-2</v>
      </c>
      <c r="CX16" s="223">
        <v>1755.7740000000001</v>
      </c>
      <c r="CY16" s="723">
        <f t="shared" si="24"/>
        <v>-2.4439999999997326</v>
      </c>
      <c r="CZ16" s="599">
        <f t="shared" si="25"/>
        <v>-1.3900437829664654E-3</v>
      </c>
      <c r="DA16" s="223">
        <v>299.64999999999998</v>
      </c>
      <c r="DB16" s="723">
        <f t="shared" si="26"/>
        <v>-31.348000000000013</v>
      </c>
      <c r="DC16" s="599">
        <f t="shared" si="27"/>
        <v>-9.4707520891364944E-2</v>
      </c>
      <c r="DD16" s="223">
        <v>240.161</v>
      </c>
      <c r="DE16" s="723">
        <f t="shared" si="28"/>
        <v>-16.495000000000005</v>
      </c>
      <c r="DF16" s="599">
        <f t="shared" si="29"/>
        <v>-6.4268904681753031E-2</v>
      </c>
      <c r="DG16" s="223">
        <v>196.226</v>
      </c>
      <c r="DH16" s="723">
        <f t="shared" si="30"/>
        <v>-12.230999999999995</v>
      </c>
      <c r="DI16" s="599">
        <f t="shared" si="31"/>
        <v>-5.8673971130736767E-2</v>
      </c>
      <c r="DJ16" s="285">
        <v>736.03699999999992</v>
      </c>
      <c r="DK16" s="723">
        <f t="shared" si="32"/>
        <v>-60.074000000000069</v>
      </c>
      <c r="DL16" s="599">
        <f t="shared" si="33"/>
        <v>-7.5459326651685588E-2</v>
      </c>
      <c r="DM16" s="223">
        <v>142.929</v>
      </c>
      <c r="DN16" s="723">
        <f t="shared" si="34"/>
        <v>18.335999999999999</v>
      </c>
      <c r="DO16" s="599">
        <f t="shared" si="35"/>
        <v>0.14716717632611781</v>
      </c>
      <c r="DP16" s="223">
        <v>69.793999999999997</v>
      </c>
      <c r="DQ16" s="723">
        <f t="shared" si="36"/>
        <v>25.983999999999995</v>
      </c>
      <c r="DR16" s="599">
        <f t="shared" si="37"/>
        <v>0.59310659666742738</v>
      </c>
      <c r="DS16" s="223">
        <v>31.501999999999999</v>
      </c>
      <c r="DT16" s="723">
        <f t="shared" si="38"/>
        <v>-5.7210000000000001</v>
      </c>
      <c r="DU16" s="599">
        <f t="shared" si="39"/>
        <v>-0.15369529591918976</v>
      </c>
      <c r="DV16" s="223">
        <v>244.22500000000002</v>
      </c>
      <c r="DW16" s="723">
        <f t="shared" si="40"/>
        <v>38.59899999999999</v>
      </c>
      <c r="DX16" s="599">
        <f t="shared" si="41"/>
        <v>0.18771458862206133</v>
      </c>
      <c r="DY16" s="223">
        <v>980.26199999999994</v>
      </c>
      <c r="DZ16" s="723">
        <f t="shared" si="42"/>
        <v>-21.475000000000136</v>
      </c>
      <c r="EA16" s="599">
        <f t="shared" si="43"/>
        <v>-2.1437762606352901E-2</v>
      </c>
      <c r="EQ16" s="732"/>
    </row>
    <row r="17" spans="1:147" x14ac:dyDescent="0.25">
      <c r="A17" s="9" t="s">
        <v>16</v>
      </c>
      <c r="B17" s="270">
        <v>1512.06</v>
      </c>
      <c r="C17" s="736">
        <v>267.44</v>
      </c>
      <c r="D17" s="737">
        <v>227.714</v>
      </c>
      <c r="E17" s="738">
        <v>206</v>
      </c>
      <c r="F17" s="738">
        <v>701.154</v>
      </c>
      <c r="G17" s="736">
        <v>127.494</v>
      </c>
      <c r="H17" s="60">
        <v>48.787999999999997</v>
      </c>
      <c r="I17" s="739">
        <v>36.08</v>
      </c>
      <c r="J17" s="738">
        <v>212.36199999999997</v>
      </c>
      <c r="K17" s="223">
        <v>913.51599999999996</v>
      </c>
      <c r="L17" s="736">
        <v>33.661000000000001</v>
      </c>
      <c r="M17" s="737">
        <v>13.856999999999999</v>
      </c>
      <c r="N17" s="738">
        <v>33.030999999999999</v>
      </c>
      <c r="O17" s="737">
        <v>80.549000000000007</v>
      </c>
      <c r="P17" s="223">
        <v>994.06499999999994</v>
      </c>
      <c r="Q17" s="736">
        <v>110.79300000000001</v>
      </c>
      <c r="R17" s="737">
        <v>178.22300000000001</v>
      </c>
      <c r="S17" s="738">
        <v>242.029</v>
      </c>
      <c r="T17" s="737">
        <v>531.04500000000007</v>
      </c>
      <c r="U17" s="223">
        <v>1525.1100000000001</v>
      </c>
      <c r="V17" s="736">
        <v>236.131</v>
      </c>
      <c r="W17" s="737">
        <v>196.893</v>
      </c>
      <c r="X17" s="738">
        <v>184.40600000000001</v>
      </c>
      <c r="Y17" s="738">
        <v>617.43000000000006</v>
      </c>
      <c r="Z17" s="736">
        <v>129.41300000000001</v>
      </c>
      <c r="AA17" s="60">
        <v>36.305</v>
      </c>
      <c r="AB17" s="739">
        <v>35.488</v>
      </c>
      <c r="AC17" s="738">
        <v>201.20600000000002</v>
      </c>
      <c r="AD17" s="223">
        <v>818.63600000000008</v>
      </c>
      <c r="AE17" s="736">
        <v>33.228000000000002</v>
      </c>
      <c r="AF17" s="737">
        <v>13.843999999999999</v>
      </c>
      <c r="AG17" s="738">
        <v>29.242000000000001</v>
      </c>
      <c r="AH17" s="737">
        <v>76.313999999999993</v>
      </c>
      <c r="AI17" s="223">
        <v>894.95</v>
      </c>
      <c r="AJ17" s="736">
        <v>102.59099999999999</v>
      </c>
      <c r="AK17" s="737">
        <v>174.36199999999999</v>
      </c>
      <c r="AL17" s="738">
        <v>248.36199999999999</v>
      </c>
      <c r="AM17" s="737">
        <v>525.31499999999994</v>
      </c>
      <c r="AN17" s="223">
        <v>1420.2649999999999</v>
      </c>
      <c r="AO17" s="736">
        <v>261.40199999999999</v>
      </c>
      <c r="AP17" s="737">
        <v>217.35</v>
      </c>
      <c r="AQ17" s="738">
        <v>188.72800000000001</v>
      </c>
      <c r="AR17" s="738">
        <v>667.48</v>
      </c>
      <c r="AS17" s="736">
        <v>132.08699999999999</v>
      </c>
      <c r="AT17" s="60">
        <v>56.604999999999997</v>
      </c>
      <c r="AU17" s="739">
        <v>34.106000000000002</v>
      </c>
      <c r="AV17" s="738">
        <v>222.79799999999997</v>
      </c>
      <c r="AW17" s="223">
        <v>890.27800000000002</v>
      </c>
      <c r="AX17" s="736">
        <v>20.638000000000002</v>
      </c>
      <c r="AY17" s="737">
        <v>15.948</v>
      </c>
      <c r="AZ17" s="738">
        <v>28.344999999999999</v>
      </c>
      <c r="BA17" s="737">
        <v>64.930999999999997</v>
      </c>
      <c r="BB17" s="223">
        <v>955.20900000000006</v>
      </c>
      <c r="BC17" s="736">
        <v>103.726</v>
      </c>
      <c r="BD17" s="737">
        <v>171.68100000000001</v>
      </c>
      <c r="BE17" s="738">
        <v>230.56100000000001</v>
      </c>
      <c r="BF17" s="738">
        <v>505.96800000000007</v>
      </c>
      <c r="BG17" s="738">
        <f t="shared" si="0"/>
        <v>-19.346999999999866</v>
      </c>
      <c r="BH17" s="631">
        <f t="shared" si="1"/>
        <v>-3.6829330972844611E-2</v>
      </c>
      <c r="BI17" s="738">
        <v>1461.1770000000001</v>
      </c>
      <c r="BJ17" s="670">
        <f t="shared" si="2"/>
        <v>40.912000000000262</v>
      </c>
      <c r="BK17" s="599">
        <f t="shared" si="3"/>
        <v>2.8805891858209746E-2</v>
      </c>
      <c r="BL17" s="736">
        <v>248.60499999999999</v>
      </c>
      <c r="BM17" s="737">
        <v>206.78700000000001</v>
      </c>
      <c r="BN17" s="738">
        <v>183.76300000000001</v>
      </c>
      <c r="BO17" s="286">
        <v>639.15499999999997</v>
      </c>
      <c r="BP17" s="736">
        <v>109.172</v>
      </c>
      <c r="BQ17" s="737">
        <v>41.64</v>
      </c>
      <c r="BR17" s="738">
        <v>23.556000000000001</v>
      </c>
      <c r="BS17" s="964">
        <v>174.36800000000002</v>
      </c>
      <c r="BT17" s="964">
        <f t="shared" si="4"/>
        <v>-48.42999999999995</v>
      </c>
      <c r="BU17" s="759">
        <f t="shared" si="5"/>
        <v>-0.21737178969290549</v>
      </c>
      <c r="BV17" s="973">
        <v>813.52300000000002</v>
      </c>
      <c r="BW17" s="974">
        <f t="shared" si="6"/>
        <v>-76.754999999999995</v>
      </c>
      <c r="BX17" s="599">
        <f t="shared" si="7"/>
        <v>-8.6214643066547747E-2</v>
      </c>
      <c r="BY17" s="223">
        <v>16.742999999999999</v>
      </c>
      <c r="BZ17" s="223">
        <v>11.792</v>
      </c>
      <c r="CA17" s="723">
        <f t="shared" si="8"/>
        <v>-4.1560000000000006</v>
      </c>
      <c r="CB17" s="599">
        <f t="shared" si="9"/>
        <v>-0.26059694005517936</v>
      </c>
      <c r="CC17" s="223">
        <v>26.678000000000001</v>
      </c>
      <c r="CD17" s="723">
        <f t="shared" si="10"/>
        <v>-1.666999999999998</v>
      </c>
      <c r="CE17" s="599">
        <f t="shared" si="11"/>
        <v>-5.8811077791497551E-2</v>
      </c>
      <c r="CF17" s="223">
        <v>55.212999999999994</v>
      </c>
      <c r="CG17" s="723">
        <f t="shared" si="12"/>
        <v>-9.7180000000000035</v>
      </c>
      <c r="CH17" s="599">
        <f t="shared" si="13"/>
        <v>-0.14966656912722742</v>
      </c>
      <c r="CI17" s="223">
        <v>868.73599999999999</v>
      </c>
      <c r="CJ17" s="723">
        <f t="shared" si="14"/>
        <v>-86.47300000000007</v>
      </c>
      <c r="CK17" s="599">
        <f t="shared" si="15"/>
        <v>-9.0527832128884947E-2</v>
      </c>
      <c r="CL17" s="223">
        <v>105.008</v>
      </c>
      <c r="CM17" s="723">
        <f t="shared" si="16"/>
        <v>1.2819999999999965</v>
      </c>
      <c r="CN17" s="599">
        <f t="shared" si="17"/>
        <v>1.2359485567745758E-2</v>
      </c>
      <c r="CO17" s="223">
        <v>194.398</v>
      </c>
      <c r="CP17" s="723">
        <f t="shared" si="18"/>
        <v>22.716999999999985</v>
      </c>
      <c r="CQ17" s="599">
        <f t="shared" si="19"/>
        <v>0.13232099067456493</v>
      </c>
      <c r="CR17" s="223">
        <v>205.64400000000001</v>
      </c>
      <c r="CS17" s="723">
        <f t="shared" si="20"/>
        <v>-24.917000000000002</v>
      </c>
      <c r="CT17" s="599">
        <f t="shared" si="21"/>
        <v>-0.10807118289736772</v>
      </c>
      <c r="CU17" s="223">
        <v>505.05</v>
      </c>
      <c r="CV17" s="723">
        <f t="shared" si="22"/>
        <v>-0.91800000000006321</v>
      </c>
      <c r="CW17" s="599">
        <f t="shared" si="23"/>
        <v>-1.814343990133888E-3</v>
      </c>
      <c r="CX17" s="223">
        <v>1373.7860000000001</v>
      </c>
      <c r="CY17" s="723">
        <f t="shared" si="24"/>
        <v>-87.391000000000076</v>
      </c>
      <c r="CZ17" s="599">
        <f t="shared" si="25"/>
        <v>-5.9808633724730179E-2</v>
      </c>
      <c r="DA17" s="223">
        <v>205.875</v>
      </c>
      <c r="DB17" s="723">
        <f t="shared" si="26"/>
        <v>-42.72999999999999</v>
      </c>
      <c r="DC17" s="599">
        <f t="shared" si="27"/>
        <v>-0.17187908529595136</v>
      </c>
      <c r="DD17" s="223">
        <v>183.34700000000001</v>
      </c>
      <c r="DE17" s="723">
        <f t="shared" si="28"/>
        <v>-23.439999999999998</v>
      </c>
      <c r="DF17" s="599">
        <f t="shared" si="29"/>
        <v>-0.11335335393424149</v>
      </c>
      <c r="DG17" s="223">
        <v>154.376</v>
      </c>
      <c r="DH17" s="723">
        <f t="shared" si="30"/>
        <v>-29.387</v>
      </c>
      <c r="DI17" s="599">
        <f t="shared" si="31"/>
        <v>-0.15991793777855173</v>
      </c>
      <c r="DJ17" s="285">
        <v>543.59799999999996</v>
      </c>
      <c r="DK17" s="723">
        <f t="shared" si="32"/>
        <v>-95.557000000000016</v>
      </c>
      <c r="DL17" s="599">
        <f t="shared" si="33"/>
        <v>-0.14950520609241894</v>
      </c>
      <c r="DM17" s="223">
        <v>125.20099999999999</v>
      </c>
      <c r="DN17" s="723">
        <f t="shared" si="34"/>
        <v>16.028999999999996</v>
      </c>
      <c r="DO17" s="599">
        <f t="shared" si="35"/>
        <v>0.14682336130143256</v>
      </c>
      <c r="DP17" s="223">
        <v>52.893000000000001</v>
      </c>
      <c r="DQ17" s="723">
        <f t="shared" si="36"/>
        <v>11.253</v>
      </c>
      <c r="DR17" s="599">
        <f t="shared" si="37"/>
        <v>0.27024495677233429</v>
      </c>
      <c r="DS17" s="223">
        <v>30.818000000000001</v>
      </c>
      <c r="DT17" s="723">
        <f t="shared" si="38"/>
        <v>7.2620000000000005</v>
      </c>
      <c r="DU17" s="599">
        <f t="shared" si="39"/>
        <v>0.30828663610120566</v>
      </c>
      <c r="DV17" s="223">
        <v>208.91200000000001</v>
      </c>
      <c r="DW17" s="723">
        <f t="shared" si="40"/>
        <v>34.543999999999983</v>
      </c>
      <c r="DX17" s="599">
        <f t="shared" si="41"/>
        <v>0.1981097449073223</v>
      </c>
      <c r="DY17" s="223">
        <v>752.51</v>
      </c>
      <c r="DZ17" s="723">
        <f t="shared" si="42"/>
        <v>-61.013000000000034</v>
      </c>
      <c r="EA17" s="599">
        <f t="shared" si="43"/>
        <v>-7.4998494203605839E-2</v>
      </c>
      <c r="EQ17" s="732"/>
    </row>
    <row r="18" spans="1:147" x14ac:dyDescent="0.25">
      <c r="A18" s="9" t="s">
        <v>56</v>
      </c>
      <c r="B18" s="270">
        <v>185.08099999999999</v>
      </c>
      <c r="C18" s="736">
        <v>39.305999999999997</v>
      </c>
      <c r="D18" s="737">
        <v>24.905999999999999</v>
      </c>
      <c r="E18" s="738">
        <v>12.326000000000001</v>
      </c>
      <c r="F18" s="738">
        <v>76.537999999999982</v>
      </c>
      <c r="G18" s="736">
        <v>3.2250000000000001</v>
      </c>
      <c r="H18" s="60">
        <v>6.2530000000000001</v>
      </c>
      <c r="I18" s="739">
        <v>0</v>
      </c>
      <c r="J18" s="738">
        <v>9.4779999999999998</v>
      </c>
      <c r="K18" s="223">
        <v>86.015999999999977</v>
      </c>
      <c r="L18" s="736">
        <v>0</v>
      </c>
      <c r="M18" s="737">
        <v>3.125</v>
      </c>
      <c r="N18" s="738">
        <v>0.53600000000000003</v>
      </c>
      <c r="O18" s="737">
        <v>3.661</v>
      </c>
      <c r="P18" s="223">
        <v>89.676999999999978</v>
      </c>
      <c r="Q18" s="736">
        <v>7.6619999999999999</v>
      </c>
      <c r="R18" s="737">
        <v>20.056000000000001</v>
      </c>
      <c r="S18" s="738">
        <v>50.15</v>
      </c>
      <c r="T18" s="737">
        <v>77.868000000000009</v>
      </c>
      <c r="U18" s="223">
        <v>167.54499999999999</v>
      </c>
      <c r="V18" s="736">
        <v>68.718999999999994</v>
      </c>
      <c r="W18" s="737">
        <v>67.912999999999997</v>
      </c>
      <c r="X18" s="738">
        <v>25.890999999999998</v>
      </c>
      <c r="Y18" s="738">
        <v>162.523</v>
      </c>
      <c r="Z18" s="736">
        <v>2.0649999999999999</v>
      </c>
      <c r="AA18" s="60">
        <v>3.2120000000000002</v>
      </c>
      <c r="AB18" s="739">
        <v>0</v>
      </c>
      <c r="AC18" s="738">
        <v>5.2770000000000001</v>
      </c>
      <c r="AD18" s="223">
        <v>167.79999999999998</v>
      </c>
      <c r="AE18" s="736">
        <v>6.8639999999999999</v>
      </c>
      <c r="AF18" s="737">
        <v>2.6720000000000002</v>
      </c>
      <c r="AG18" s="738">
        <v>0.48399999999999999</v>
      </c>
      <c r="AH18" s="737">
        <v>10.02</v>
      </c>
      <c r="AI18" s="223">
        <v>177.82</v>
      </c>
      <c r="AJ18" s="736">
        <v>13.427</v>
      </c>
      <c r="AK18" s="737">
        <v>25.061</v>
      </c>
      <c r="AL18" s="738">
        <v>51.383000000000003</v>
      </c>
      <c r="AM18" s="737">
        <v>89.871000000000009</v>
      </c>
      <c r="AN18" s="223">
        <v>267.69100000000003</v>
      </c>
      <c r="AO18" s="736">
        <v>52.235999999999997</v>
      </c>
      <c r="AP18" s="737">
        <v>34.176000000000002</v>
      </c>
      <c r="AQ18" s="738">
        <v>22.664000000000001</v>
      </c>
      <c r="AR18" s="738">
        <v>109.07600000000001</v>
      </c>
      <c r="AS18" s="736">
        <v>2.0459999999999998</v>
      </c>
      <c r="AT18" s="60">
        <v>1.6579999999999999</v>
      </c>
      <c r="AU18" s="739">
        <v>12.282999999999999</v>
      </c>
      <c r="AV18" s="738">
        <v>15.986999999999998</v>
      </c>
      <c r="AW18" s="223">
        <v>125.063</v>
      </c>
      <c r="AX18" s="736">
        <v>1.948</v>
      </c>
      <c r="AY18" s="737">
        <v>2.274</v>
      </c>
      <c r="AZ18" s="738">
        <v>0</v>
      </c>
      <c r="BA18" s="737">
        <v>4.2219999999999995</v>
      </c>
      <c r="BB18" s="223">
        <v>129.285</v>
      </c>
      <c r="BC18" s="736">
        <v>8.1709999999999994</v>
      </c>
      <c r="BD18" s="737">
        <v>8.0459999999999994</v>
      </c>
      <c r="BE18" s="738">
        <v>44.036000000000001</v>
      </c>
      <c r="BF18" s="738">
        <v>60.253</v>
      </c>
      <c r="BG18" s="738">
        <f t="shared" si="0"/>
        <v>-29.618000000000009</v>
      </c>
      <c r="BH18" s="631">
        <f t="shared" si="1"/>
        <v>-0.3295612600282628</v>
      </c>
      <c r="BI18" s="738">
        <v>189.53800000000001</v>
      </c>
      <c r="BJ18" s="670">
        <f t="shared" si="2"/>
        <v>-78.15300000000002</v>
      </c>
      <c r="BK18" s="599">
        <f t="shared" si="3"/>
        <v>-0.29195228827267261</v>
      </c>
      <c r="BL18" s="736">
        <v>60.344000000000001</v>
      </c>
      <c r="BM18" s="737">
        <v>35.667999999999999</v>
      </c>
      <c r="BN18" s="738">
        <v>17.986000000000001</v>
      </c>
      <c r="BO18" s="286">
        <v>113.998</v>
      </c>
      <c r="BP18" s="736">
        <v>1.6739999999999999</v>
      </c>
      <c r="BQ18" s="737">
        <v>0.439</v>
      </c>
      <c r="BR18" s="738">
        <v>1.417</v>
      </c>
      <c r="BS18" s="964">
        <v>3.5300000000000002</v>
      </c>
      <c r="BT18" s="964">
        <f t="shared" si="4"/>
        <v>-12.456999999999997</v>
      </c>
      <c r="BU18" s="759">
        <f t="shared" si="5"/>
        <v>-0.77919559642209291</v>
      </c>
      <c r="BV18" s="973">
        <v>117.52800000000001</v>
      </c>
      <c r="BW18" s="974">
        <f t="shared" si="6"/>
        <v>-7.5349999999999966</v>
      </c>
      <c r="BX18" s="599">
        <f t="shared" si="7"/>
        <v>-6.024963418437105E-2</v>
      </c>
      <c r="BY18" s="223">
        <v>12.879</v>
      </c>
      <c r="BZ18" s="223">
        <v>1.48</v>
      </c>
      <c r="CA18" s="723">
        <f t="shared" si="8"/>
        <v>-0.79400000000000004</v>
      </c>
      <c r="CB18" s="599">
        <f t="shared" si="9"/>
        <v>-0.34916446789797717</v>
      </c>
      <c r="CC18" s="223">
        <v>0.14099999999999999</v>
      </c>
      <c r="CD18" s="723">
        <f t="shared" si="10"/>
        <v>0.14099999999999999</v>
      </c>
      <c r="CE18" s="599" t="e">
        <f t="shared" si="11"/>
        <v>#DIV/0!</v>
      </c>
      <c r="CF18" s="223">
        <v>14.5</v>
      </c>
      <c r="CG18" s="723">
        <f t="shared" si="12"/>
        <v>10.278</v>
      </c>
      <c r="CH18" s="599">
        <f t="shared" si="13"/>
        <v>2.4343912837517769</v>
      </c>
      <c r="CI18" s="223">
        <v>132.02800000000002</v>
      </c>
      <c r="CJ18" s="723">
        <f t="shared" si="14"/>
        <v>2.7430000000000234</v>
      </c>
      <c r="CK18" s="599">
        <f t="shared" si="15"/>
        <v>2.121669180492728E-2</v>
      </c>
      <c r="CL18" s="223">
        <v>7.3760000000000003</v>
      </c>
      <c r="CM18" s="723">
        <f t="shared" si="16"/>
        <v>-0.79499999999999904</v>
      </c>
      <c r="CN18" s="599">
        <f t="shared" si="17"/>
        <v>-9.7295312691224961E-2</v>
      </c>
      <c r="CO18" s="223">
        <v>10.602</v>
      </c>
      <c r="CP18" s="723">
        <f t="shared" si="18"/>
        <v>2.5560000000000009</v>
      </c>
      <c r="CQ18" s="599">
        <f t="shared" si="19"/>
        <v>0.31767337807606277</v>
      </c>
      <c r="CR18" s="223">
        <v>78.462000000000003</v>
      </c>
      <c r="CS18" s="723">
        <f t="shared" si="20"/>
        <v>34.426000000000002</v>
      </c>
      <c r="CT18" s="599">
        <f t="shared" si="21"/>
        <v>0.78176946134980474</v>
      </c>
      <c r="CU18" s="223">
        <v>96.44</v>
      </c>
      <c r="CV18" s="723">
        <f t="shared" si="22"/>
        <v>36.186999999999998</v>
      </c>
      <c r="CW18" s="599">
        <f t="shared" si="23"/>
        <v>0.60058420327618534</v>
      </c>
      <c r="CX18" s="223">
        <v>228.46800000000002</v>
      </c>
      <c r="CY18" s="723">
        <f t="shared" si="24"/>
        <v>38.930000000000007</v>
      </c>
      <c r="CZ18" s="599">
        <f t="shared" si="25"/>
        <v>0.2053941689793076</v>
      </c>
      <c r="DA18" s="223">
        <v>71.960999999999999</v>
      </c>
      <c r="DB18" s="723">
        <f t="shared" si="26"/>
        <v>11.616999999999997</v>
      </c>
      <c r="DC18" s="599">
        <f t="shared" si="27"/>
        <v>0.19251292589155503</v>
      </c>
      <c r="DD18" s="223">
        <v>33.801000000000002</v>
      </c>
      <c r="DE18" s="723">
        <f t="shared" si="28"/>
        <v>-1.8669999999999973</v>
      </c>
      <c r="DF18" s="599">
        <f t="shared" si="29"/>
        <v>-5.2343837613547085E-2</v>
      </c>
      <c r="DG18" s="223">
        <v>19.777999999999999</v>
      </c>
      <c r="DH18" s="723">
        <f t="shared" si="30"/>
        <v>1.791999999999998</v>
      </c>
      <c r="DI18" s="599">
        <f t="shared" si="31"/>
        <v>9.9633047926164689E-2</v>
      </c>
      <c r="DJ18" s="285">
        <v>125.53999999999999</v>
      </c>
      <c r="DK18" s="723">
        <f t="shared" si="32"/>
        <v>11.541999999999987</v>
      </c>
      <c r="DL18" s="599">
        <f t="shared" si="33"/>
        <v>0.10124739030509296</v>
      </c>
      <c r="DM18" s="223">
        <v>3.8340000000000001</v>
      </c>
      <c r="DN18" s="723">
        <f t="shared" si="34"/>
        <v>2.16</v>
      </c>
      <c r="DO18" s="599">
        <f t="shared" si="35"/>
        <v>1.2903225806451615</v>
      </c>
      <c r="DP18" s="223">
        <v>0.90300000000000002</v>
      </c>
      <c r="DQ18" s="723">
        <f t="shared" si="36"/>
        <v>0.46400000000000002</v>
      </c>
      <c r="DR18" s="599">
        <f t="shared" si="37"/>
        <v>1.0569476082004556</v>
      </c>
      <c r="DS18" s="223">
        <v>0</v>
      </c>
      <c r="DT18" s="723">
        <f t="shared" si="38"/>
        <v>-1.417</v>
      </c>
      <c r="DU18" s="599">
        <f t="shared" si="39"/>
        <v>-1</v>
      </c>
      <c r="DV18" s="223">
        <v>4.7370000000000001</v>
      </c>
      <c r="DW18" s="723">
        <f t="shared" si="40"/>
        <v>1.2069999999999999</v>
      </c>
      <c r="DX18" s="599">
        <f t="shared" si="41"/>
        <v>0.3419263456090651</v>
      </c>
      <c r="DY18" s="223">
        <v>130.27699999999999</v>
      </c>
      <c r="DZ18" s="723">
        <f t="shared" si="42"/>
        <v>12.748999999999981</v>
      </c>
      <c r="EA18" s="599">
        <f t="shared" si="43"/>
        <v>0.10847627799332908</v>
      </c>
      <c r="EQ18" s="732"/>
    </row>
    <row r="19" spans="1:147" x14ac:dyDescent="0.25">
      <c r="A19" s="9" t="s">
        <v>17</v>
      </c>
      <c r="B19" s="270">
        <v>639.33100000000002</v>
      </c>
      <c r="C19" s="736">
        <v>118.639</v>
      </c>
      <c r="D19" s="737">
        <v>99.912999999999997</v>
      </c>
      <c r="E19" s="738">
        <v>84.453000000000003</v>
      </c>
      <c r="F19" s="738">
        <v>303.005</v>
      </c>
      <c r="G19" s="736">
        <v>53.401000000000003</v>
      </c>
      <c r="H19" s="60">
        <v>20.016999999999999</v>
      </c>
      <c r="I19" s="739">
        <v>6.5890000000000004</v>
      </c>
      <c r="J19" s="738">
        <v>80.007000000000005</v>
      </c>
      <c r="K19" s="223">
        <v>383.012</v>
      </c>
      <c r="L19" s="736">
        <v>6</v>
      </c>
      <c r="M19" s="737">
        <v>7.1239999999999997</v>
      </c>
      <c r="N19" s="738">
        <v>10.811999999999999</v>
      </c>
      <c r="O19" s="737">
        <v>23.936</v>
      </c>
      <c r="P19" s="223">
        <v>406.94799999999998</v>
      </c>
      <c r="Q19" s="736">
        <v>46.832999999999998</v>
      </c>
      <c r="R19" s="737">
        <v>82.867999999999995</v>
      </c>
      <c r="S19" s="738">
        <v>122.22</v>
      </c>
      <c r="T19" s="737">
        <v>251.92099999999999</v>
      </c>
      <c r="U19" s="223">
        <v>658.86899999999991</v>
      </c>
      <c r="V19" s="736">
        <v>127.92100000000001</v>
      </c>
      <c r="W19" s="737">
        <v>116.19799999999999</v>
      </c>
      <c r="X19" s="738">
        <v>91.977000000000004</v>
      </c>
      <c r="Y19" s="738">
        <v>336.096</v>
      </c>
      <c r="Z19" s="736">
        <v>56.643000000000001</v>
      </c>
      <c r="AA19" s="60">
        <v>13.91</v>
      </c>
      <c r="AB19" s="739">
        <v>9.0419999999999998</v>
      </c>
      <c r="AC19" s="738">
        <v>79.594999999999999</v>
      </c>
      <c r="AD19" s="223">
        <v>415.69100000000003</v>
      </c>
      <c r="AE19" s="736">
        <v>8.8350000000000009</v>
      </c>
      <c r="AF19" s="737">
        <v>8.9429999999999996</v>
      </c>
      <c r="AG19" s="738">
        <v>11.523999999999999</v>
      </c>
      <c r="AH19" s="737">
        <v>29.302</v>
      </c>
      <c r="AI19" s="223">
        <v>444.99300000000005</v>
      </c>
      <c r="AJ19" s="736">
        <v>43.295000000000002</v>
      </c>
      <c r="AK19" s="737">
        <v>77.099000000000004</v>
      </c>
      <c r="AL19" s="738">
        <v>119.773</v>
      </c>
      <c r="AM19" s="737">
        <v>240.16700000000003</v>
      </c>
      <c r="AN19" s="223">
        <v>685.16000000000008</v>
      </c>
      <c r="AO19" s="736">
        <v>129.899</v>
      </c>
      <c r="AP19" s="737">
        <v>104.10299999999999</v>
      </c>
      <c r="AQ19" s="738">
        <v>89.68</v>
      </c>
      <c r="AR19" s="738">
        <v>323.68200000000002</v>
      </c>
      <c r="AS19" s="736">
        <v>54.32</v>
      </c>
      <c r="AT19" s="60">
        <v>24.08</v>
      </c>
      <c r="AU19" s="739">
        <v>10.032</v>
      </c>
      <c r="AV19" s="738">
        <v>88.432000000000002</v>
      </c>
      <c r="AW19" s="223">
        <v>412.11400000000003</v>
      </c>
      <c r="AX19" s="736">
        <v>7.8970000000000002</v>
      </c>
      <c r="AY19" s="737">
        <v>7.7770000000000001</v>
      </c>
      <c r="AZ19" s="738">
        <v>9.1959999999999997</v>
      </c>
      <c r="BA19" s="737">
        <v>24.869999999999997</v>
      </c>
      <c r="BB19" s="223">
        <v>436.98400000000004</v>
      </c>
      <c r="BC19" s="736">
        <v>42.881999999999998</v>
      </c>
      <c r="BD19" s="737">
        <v>71.930999999999997</v>
      </c>
      <c r="BE19" s="738">
        <v>112.68600000000001</v>
      </c>
      <c r="BF19" s="738">
        <v>227.499</v>
      </c>
      <c r="BG19" s="738">
        <f t="shared" si="0"/>
        <v>-12.668000000000035</v>
      </c>
      <c r="BH19" s="631">
        <f t="shared" si="1"/>
        <v>-5.2746630469631683E-2</v>
      </c>
      <c r="BI19" s="738">
        <v>664.48300000000006</v>
      </c>
      <c r="BJ19" s="670">
        <f t="shared" si="2"/>
        <v>-20.677000000000021</v>
      </c>
      <c r="BK19" s="599">
        <f t="shared" si="3"/>
        <v>-3.0178352501605492E-2</v>
      </c>
      <c r="BL19" s="736">
        <v>122.396</v>
      </c>
      <c r="BM19" s="737">
        <v>101.298</v>
      </c>
      <c r="BN19" s="738">
        <v>80.850999999999999</v>
      </c>
      <c r="BO19" s="286">
        <v>304.54500000000002</v>
      </c>
      <c r="BP19" s="736">
        <v>44.406999999999996</v>
      </c>
      <c r="BQ19" s="737">
        <v>13.73</v>
      </c>
      <c r="BR19" s="738">
        <v>11.332000000000001</v>
      </c>
      <c r="BS19" s="964">
        <v>69.468999999999994</v>
      </c>
      <c r="BT19" s="964">
        <f t="shared" si="4"/>
        <v>-18.963000000000008</v>
      </c>
      <c r="BU19" s="759">
        <f t="shared" si="5"/>
        <v>-0.2144359507870455</v>
      </c>
      <c r="BV19" s="973">
        <v>374.01400000000001</v>
      </c>
      <c r="BW19" s="974">
        <f t="shared" si="6"/>
        <v>-38.100000000000023</v>
      </c>
      <c r="BX19" s="599">
        <f t="shared" si="7"/>
        <v>-9.245014728934231E-2</v>
      </c>
      <c r="BY19" s="223">
        <v>9.0340000000000007</v>
      </c>
      <c r="BZ19" s="223">
        <v>8.4949999999999992</v>
      </c>
      <c r="CA19" s="723">
        <f t="shared" si="8"/>
        <v>0.71799999999999908</v>
      </c>
      <c r="CB19" s="599">
        <f t="shared" si="9"/>
        <v>9.2323518066092208E-2</v>
      </c>
      <c r="CC19" s="223">
        <v>11.493</v>
      </c>
      <c r="CD19" s="723">
        <f t="shared" si="10"/>
        <v>2.2970000000000006</v>
      </c>
      <c r="CE19" s="599">
        <f t="shared" si="11"/>
        <v>0.2497825141365812</v>
      </c>
      <c r="CF19" s="223">
        <v>29.021999999999998</v>
      </c>
      <c r="CG19" s="723">
        <f t="shared" si="12"/>
        <v>4.152000000000001</v>
      </c>
      <c r="CH19" s="599">
        <f t="shared" si="13"/>
        <v>0.16694813027744276</v>
      </c>
      <c r="CI19" s="223">
        <v>403.036</v>
      </c>
      <c r="CJ19" s="723">
        <f t="shared" si="14"/>
        <v>-33.948000000000036</v>
      </c>
      <c r="CK19" s="599">
        <f t="shared" si="15"/>
        <v>-7.7687054903612107E-2</v>
      </c>
      <c r="CL19" s="223">
        <v>47.674999999999997</v>
      </c>
      <c r="CM19" s="723">
        <f t="shared" si="16"/>
        <v>4.7929999999999993</v>
      </c>
      <c r="CN19" s="599">
        <f t="shared" si="17"/>
        <v>0.11177183900004663</v>
      </c>
      <c r="CO19" s="223">
        <v>79.27</v>
      </c>
      <c r="CP19" s="723">
        <f t="shared" si="18"/>
        <v>7.3389999999999986</v>
      </c>
      <c r="CQ19" s="599">
        <f t="shared" si="19"/>
        <v>0.10202833270773379</v>
      </c>
      <c r="CR19" s="223">
        <v>115.245</v>
      </c>
      <c r="CS19" s="723">
        <f t="shared" si="20"/>
        <v>2.5589999999999975</v>
      </c>
      <c r="CT19" s="599">
        <f t="shared" si="21"/>
        <v>2.270912092007878E-2</v>
      </c>
      <c r="CU19" s="223">
        <v>242.19</v>
      </c>
      <c r="CV19" s="723">
        <f t="shared" si="22"/>
        <v>14.691000000000003</v>
      </c>
      <c r="CW19" s="599">
        <f t="shared" si="23"/>
        <v>6.4576108026848489E-2</v>
      </c>
      <c r="CX19" s="223">
        <v>645.226</v>
      </c>
      <c r="CY19" s="723">
        <f t="shared" si="24"/>
        <v>-19.257000000000062</v>
      </c>
      <c r="CZ19" s="599">
        <f t="shared" si="25"/>
        <v>-2.8980425383343229E-2</v>
      </c>
      <c r="DA19" s="223">
        <v>114.108</v>
      </c>
      <c r="DB19" s="723">
        <f t="shared" si="26"/>
        <v>-8.2879999999999967</v>
      </c>
      <c r="DC19" s="599">
        <f t="shared" si="27"/>
        <v>-6.7714631197097919E-2</v>
      </c>
      <c r="DD19" s="223">
        <v>90.897999999999996</v>
      </c>
      <c r="DE19" s="723">
        <f t="shared" si="28"/>
        <v>-10.400000000000006</v>
      </c>
      <c r="DF19" s="599">
        <f t="shared" si="29"/>
        <v>-0.10266737744081823</v>
      </c>
      <c r="DG19" s="223">
        <v>71.968000000000004</v>
      </c>
      <c r="DH19" s="723">
        <f t="shared" si="30"/>
        <v>-8.8829999999999956</v>
      </c>
      <c r="DI19" s="599">
        <f t="shared" si="31"/>
        <v>-0.10986877094902964</v>
      </c>
      <c r="DJ19" s="285">
        <v>276.97399999999999</v>
      </c>
      <c r="DK19" s="723">
        <f t="shared" si="32"/>
        <v>-27.571000000000026</v>
      </c>
      <c r="DL19" s="599">
        <f t="shared" si="33"/>
        <v>-9.0531776913099951E-2</v>
      </c>
      <c r="DM19" s="223">
        <v>52.000999999999998</v>
      </c>
      <c r="DN19" s="723">
        <f t="shared" si="34"/>
        <v>7.5940000000000012</v>
      </c>
      <c r="DO19" s="599">
        <f t="shared" si="35"/>
        <v>0.17100907514581037</v>
      </c>
      <c r="DP19" s="223">
        <v>22.167000000000002</v>
      </c>
      <c r="DQ19" s="723">
        <f t="shared" si="36"/>
        <v>8.4370000000000012</v>
      </c>
      <c r="DR19" s="599">
        <f t="shared" si="37"/>
        <v>0.61449380917698482</v>
      </c>
      <c r="DS19" s="223">
        <v>13.523</v>
      </c>
      <c r="DT19" s="723">
        <f t="shared" si="38"/>
        <v>2.1909999999999989</v>
      </c>
      <c r="DU19" s="599">
        <f t="shared" si="39"/>
        <v>0.19334627603247431</v>
      </c>
      <c r="DV19" s="223">
        <v>87.691000000000003</v>
      </c>
      <c r="DW19" s="723">
        <f t="shared" si="40"/>
        <v>18.222000000000008</v>
      </c>
      <c r="DX19" s="599">
        <f t="shared" si="41"/>
        <v>0.26230404928817186</v>
      </c>
      <c r="DY19" s="223">
        <v>364.66499999999996</v>
      </c>
      <c r="DZ19" s="723">
        <f t="shared" si="42"/>
        <v>-9.3490000000000464</v>
      </c>
      <c r="EA19" s="599">
        <f t="shared" si="43"/>
        <v>-2.4996390509446294E-2</v>
      </c>
      <c r="EQ19" s="459"/>
    </row>
    <row r="20" spans="1:147" x14ac:dyDescent="0.25">
      <c r="A20" s="9" t="s">
        <v>18</v>
      </c>
      <c r="B20" s="270">
        <v>34.552999999999997</v>
      </c>
      <c r="C20" s="736">
        <v>5.6349999999999998</v>
      </c>
      <c r="D20" s="737">
        <v>4.5389999999999997</v>
      </c>
      <c r="E20" s="738">
        <v>4.2960000000000003</v>
      </c>
      <c r="F20" s="738">
        <v>14.469999999999999</v>
      </c>
      <c r="G20" s="736">
        <v>3.5710000000000002</v>
      </c>
      <c r="H20" s="60">
        <v>3.5019999999999998</v>
      </c>
      <c r="I20" s="739">
        <v>1.7969999999999999</v>
      </c>
      <c r="J20" s="738">
        <v>8.870000000000001</v>
      </c>
      <c r="K20" s="223">
        <v>23.34</v>
      </c>
      <c r="L20" s="736">
        <v>0</v>
      </c>
      <c r="M20" s="737">
        <v>0</v>
      </c>
      <c r="N20" s="738"/>
      <c r="O20" s="737">
        <v>0</v>
      </c>
      <c r="P20" s="223">
        <v>23.34</v>
      </c>
      <c r="Q20" s="736">
        <v>2.9020000000000001</v>
      </c>
      <c r="R20" s="737">
        <v>4.1619999999999999</v>
      </c>
      <c r="S20" s="738">
        <v>5.5949999999999998</v>
      </c>
      <c r="T20" s="737">
        <v>12.658999999999999</v>
      </c>
      <c r="U20" s="223">
        <v>35.998999999999995</v>
      </c>
      <c r="V20" s="736">
        <v>6.08</v>
      </c>
      <c r="W20" s="737">
        <v>5.7</v>
      </c>
      <c r="X20" s="738">
        <v>4.84</v>
      </c>
      <c r="Y20" s="738">
        <v>16.62</v>
      </c>
      <c r="Z20" s="736">
        <v>3.9140000000000001</v>
      </c>
      <c r="AA20" s="60">
        <v>3.61</v>
      </c>
      <c r="AB20" s="739">
        <v>1.6659999999999999</v>
      </c>
      <c r="AC20" s="738">
        <v>9.19</v>
      </c>
      <c r="AD20" s="223">
        <v>25.810000000000002</v>
      </c>
      <c r="AE20" s="736">
        <v>0</v>
      </c>
      <c r="AF20" s="737">
        <v>0</v>
      </c>
      <c r="AG20" s="738">
        <v>0</v>
      </c>
      <c r="AH20" s="737">
        <v>0</v>
      </c>
      <c r="AI20" s="223">
        <v>25.810000000000002</v>
      </c>
      <c r="AJ20" s="736">
        <v>2.4500000000000002</v>
      </c>
      <c r="AK20" s="737">
        <v>3.9620000000000002</v>
      </c>
      <c r="AL20" s="738">
        <v>5.4690000000000003</v>
      </c>
      <c r="AM20" s="737">
        <v>11.881</v>
      </c>
      <c r="AN20" s="223">
        <v>37.691000000000003</v>
      </c>
      <c r="AO20" s="736">
        <v>5.8109999999999999</v>
      </c>
      <c r="AP20" s="737">
        <v>4.5960000000000001</v>
      </c>
      <c r="AQ20" s="738">
        <v>4.33</v>
      </c>
      <c r="AR20" s="738">
        <v>14.737</v>
      </c>
      <c r="AS20" s="736">
        <v>3.52</v>
      </c>
      <c r="AT20" s="60">
        <v>3.3460000000000001</v>
      </c>
      <c r="AU20" s="739">
        <v>0.38300000000000001</v>
      </c>
      <c r="AV20" s="738">
        <v>7.2489999999999997</v>
      </c>
      <c r="AW20" s="223">
        <v>21.986000000000001</v>
      </c>
      <c r="AX20" s="736">
        <v>0</v>
      </c>
      <c r="AY20" s="737">
        <v>0</v>
      </c>
      <c r="AZ20" s="738">
        <v>0</v>
      </c>
      <c r="BA20" s="737">
        <v>0</v>
      </c>
      <c r="BB20" s="223">
        <v>21.986000000000001</v>
      </c>
      <c r="BC20" s="736">
        <v>3.15</v>
      </c>
      <c r="BD20" s="737">
        <v>4.49</v>
      </c>
      <c r="BE20" s="738">
        <v>5.6</v>
      </c>
      <c r="BF20" s="738">
        <v>13.24</v>
      </c>
      <c r="BG20" s="738">
        <f t="shared" si="0"/>
        <v>1.359</v>
      </c>
      <c r="BH20" s="631">
        <f t="shared" si="1"/>
        <v>0.11438431108492551</v>
      </c>
      <c r="BI20" s="738">
        <v>35.225999999999999</v>
      </c>
      <c r="BJ20" s="670">
        <f t="shared" si="2"/>
        <v>-2.4650000000000034</v>
      </c>
      <c r="BK20" s="599">
        <f t="shared" si="3"/>
        <v>-6.5400228171181532E-2</v>
      </c>
      <c r="BL20" s="736">
        <v>6.4480000000000004</v>
      </c>
      <c r="BM20" s="737">
        <v>5.2949999999999999</v>
      </c>
      <c r="BN20" s="738">
        <v>4.6950000000000003</v>
      </c>
      <c r="BO20" s="286">
        <v>16.438000000000002</v>
      </c>
      <c r="BP20" s="736">
        <v>3.5750000000000002</v>
      </c>
      <c r="BQ20" s="737">
        <v>3.3050000000000002</v>
      </c>
      <c r="BR20" s="738">
        <v>0.874</v>
      </c>
      <c r="BS20" s="964">
        <v>7.7540000000000004</v>
      </c>
      <c r="BT20" s="964">
        <f t="shared" si="4"/>
        <v>0.50500000000000078</v>
      </c>
      <c r="BU20" s="759">
        <f t="shared" si="5"/>
        <v>6.9664781349151716E-2</v>
      </c>
      <c r="BV20" s="973">
        <v>24.192000000000004</v>
      </c>
      <c r="BW20" s="974">
        <f t="shared" si="6"/>
        <v>2.2060000000000031</v>
      </c>
      <c r="BX20" s="599">
        <f t="shared" si="7"/>
        <v>0.10033657782225067</v>
      </c>
      <c r="BY20" s="223">
        <v>0</v>
      </c>
      <c r="BZ20" s="223">
        <v>0</v>
      </c>
      <c r="CA20" s="723">
        <f t="shared" si="8"/>
        <v>0</v>
      </c>
      <c r="CB20" s="599" t="e">
        <f t="shared" si="9"/>
        <v>#DIV/0!</v>
      </c>
      <c r="CC20" s="223">
        <v>0</v>
      </c>
      <c r="CD20" s="723">
        <f t="shared" si="10"/>
        <v>0</v>
      </c>
      <c r="CE20" s="599" t="e">
        <f t="shared" si="11"/>
        <v>#DIV/0!</v>
      </c>
      <c r="CF20" s="223">
        <v>0</v>
      </c>
      <c r="CG20" s="723">
        <f t="shared" si="12"/>
        <v>0</v>
      </c>
      <c r="CH20" s="599" t="e">
        <f t="shared" si="13"/>
        <v>#DIV/0!</v>
      </c>
      <c r="CI20" s="223">
        <v>24.192000000000004</v>
      </c>
      <c r="CJ20" s="723">
        <f t="shared" si="14"/>
        <v>2.2060000000000031</v>
      </c>
      <c r="CK20" s="599">
        <f t="shared" si="15"/>
        <v>0.10033657782225067</v>
      </c>
      <c r="CL20" s="223">
        <v>3.4279999999999999</v>
      </c>
      <c r="CM20" s="723">
        <f t="shared" si="16"/>
        <v>0.27800000000000002</v>
      </c>
      <c r="CN20" s="599">
        <f t="shared" si="17"/>
        <v>8.8253968253968265E-2</v>
      </c>
      <c r="CO20" s="223">
        <v>4.375</v>
      </c>
      <c r="CP20" s="723">
        <f t="shared" si="18"/>
        <v>-0.11500000000000021</v>
      </c>
      <c r="CQ20" s="599">
        <f t="shared" si="19"/>
        <v>-2.5612472160356392E-2</v>
      </c>
      <c r="CR20" s="223">
        <v>5.8220000000000001</v>
      </c>
      <c r="CS20" s="723">
        <f t="shared" si="20"/>
        <v>0.22200000000000042</v>
      </c>
      <c r="CT20" s="599">
        <f t="shared" si="21"/>
        <v>3.9642857142857223E-2</v>
      </c>
      <c r="CU20" s="223">
        <v>13.625</v>
      </c>
      <c r="CV20" s="723">
        <f t="shared" si="22"/>
        <v>0.38499999999999979</v>
      </c>
      <c r="CW20" s="599">
        <f t="shared" si="23"/>
        <v>2.9078549848942582E-2</v>
      </c>
      <c r="CX20" s="223">
        <v>37.817000000000007</v>
      </c>
      <c r="CY20" s="723">
        <f t="shared" si="24"/>
        <v>2.5910000000000082</v>
      </c>
      <c r="CZ20" s="599">
        <f t="shared" si="25"/>
        <v>7.3553625163231939E-2</v>
      </c>
      <c r="DA20" s="223">
        <v>5.9240000000000004</v>
      </c>
      <c r="DB20" s="723">
        <f t="shared" si="26"/>
        <v>-0.52400000000000002</v>
      </c>
      <c r="DC20" s="599">
        <f t="shared" si="27"/>
        <v>-8.1265508684863527E-2</v>
      </c>
      <c r="DD20" s="223">
        <v>4.8289999999999997</v>
      </c>
      <c r="DE20" s="723">
        <f t="shared" si="28"/>
        <v>-0.46600000000000019</v>
      </c>
      <c r="DF20" s="599">
        <f t="shared" si="29"/>
        <v>-8.8007554296506169E-2</v>
      </c>
      <c r="DG20" s="223">
        <v>4.4240000000000004</v>
      </c>
      <c r="DH20" s="723">
        <f t="shared" si="30"/>
        <v>-0.27099999999999991</v>
      </c>
      <c r="DI20" s="599">
        <f t="shared" si="31"/>
        <v>-5.7720979765708176E-2</v>
      </c>
      <c r="DJ20" s="285">
        <v>15.177</v>
      </c>
      <c r="DK20" s="723">
        <f t="shared" si="32"/>
        <v>-1.2610000000000028</v>
      </c>
      <c r="DL20" s="599">
        <f t="shared" si="33"/>
        <v>-7.6712495437401301E-2</v>
      </c>
      <c r="DM20" s="223">
        <v>3.794</v>
      </c>
      <c r="DN20" s="723">
        <f t="shared" si="34"/>
        <v>0.21899999999999986</v>
      </c>
      <c r="DO20" s="599">
        <f t="shared" si="35"/>
        <v>6.1258741258741214E-2</v>
      </c>
      <c r="DP20" s="223">
        <v>3.55</v>
      </c>
      <c r="DQ20" s="723">
        <f t="shared" si="36"/>
        <v>0.24499999999999966</v>
      </c>
      <c r="DR20" s="599">
        <f t="shared" si="37"/>
        <v>7.4130105900151178E-2</v>
      </c>
      <c r="DS20" s="223">
        <v>0.89500000000000002</v>
      </c>
      <c r="DT20" s="723">
        <f t="shared" si="38"/>
        <v>2.1000000000000019E-2</v>
      </c>
      <c r="DU20" s="599">
        <f t="shared" si="39"/>
        <v>2.4027459954233429E-2</v>
      </c>
      <c r="DV20" s="223">
        <v>8.238999999999999</v>
      </c>
      <c r="DW20" s="723">
        <f t="shared" si="40"/>
        <v>0.48499999999999854</v>
      </c>
      <c r="DX20" s="599">
        <f t="shared" si="41"/>
        <v>6.254836213567172E-2</v>
      </c>
      <c r="DY20" s="223">
        <v>23.415999999999997</v>
      </c>
      <c r="DZ20" s="723">
        <f t="shared" si="42"/>
        <v>-0.77600000000000691</v>
      </c>
      <c r="EA20" s="599">
        <f t="shared" si="43"/>
        <v>-3.2076719576719856E-2</v>
      </c>
      <c r="EQ20" s="459"/>
    </row>
    <row r="21" spans="1:147" x14ac:dyDescent="0.25">
      <c r="A21" s="9" t="s">
        <v>19</v>
      </c>
      <c r="B21" s="270">
        <v>371.95</v>
      </c>
      <c r="C21" s="736">
        <v>52.128999999999998</v>
      </c>
      <c r="D21" s="737">
        <v>44.664999999999999</v>
      </c>
      <c r="E21" s="738">
        <v>41.887999999999998</v>
      </c>
      <c r="F21" s="738">
        <v>138.68199999999999</v>
      </c>
      <c r="G21" s="736">
        <v>32.478000000000002</v>
      </c>
      <c r="H21" s="60">
        <v>29.837</v>
      </c>
      <c r="I21" s="739">
        <v>9.1080000000000005</v>
      </c>
      <c r="J21" s="738">
        <v>71.423000000000002</v>
      </c>
      <c r="K21" s="223">
        <v>210.10499999999999</v>
      </c>
      <c r="L21" s="736">
        <v>7.2359999999999998</v>
      </c>
      <c r="M21" s="737">
        <v>6.1159999999999997</v>
      </c>
      <c r="N21" s="738">
        <v>14.076000000000001</v>
      </c>
      <c r="O21" s="737">
        <v>27.428000000000001</v>
      </c>
      <c r="P21" s="223">
        <v>237.53299999999999</v>
      </c>
      <c r="Q21" s="736">
        <v>29.451000000000001</v>
      </c>
      <c r="R21" s="737">
        <v>36.5</v>
      </c>
      <c r="S21" s="738">
        <v>50.463000000000001</v>
      </c>
      <c r="T21" s="737">
        <v>116.41399999999999</v>
      </c>
      <c r="U21" s="223">
        <v>353.947</v>
      </c>
      <c r="V21" s="736">
        <v>52.795000000000002</v>
      </c>
      <c r="W21" s="737">
        <v>51.838000000000001</v>
      </c>
      <c r="X21" s="738">
        <v>44.789000000000001</v>
      </c>
      <c r="Y21" s="738">
        <v>149.42200000000003</v>
      </c>
      <c r="Z21" s="736">
        <v>32.000999999999998</v>
      </c>
      <c r="AA21" s="60">
        <v>18.922000000000001</v>
      </c>
      <c r="AB21" s="739">
        <v>7.266</v>
      </c>
      <c r="AC21" s="738">
        <v>58.189</v>
      </c>
      <c r="AD21" s="223">
        <v>207.61100000000002</v>
      </c>
      <c r="AE21" s="736">
        <v>6.2629999999999999</v>
      </c>
      <c r="AF21" s="737">
        <v>7.226</v>
      </c>
      <c r="AG21" s="738">
        <v>9.4130000000000003</v>
      </c>
      <c r="AH21" s="737">
        <v>22.902000000000001</v>
      </c>
      <c r="AI21" s="223">
        <v>230.51300000000003</v>
      </c>
      <c r="AJ21" s="736">
        <v>29.553999999999998</v>
      </c>
      <c r="AK21" s="737">
        <v>37.555999999999997</v>
      </c>
      <c r="AL21" s="738">
        <v>58.183</v>
      </c>
      <c r="AM21" s="737">
        <v>125.29300000000001</v>
      </c>
      <c r="AN21" s="223">
        <v>355.80600000000004</v>
      </c>
      <c r="AO21" s="736">
        <v>56.789000000000001</v>
      </c>
      <c r="AP21" s="737">
        <v>47.4</v>
      </c>
      <c r="AQ21" s="738">
        <v>45.079000000000001</v>
      </c>
      <c r="AR21" s="738">
        <v>149.268</v>
      </c>
      <c r="AS21" s="736">
        <v>30.657</v>
      </c>
      <c r="AT21" s="60">
        <v>27.518000000000001</v>
      </c>
      <c r="AU21" s="739">
        <v>8.9949999999999992</v>
      </c>
      <c r="AV21" s="738">
        <v>67.17</v>
      </c>
      <c r="AW21" s="223">
        <v>216.43799999999999</v>
      </c>
      <c r="AX21" s="736">
        <v>9.4920000000000009</v>
      </c>
      <c r="AY21" s="737">
        <v>5.7169999999999996</v>
      </c>
      <c r="AZ21" s="738">
        <v>9.2420000000000009</v>
      </c>
      <c r="BA21" s="737">
        <v>24.451000000000001</v>
      </c>
      <c r="BB21" s="223">
        <v>240.88899999999998</v>
      </c>
      <c r="BC21" s="736">
        <v>27.457999999999998</v>
      </c>
      <c r="BD21" s="737">
        <v>36.292999999999999</v>
      </c>
      <c r="BE21" s="738">
        <v>44.338000000000001</v>
      </c>
      <c r="BF21" s="738">
        <v>108.089</v>
      </c>
      <c r="BG21" s="738">
        <f t="shared" si="0"/>
        <v>-17.204000000000008</v>
      </c>
      <c r="BH21" s="631">
        <f t="shared" si="1"/>
        <v>-0.13731014502007299</v>
      </c>
      <c r="BI21" s="738">
        <v>348.97799999999995</v>
      </c>
      <c r="BJ21" s="670">
        <f t="shared" si="2"/>
        <v>-6.8280000000000882</v>
      </c>
      <c r="BK21" s="599">
        <f t="shared" si="3"/>
        <v>-1.9190232879715597E-2</v>
      </c>
      <c r="BL21" s="736">
        <v>55.796999999999997</v>
      </c>
      <c r="BM21" s="737">
        <v>44.81</v>
      </c>
      <c r="BN21" s="738">
        <v>39.033000000000001</v>
      </c>
      <c r="BO21" s="286">
        <v>139.63999999999999</v>
      </c>
      <c r="BP21" s="736">
        <v>31.484999999999999</v>
      </c>
      <c r="BQ21" s="737">
        <v>25.623000000000001</v>
      </c>
      <c r="BR21" s="738">
        <v>5.4939999999999998</v>
      </c>
      <c r="BS21" s="964">
        <v>62.602000000000004</v>
      </c>
      <c r="BT21" s="964">
        <f t="shared" si="4"/>
        <v>-4.5679999999999978</v>
      </c>
      <c r="BU21" s="759">
        <f t="shared" si="5"/>
        <v>-6.8006550543397312E-2</v>
      </c>
      <c r="BV21" s="973">
        <v>202.24199999999999</v>
      </c>
      <c r="BW21" s="974">
        <f t="shared" si="6"/>
        <v>-14.195999999999998</v>
      </c>
      <c r="BX21" s="599">
        <f t="shared" si="7"/>
        <v>-6.5589221855681529E-2</v>
      </c>
      <c r="BY21" s="223">
        <v>6.3179999999999996</v>
      </c>
      <c r="BZ21" s="223">
        <v>5.8230000000000004</v>
      </c>
      <c r="CA21" s="723">
        <f t="shared" si="8"/>
        <v>0.10600000000000076</v>
      </c>
      <c r="CB21" s="599">
        <f t="shared" si="9"/>
        <v>1.8541192933356789E-2</v>
      </c>
      <c r="CC21" s="223">
        <v>6.56</v>
      </c>
      <c r="CD21" s="723">
        <f t="shared" si="10"/>
        <v>-2.6820000000000013</v>
      </c>
      <c r="CE21" s="599">
        <f t="shared" si="11"/>
        <v>-0.29019692707206246</v>
      </c>
      <c r="CF21" s="223">
        <v>18.701000000000001</v>
      </c>
      <c r="CG21" s="723">
        <f t="shared" si="12"/>
        <v>-5.75</v>
      </c>
      <c r="CH21" s="599">
        <f t="shared" si="13"/>
        <v>-0.23516420596294629</v>
      </c>
      <c r="CI21" s="223">
        <v>220.94299999999998</v>
      </c>
      <c r="CJ21" s="723">
        <f t="shared" si="14"/>
        <v>-19.945999999999998</v>
      </c>
      <c r="CK21" s="599">
        <f t="shared" si="15"/>
        <v>-8.2801622323974935E-2</v>
      </c>
      <c r="CL21" s="223">
        <v>31.818000000000001</v>
      </c>
      <c r="CM21" s="723">
        <f t="shared" si="16"/>
        <v>4.360000000000003</v>
      </c>
      <c r="CN21" s="599">
        <f t="shared" si="17"/>
        <v>0.15878796707699044</v>
      </c>
      <c r="CO21" s="223">
        <v>37.338000000000001</v>
      </c>
      <c r="CP21" s="723">
        <f t="shared" si="18"/>
        <v>1.0450000000000017</v>
      </c>
      <c r="CQ21" s="599">
        <f t="shared" si="19"/>
        <v>2.8793431240184107E-2</v>
      </c>
      <c r="CR21" s="223">
        <v>49.732999999999997</v>
      </c>
      <c r="CS21" s="723">
        <f t="shared" si="20"/>
        <v>5.394999999999996</v>
      </c>
      <c r="CT21" s="599">
        <f t="shared" si="21"/>
        <v>0.12167892101583283</v>
      </c>
      <c r="CU21" s="223">
        <v>118.88900000000001</v>
      </c>
      <c r="CV21" s="723">
        <f t="shared" si="22"/>
        <v>10.800000000000011</v>
      </c>
      <c r="CW21" s="599">
        <f t="shared" si="23"/>
        <v>9.9917660446484022E-2</v>
      </c>
      <c r="CX21" s="223">
        <v>339.83199999999999</v>
      </c>
      <c r="CY21" s="723">
        <f t="shared" si="24"/>
        <v>-9.1459999999999582</v>
      </c>
      <c r="CZ21" s="599">
        <f t="shared" si="25"/>
        <v>-2.6207955802371379E-2</v>
      </c>
      <c r="DA21" s="223">
        <v>50.298000000000002</v>
      </c>
      <c r="DB21" s="723">
        <f t="shared" si="26"/>
        <v>-5.4989999999999952</v>
      </c>
      <c r="DC21" s="599">
        <f t="shared" si="27"/>
        <v>-9.8553685682025841E-2</v>
      </c>
      <c r="DD21" s="223">
        <v>41.273000000000003</v>
      </c>
      <c r="DE21" s="723">
        <f t="shared" si="28"/>
        <v>-3.536999999999999</v>
      </c>
      <c r="DF21" s="599">
        <f t="shared" si="29"/>
        <v>-7.893327382280739E-2</v>
      </c>
      <c r="DG21" s="223">
        <v>39.917000000000002</v>
      </c>
      <c r="DH21" s="723">
        <f t="shared" si="30"/>
        <v>0.88400000000000034</v>
      </c>
      <c r="DI21" s="599">
        <f t="shared" si="31"/>
        <v>2.2647503394563583E-2</v>
      </c>
      <c r="DJ21" s="285">
        <v>131.488</v>
      </c>
      <c r="DK21" s="723">
        <f t="shared" si="32"/>
        <v>-8.1519999999999868</v>
      </c>
      <c r="DL21" s="599">
        <f t="shared" si="33"/>
        <v>-5.8378688054998476E-2</v>
      </c>
      <c r="DM21" s="223">
        <v>31.027999999999999</v>
      </c>
      <c r="DN21" s="723">
        <f t="shared" si="34"/>
        <v>-0.45700000000000074</v>
      </c>
      <c r="DO21" s="599">
        <f t="shared" si="35"/>
        <v>-1.4514848340479617E-2</v>
      </c>
      <c r="DP21" s="223">
        <v>26.446999999999999</v>
      </c>
      <c r="DQ21" s="723">
        <f t="shared" si="36"/>
        <v>0.82399999999999807</v>
      </c>
      <c r="DR21" s="599">
        <f t="shared" si="37"/>
        <v>3.2158607501073175E-2</v>
      </c>
      <c r="DS21" s="223">
        <v>5.7030000000000003</v>
      </c>
      <c r="DT21" s="723">
        <f t="shared" si="38"/>
        <v>0.20900000000000052</v>
      </c>
      <c r="DU21" s="599">
        <f t="shared" si="39"/>
        <v>3.8041499817983347E-2</v>
      </c>
      <c r="DV21" s="223">
        <v>63.177999999999997</v>
      </c>
      <c r="DW21" s="723">
        <f t="shared" si="40"/>
        <v>0.57599999999999341</v>
      </c>
      <c r="DX21" s="599">
        <f t="shared" si="41"/>
        <v>9.2009839941214876E-3</v>
      </c>
      <c r="DY21" s="223">
        <v>194.666</v>
      </c>
      <c r="DZ21" s="723">
        <f t="shared" si="42"/>
        <v>-7.5759999999999934</v>
      </c>
      <c r="EA21" s="599">
        <f t="shared" si="43"/>
        <v>-3.7460072586307465E-2</v>
      </c>
      <c r="EQ21" s="459"/>
    </row>
    <row r="22" spans="1:147" x14ac:dyDescent="0.25">
      <c r="A22" s="9" t="s">
        <v>57</v>
      </c>
      <c r="B22" s="271">
        <v>1552.0760000000002</v>
      </c>
      <c r="C22" s="736">
        <v>292.72199999999998</v>
      </c>
      <c r="D22" s="737">
        <v>228.20099999999999</v>
      </c>
      <c r="E22" s="738">
        <v>199.875</v>
      </c>
      <c r="F22" s="738">
        <v>720.798</v>
      </c>
      <c r="G22" s="736">
        <v>146.82900000000001</v>
      </c>
      <c r="H22" s="737">
        <v>48.69</v>
      </c>
      <c r="I22" s="738">
        <v>19.760000000000002</v>
      </c>
      <c r="J22" s="738">
        <v>215.279</v>
      </c>
      <c r="K22" s="223">
        <v>936.077</v>
      </c>
      <c r="L22" s="736">
        <v>18.555</v>
      </c>
      <c r="M22" s="737">
        <v>15.19</v>
      </c>
      <c r="N22" s="738">
        <v>17.518999999999998</v>
      </c>
      <c r="O22" s="737">
        <v>51.263999999999996</v>
      </c>
      <c r="P22" s="223">
        <v>987.34100000000001</v>
      </c>
      <c r="Q22" s="736">
        <v>123.17400000000001</v>
      </c>
      <c r="R22" s="737">
        <v>197.43799999999999</v>
      </c>
      <c r="S22" s="738">
        <v>282.476</v>
      </c>
      <c r="T22" s="737">
        <v>603.08799999999997</v>
      </c>
      <c r="U22" s="223">
        <v>1590.4290000000001</v>
      </c>
      <c r="V22" s="736">
        <v>304.79599999999999</v>
      </c>
      <c r="W22" s="737">
        <v>262.55900000000003</v>
      </c>
      <c r="X22" s="738">
        <v>212.25800000000001</v>
      </c>
      <c r="Y22" s="738">
        <v>779.61300000000006</v>
      </c>
      <c r="Z22" s="736">
        <v>144.90199999999999</v>
      </c>
      <c r="AA22" s="737">
        <v>28.065999999999999</v>
      </c>
      <c r="AB22" s="738">
        <v>16.739999999999998</v>
      </c>
      <c r="AC22" s="738">
        <v>189.708</v>
      </c>
      <c r="AD22" s="223">
        <v>969.32100000000003</v>
      </c>
      <c r="AE22" s="736">
        <v>18.263000000000002</v>
      </c>
      <c r="AF22" s="737">
        <v>15.686999999999999</v>
      </c>
      <c r="AG22" s="738">
        <v>19.579999999999998</v>
      </c>
      <c r="AH22" s="737">
        <v>53.53</v>
      </c>
      <c r="AI22" s="223">
        <v>1022.851</v>
      </c>
      <c r="AJ22" s="736">
        <v>121.682</v>
      </c>
      <c r="AK22" s="737">
        <v>198.245</v>
      </c>
      <c r="AL22" s="738">
        <v>284.95400000000001</v>
      </c>
      <c r="AM22" s="737">
        <v>604.88099999999997</v>
      </c>
      <c r="AN22" s="223">
        <v>1627.732</v>
      </c>
      <c r="AO22" s="736">
        <v>307.49900000000002</v>
      </c>
      <c r="AP22" s="737">
        <v>250.15299999999999</v>
      </c>
      <c r="AQ22" s="738">
        <v>217.44300000000001</v>
      </c>
      <c r="AR22" s="738">
        <v>775.09500000000003</v>
      </c>
      <c r="AS22" s="736">
        <v>152.33199999999999</v>
      </c>
      <c r="AT22" s="737">
        <v>42.991</v>
      </c>
      <c r="AU22" s="738">
        <v>17.574999999999999</v>
      </c>
      <c r="AV22" s="738">
        <v>212.89799999999997</v>
      </c>
      <c r="AW22" s="223">
        <v>987.99299999999994</v>
      </c>
      <c r="AX22" s="736">
        <v>20.297999999999998</v>
      </c>
      <c r="AY22" s="737">
        <v>16.155999999999999</v>
      </c>
      <c r="AZ22" s="738">
        <v>19.126000000000001</v>
      </c>
      <c r="BA22" s="737">
        <v>55.58</v>
      </c>
      <c r="BB22" s="223">
        <v>1043.5729999999999</v>
      </c>
      <c r="BC22" s="736">
        <v>125.2</v>
      </c>
      <c r="BD22" s="737">
        <v>181.20500000000001</v>
      </c>
      <c r="BE22" s="738">
        <v>270.00799999999998</v>
      </c>
      <c r="BF22" s="738">
        <v>576.41300000000001</v>
      </c>
      <c r="BG22" s="738">
        <f t="shared" si="0"/>
        <v>-28.467999999999961</v>
      </c>
      <c r="BH22" s="631">
        <f t="shared" si="1"/>
        <v>-4.7063802632253224E-2</v>
      </c>
      <c r="BI22" s="738">
        <v>1619.9859999999999</v>
      </c>
      <c r="BJ22" s="670">
        <f t="shared" si="2"/>
        <v>-7.7460000000000946</v>
      </c>
      <c r="BK22" s="599">
        <f t="shared" si="3"/>
        <v>-4.7587686425038609E-3</v>
      </c>
      <c r="BL22" s="736">
        <v>297.61099999999999</v>
      </c>
      <c r="BM22" s="737">
        <v>247.136</v>
      </c>
      <c r="BN22" s="738">
        <v>198.31</v>
      </c>
      <c r="BO22" s="286">
        <v>743.05700000000002</v>
      </c>
      <c r="BP22" s="736">
        <v>120.37</v>
      </c>
      <c r="BQ22" s="737">
        <v>20.077999999999999</v>
      </c>
      <c r="BR22" s="738">
        <v>19.117999999999999</v>
      </c>
      <c r="BS22" s="964">
        <v>159.566</v>
      </c>
      <c r="BT22" s="964">
        <f t="shared" si="4"/>
        <v>-53.331999999999965</v>
      </c>
      <c r="BU22" s="759">
        <f t="shared" si="5"/>
        <v>-0.25050493663632339</v>
      </c>
      <c r="BV22" s="973">
        <v>902.62300000000005</v>
      </c>
      <c r="BW22" s="974">
        <f t="shared" si="6"/>
        <v>-85.369999999999891</v>
      </c>
      <c r="BX22" s="599">
        <f t="shared" si="7"/>
        <v>-8.6407494789942738E-2</v>
      </c>
      <c r="BY22" s="223">
        <v>18.510000000000002</v>
      </c>
      <c r="BZ22" s="223">
        <v>14.827999999999999</v>
      </c>
      <c r="CA22" s="723">
        <f t="shared" si="8"/>
        <v>-1.3279999999999994</v>
      </c>
      <c r="CB22" s="599">
        <f t="shared" si="9"/>
        <v>-8.2198564000990307E-2</v>
      </c>
      <c r="CC22" s="223">
        <v>17.899999999999999</v>
      </c>
      <c r="CD22" s="723">
        <f t="shared" si="10"/>
        <v>-1.2260000000000026</v>
      </c>
      <c r="CE22" s="599">
        <f t="shared" si="11"/>
        <v>-6.4101223465439852E-2</v>
      </c>
      <c r="CF22" s="223">
        <v>51.238</v>
      </c>
      <c r="CG22" s="723">
        <f t="shared" si="12"/>
        <v>-4.3419999999999987</v>
      </c>
      <c r="CH22" s="599">
        <f t="shared" si="13"/>
        <v>-7.8121626484346868E-2</v>
      </c>
      <c r="CI22" s="223">
        <v>953.8610000000001</v>
      </c>
      <c r="CJ22" s="723">
        <f t="shared" si="14"/>
        <v>-89.711999999999762</v>
      </c>
      <c r="CK22" s="599">
        <f t="shared" si="15"/>
        <v>-8.5966194985880026E-2</v>
      </c>
      <c r="CL22" s="223">
        <v>131.08500000000001</v>
      </c>
      <c r="CM22" s="723">
        <f t="shared" si="16"/>
        <v>5.8850000000000051</v>
      </c>
      <c r="CN22" s="599">
        <f t="shared" si="17"/>
        <v>4.7004792332268411E-2</v>
      </c>
      <c r="CO22" s="223">
        <v>211.49600000000001</v>
      </c>
      <c r="CP22" s="723">
        <f t="shared" si="18"/>
        <v>30.290999999999997</v>
      </c>
      <c r="CQ22" s="599">
        <f t="shared" si="19"/>
        <v>0.16716426147181365</v>
      </c>
      <c r="CR22" s="223">
        <v>289.19400000000002</v>
      </c>
      <c r="CS22" s="723">
        <f t="shared" si="20"/>
        <v>19.186000000000035</v>
      </c>
      <c r="CT22" s="599">
        <f t="shared" si="21"/>
        <v>7.1057153862107925E-2</v>
      </c>
      <c r="CU22" s="223">
        <v>631.77500000000009</v>
      </c>
      <c r="CV22" s="723">
        <f t="shared" si="22"/>
        <v>55.36200000000008</v>
      </c>
      <c r="CW22" s="599">
        <f t="shared" si="23"/>
        <v>9.6045717220118357E-2</v>
      </c>
      <c r="CX22" s="223">
        <v>1585.6360000000002</v>
      </c>
      <c r="CY22" s="723">
        <f t="shared" si="24"/>
        <v>-34.349999999999682</v>
      </c>
      <c r="CZ22" s="599">
        <f t="shared" si="25"/>
        <v>-2.1203886947170954E-2</v>
      </c>
      <c r="DA22" s="223">
        <v>273.61900000000003</v>
      </c>
      <c r="DB22" s="723">
        <f t="shared" si="26"/>
        <v>-23.991999999999962</v>
      </c>
      <c r="DC22" s="599">
        <f t="shared" si="27"/>
        <v>-8.0615299837707488E-2</v>
      </c>
      <c r="DD22" s="223">
        <v>216.88399999999999</v>
      </c>
      <c r="DE22" s="723">
        <f t="shared" si="28"/>
        <v>-30.25200000000001</v>
      </c>
      <c r="DF22" s="599">
        <f t="shared" si="29"/>
        <v>-0.12241033277223881</v>
      </c>
      <c r="DG22" s="223">
        <v>191.68700000000001</v>
      </c>
      <c r="DH22" s="723">
        <f t="shared" si="30"/>
        <v>-6.6229999999999905</v>
      </c>
      <c r="DI22" s="599">
        <f t="shared" si="31"/>
        <v>-3.3397206394029502E-2</v>
      </c>
      <c r="DJ22" s="285">
        <v>682.19</v>
      </c>
      <c r="DK22" s="723">
        <f t="shared" si="32"/>
        <v>-60.866999999999962</v>
      </c>
      <c r="DL22" s="599">
        <f t="shared" si="33"/>
        <v>-8.1914308054429147E-2</v>
      </c>
      <c r="DM22" s="223">
        <v>147.267</v>
      </c>
      <c r="DN22" s="723">
        <f t="shared" si="34"/>
        <v>26.896999999999991</v>
      </c>
      <c r="DO22" s="599">
        <f t="shared" si="35"/>
        <v>0.22345268754673084</v>
      </c>
      <c r="DP22" s="223">
        <v>31.831</v>
      </c>
      <c r="DQ22" s="723">
        <f t="shared" si="36"/>
        <v>11.753</v>
      </c>
      <c r="DR22" s="599">
        <f t="shared" si="37"/>
        <v>0.58536706843311093</v>
      </c>
      <c r="DS22" s="223">
        <v>16.350000000000001</v>
      </c>
      <c r="DT22" s="723">
        <f t="shared" si="38"/>
        <v>-2.7679999999999971</v>
      </c>
      <c r="DU22" s="599">
        <f t="shared" si="39"/>
        <v>-0.14478501935348873</v>
      </c>
      <c r="DV22" s="223">
        <v>195.44799999999998</v>
      </c>
      <c r="DW22" s="723">
        <f t="shared" si="40"/>
        <v>35.881999999999977</v>
      </c>
      <c r="DX22" s="599">
        <f t="shared" si="41"/>
        <v>0.22487246656555893</v>
      </c>
      <c r="DY22" s="223">
        <v>877.63800000000003</v>
      </c>
      <c r="DZ22" s="723">
        <f t="shared" si="42"/>
        <v>-24.985000000000014</v>
      </c>
      <c r="EA22" s="599">
        <f t="shared" si="43"/>
        <v>-2.7680438012326312E-2</v>
      </c>
      <c r="EQ22" s="459"/>
    </row>
    <row r="23" spans="1:147" x14ac:dyDescent="0.25">
      <c r="A23" s="8" t="s">
        <v>29</v>
      </c>
      <c r="B23" s="269">
        <v>5609.9259999999995</v>
      </c>
      <c r="C23" s="733">
        <v>1025.202</v>
      </c>
      <c r="D23" s="734">
        <v>758.03699999999992</v>
      </c>
      <c r="E23" s="735">
        <v>700.98199999999997</v>
      </c>
      <c r="F23" s="735">
        <v>2484.221</v>
      </c>
      <c r="G23" s="733">
        <v>549.846</v>
      </c>
      <c r="H23" s="734">
        <v>273.53000000000003</v>
      </c>
      <c r="I23" s="735">
        <v>141.26999999999998</v>
      </c>
      <c r="J23" s="735">
        <v>964.64600000000007</v>
      </c>
      <c r="K23" s="145">
        <v>3448.8670000000002</v>
      </c>
      <c r="L23" s="733">
        <v>128.53</v>
      </c>
      <c r="M23" s="734">
        <v>97.356999999999999</v>
      </c>
      <c r="N23" s="735">
        <v>102.26899999999999</v>
      </c>
      <c r="O23" s="734">
        <v>328.15600000000001</v>
      </c>
      <c r="P23" s="145">
        <v>3777.0230000000001</v>
      </c>
      <c r="Q23" s="733">
        <v>216.84199999999998</v>
      </c>
      <c r="R23" s="734">
        <v>612.08299999999997</v>
      </c>
      <c r="S23" s="735">
        <v>906.90300000000002</v>
      </c>
      <c r="T23" s="734">
        <v>1735.828</v>
      </c>
      <c r="U23" s="145">
        <v>5512.8510000000006</v>
      </c>
      <c r="V23" s="733">
        <v>1018.9190000000001</v>
      </c>
      <c r="W23" s="734">
        <v>804.99900000000002</v>
      </c>
      <c r="X23" s="735">
        <v>654.19299999999998</v>
      </c>
      <c r="Y23" s="735">
        <v>2478.1109999999999</v>
      </c>
      <c r="Z23" s="733">
        <v>540.42099999999994</v>
      </c>
      <c r="AA23" s="734">
        <v>169.54900000000001</v>
      </c>
      <c r="AB23" s="735">
        <v>135.929</v>
      </c>
      <c r="AC23" s="735">
        <v>845.89900000000011</v>
      </c>
      <c r="AD23" s="145">
        <v>3324.01</v>
      </c>
      <c r="AE23" s="733">
        <v>129.749</v>
      </c>
      <c r="AF23" s="734">
        <v>121.134</v>
      </c>
      <c r="AG23" s="735">
        <v>111.581</v>
      </c>
      <c r="AH23" s="734">
        <v>362.464</v>
      </c>
      <c r="AI23" s="145">
        <v>3686.4740000000002</v>
      </c>
      <c r="AJ23" s="733">
        <v>278.38299999999998</v>
      </c>
      <c r="AK23" s="734">
        <v>641.24599999999998</v>
      </c>
      <c r="AL23" s="735">
        <v>965.91699999999992</v>
      </c>
      <c r="AM23" s="734">
        <v>1885.546</v>
      </c>
      <c r="AN23" s="145">
        <v>5572.02</v>
      </c>
      <c r="AO23" s="733">
        <v>996.39900000000011</v>
      </c>
      <c r="AP23" s="734">
        <v>808.26200000000006</v>
      </c>
      <c r="AQ23" s="735">
        <v>693.91800000000001</v>
      </c>
      <c r="AR23" s="735">
        <v>2498.5789999999997</v>
      </c>
      <c r="AS23" s="733">
        <v>546.35899999999992</v>
      </c>
      <c r="AT23" s="734">
        <v>206.09199999999998</v>
      </c>
      <c r="AU23" s="735">
        <v>134.29399999999998</v>
      </c>
      <c r="AV23" s="735">
        <v>886.745</v>
      </c>
      <c r="AW23" s="145">
        <v>3385.3239999999996</v>
      </c>
      <c r="AX23" s="733">
        <v>140.785</v>
      </c>
      <c r="AY23" s="734">
        <v>100.982</v>
      </c>
      <c r="AZ23" s="735">
        <v>114.5</v>
      </c>
      <c r="BA23" s="734">
        <v>356.26700000000005</v>
      </c>
      <c r="BB23" s="145">
        <v>3741.5909999999994</v>
      </c>
      <c r="BC23" s="733">
        <v>273.36599999999999</v>
      </c>
      <c r="BD23" s="734">
        <v>588.75799999999992</v>
      </c>
      <c r="BE23" s="735">
        <v>848.63499999999988</v>
      </c>
      <c r="BF23" s="735">
        <v>1710.7589999999998</v>
      </c>
      <c r="BG23" s="735">
        <f t="shared" si="0"/>
        <v>-174.78700000000026</v>
      </c>
      <c r="BH23" s="629">
        <f t="shared" si="1"/>
        <v>-9.2698348382908857E-2</v>
      </c>
      <c r="BI23" s="735">
        <v>5452.3499999999995</v>
      </c>
      <c r="BJ23" s="669">
        <f t="shared" si="2"/>
        <v>-119.67000000000098</v>
      </c>
      <c r="BK23" s="674">
        <f t="shared" si="3"/>
        <v>-2.1476950908288373E-2</v>
      </c>
      <c r="BL23" s="734">
        <v>933.33499999999992</v>
      </c>
      <c r="BM23" s="734">
        <v>806.40900000000011</v>
      </c>
      <c r="BN23" s="735">
        <v>664.22299999999996</v>
      </c>
      <c r="BO23" s="854">
        <v>2403.9670000000001</v>
      </c>
      <c r="BP23" s="734">
        <v>484.59199999999998</v>
      </c>
      <c r="BQ23" s="734">
        <v>122.94800000000001</v>
      </c>
      <c r="BR23" s="735">
        <v>121.351</v>
      </c>
      <c r="BS23" s="963">
        <v>728.89099999999996</v>
      </c>
      <c r="BT23" s="963">
        <f t="shared" si="4"/>
        <v>-157.85400000000004</v>
      </c>
      <c r="BU23" s="758">
        <f t="shared" si="5"/>
        <v>-0.17801510016972188</v>
      </c>
      <c r="BV23" s="971">
        <v>3132.8580000000002</v>
      </c>
      <c r="BW23" s="972">
        <f t="shared" si="6"/>
        <v>-252.46599999999944</v>
      </c>
      <c r="BX23" s="674">
        <f t="shared" si="7"/>
        <v>-7.4576613641707395E-2</v>
      </c>
      <c r="BY23" s="145">
        <v>128.13900000000001</v>
      </c>
      <c r="BZ23" s="145">
        <v>91.584999999999994</v>
      </c>
      <c r="CA23" s="722">
        <f t="shared" si="8"/>
        <v>-9.3970000000000056</v>
      </c>
      <c r="CB23" s="674">
        <f t="shared" si="9"/>
        <v>-9.3056188231566084E-2</v>
      </c>
      <c r="CC23" s="145">
        <v>119.14600000000002</v>
      </c>
      <c r="CD23" s="722">
        <f t="shared" si="10"/>
        <v>4.646000000000015</v>
      </c>
      <c r="CE23" s="674">
        <f t="shared" si="11"/>
        <v>4.0576419213973931E-2</v>
      </c>
      <c r="CF23" s="145">
        <v>338.87</v>
      </c>
      <c r="CG23" s="722">
        <f t="shared" si="12"/>
        <v>-17.397000000000048</v>
      </c>
      <c r="CH23" s="674">
        <f t="shared" si="13"/>
        <v>-4.8831354012580583E-2</v>
      </c>
      <c r="CI23" s="145">
        <v>3471.7280000000001</v>
      </c>
      <c r="CJ23" s="722">
        <f t="shared" si="14"/>
        <v>-269.86299999999937</v>
      </c>
      <c r="CK23" s="674">
        <f t="shared" si="15"/>
        <v>-7.2125200215630042E-2</v>
      </c>
      <c r="CL23" s="145">
        <v>261.09800000000001</v>
      </c>
      <c r="CM23" s="722">
        <f t="shared" si="16"/>
        <v>-12.267999999999972</v>
      </c>
      <c r="CN23" s="674">
        <f t="shared" si="17"/>
        <v>-4.4877563413152965E-2</v>
      </c>
      <c r="CO23" s="145">
        <v>589.91999999999996</v>
      </c>
      <c r="CP23" s="722">
        <f t="shared" si="18"/>
        <v>1.1620000000000346</v>
      </c>
      <c r="CQ23" s="674">
        <f t="shared" si="19"/>
        <v>1.9736462179707702E-3</v>
      </c>
      <c r="CR23" s="145">
        <v>918.2650000000001</v>
      </c>
      <c r="CS23" s="722">
        <f t="shared" si="20"/>
        <v>69.630000000000223</v>
      </c>
      <c r="CT23" s="674">
        <f t="shared" si="21"/>
        <v>8.204940875641499E-2</v>
      </c>
      <c r="CU23" s="145">
        <v>1769.2829999999999</v>
      </c>
      <c r="CV23" s="722">
        <f t="shared" si="22"/>
        <v>58.524000000000115</v>
      </c>
      <c r="CW23" s="674">
        <f t="shared" si="23"/>
        <v>3.4209377241329796E-2</v>
      </c>
      <c r="CX23" s="145">
        <v>5241.0110000000004</v>
      </c>
      <c r="CY23" s="722">
        <f t="shared" si="24"/>
        <v>-211.33899999999903</v>
      </c>
      <c r="CZ23" s="674">
        <f t="shared" si="25"/>
        <v>-3.87610846699128E-2</v>
      </c>
      <c r="DA23" s="145">
        <v>881.4559999999999</v>
      </c>
      <c r="DB23" s="722">
        <f t="shared" si="26"/>
        <v>-51.879000000000019</v>
      </c>
      <c r="DC23" s="674">
        <f t="shared" si="27"/>
        <v>-5.5584543599029312E-2</v>
      </c>
      <c r="DD23" s="145">
        <v>713.36099999999999</v>
      </c>
      <c r="DE23" s="722">
        <f t="shared" si="28"/>
        <v>-93.048000000000116</v>
      </c>
      <c r="DF23" s="674">
        <f t="shared" si="29"/>
        <v>-0.11538561697600114</v>
      </c>
      <c r="DG23" s="145">
        <v>660.18899999999996</v>
      </c>
      <c r="DH23" s="722">
        <f t="shared" si="30"/>
        <v>-4.0339999999999918</v>
      </c>
      <c r="DI23" s="674">
        <f t="shared" si="31"/>
        <v>-6.0732615401755015E-3</v>
      </c>
      <c r="DJ23" s="852">
        <v>2255.0059999999999</v>
      </c>
      <c r="DK23" s="722">
        <f t="shared" si="32"/>
        <v>-148.96100000000024</v>
      </c>
      <c r="DL23" s="674">
        <f t="shared" si="33"/>
        <v>-6.1964660912566701E-2</v>
      </c>
      <c r="DM23" s="145">
        <v>507.92100000000005</v>
      </c>
      <c r="DN23" s="722">
        <f t="shared" si="34"/>
        <v>23.329000000000065</v>
      </c>
      <c r="DO23" s="674">
        <f t="shared" si="35"/>
        <v>4.8141529369036352E-2</v>
      </c>
      <c r="DP23" s="145">
        <v>141.94800000000001</v>
      </c>
      <c r="DQ23" s="722">
        <f t="shared" si="36"/>
        <v>19</v>
      </c>
      <c r="DR23" s="674">
        <f t="shared" si="37"/>
        <v>0.15453687737905455</v>
      </c>
      <c r="DS23" s="145">
        <v>149.16900000000001</v>
      </c>
      <c r="DT23" s="722">
        <f t="shared" si="38"/>
        <v>27.818000000000012</v>
      </c>
      <c r="DU23" s="674">
        <f t="shared" si="39"/>
        <v>0.22923585302140084</v>
      </c>
      <c r="DV23" s="145">
        <v>799.03800000000001</v>
      </c>
      <c r="DW23" s="722">
        <f t="shared" si="40"/>
        <v>70.147000000000048</v>
      </c>
      <c r="DX23" s="674">
        <f t="shared" si="41"/>
        <v>9.6237983457060181E-2</v>
      </c>
      <c r="DY23" s="145">
        <v>3054.0439999999999</v>
      </c>
      <c r="DZ23" s="722">
        <f t="shared" si="42"/>
        <v>-78.814000000000306</v>
      </c>
      <c r="EA23" s="674">
        <f t="shared" si="43"/>
        <v>-2.515722065921925E-2</v>
      </c>
      <c r="EQ23" s="459"/>
    </row>
    <row r="24" spans="1:147" x14ac:dyDescent="0.25">
      <c r="A24" s="9" t="s">
        <v>20</v>
      </c>
      <c r="B24" s="270">
        <v>226.70500000000001</v>
      </c>
      <c r="C24" s="736">
        <v>47.874000000000002</v>
      </c>
      <c r="D24" s="737">
        <v>35.558</v>
      </c>
      <c r="E24" s="738">
        <v>32.491999999999997</v>
      </c>
      <c r="F24" s="738">
        <v>115.92400000000001</v>
      </c>
      <c r="G24" s="736">
        <v>21.827000000000002</v>
      </c>
      <c r="H24" s="737">
        <v>10.121</v>
      </c>
      <c r="I24" s="738">
        <v>3.6320000000000001</v>
      </c>
      <c r="J24" s="738">
        <v>35.58</v>
      </c>
      <c r="K24" s="223">
        <v>151.50400000000002</v>
      </c>
      <c r="L24" s="736">
        <v>3.3759999999999999</v>
      </c>
      <c r="M24" s="737">
        <v>3.2639999999999998</v>
      </c>
      <c r="N24" s="738">
        <v>2.7229999999999999</v>
      </c>
      <c r="O24" s="737">
        <v>9.3629999999999995</v>
      </c>
      <c r="P24" s="223">
        <v>160.86700000000002</v>
      </c>
      <c r="Q24" s="736">
        <v>11.053000000000001</v>
      </c>
      <c r="R24" s="737">
        <v>32.262</v>
      </c>
      <c r="S24" s="738">
        <v>48.762999999999998</v>
      </c>
      <c r="T24" s="737">
        <v>92.078000000000003</v>
      </c>
      <c r="U24" s="223">
        <v>252.94500000000002</v>
      </c>
      <c r="V24" s="736">
        <v>53.442999999999998</v>
      </c>
      <c r="W24" s="737">
        <v>46.944000000000003</v>
      </c>
      <c r="X24" s="738">
        <v>34.567999999999998</v>
      </c>
      <c r="Y24" s="738">
        <v>134.95499999999998</v>
      </c>
      <c r="Z24" s="736">
        <v>22.922000000000001</v>
      </c>
      <c r="AA24" s="737">
        <v>8.7769999999999992</v>
      </c>
      <c r="AB24" s="738">
        <v>4.5949999999999998</v>
      </c>
      <c r="AC24" s="738">
        <v>36.293999999999997</v>
      </c>
      <c r="AD24" s="223">
        <v>171.24899999999997</v>
      </c>
      <c r="AE24" s="736">
        <v>4.9489999999999998</v>
      </c>
      <c r="AF24" s="737">
        <v>5.0030000000000001</v>
      </c>
      <c r="AG24" s="738">
        <v>4</v>
      </c>
      <c r="AH24" s="737">
        <v>13.952</v>
      </c>
      <c r="AI24" s="223">
        <v>185.20099999999996</v>
      </c>
      <c r="AJ24" s="736">
        <v>16.786999999999999</v>
      </c>
      <c r="AK24" s="737">
        <v>32.063000000000002</v>
      </c>
      <c r="AL24" s="738">
        <v>49.106999999999999</v>
      </c>
      <c r="AM24" s="737">
        <v>97.956999999999994</v>
      </c>
      <c r="AN24" s="223">
        <v>283.15799999999996</v>
      </c>
      <c r="AO24" s="736">
        <v>51.478000000000002</v>
      </c>
      <c r="AP24" s="737">
        <v>39.377000000000002</v>
      </c>
      <c r="AQ24" s="738">
        <v>33.911000000000001</v>
      </c>
      <c r="AR24" s="738">
        <v>124.76600000000001</v>
      </c>
      <c r="AS24" s="736">
        <v>23.93</v>
      </c>
      <c r="AT24" s="737">
        <v>8.6289999999999996</v>
      </c>
      <c r="AU24" s="738">
        <v>4.5750000000000002</v>
      </c>
      <c r="AV24" s="738">
        <v>37.134</v>
      </c>
      <c r="AW24" s="223">
        <v>161.9</v>
      </c>
      <c r="AX24" s="736">
        <v>4.6609999999999996</v>
      </c>
      <c r="AY24" s="737">
        <v>3.8</v>
      </c>
      <c r="AZ24" s="738">
        <v>4.9820000000000002</v>
      </c>
      <c r="BA24" s="737">
        <v>13.442999999999998</v>
      </c>
      <c r="BB24" s="223">
        <v>175.34300000000002</v>
      </c>
      <c r="BC24" s="736">
        <v>20.042000000000002</v>
      </c>
      <c r="BD24" s="737">
        <v>31.803999999999998</v>
      </c>
      <c r="BE24" s="738">
        <v>47.206000000000003</v>
      </c>
      <c r="BF24" s="738">
        <v>99.052000000000007</v>
      </c>
      <c r="BG24" s="738">
        <f t="shared" si="0"/>
        <v>1.0950000000000131</v>
      </c>
      <c r="BH24" s="631">
        <f t="shared" si="1"/>
        <v>1.1178374184591333E-2</v>
      </c>
      <c r="BI24" s="738">
        <v>274.39500000000004</v>
      </c>
      <c r="BJ24" s="670">
        <f t="shared" si="2"/>
        <v>-8.76299999999992</v>
      </c>
      <c r="BK24" s="599">
        <f t="shared" si="3"/>
        <v>-3.0947386264911891E-2</v>
      </c>
      <c r="BL24" s="736">
        <v>53.262999999999998</v>
      </c>
      <c r="BM24" s="737">
        <v>43.61</v>
      </c>
      <c r="BN24" s="738">
        <v>35.402999999999999</v>
      </c>
      <c r="BO24" s="286">
        <v>132.27599999999998</v>
      </c>
      <c r="BP24" s="736">
        <v>22.600999999999999</v>
      </c>
      <c r="BQ24" s="737">
        <v>5.5359999999999996</v>
      </c>
      <c r="BR24" s="738">
        <v>4.306</v>
      </c>
      <c r="BS24" s="964">
        <v>32.442999999999998</v>
      </c>
      <c r="BT24" s="964">
        <f t="shared" si="4"/>
        <v>-4.6910000000000025</v>
      </c>
      <c r="BU24" s="759">
        <f t="shared" si="5"/>
        <v>-0.12632627780470734</v>
      </c>
      <c r="BV24" s="973">
        <v>164.71899999999999</v>
      </c>
      <c r="BW24" s="974">
        <f t="shared" si="6"/>
        <v>2.8189999999999884</v>
      </c>
      <c r="BX24" s="599">
        <f t="shared" si="7"/>
        <v>1.7411982705373617E-2</v>
      </c>
      <c r="BY24" s="223">
        <v>4.5549999999999997</v>
      </c>
      <c r="BZ24" s="223">
        <v>3.8940000000000001</v>
      </c>
      <c r="CA24" s="723">
        <f t="shared" si="8"/>
        <v>9.4000000000000306E-2</v>
      </c>
      <c r="CB24" s="599">
        <f t="shared" si="9"/>
        <v>2.4736842105263241E-2</v>
      </c>
      <c r="CC24" s="223">
        <v>5.62</v>
      </c>
      <c r="CD24" s="723">
        <f t="shared" si="10"/>
        <v>0.6379999999999999</v>
      </c>
      <c r="CE24" s="599">
        <f t="shared" si="11"/>
        <v>0.1280610196708149</v>
      </c>
      <c r="CF24" s="223">
        <v>14.068999999999999</v>
      </c>
      <c r="CG24" s="723">
        <f t="shared" si="12"/>
        <v>0.62600000000000122</v>
      </c>
      <c r="CH24" s="599">
        <f t="shared" si="13"/>
        <v>4.6566986535743607E-2</v>
      </c>
      <c r="CI24" s="223">
        <v>178.78799999999998</v>
      </c>
      <c r="CJ24" s="723">
        <f t="shared" si="14"/>
        <v>3.4449999999999648</v>
      </c>
      <c r="CK24" s="599">
        <f t="shared" si="15"/>
        <v>1.9647205762419739E-2</v>
      </c>
      <c r="CL24" s="223">
        <v>21.556000000000001</v>
      </c>
      <c r="CM24" s="723">
        <f t="shared" si="16"/>
        <v>1.5139999999999993</v>
      </c>
      <c r="CN24" s="599">
        <f t="shared" si="17"/>
        <v>7.5541363137411402E-2</v>
      </c>
      <c r="CO24" s="223">
        <v>32.066000000000003</v>
      </c>
      <c r="CP24" s="723">
        <f t="shared" si="18"/>
        <v>0.26200000000000401</v>
      </c>
      <c r="CQ24" s="599">
        <f t="shared" si="19"/>
        <v>8.2379574896240728E-3</v>
      </c>
      <c r="CR24" s="223">
        <v>48.578000000000003</v>
      </c>
      <c r="CS24" s="723">
        <f t="shared" si="20"/>
        <v>1.3719999999999999</v>
      </c>
      <c r="CT24" s="599">
        <f t="shared" si="21"/>
        <v>2.9064102020929537E-2</v>
      </c>
      <c r="CU24" s="223">
        <v>102.2</v>
      </c>
      <c r="CV24" s="723">
        <f t="shared" si="22"/>
        <v>3.1479999999999961</v>
      </c>
      <c r="CW24" s="599">
        <f t="shared" si="23"/>
        <v>3.1781286596938942E-2</v>
      </c>
      <c r="CX24" s="223">
        <v>280.988</v>
      </c>
      <c r="CY24" s="723">
        <f t="shared" si="24"/>
        <v>6.5929999999999609</v>
      </c>
      <c r="CZ24" s="599">
        <f t="shared" si="25"/>
        <v>2.4027405747189125E-2</v>
      </c>
      <c r="DA24" s="223">
        <v>45.936999999999998</v>
      </c>
      <c r="DB24" s="723">
        <f t="shared" si="26"/>
        <v>-7.3260000000000005</v>
      </c>
      <c r="DC24" s="599">
        <f t="shared" si="27"/>
        <v>-0.13754388599966208</v>
      </c>
      <c r="DD24" s="223">
        <v>35.162999999999997</v>
      </c>
      <c r="DE24" s="723">
        <f t="shared" si="28"/>
        <v>-8.4470000000000027</v>
      </c>
      <c r="DF24" s="599">
        <f t="shared" si="29"/>
        <v>-0.19369410685622571</v>
      </c>
      <c r="DG24" s="223">
        <v>31.056999999999999</v>
      </c>
      <c r="DH24" s="723">
        <f t="shared" si="30"/>
        <v>-4.3460000000000001</v>
      </c>
      <c r="DI24" s="599">
        <f t="shared" si="31"/>
        <v>-0.1227579583651103</v>
      </c>
      <c r="DJ24" s="285">
        <v>112.157</v>
      </c>
      <c r="DK24" s="723">
        <f t="shared" si="32"/>
        <v>-20.118999999999986</v>
      </c>
      <c r="DL24" s="599">
        <f t="shared" si="33"/>
        <v>-0.15209864223290687</v>
      </c>
      <c r="DM24" s="223">
        <v>24.085000000000001</v>
      </c>
      <c r="DN24" s="723">
        <f t="shared" si="34"/>
        <v>1.4840000000000018</v>
      </c>
      <c r="DO24" s="599">
        <f t="shared" si="35"/>
        <v>6.5660811468519167E-2</v>
      </c>
      <c r="DP24" s="223">
        <v>6.94</v>
      </c>
      <c r="DQ24" s="723">
        <f t="shared" si="36"/>
        <v>1.4040000000000008</v>
      </c>
      <c r="DR24" s="599">
        <f t="shared" si="37"/>
        <v>0.25361271676300595</v>
      </c>
      <c r="DS24" s="223">
        <v>4.1029999999999998</v>
      </c>
      <c r="DT24" s="723">
        <f t="shared" si="38"/>
        <v>-0.20300000000000029</v>
      </c>
      <c r="DU24" s="599">
        <f t="shared" si="39"/>
        <v>-4.7143520668834253E-2</v>
      </c>
      <c r="DV24" s="223">
        <v>35.128</v>
      </c>
      <c r="DW24" s="723">
        <f t="shared" si="40"/>
        <v>2.6850000000000023</v>
      </c>
      <c r="DX24" s="599">
        <f t="shared" si="41"/>
        <v>8.2760533859384228E-2</v>
      </c>
      <c r="DY24" s="223">
        <v>147.285</v>
      </c>
      <c r="DZ24" s="723">
        <f t="shared" si="42"/>
        <v>-17.433999999999997</v>
      </c>
      <c r="EA24" s="599">
        <f t="shared" si="43"/>
        <v>-0.10584085624609182</v>
      </c>
      <c r="EQ24" s="459"/>
    </row>
    <row r="25" spans="1:147" x14ac:dyDescent="0.25">
      <c r="A25" s="9" t="s">
        <v>23</v>
      </c>
      <c r="B25" s="270">
        <v>226.98</v>
      </c>
      <c r="C25" s="736">
        <v>46.305999999999997</v>
      </c>
      <c r="D25" s="737">
        <v>31.494</v>
      </c>
      <c r="E25" s="738">
        <v>27.762</v>
      </c>
      <c r="F25" s="738">
        <v>105.562</v>
      </c>
      <c r="G25" s="736">
        <v>19.192</v>
      </c>
      <c r="H25" s="60">
        <v>6.47</v>
      </c>
      <c r="I25" s="739">
        <v>1.4019999999999999</v>
      </c>
      <c r="J25" s="738">
        <v>27.064</v>
      </c>
      <c r="K25" s="223">
        <v>132.626</v>
      </c>
      <c r="L25" s="736">
        <v>0</v>
      </c>
      <c r="M25" s="737">
        <v>0</v>
      </c>
      <c r="N25" s="738">
        <v>0.434</v>
      </c>
      <c r="O25" s="737">
        <v>0.434</v>
      </c>
      <c r="P25" s="223">
        <v>133.06</v>
      </c>
      <c r="Q25" s="736">
        <v>13.272</v>
      </c>
      <c r="R25" s="737">
        <v>27.943000000000001</v>
      </c>
      <c r="S25" s="738">
        <v>44.036999999999999</v>
      </c>
      <c r="T25" s="737">
        <v>85.25200000000001</v>
      </c>
      <c r="U25" s="223">
        <v>218.31200000000001</v>
      </c>
      <c r="V25" s="736">
        <v>48.442</v>
      </c>
      <c r="W25" s="737">
        <v>39.546999999999997</v>
      </c>
      <c r="X25" s="738">
        <v>28.244</v>
      </c>
      <c r="Y25" s="738">
        <v>116.233</v>
      </c>
      <c r="Z25" s="736">
        <v>20.978000000000002</v>
      </c>
      <c r="AA25" s="60">
        <v>5.2809999999999997</v>
      </c>
      <c r="AB25" s="739">
        <v>2.254</v>
      </c>
      <c r="AC25" s="738">
        <v>28.513000000000002</v>
      </c>
      <c r="AD25" s="223">
        <v>144.74600000000001</v>
      </c>
      <c r="AE25" s="736">
        <v>0</v>
      </c>
      <c r="AF25" s="737">
        <v>0</v>
      </c>
      <c r="AG25" s="738">
        <v>0.82499999999999996</v>
      </c>
      <c r="AH25" s="737">
        <v>0.82499999999999996</v>
      </c>
      <c r="AI25" s="223">
        <v>145.571</v>
      </c>
      <c r="AJ25" s="736">
        <v>14.505000000000001</v>
      </c>
      <c r="AK25" s="737">
        <v>28.802</v>
      </c>
      <c r="AL25" s="738">
        <v>48.253999999999998</v>
      </c>
      <c r="AM25" s="737">
        <v>91.560999999999993</v>
      </c>
      <c r="AN25" s="223">
        <v>237.13200000000001</v>
      </c>
      <c r="AO25" s="736">
        <v>47.756999999999998</v>
      </c>
      <c r="AP25" s="737">
        <v>37.796999999999997</v>
      </c>
      <c r="AQ25" s="738">
        <v>30.404</v>
      </c>
      <c r="AR25" s="738">
        <v>115.958</v>
      </c>
      <c r="AS25" s="736">
        <v>21.417000000000002</v>
      </c>
      <c r="AT25" s="60">
        <v>8.9120000000000008</v>
      </c>
      <c r="AU25" s="739">
        <v>1.867</v>
      </c>
      <c r="AV25" s="738">
        <v>32.195999999999998</v>
      </c>
      <c r="AW25" s="223">
        <v>148.154</v>
      </c>
      <c r="AX25" s="736">
        <v>0</v>
      </c>
      <c r="AY25" s="737">
        <v>0</v>
      </c>
      <c r="AZ25" s="738">
        <v>2.3780000000000001</v>
      </c>
      <c r="BA25" s="737">
        <v>2.3780000000000001</v>
      </c>
      <c r="BB25" s="223">
        <v>150.53199999999998</v>
      </c>
      <c r="BC25" s="736">
        <v>11.377000000000001</v>
      </c>
      <c r="BD25" s="737">
        <v>27.175000000000001</v>
      </c>
      <c r="BE25" s="738">
        <v>39.795000000000002</v>
      </c>
      <c r="BF25" s="738">
        <v>78.347000000000008</v>
      </c>
      <c r="BG25" s="738">
        <f t="shared" si="0"/>
        <v>-13.213999999999984</v>
      </c>
      <c r="BH25" s="631">
        <f t="shared" si="1"/>
        <v>-0.14431908782123376</v>
      </c>
      <c r="BI25" s="738">
        <v>228.87899999999999</v>
      </c>
      <c r="BJ25" s="670">
        <f t="shared" si="2"/>
        <v>-8.2530000000000143</v>
      </c>
      <c r="BK25" s="599">
        <f t="shared" si="3"/>
        <v>-3.4803400637619615E-2</v>
      </c>
      <c r="BL25" s="736">
        <v>45.14</v>
      </c>
      <c r="BM25" s="737">
        <v>37.14</v>
      </c>
      <c r="BN25" s="739">
        <v>27.262</v>
      </c>
      <c r="BO25" s="286">
        <v>109.542</v>
      </c>
      <c r="BP25" s="736">
        <v>16.677</v>
      </c>
      <c r="BQ25" s="737">
        <v>5.1319999999999997</v>
      </c>
      <c r="BR25" s="738">
        <v>0.74099999999999999</v>
      </c>
      <c r="BS25" s="964">
        <v>22.549999999999997</v>
      </c>
      <c r="BT25" s="964">
        <f t="shared" si="4"/>
        <v>-9.6460000000000008</v>
      </c>
      <c r="BU25" s="759">
        <f t="shared" si="5"/>
        <v>-0.29960243508510376</v>
      </c>
      <c r="BV25" s="973">
        <v>132.09199999999998</v>
      </c>
      <c r="BW25" s="974">
        <f t="shared" si="6"/>
        <v>-16.062000000000012</v>
      </c>
      <c r="BX25" s="599">
        <f t="shared" si="7"/>
        <v>-0.10841421763840337</v>
      </c>
      <c r="BY25" s="223">
        <v>0</v>
      </c>
      <c r="BZ25" s="223">
        <v>0</v>
      </c>
      <c r="CA25" s="723">
        <f t="shared" si="8"/>
        <v>0</v>
      </c>
      <c r="CB25" s="599" t="e">
        <f t="shared" si="9"/>
        <v>#DIV/0!</v>
      </c>
      <c r="CC25" s="223">
        <v>2.6749999999999998</v>
      </c>
      <c r="CD25" s="723">
        <f t="shared" si="10"/>
        <v>0.29699999999999971</v>
      </c>
      <c r="CE25" s="599">
        <f t="shared" si="11"/>
        <v>0.12489486963835143</v>
      </c>
      <c r="CF25" s="223">
        <v>2.6749999999999998</v>
      </c>
      <c r="CG25" s="723">
        <f t="shared" si="12"/>
        <v>0.29699999999999971</v>
      </c>
      <c r="CH25" s="599">
        <f t="shared" si="13"/>
        <v>0.12489486963835143</v>
      </c>
      <c r="CI25" s="223">
        <v>134.767</v>
      </c>
      <c r="CJ25" s="723">
        <f t="shared" si="14"/>
        <v>-15.764999999999986</v>
      </c>
      <c r="CK25" s="599">
        <f t="shared" si="15"/>
        <v>-0.10472856269763232</v>
      </c>
      <c r="CL25" s="223">
        <v>14.984999999999999</v>
      </c>
      <c r="CM25" s="723">
        <f t="shared" si="16"/>
        <v>3.6079999999999988</v>
      </c>
      <c r="CN25" s="599">
        <f t="shared" si="17"/>
        <v>0.31713105388063623</v>
      </c>
      <c r="CO25" s="223">
        <v>26.916</v>
      </c>
      <c r="CP25" s="723">
        <f t="shared" si="18"/>
        <v>-0.25900000000000034</v>
      </c>
      <c r="CQ25" s="599">
        <f t="shared" si="19"/>
        <v>-9.530818767249323E-3</v>
      </c>
      <c r="CR25" s="223">
        <v>48.529000000000003</v>
      </c>
      <c r="CS25" s="723">
        <f t="shared" si="20"/>
        <v>8.7340000000000018</v>
      </c>
      <c r="CT25" s="599">
        <f t="shared" si="21"/>
        <v>0.21947480839301423</v>
      </c>
      <c r="CU25" s="223">
        <v>90.43</v>
      </c>
      <c r="CV25" s="723">
        <f t="shared" si="22"/>
        <v>12.082999999999998</v>
      </c>
      <c r="CW25" s="599">
        <f t="shared" si="23"/>
        <v>0.15422415663650169</v>
      </c>
      <c r="CX25" s="223">
        <v>225.197</v>
      </c>
      <c r="CY25" s="723">
        <f t="shared" si="24"/>
        <v>-3.6819999999999879</v>
      </c>
      <c r="CZ25" s="599">
        <f t="shared" si="25"/>
        <v>-1.6087102792305054E-2</v>
      </c>
      <c r="DA25" s="223">
        <v>46.323999999999998</v>
      </c>
      <c r="DB25" s="723">
        <f t="shared" si="26"/>
        <v>1.1839999999999975</v>
      </c>
      <c r="DC25" s="599">
        <f t="shared" si="27"/>
        <v>2.6229508196721256E-2</v>
      </c>
      <c r="DD25" s="223">
        <v>34.856000000000002</v>
      </c>
      <c r="DE25" s="723">
        <f t="shared" si="28"/>
        <v>-2.2839999999999989</v>
      </c>
      <c r="DF25" s="599">
        <f t="shared" si="29"/>
        <v>-6.1497038233710256E-2</v>
      </c>
      <c r="DG25" s="223">
        <v>28.888000000000002</v>
      </c>
      <c r="DH25" s="723">
        <f t="shared" si="30"/>
        <v>1.6260000000000012</v>
      </c>
      <c r="DI25" s="599">
        <f t="shared" si="31"/>
        <v>5.9643459760839304E-2</v>
      </c>
      <c r="DJ25" s="285">
        <v>110.06800000000001</v>
      </c>
      <c r="DK25" s="723">
        <f t="shared" si="32"/>
        <v>0.52600000000001046</v>
      </c>
      <c r="DL25" s="599">
        <f t="shared" si="33"/>
        <v>4.8018111774480151E-3</v>
      </c>
      <c r="DM25" s="223">
        <v>20.152000000000001</v>
      </c>
      <c r="DN25" s="723">
        <f t="shared" si="34"/>
        <v>3.4750000000000014</v>
      </c>
      <c r="DO25" s="599">
        <f t="shared" si="35"/>
        <v>0.2083708100977395</v>
      </c>
      <c r="DP25" s="223">
        <v>5.2380000000000004</v>
      </c>
      <c r="DQ25" s="723">
        <f t="shared" si="36"/>
        <v>0.10600000000000076</v>
      </c>
      <c r="DR25" s="599">
        <f t="shared" si="37"/>
        <v>2.0654715510522365E-2</v>
      </c>
      <c r="DS25" s="223">
        <v>0.32</v>
      </c>
      <c r="DT25" s="723">
        <f t="shared" si="38"/>
        <v>-0.42099999999999999</v>
      </c>
      <c r="DU25" s="599">
        <f t="shared" si="39"/>
        <v>-0.56815114709851555</v>
      </c>
      <c r="DV25" s="223">
        <v>25.71</v>
      </c>
      <c r="DW25" s="723">
        <f t="shared" si="40"/>
        <v>3.1600000000000037</v>
      </c>
      <c r="DX25" s="599">
        <f t="shared" si="41"/>
        <v>0.14013303769401347</v>
      </c>
      <c r="DY25" s="223">
        <v>135.77800000000002</v>
      </c>
      <c r="DZ25" s="723">
        <f t="shared" si="42"/>
        <v>3.6860000000000355</v>
      </c>
      <c r="EA25" s="599">
        <f t="shared" si="43"/>
        <v>2.7904793628683311E-2</v>
      </c>
      <c r="EQ25" s="459"/>
    </row>
    <row r="26" spans="1:147" x14ac:dyDescent="0.25">
      <c r="A26" s="9" t="s">
        <v>21</v>
      </c>
      <c r="B26" s="270">
        <v>3208.8939999999998</v>
      </c>
      <c r="C26" s="736">
        <v>514.22799999999995</v>
      </c>
      <c r="D26" s="737">
        <v>389.45499999999998</v>
      </c>
      <c r="E26" s="738">
        <v>362.435</v>
      </c>
      <c r="F26" s="738">
        <v>1266.1179999999999</v>
      </c>
      <c r="G26" s="736">
        <v>295.75700000000001</v>
      </c>
      <c r="H26" s="737">
        <v>178.429</v>
      </c>
      <c r="I26" s="738">
        <v>132.976</v>
      </c>
      <c r="J26" s="738">
        <v>607.16200000000003</v>
      </c>
      <c r="K26" s="223">
        <v>1873.28</v>
      </c>
      <c r="L26" s="736">
        <v>122.354</v>
      </c>
      <c r="M26" s="737">
        <v>92.159000000000006</v>
      </c>
      <c r="N26" s="738">
        <v>90.575999999999993</v>
      </c>
      <c r="O26" s="737">
        <v>305.089</v>
      </c>
      <c r="P26" s="223">
        <v>2178.3690000000001</v>
      </c>
      <c r="Q26" s="736">
        <v>141.68700000000001</v>
      </c>
      <c r="R26" s="737">
        <v>304.90199999999999</v>
      </c>
      <c r="S26" s="738">
        <v>441.05200000000002</v>
      </c>
      <c r="T26" s="737">
        <v>887.64099999999996</v>
      </c>
      <c r="U26" s="223">
        <v>3066.01</v>
      </c>
      <c r="V26" s="736">
        <v>482.03399999999999</v>
      </c>
      <c r="W26" s="737">
        <v>386.63400000000001</v>
      </c>
      <c r="X26" s="738">
        <v>325.471</v>
      </c>
      <c r="Y26" s="738">
        <v>1194.1390000000001</v>
      </c>
      <c r="Z26" s="736">
        <v>275.83199999999999</v>
      </c>
      <c r="AA26" s="737">
        <v>113.926</v>
      </c>
      <c r="AB26" s="738">
        <v>120.67</v>
      </c>
      <c r="AC26" s="738">
        <v>510.428</v>
      </c>
      <c r="AD26" s="223">
        <v>1704.567</v>
      </c>
      <c r="AE26" s="736">
        <v>122.574</v>
      </c>
      <c r="AF26" s="737">
        <v>111.54900000000001</v>
      </c>
      <c r="AG26" s="738">
        <v>87.878</v>
      </c>
      <c r="AH26" s="737">
        <v>322.00100000000003</v>
      </c>
      <c r="AI26" s="223">
        <v>2026.568</v>
      </c>
      <c r="AJ26" s="736">
        <v>156.95500000000001</v>
      </c>
      <c r="AK26" s="737">
        <v>324.73599999999999</v>
      </c>
      <c r="AL26" s="738">
        <v>463.57100000000003</v>
      </c>
      <c r="AM26" s="737">
        <v>945.26200000000006</v>
      </c>
      <c r="AN26" s="223">
        <v>2971.83</v>
      </c>
      <c r="AO26" s="736">
        <v>481.279</v>
      </c>
      <c r="AP26" s="737">
        <v>389.315</v>
      </c>
      <c r="AQ26" s="738">
        <v>348.64400000000001</v>
      </c>
      <c r="AR26" s="738">
        <v>1219.2380000000001</v>
      </c>
      <c r="AS26" s="736">
        <v>281.61399999999998</v>
      </c>
      <c r="AT26" s="737">
        <v>123.794</v>
      </c>
      <c r="AU26" s="738">
        <v>90.441999999999993</v>
      </c>
      <c r="AV26" s="738">
        <v>495.84999999999997</v>
      </c>
      <c r="AW26" s="223">
        <v>1715.088</v>
      </c>
      <c r="AX26" s="736">
        <v>109.244</v>
      </c>
      <c r="AY26" s="737">
        <v>82.129000000000005</v>
      </c>
      <c r="AZ26" s="738">
        <v>70.453999999999994</v>
      </c>
      <c r="BA26" s="737">
        <v>261.827</v>
      </c>
      <c r="BB26" s="223">
        <v>1976.915</v>
      </c>
      <c r="BC26" s="736">
        <v>153.86699999999999</v>
      </c>
      <c r="BD26" s="737">
        <v>287.73399999999998</v>
      </c>
      <c r="BE26" s="738">
        <v>397.88</v>
      </c>
      <c r="BF26" s="738">
        <v>839.48099999999999</v>
      </c>
      <c r="BG26" s="738">
        <f t="shared" si="0"/>
        <v>-105.78100000000006</v>
      </c>
      <c r="BH26" s="631">
        <f t="shared" si="1"/>
        <v>-0.11190654019732102</v>
      </c>
      <c r="BI26" s="738">
        <v>2816.3959999999997</v>
      </c>
      <c r="BJ26" s="670">
        <f t="shared" si="2"/>
        <v>-155.4340000000002</v>
      </c>
      <c r="BK26" s="599">
        <f t="shared" si="3"/>
        <v>-5.2302453370482227E-2</v>
      </c>
      <c r="BL26" s="736">
        <v>434.43299999999999</v>
      </c>
      <c r="BM26" s="737">
        <v>378.86700000000002</v>
      </c>
      <c r="BN26" s="739">
        <v>321.80799999999999</v>
      </c>
      <c r="BO26" s="286">
        <v>1135.1079999999999</v>
      </c>
      <c r="BP26" s="736">
        <v>240.19499999999999</v>
      </c>
      <c r="BQ26" s="737">
        <v>68.227000000000004</v>
      </c>
      <c r="BR26" s="738">
        <v>81.799000000000007</v>
      </c>
      <c r="BS26" s="964">
        <v>390.221</v>
      </c>
      <c r="BT26" s="964">
        <f t="shared" si="4"/>
        <v>-105.62899999999996</v>
      </c>
      <c r="BU26" s="759">
        <f t="shared" si="5"/>
        <v>-0.21302611676918418</v>
      </c>
      <c r="BV26" s="973">
        <v>1525.329</v>
      </c>
      <c r="BW26" s="974">
        <f t="shared" si="6"/>
        <v>-189.75900000000001</v>
      </c>
      <c r="BX26" s="599">
        <f t="shared" si="7"/>
        <v>-0.11064097002602782</v>
      </c>
      <c r="BY26" s="223">
        <v>95.311000000000007</v>
      </c>
      <c r="BZ26" s="223">
        <v>69.724999999999994</v>
      </c>
      <c r="CA26" s="723">
        <f t="shared" si="8"/>
        <v>-12.404000000000011</v>
      </c>
      <c r="CB26" s="599">
        <f t="shared" si="9"/>
        <v>-0.15103069561299917</v>
      </c>
      <c r="CC26" s="223">
        <v>70.683000000000007</v>
      </c>
      <c r="CD26" s="723">
        <f t="shared" si="10"/>
        <v>0.22900000000001342</v>
      </c>
      <c r="CE26" s="599">
        <f t="shared" si="11"/>
        <v>3.2503477446278912E-3</v>
      </c>
      <c r="CF26" s="223">
        <v>235.71899999999999</v>
      </c>
      <c r="CG26" s="723">
        <f t="shared" si="12"/>
        <v>-26.108000000000004</v>
      </c>
      <c r="CH26" s="599">
        <f t="shared" si="13"/>
        <v>-9.971469710915988E-2</v>
      </c>
      <c r="CI26" s="223">
        <v>1761.048</v>
      </c>
      <c r="CJ26" s="723">
        <f t="shared" si="14"/>
        <v>-215.86699999999996</v>
      </c>
      <c r="CK26" s="599">
        <f t="shared" si="15"/>
        <v>-0.10919387024732978</v>
      </c>
      <c r="CL26" s="223">
        <v>124.357</v>
      </c>
      <c r="CM26" s="723">
        <f t="shared" si="16"/>
        <v>-29.509999999999991</v>
      </c>
      <c r="CN26" s="599">
        <f t="shared" si="17"/>
        <v>-0.19178901258879416</v>
      </c>
      <c r="CO26" s="223">
        <v>279.17399999999998</v>
      </c>
      <c r="CP26" s="723">
        <f t="shared" si="18"/>
        <v>-8.5600000000000023</v>
      </c>
      <c r="CQ26" s="599">
        <f t="shared" si="19"/>
        <v>-2.9749699375117306E-2</v>
      </c>
      <c r="CR26" s="223">
        <v>415.608</v>
      </c>
      <c r="CS26" s="723">
        <f t="shared" si="20"/>
        <v>17.728000000000009</v>
      </c>
      <c r="CT26" s="599">
        <f t="shared" si="21"/>
        <v>4.4556147582185603E-2</v>
      </c>
      <c r="CU26" s="223">
        <v>819.1389999999999</v>
      </c>
      <c r="CV26" s="723">
        <f t="shared" si="22"/>
        <v>-20.342000000000098</v>
      </c>
      <c r="CW26" s="599">
        <f t="shared" si="23"/>
        <v>-2.4231638357509102E-2</v>
      </c>
      <c r="CX26" s="223">
        <v>2580.1869999999999</v>
      </c>
      <c r="CY26" s="723">
        <f t="shared" si="24"/>
        <v>-236.20899999999983</v>
      </c>
      <c r="CZ26" s="599">
        <f t="shared" si="25"/>
        <v>-8.3869242819546636E-2</v>
      </c>
      <c r="DA26" s="223">
        <v>402.54899999999998</v>
      </c>
      <c r="DB26" s="723">
        <f t="shared" si="26"/>
        <v>-31.884000000000015</v>
      </c>
      <c r="DC26" s="599">
        <f t="shared" si="27"/>
        <v>-7.3392214679824083E-2</v>
      </c>
      <c r="DD26" s="223">
        <v>330.74</v>
      </c>
      <c r="DE26" s="723">
        <f t="shared" si="28"/>
        <v>-48.12700000000001</v>
      </c>
      <c r="DF26" s="599">
        <f t="shared" si="29"/>
        <v>-0.12702874623548635</v>
      </c>
      <c r="DG26" s="223">
        <v>315.39999999999998</v>
      </c>
      <c r="DH26" s="723">
        <f t="shared" si="30"/>
        <v>-6.4080000000000155</v>
      </c>
      <c r="DI26" s="599">
        <f t="shared" si="31"/>
        <v>-1.9912494406602744E-2</v>
      </c>
      <c r="DJ26" s="285">
        <v>1048.6889999999999</v>
      </c>
      <c r="DK26" s="723">
        <f t="shared" si="32"/>
        <v>-86.419000000000096</v>
      </c>
      <c r="DL26" s="599">
        <f t="shared" si="33"/>
        <v>-7.6132843747026807E-2</v>
      </c>
      <c r="DM26" s="223">
        <v>257.49</v>
      </c>
      <c r="DN26" s="723">
        <f t="shared" si="34"/>
        <v>17.295000000000016</v>
      </c>
      <c r="DO26" s="599">
        <f t="shared" si="35"/>
        <v>7.2003996752638549E-2</v>
      </c>
      <c r="DP26" s="223">
        <v>80.447000000000003</v>
      </c>
      <c r="DQ26" s="723">
        <f t="shared" si="36"/>
        <v>12.219999999999999</v>
      </c>
      <c r="DR26" s="599">
        <f t="shared" si="37"/>
        <v>0.17910797778005771</v>
      </c>
      <c r="DS26" s="223">
        <v>99.234999999999999</v>
      </c>
      <c r="DT26" s="723">
        <f t="shared" si="38"/>
        <v>17.435999999999993</v>
      </c>
      <c r="DU26" s="599">
        <f t="shared" si="39"/>
        <v>0.2131566400567243</v>
      </c>
      <c r="DV26" s="223">
        <v>437.17200000000003</v>
      </c>
      <c r="DW26" s="723">
        <f t="shared" si="40"/>
        <v>46.951000000000022</v>
      </c>
      <c r="DX26" s="599">
        <f t="shared" si="41"/>
        <v>0.12031899872123751</v>
      </c>
      <c r="DY26" s="223">
        <v>1485.8609999999999</v>
      </c>
      <c r="DZ26" s="723">
        <f t="shared" si="42"/>
        <v>-39.468000000000075</v>
      </c>
      <c r="EA26" s="599">
        <f t="shared" si="43"/>
        <v>-2.5875073508731607E-2</v>
      </c>
      <c r="EQ26" s="459"/>
    </row>
    <row r="27" spans="1:147" x14ac:dyDescent="0.25">
      <c r="A27" s="9" t="s">
        <v>22</v>
      </c>
      <c r="B27" s="270">
        <v>708.35799999999995</v>
      </c>
      <c r="C27" s="736">
        <v>150.44999999999999</v>
      </c>
      <c r="D27" s="737">
        <v>105.75</v>
      </c>
      <c r="E27" s="738">
        <v>95.7</v>
      </c>
      <c r="F27" s="738">
        <v>351.9</v>
      </c>
      <c r="G27" s="736">
        <v>62.12</v>
      </c>
      <c r="H27" s="737">
        <v>16.614000000000001</v>
      </c>
      <c r="I27" s="738">
        <v>3.26</v>
      </c>
      <c r="J27" s="738">
        <v>81.994</v>
      </c>
      <c r="K27" s="223">
        <v>433.89400000000001</v>
      </c>
      <c r="L27" s="736">
        <v>2.8</v>
      </c>
      <c r="M27" s="737">
        <v>1.9339999999999999</v>
      </c>
      <c r="N27" s="738">
        <v>8.5359999999999996</v>
      </c>
      <c r="O27" s="737">
        <v>13.27</v>
      </c>
      <c r="P27" s="223">
        <v>447.16399999999999</v>
      </c>
      <c r="Q27" s="736">
        <v>36.44</v>
      </c>
      <c r="R27" s="737">
        <v>85</v>
      </c>
      <c r="S27" s="738">
        <v>140.6</v>
      </c>
      <c r="T27" s="737">
        <v>262.03999999999996</v>
      </c>
      <c r="U27" s="223">
        <v>709.20399999999995</v>
      </c>
      <c r="V27" s="736">
        <v>154.82</v>
      </c>
      <c r="W27" s="737">
        <v>127.03</v>
      </c>
      <c r="X27" s="738">
        <v>96</v>
      </c>
      <c r="Y27" s="738">
        <v>377.85</v>
      </c>
      <c r="Z27" s="736">
        <v>64</v>
      </c>
      <c r="AA27" s="737">
        <v>13.12</v>
      </c>
      <c r="AB27" s="738">
        <v>2.93</v>
      </c>
      <c r="AC27" s="738">
        <v>80.050000000000011</v>
      </c>
      <c r="AD27" s="223">
        <v>457.90000000000003</v>
      </c>
      <c r="AE27" s="736">
        <v>2.226</v>
      </c>
      <c r="AF27" s="737">
        <v>2.41</v>
      </c>
      <c r="AG27" s="738">
        <v>7.6</v>
      </c>
      <c r="AH27" s="737">
        <v>12.236000000000001</v>
      </c>
      <c r="AI27" s="223">
        <v>470.13600000000002</v>
      </c>
      <c r="AJ27" s="736">
        <v>44.14</v>
      </c>
      <c r="AK27" s="737">
        <v>90.98</v>
      </c>
      <c r="AL27" s="738">
        <v>148.9</v>
      </c>
      <c r="AM27" s="737">
        <v>284.02</v>
      </c>
      <c r="AN27" s="223">
        <v>754.15599999999995</v>
      </c>
      <c r="AO27" s="736">
        <v>147.35</v>
      </c>
      <c r="AP27" s="737">
        <v>127.10899999999999</v>
      </c>
      <c r="AQ27" s="738">
        <v>100.6</v>
      </c>
      <c r="AR27" s="738">
        <v>375.05899999999997</v>
      </c>
      <c r="AS27" s="736">
        <v>71.3</v>
      </c>
      <c r="AT27" s="737">
        <v>19.850000000000001</v>
      </c>
      <c r="AU27" s="738">
        <v>3.4</v>
      </c>
      <c r="AV27" s="738">
        <v>94.550000000000011</v>
      </c>
      <c r="AW27" s="223">
        <v>469.60899999999998</v>
      </c>
      <c r="AX27" s="736">
        <v>3.02</v>
      </c>
      <c r="AY27" s="737">
        <v>2.081</v>
      </c>
      <c r="AZ27" s="738">
        <v>7.23</v>
      </c>
      <c r="BA27" s="737">
        <v>12.331</v>
      </c>
      <c r="BB27" s="223">
        <v>481.94</v>
      </c>
      <c r="BC27" s="736">
        <v>32.07</v>
      </c>
      <c r="BD27" s="737">
        <v>87.64</v>
      </c>
      <c r="BE27" s="738">
        <v>142.44</v>
      </c>
      <c r="BF27" s="738">
        <v>262.14999999999998</v>
      </c>
      <c r="BG27" s="738">
        <f t="shared" si="0"/>
        <v>-21.870000000000005</v>
      </c>
      <c r="BH27" s="631">
        <f t="shared" si="1"/>
        <v>-7.7001619604253238E-2</v>
      </c>
      <c r="BI27" s="738">
        <v>744.08999999999992</v>
      </c>
      <c r="BJ27" s="670">
        <f t="shared" si="2"/>
        <v>-10.066000000000031</v>
      </c>
      <c r="BK27" s="599">
        <f t="shared" si="3"/>
        <v>-1.334737110093937E-2</v>
      </c>
      <c r="BL27" s="736">
        <v>153.57</v>
      </c>
      <c r="BM27" s="737">
        <v>130.63999999999999</v>
      </c>
      <c r="BN27" s="739">
        <v>100</v>
      </c>
      <c r="BO27" s="286">
        <v>384.21</v>
      </c>
      <c r="BP27" s="736">
        <v>64.099999999999994</v>
      </c>
      <c r="BQ27" s="737">
        <v>17.53</v>
      </c>
      <c r="BR27" s="738">
        <v>2.61</v>
      </c>
      <c r="BS27" s="964">
        <v>84.24</v>
      </c>
      <c r="BT27" s="964">
        <f t="shared" si="4"/>
        <v>-10.310000000000016</v>
      </c>
      <c r="BU27" s="759">
        <f t="shared" si="5"/>
        <v>-0.10904283447911174</v>
      </c>
      <c r="BV27" s="973">
        <v>468.45</v>
      </c>
      <c r="BW27" s="974">
        <f t="shared" si="6"/>
        <v>-1.1589999999999918</v>
      </c>
      <c r="BX27" s="599">
        <f t="shared" si="7"/>
        <v>-2.468010621602209E-3</v>
      </c>
      <c r="BY27" s="223">
        <v>2.8450000000000002</v>
      </c>
      <c r="BZ27" s="223">
        <v>2.6150000000000002</v>
      </c>
      <c r="CA27" s="723">
        <f t="shared" si="8"/>
        <v>0.53400000000000025</v>
      </c>
      <c r="CB27" s="599">
        <f t="shared" si="9"/>
        <v>0.25660740028832307</v>
      </c>
      <c r="CC27" s="223">
        <v>9.83</v>
      </c>
      <c r="CD27" s="723">
        <f t="shared" si="10"/>
        <v>2.5999999999999996</v>
      </c>
      <c r="CE27" s="599">
        <f t="shared" si="11"/>
        <v>0.35961272475795292</v>
      </c>
      <c r="CF27" s="223">
        <v>15.290000000000001</v>
      </c>
      <c r="CG27" s="723">
        <f t="shared" si="12"/>
        <v>2.9590000000000014</v>
      </c>
      <c r="CH27" s="599">
        <f t="shared" si="13"/>
        <v>0.23996431757359513</v>
      </c>
      <c r="CI27" s="223">
        <v>483.74</v>
      </c>
      <c r="CJ27" s="723">
        <f t="shared" si="14"/>
        <v>1.8000000000000114</v>
      </c>
      <c r="CK27" s="599">
        <f t="shared" si="15"/>
        <v>3.7349047599286454E-3</v>
      </c>
      <c r="CL27" s="223">
        <v>45.35</v>
      </c>
      <c r="CM27" s="723">
        <f t="shared" si="16"/>
        <v>13.280000000000001</v>
      </c>
      <c r="CN27" s="599">
        <f t="shared" si="17"/>
        <v>0.41409416900530094</v>
      </c>
      <c r="CO27" s="223">
        <v>88.05</v>
      </c>
      <c r="CP27" s="723">
        <f t="shared" si="18"/>
        <v>0.40999999999999659</v>
      </c>
      <c r="CQ27" s="599">
        <f t="shared" si="19"/>
        <v>4.6782291191236492E-3</v>
      </c>
      <c r="CR27" s="223">
        <v>157.6</v>
      </c>
      <c r="CS27" s="723">
        <f t="shared" si="20"/>
        <v>15.159999999999997</v>
      </c>
      <c r="CT27" s="599">
        <f t="shared" si="21"/>
        <v>0.10643077787138443</v>
      </c>
      <c r="CU27" s="223">
        <v>291</v>
      </c>
      <c r="CV27" s="723">
        <f t="shared" si="22"/>
        <v>28.850000000000023</v>
      </c>
      <c r="CW27" s="599">
        <f t="shared" si="23"/>
        <v>0.11005149723440788</v>
      </c>
      <c r="CX27" s="223">
        <v>774.74</v>
      </c>
      <c r="CY27" s="723">
        <f t="shared" si="24"/>
        <v>30.650000000000091</v>
      </c>
      <c r="CZ27" s="599">
        <f t="shared" si="25"/>
        <v>4.1191253746186741E-2</v>
      </c>
      <c r="DA27" s="223">
        <v>148.6</v>
      </c>
      <c r="DB27" s="723">
        <f t="shared" si="26"/>
        <v>-4.9699999999999989</v>
      </c>
      <c r="DC27" s="599">
        <f t="shared" si="27"/>
        <v>-3.2363091749690688E-2</v>
      </c>
      <c r="DD27" s="223">
        <v>115.87</v>
      </c>
      <c r="DE27" s="723">
        <f t="shared" si="28"/>
        <v>-14.769999999999982</v>
      </c>
      <c r="DF27" s="599">
        <f t="shared" si="29"/>
        <v>-0.1130587875076545</v>
      </c>
      <c r="DG27" s="223">
        <v>97.34</v>
      </c>
      <c r="DH27" s="723">
        <f t="shared" si="30"/>
        <v>-2.6599999999999966</v>
      </c>
      <c r="DI27" s="599">
        <f t="shared" si="31"/>
        <v>-2.6599999999999967E-2</v>
      </c>
      <c r="DJ27" s="285">
        <v>361.81000000000006</v>
      </c>
      <c r="DK27" s="723">
        <f t="shared" si="32"/>
        <v>-22.39999999999992</v>
      </c>
      <c r="DL27" s="599">
        <f t="shared" si="33"/>
        <v>-5.830144972801312E-2</v>
      </c>
      <c r="DM27" s="223">
        <v>67.19</v>
      </c>
      <c r="DN27" s="723">
        <f t="shared" si="34"/>
        <v>3.0900000000000034</v>
      </c>
      <c r="DO27" s="599">
        <f t="shared" si="35"/>
        <v>4.820592823712954E-2</v>
      </c>
      <c r="DP27" s="223">
        <v>18.5</v>
      </c>
      <c r="DQ27" s="723">
        <f t="shared" si="36"/>
        <v>0.96999999999999886</v>
      </c>
      <c r="DR27" s="599">
        <f t="shared" si="37"/>
        <v>5.5333713633770612E-2</v>
      </c>
      <c r="DS27" s="223">
        <v>3.7349999999999999</v>
      </c>
      <c r="DT27" s="723">
        <f t="shared" si="38"/>
        <v>1.125</v>
      </c>
      <c r="DU27" s="599">
        <f t="shared" si="39"/>
        <v>0.43103448275862072</v>
      </c>
      <c r="DV27" s="223">
        <v>89.424999999999997</v>
      </c>
      <c r="DW27" s="723">
        <f t="shared" si="40"/>
        <v>5.1850000000000023</v>
      </c>
      <c r="DX27" s="599">
        <f t="shared" si="41"/>
        <v>6.1550332383665744E-2</v>
      </c>
      <c r="DY27" s="223">
        <v>451.23500000000007</v>
      </c>
      <c r="DZ27" s="723">
        <f t="shared" si="42"/>
        <v>-17.214999999999918</v>
      </c>
      <c r="EA27" s="599">
        <f t="shared" si="43"/>
        <v>-3.6748852598996518E-2</v>
      </c>
      <c r="EQ27" s="459"/>
    </row>
    <row r="28" spans="1:147" x14ac:dyDescent="0.25">
      <c r="A28" s="9" t="s">
        <v>61</v>
      </c>
      <c r="B28" s="270">
        <v>1238.989</v>
      </c>
      <c r="C28" s="736">
        <v>266.34399999999999</v>
      </c>
      <c r="D28" s="737">
        <v>195.78</v>
      </c>
      <c r="E28" s="738">
        <v>182.59299999999999</v>
      </c>
      <c r="F28" s="738">
        <v>644.71699999999998</v>
      </c>
      <c r="G28" s="736">
        <v>150.94999999999999</v>
      </c>
      <c r="H28" s="737">
        <v>61.896000000000001</v>
      </c>
      <c r="I28" s="738"/>
      <c r="J28" s="738">
        <v>212.846</v>
      </c>
      <c r="K28" s="223">
        <v>857.56299999999999</v>
      </c>
      <c r="L28" s="736">
        <v>0</v>
      </c>
      <c r="M28" s="737">
        <v>0</v>
      </c>
      <c r="N28" s="738">
        <v>0</v>
      </c>
      <c r="O28" s="737">
        <v>0</v>
      </c>
      <c r="P28" s="223">
        <v>857.56299999999999</v>
      </c>
      <c r="Q28" s="736">
        <v>14.39</v>
      </c>
      <c r="R28" s="737">
        <v>161.976</v>
      </c>
      <c r="S28" s="738">
        <v>232.45099999999999</v>
      </c>
      <c r="T28" s="737">
        <v>408.81700000000001</v>
      </c>
      <c r="U28" s="223">
        <v>1266.3800000000001</v>
      </c>
      <c r="V28" s="736">
        <v>280.18</v>
      </c>
      <c r="W28" s="737">
        <v>204.84399999999999</v>
      </c>
      <c r="X28" s="738">
        <v>169.91</v>
      </c>
      <c r="Y28" s="738">
        <v>654.93399999999997</v>
      </c>
      <c r="Z28" s="736">
        <v>156.68899999999999</v>
      </c>
      <c r="AA28" s="737">
        <v>28.445</v>
      </c>
      <c r="AB28" s="738">
        <v>5.48</v>
      </c>
      <c r="AC28" s="738">
        <v>190.61399999999998</v>
      </c>
      <c r="AD28" s="223">
        <v>845.548</v>
      </c>
      <c r="AE28" s="736">
        <v>0</v>
      </c>
      <c r="AF28" s="737">
        <v>2.1720000000000002</v>
      </c>
      <c r="AG28" s="738">
        <v>11.278</v>
      </c>
      <c r="AH28" s="737">
        <v>13.450000000000001</v>
      </c>
      <c r="AI28" s="223">
        <v>858.99800000000005</v>
      </c>
      <c r="AJ28" s="736">
        <v>45.996000000000002</v>
      </c>
      <c r="AK28" s="737">
        <v>164.66499999999999</v>
      </c>
      <c r="AL28" s="738">
        <v>256.08499999999998</v>
      </c>
      <c r="AM28" s="737">
        <v>466.74599999999998</v>
      </c>
      <c r="AN28" s="223">
        <v>1325.7440000000001</v>
      </c>
      <c r="AO28" s="736">
        <v>268.53500000000003</v>
      </c>
      <c r="AP28" s="737">
        <v>214.66399999999999</v>
      </c>
      <c r="AQ28" s="738">
        <v>180.35900000000001</v>
      </c>
      <c r="AR28" s="738">
        <v>663.55799999999999</v>
      </c>
      <c r="AS28" s="736">
        <v>148.09800000000001</v>
      </c>
      <c r="AT28" s="737">
        <v>44.906999999999996</v>
      </c>
      <c r="AU28" s="738">
        <v>34.01</v>
      </c>
      <c r="AV28" s="738">
        <v>227.01499999999999</v>
      </c>
      <c r="AW28" s="223">
        <v>890.57299999999998</v>
      </c>
      <c r="AX28" s="736">
        <v>23.86</v>
      </c>
      <c r="AY28" s="737">
        <v>12.972</v>
      </c>
      <c r="AZ28" s="738">
        <v>29.456</v>
      </c>
      <c r="BA28" s="737">
        <v>66.287999999999997</v>
      </c>
      <c r="BB28" s="223">
        <v>956.86099999999999</v>
      </c>
      <c r="BC28" s="736">
        <v>56.01</v>
      </c>
      <c r="BD28" s="737">
        <v>154.405</v>
      </c>
      <c r="BE28" s="738">
        <v>221.31399999999999</v>
      </c>
      <c r="BF28" s="738">
        <v>431.72899999999998</v>
      </c>
      <c r="BG28" s="738">
        <f t="shared" si="0"/>
        <v>-35.016999999999996</v>
      </c>
      <c r="BH28" s="631">
        <f t="shared" si="1"/>
        <v>-7.5023674546755612E-2</v>
      </c>
      <c r="BI28" s="738">
        <v>1388.59</v>
      </c>
      <c r="BJ28" s="670">
        <f t="shared" si="2"/>
        <v>62.845999999999776</v>
      </c>
      <c r="BK28" s="631">
        <f t="shared" si="3"/>
        <v>4.7404325420292132E-2</v>
      </c>
      <c r="BL28" s="43">
        <v>246.929</v>
      </c>
      <c r="BM28" s="737">
        <v>216.15199999999999</v>
      </c>
      <c r="BN28" s="739">
        <v>179.75</v>
      </c>
      <c r="BO28" s="286">
        <v>642.83100000000002</v>
      </c>
      <c r="BP28" s="43">
        <v>141.01900000000001</v>
      </c>
      <c r="BQ28" s="737">
        <v>26.523</v>
      </c>
      <c r="BR28" s="738">
        <v>31.895</v>
      </c>
      <c r="BS28" s="964">
        <v>199.43700000000001</v>
      </c>
      <c r="BT28" s="964">
        <f t="shared" si="4"/>
        <v>-27.577999999999975</v>
      </c>
      <c r="BU28" s="759">
        <f t="shared" si="5"/>
        <v>-0.12148095940796853</v>
      </c>
      <c r="BV28" s="973">
        <v>842.26800000000003</v>
      </c>
      <c r="BW28" s="974">
        <f t="shared" si="6"/>
        <v>-48.30499999999995</v>
      </c>
      <c r="BX28" s="631">
        <f t="shared" si="7"/>
        <v>-5.4240359858203593E-2</v>
      </c>
      <c r="BY28" s="223">
        <v>25.428000000000001</v>
      </c>
      <c r="BZ28" s="223">
        <v>15.351000000000001</v>
      </c>
      <c r="CA28" s="723">
        <f t="shared" si="8"/>
        <v>2.3790000000000013</v>
      </c>
      <c r="CB28" s="631">
        <f t="shared" si="9"/>
        <v>0.183395004625347</v>
      </c>
      <c r="CC28" s="223">
        <v>30.338000000000001</v>
      </c>
      <c r="CD28" s="723">
        <f t="shared" si="10"/>
        <v>0.88200000000000145</v>
      </c>
      <c r="CE28" s="631">
        <f t="shared" si="11"/>
        <v>2.9942965779467732E-2</v>
      </c>
      <c r="CF28" s="223">
        <v>71.117000000000004</v>
      </c>
      <c r="CG28" s="723">
        <f t="shared" si="12"/>
        <v>4.8290000000000077</v>
      </c>
      <c r="CH28" s="631">
        <f t="shared" si="13"/>
        <v>7.2848781076514726E-2</v>
      </c>
      <c r="CI28" s="223">
        <v>913.38499999999999</v>
      </c>
      <c r="CJ28" s="723">
        <f t="shared" si="14"/>
        <v>-43.475999999999999</v>
      </c>
      <c r="CK28" s="631">
        <f t="shared" si="15"/>
        <v>-4.5436066471514672E-2</v>
      </c>
      <c r="CL28" s="223">
        <v>54.85</v>
      </c>
      <c r="CM28" s="723">
        <f t="shared" si="16"/>
        <v>-1.1599999999999966</v>
      </c>
      <c r="CN28" s="631">
        <f t="shared" si="17"/>
        <v>-2.0710587395107956E-2</v>
      </c>
      <c r="CO28" s="223">
        <v>163.714</v>
      </c>
      <c r="CP28" s="723">
        <f t="shared" si="18"/>
        <v>9.3089999999999975</v>
      </c>
      <c r="CQ28" s="631">
        <f t="shared" si="19"/>
        <v>6.0289498397072615E-2</v>
      </c>
      <c r="CR28" s="223">
        <v>247.95</v>
      </c>
      <c r="CS28" s="723">
        <f t="shared" si="20"/>
        <v>26.635999999999996</v>
      </c>
      <c r="CT28" s="631">
        <f t="shared" si="21"/>
        <v>0.12035388633344478</v>
      </c>
      <c r="CU28" s="223">
        <v>466.51400000000001</v>
      </c>
      <c r="CV28" s="723">
        <f t="shared" si="22"/>
        <v>34.785000000000025</v>
      </c>
      <c r="CW28" s="631">
        <f t="shared" si="23"/>
        <v>8.0571376951745252E-2</v>
      </c>
      <c r="CX28" s="223">
        <v>1379.8989999999999</v>
      </c>
      <c r="CY28" s="723">
        <f t="shared" si="24"/>
        <v>-8.6910000000000309</v>
      </c>
      <c r="CZ28" s="631">
        <f t="shared" si="25"/>
        <v>-6.2588669081586586E-3</v>
      </c>
      <c r="DA28" s="223">
        <v>238.04599999999999</v>
      </c>
      <c r="DB28" s="723">
        <f t="shared" si="26"/>
        <v>-8.8830000000000098</v>
      </c>
      <c r="DC28" s="631">
        <f t="shared" si="27"/>
        <v>-3.597390342973085E-2</v>
      </c>
      <c r="DD28" s="223">
        <v>196.732</v>
      </c>
      <c r="DE28" s="723">
        <f t="shared" si="28"/>
        <v>-19.419999999999987</v>
      </c>
      <c r="DF28" s="631">
        <f t="shared" si="29"/>
        <v>-8.9844183722565543E-2</v>
      </c>
      <c r="DG28" s="223">
        <v>187.50399999999999</v>
      </c>
      <c r="DH28" s="723">
        <f t="shared" si="30"/>
        <v>7.7539999999999907</v>
      </c>
      <c r="DI28" s="631">
        <f t="shared" si="31"/>
        <v>4.3137691237830268E-2</v>
      </c>
      <c r="DJ28" s="285">
        <v>622.28200000000004</v>
      </c>
      <c r="DK28" s="723">
        <f t="shared" si="32"/>
        <v>-20.548999999999978</v>
      </c>
      <c r="DL28" s="631">
        <f t="shared" si="33"/>
        <v>-3.1966411078494933E-2</v>
      </c>
      <c r="DM28" s="223">
        <v>139.00399999999999</v>
      </c>
      <c r="DN28" s="723">
        <f t="shared" si="34"/>
        <v>-2.0150000000000148</v>
      </c>
      <c r="DO28" s="631">
        <f t="shared" si="35"/>
        <v>-1.4288854693339299E-2</v>
      </c>
      <c r="DP28" s="223">
        <v>30.823</v>
      </c>
      <c r="DQ28" s="723">
        <f t="shared" si="36"/>
        <v>4.3000000000000007</v>
      </c>
      <c r="DR28" s="631">
        <f t="shared" si="37"/>
        <v>0.16212344003317877</v>
      </c>
      <c r="DS28" s="223">
        <v>41.776000000000003</v>
      </c>
      <c r="DT28" s="723">
        <f t="shared" si="38"/>
        <v>9.8810000000000038</v>
      </c>
      <c r="DU28" s="631">
        <f t="shared" si="39"/>
        <v>0.30979777394575964</v>
      </c>
      <c r="DV28" s="223">
        <v>211.60300000000001</v>
      </c>
      <c r="DW28" s="723">
        <f t="shared" si="40"/>
        <v>12.165999999999997</v>
      </c>
      <c r="DX28" s="631">
        <f t="shared" si="41"/>
        <v>6.1001719841353393E-2</v>
      </c>
      <c r="DY28" s="223">
        <v>833.88499999999999</v>
      </c>
      <c r="DZ28" s="723">
        <f t="shared" si="42"/>
        <v>-8.3830000000000382</v>
      </c>
      <c r="EA28" s="631">
        <f t="shared" si="43"/>
        <v>-9.9528891041806618E-3</v>
      </c>
      <c r="EQ28" s="459"/>
    </row>
    <row r="29" spans="1:147" x14ac:dyDescent="0.25">
      <c r="A29" s="30" t="s">
        <v>30</v>
      </c>
      <c r="B29" s="93">
        <v>7965.8310000000001</v>
      </c>
      <c r="C29" s="143">
        <v>1176.2852999999998</v>
      </c>
      <c r="D29" s="37">
        <v>1188.1102999999998</v>
      </c>
      <c r="E29" s="18">
        <v>1062.0641329999999</v>
      </c>
      <c r="F29" s="18">
        <v>3426.4597330000001</v>
      </c>
      <c r="G29" s="143">
        <v>842.37340000000017</v>
      </c>
      <c r="H29" s="37">
        <v>638.83499999999992</v>
      </c>
      <c r="I29" s="18">
        <v>275.39400000000001</v>
      </c>
      <c r="J29" s="18">
        <v>1756.6024</v>
      </c>
      <c r="K29" s="144">
        <v>5183.0621330000004</v>
      </c>
      <c r="L29" s="143">
        <v>128.40620000000001</v>
      </c>
      <c r="M29" s="37">
        <v>111.244</v>
      </c>
      <c r="N29" s="18">
        <v>324.85889999999995</v>
      </c>
      <c r="O29" s="37">
        <v>564.50909999999999</v>
      </c>
      <c r="P29" s="144">
        <v>5747.5712330000006</v>
      </c>
      <c r="Q29" s="143">
        <v>827.07632899999999</v>
      </c>
      <c r="R29" s="37">
        <v>1166.5306999999998</v>
      </c>
      <c r="S29" s="18">
        <v>1479.548</v>
      </c>
      <c r="T29" s="37">
        <v>3473.155029</v>
      </c>
      <c r="U29" s="144">
        <v>9221.7339999999986</v>
      </c>
      <c r="V29" s="143">
        <v>1509.2667999999999</v>
      </c>
      <c r="W29" s="37">
        <v>1383.8027000000002</v>
      </c>
      <c r="X29" s="18">
        <v>1278.7559070000002</v>
      </c>
      <c r="Y29" s="18">
        <v>4166.4844069999999</v>
      </c>
      <c r="Z29" s="143">
        <v>926.83820000000003</v>
      </c>
      <c r="AA29" s="37">
        <v>657.31399999999996</v>
      </c>
      <c r="AB29" s="18">
        <v>227.012</v>
      </c>
      <c r="AC29" s="18">
        <v>1807.7892000000002</v>
      </c>
      <c r="AD29" s="144">
        <v>5974.2736070000001</v>
      </c>
      <c r="AE29" s="143">
        <v>127.79809999999999</v>
      </c>
      <c r="AF29" s="37">
        <v>129.01400000000001</v>
      </c>
      <c r="AG29" s="18">
        <v>321.99210000000005</v>
      </c>
      <c r="AH29" s="37">
        <v>578.80420000000004</v>
      </c>
      <c r="AI29" s="144">
        <v>6553.0778069999997</v>
      </c>
      <c r="AJ29" s="143">
        <v>821.13584600000002</v>
      </c>
      <c r="AK29" s="37">
        <v>1153.8106</v>
      </c>
      <c r="AL29" s="18">
        <v>1440.953</v>
      </c>
      <c r="AM29" s="37">
        <v>3415.8994459999999</v>
      </c>
      <c r="AN29" s="144">
        <v>9968.9802529999979</v>
      </c>
      <c r="AO29" s="143">
        <v>1548.5749423264317</v>
      </c>
      <c r="AP29" s="37">
        <v>1347.3729000000003</v>
      </c>
      <c r="AQ29" s="18">
        <v>1259.7683000000002</v>
      </c>
      <c r="AR29" s="18">
        <v>4154.9961423264322</v>
      </c>
      <c r="AS29" s="143">
        <v>929.51810000000012</v>
      </c>
      <c r="AT29" s="143">
        <v>668.35050000000001</v>
      </c>
      <c r="AU29" s="18">
        <v>246.02990000000003</v>
      </c>
      <c r="AV29" s="143">
        <v>1843.9694999999999</v>
      </c>
      <c r="AW29" s="143">
        <v>5998.9656423264323</v>
      </c>
      <c r="AX29" s="143">
        <v>120.6465</v>
      </c>
      <c r="AY29" s="143">
        <v>126.87220000000002</v>
      </c>
      <c r="AZ29" s="18">
        <v>327.35599999999999</v>
      </c>
      <c r="BA29" s="143">
        <v>574.76670000000001</v>
      </c>
      <c r="BB29" s="143">
        <v>6573.7323423264324</v>
      </c>
      <c r="BC29" s="143">
        <v>789.07139999999981</v>
      </c>
      <c r="BD29" s="37">
        <v>1095.0111999999999</v>
      </c>
      <c r="BE29" s="18">
        <v>1288.8810000000001</v>
      </c>
      <c r="BF29" s="18">
        <v>3172.4025999999999</v>
      </c>
      <c r="BG29" s="18">
        <f t="shared" si="0"/>
        <v>-243.49684600000001</v>
      </c>
      <c r="BH29" s="646">
        <f t="shared" si="1"/>
        <v>-7.1283376413533925E-2</v>
      </c>
      <c r="BI29" s="18">
        <v>9742.5999423264329</v>
      </c>
      <c r="BJ29" s="671">
        <f t="shared" si="2"/>
        <v>-226.38031067356496</v>
      </c>
      <c r="BK29" s="646">
        <f t="shared" si="3"/>
        <v>-2.2708472173514398E-2</v>
      </c>
      <c r="BL29" s="143">
        <v>1507.473</v>
      </c>
      <c r="BM29" s="37">
        <v>1212.4489999999998</v>
      </c>
      <c r="BN29" s="18">
        <v>1128.2419999999997</v>
      </c>
      <c r="BO29" s="676">
        <v>3848.1640000000007</v>
      </c>
      <c r="BP29" s="143">
        <v>867.88615141566811</v>
      </c>
      <c r="BQ29" s="37">
        <v>635.45299999999997</v>
      </c>
      <c r="BR29" s="18">
        <v>242.34599999999998</v>
      </c>
      <c r="BS29" s="962">
        <v>1745.6851514156683</v>
      </c>
      <c r="BT29" s="962">
        <f t="shared" si="4"/>
        <v>-98.28434858433161</v>
      </c>
      <c r="BU29" s="757">
        <f t="shared" si="5"/>
        <v>-5.330041987371896E-2</v>
      </c>
      <c r="BV29" s="969">
        <v>5593.8491514156685</v>
      </c>
      <c r="BW29" s="975">
        <f t="shared" si="6"/>
        <v>-405.11649091076379</v>
      </c>
      <c r="BX29" s="646">
        <f t="shared" si="7"/>
        <v>-6.7531057029634425E-2</v>
      </c>
      <c r="BY29" s="144">
        <v>136.32199999999997</v>
      </c>
      <c r="BZ29" s="144">
        <v>120.816</v>
      </c>
      <c r="CA29" s="724">
        <f t="shared" si="8"/>
        <v>-6.0562000000000182</v>
      </c>
      <c r="CB29" s="646">
        <f t="shared" si="9"/>
        <v>-4.7734649513447525E-2</v>
      </c>
      <c r="CC29" s="144">
        <v>316.86099999999999</v>
      </c>
      <c r="CD29" s="724">
        <f t="shared" si="10"/>
        <v>-10.495000000000005</v>
      </c>
      <c r="CE29" s="646">
        <f t="shared" si="11"/>
        <v>-3.2059898092596455E-2</v>
      </c>
      <c r="CF29" s="144">
        <v>573.96900000000005</v>
      </c>
      <c r="CG29" s="724">
        <f t="shared" si="12"/>
        <v>-0.79769999999996344</v>
      </c>
      <c r="CH29" s="646">
        <f t="shared" si="13"/>
        <v>-1.3878674599623873E-3</v>
      </c>
      <c r="CI29" s="144">
        <v>6167.8181514156686</v>
      </c>
      <c r="CJ29" s="724">
        <f t="shared" si="14"/>
        <v>-405.91419091076386</v>
      </c>
      <c r="CK29" s="646">
        <f t="shared" si="15"/>
        <v>-6.1747903591570862E-2</v>
      </c>
      <c r="CL29" s="144">
        <v>768.87900000000013</v>
      </c>
      <c r="CM29" s="724">
        <f t="shared" si="16"/>
        <v>-20.192399999999679</v>
      </c>
      <c r="CN29" s="646">
        <f t="shared" si="17"/>
        <v>-2.559007968100185E-2</v>
      </c>
      <c r="CO29" s="144">
        <v>1099.6669999999999</v>
      </c>
      <c r="CP29" s="724">
        <f t="shared" si="18"/>
        <v>4.6557999999999993</v>
      </c>
      <c r="CQ29" s="646">
        <f t="shared" si="19"/>
        <v>4.2518286570950138E-3</v>
      </c>
      <c r="CR29" s="144">
        <v>1384.537</v>
      </c>
      <c r="CS29" s="724">
        <f t="shared" si="20"/>
        <v>95.655999999999949</v>
      </c>
      <c r="CT29" s="646">
        <f t="shared" si="21"/>
        <v>7.4216316324005036E-2</v>
      </c>
      <c r="CU29" s="144">
        <v>3253.0830000000001</v>
      </c>
      <c r="CV29" s="724">
        <f t="shared" si="22"/>
        <v>80.680400000000191</v>
      </c>
      <c r="CW29" s="646">
        <f t="shared" si="23"/>
        <v>2.5431954947962843E-2</v>
      </c>
      <c r="CX29" s="144">
        <v>9420.9011514156682</v>
      </c>
      <c r="CY29" s="724">
        <f t="shared" si="24"/>
        <v>-321.69879091076473</v>
      </c>
      <c r="CZ29" s="646">
        <f t="shared" si="25"/>
        <v>-3.3019809169537381E-2</v>
      </c>
      <c r="DA29" s="144">
        <v>1365.5630000000001</v>
      </c>
      <c r="DB29" s="724">
        <f t="shared" si="26"/>
        <v>-141.90999999999985</v>
      </c>
      <c r="DC29" s="646">
        <f t="shared" si="27"/>
        <v>-9.4137672780872261E-2</v>
      </c>
      <c r="DD29" s="144">
        <v>1144.345</v>
      </c>
      <c r="DE29" s="724">
        <f t="shared" si="28"/>
        <v>-68.103999999999814</v>
      </c>
      <c r="DF29" s="646">
        <f t="shared" si="29"/>
        <v>-5.6170610062773629E-2</v>
      </c>
      <c r="DG29" s="144">
        <v>1117.2449999999999</v>
      </c>
      <c r="DH29" s="724">
        <f t="shared" si="30"/>
        <v>-10.996999999999844</v>
      </c>
      <c r="DI29" s="646">
        <f t="shared" si="31"/>
        <v>-9.7470223586782322E-3</v>
      </c>
      <c r="DJ29" s="851">
        <v>3627.1530000000002</v>
      </c>
      <c r="DK29" s="724">
        <f t="shared" si="32"/>
        <v>-221.01100000000042</v>
      </c>
      <c r="DL29" s="646">
        <f t="shared" si="33"/>
        <v>-5.7432843298778423E-2</v>
      </c>
      <c r="DM29" s="144">
        <v>881.34499999999991</v>
      </c>
      <c r="DN29" s="724">
        <f t="shared" si="34"/>
        <v>13.458848584331804</v>
      </c>
      <c r="DO29" s="646">
        <f t="shared" si="35"/>
        <v>1.5507619936529878E-2</v>
      </c>
      <c r="DP29" s="144">
        <v>623.72399999999993</v>
      </c>
      <c r="DQ29" s="724">
        <f t="shared" si="36"/>
        <v>-11.729000000000042</v>
      </c>
      <c r="DR29" s="646">
        <f t="shared" si="37"/>
        <v>-1.8457698681098433E-2</v>
      </c>
      <c r="DS29" s="144">
        <v>212.28100000000001</v>
      </c>
      <c r="DT29" s="724">
        <f t="shared" si="38"/>
        <v>-30.064999999999969</v>
      </c>
      <c r="DU29" s="646">
        <f t="shared" si="39"/>
        <v>-0.12405816477268027</v>
      </c>
      <c r="DV29" s="144">
        <v>1717.35</v>
      </c>
      <c r="DW29" s="724">
        <f t="shared" si="40"/>
        <v>-28.335151415668406</v>
      </c>
      <c r="DX29" s="646">
        <f t="shared" si="41"/>
        <v>-1.6231536020507441E-2</v>
      </c>
      <c r="DY29" s="144">
        <v>5344.5030000000006</v>
      </c>
      <c r="DZ29" s="724">
        <f t="shared" si="42"/>
        <v>-249.34615141566792</v>
      </c>
      <c r="EA29" s="646">
        <f t="shared" si="43"/>
        <v>-4.4575058187360024E-2</v>
      </c>
      <c r="EQ29" s="732"/>
    </row>
    <row r="30" spans="1:147" x14ac:dyDescent="0.25">
      <c r="A30" s="10" t="s">
        <v>76</v>
      </c>
      <c r="B30" s="70">
        <v>1191.354</v>
      </c>
      <c r="C30" s="733">
        <v>160.63630000000001</v>
      </c>
      <c r="D30" s="734">
        <v>282.58129999999994</v>
      </c>
      <c r="E30" s="735">
        <v>284.72513299999997</v>
      </c>
      <c r="F30" s="735">
        <v>727.94273299999998</v>
      </c>
      <c r="G30" s="733">
        <v>244.36540000000002</v>
      </c>
      <c r="H30" s="734">
        <v>202.15299999999999</v>
      </c>
      <c r="I30" s="735">
        <v>94.323000000000008</v>
      </c>
      <c r="J30" s="735">
        <v>540.84140000000002</v>
      </c>
      <c r="K30" s="145">
        <v>1268.7841330000001</v>
      </c>
      <c r="L30" s="733">
        <v>32.993200000000002</v>
      </c>
      <c r="M30" s="734">
        <v>25.902999999999999</v>
      </c>
      <c r="N30" s="735">
        <v>53.0779</v>
      </c>
      <c r="O30" s="21">
        <v>111.97410000000001</v>
      </c>
      <c r="P30" s="145">
        <v>1380.758233</v>
      </c>
      <c r="Q30" s="733">
        <v>184.81232899999998</v>
      </c>
      <c r="R30" s="734">
        <v>262.14769999999999</v>
      </c>
      <c r="S30" s="735">
        <v>332.45699999999999</v>
      </c>
      <c r="T30" s="21">
        <v>779.41702899999996</v>
      </c>
      <c r="U30" s="145">
        <v>2161.1930000000002</v>
      </c>
      <c r="V30" s="733">
        <v>349.22179999999997</v>
      </c>
      <c r="W30" s="734">
        <v>331.31170000000003</v>
      </c>
      <c r="X30" s="735">
        <v>319.95290700000004</v>
      </c>
      <c r="Y30" s="735">
        <v>995.14540700000009</v>
      </c>
      <c r="Z30" s="733">
        <v>248.63919999999999</v>
      </c>
      <c r="AA30" s="734">
        <v>193.48299999999998</v>
      </c>
      <c r="AB30" s="735">
        <v>65.686000000000007</v>
      </c>
      <c r="AC30" s="735">
        <v>504.43319999999994</v>
      </c>
      <c r="AD30" s="145">
        <v>1499.5786069999999</v>
      </c>
      <c r="AE30" s="733">
        <v>39.695099999999996</v>
      </c>
      <c r="AF30" s="734">
        <v>28.835000000000001</v>
      </c>
      <c r="AG30" s="735">
        <v>60.333100000000002</v>
      </c>
      <c r="AH30" s="21">
        <v>128.86320000000001</v>
      </c>
      <c r="AI30" s="145">
        <v>1628.4418069999999</v>
      </c>
      <c r="AJ30" s="733">
        <v>188.23584600000001</v>
      </c>
      <c r="AK30" s="734">
        <v>250.44659999999999</v>
      </c>
      <c r="AL30" s="735">
        <v>325.46500000000003</v>
      </c>
      <c r="AM30" s="21">
        <v>764.14744599999995</v>
      </c>
      <c r="AN30" s="145">
        <v>2392.5892530000001</v>
      </c>
      <c r="AO30" s="733">
        <v>337.73394232643182</v>
      </c>
      <c r="AP30" s="734">
        <v>302.08990000000006</v>
      </c>
      <c r="AQ30" s="735">
        <v>313.00730000000004</v>
      </c>
      <c r="AR30" s="735">
        <v>952.11114232643172</v>
      </c>
      <c r="AS30" s="733">
        <v>255.23009999999999</v>
      </c>
      <c r="AT30" s="734">
        <v>202.84350000000001</v>
      </c>
      <c r="AU30" s="735">
        <v>68.278899999999993</v>
      </c>
      <c r="AV30" s="735">
        <v>525.73950000000002</v>
      </c>
      <c r="AW30" s="145">
        <v>1477.8506423264316</v>
      </c>
      <c r="AX30" s="733">
        <v>39.168499999999995</v>
      </c>
      <c r="AY30" s="734">
        <v>29.390199999999997</v>
      </c>
      <c r="AZ30" s="735">
        <v>61.167999999999999</v>
      </c>
      <c r="BA30" s="21">
        <v>129.61869999999999</v>
      </c>
      <c r="BB30" s="145">
        <v>1607.4693423264316</v>
      </c>
      <c r="BC30" s="733">
        <v>194.35639999999998</v>
      </c>
      <c r="BD30" s="734">
        <v>239.14420000000001</v>
      </c>
      <c r="BE30" s="735">
        <v>291.57000000000005</v>
      </c>
      <c r="BF30" s="735">
        <v>724.50960000000009</v>
      </c>
      <c r="BG30" s="735">
        <f t="shared" si="0"/>
        <v>-39.637845999999854</v>
      </c>
      <c r="BH30" s="629">
        <f t="shared" si="1"/>
        <v>-5.1871986496176622E-2</v>
      </c>
      <c r="BI30" s="735">
        <v>2333.7239423264318</v>
      </c>
      <c r="BJ30" s="669">
        <f t="shared" si="2"/>
        <v>-58.865310673568274</v>
      </c>
      <c r="BK30" s="629">
        <f t="shared" si="3"/>
        <v>-2.4603182765181579E-2</v>
      </c>
      <c r="BL30" s="733">
        <v>335.97700000000003</v>
      </c>
      <c r="BM30" s="734">
        <v>277.58200000000005</v>
      </c>
      <c r="BN30" s="735">
        <v>288.36899999999997</v>
      </c>
      <c r="BO30" s="854">
        <v>901.928</v>
      </c>
      <c r="BP30" s="733">
        <v>220.38015141566817</v>
      </c>
      <c r="BQ30" s="734">
        <v>186.34200000000001</v>
      </c>
      <c r="BR30" s="735">
        <v>76.88</v>
      </c>
      <c r="BS30" s="963">
        <v>483.60215141566817</v>
      </c>
      <c r="BT30" s="963">
        <f t="shared" si="4"/>
        <v>-42.137348584331846</v>
      </c>
      <c r="BU30" s="758">
        <f t="shared" si="5"/>
        <v>-8.0148721152456387E-2</v>
      </c>
      <c r="BV30" s="971">
        <v>1385.5301514156681</v>
      </c>
      <c r="BW30" s="972">
        <f t="shared" si="6"/>
        <v>-92.32049091076351</v>
      </c>
      <c r="BX30" s="629">
        <f t="shared" si="7"/>
        <v>-6.2469432476229568E-2</v>
      </c>
      <c r="BY30" s="145">
        <v>42.933</v>
      </c>
      <c r="BZ30" s="145">
        <v>32.884</v>
      </c>
      <c r="CA30" s="722">
        <f t="shared" si="8"/>
        <v>3.4938000000000038</v>
      </c>
      <c r="CB30" s="629">
        <f t="shared" si="9"/>
        <v>0.11887636014726011</v>
      </c>
      <c r="CC30" s="145">
        <v>56.377000000000002</v>
      </c>
      <c r="CD30" s="722">
        <f t="shared" si="10"/>
        <v>-4.7909999999999968</v>
      </c>
      <c r="CE30" s="629">
        <f t="shared" si="11"/>
        <v>-7.8325268114046512E-2</v>
      </c>
      <c r="CF30" s="145">
        <v>132.16400000000002</v>
      </c>
      <c r="CG30" s="722">
        <f t="shared" si="12"/>
        <v>2.5453000000000259</v>
      </c>
      <c r="CH30" s="629">
        <f t="shared" si="13"/>
        <v>1.9636827093621724E-2</v>
      </c>
      <c r="CI30" s="145">
        <v>1517.6941514156681</v>
      </c>
      <c r="CJ30" s="722">
        <f t="shared" si="14"/>
        <v>-89.775190910763513</v>
      </c>
      <c r="CK30" s="629">
        <f t="shared" si="15"/>
        <v>-5.584877331522551E-2</v>
      </c>
      <c r="CL30" s="145">
        <v>160.16300000000001</v>
      </c>
      <c r="CM30" s="722">
        <f t="shared" si="16"/>
        <v>-34.193399999999968</v>
      </c>
      <c r="CN30" s="629">
        <f t="shared" si="17"/>
        <v>-0.17593143318151588</v>
      </c>
      <c r="CO30" s="145">
        <v>223.465</v>
      </c>
      <c r="CP30" s="722">
        <f t="shared" si="18"/>
        <v>-15.679200000000009</v>
      </c>
      <c r="CQ30" s="629">
        <f t="shared" si="19"/>
        <v>-6.5563789546223605E-2</v>
      </c>
      <c r="CR30" s="145">
        <v>275.92400000000004</v>
      </c>
      <c r="CS30" s="722">
        <f t="shared" si="20"/>
        <v>-15.646000000000015</v>
      </c>
      <c r="CT30" s="629">
        <f t="shared" si="21"/>
        <v>-5.3661213430737084E-2</v>
      </c>
      <c r="CU30" s="145">
        <v>659.55200000000002</v>
      </c>
      <c r="CV30" s="722">
        <f t="shared" si="22"/>
        <v>-64.95760000000007</v>
      </c>
      <c r="CW30" s="629">
        <f t="shared" si="23"/>
        <v>-8.965733511329603E-2</v>
      </c>
      <c r="CX30" s="145">
        <v>2177.246151415668</v>
      </c>
      <c r="CY30" s="722">
        <f t="shared" si="24"/>
        <v>-156.47779091076382</v>
      </c>
      <c r="CZ30" s="629">
        <f t="shared" si="25"/>
        <v>-6.7050685847090799E-2</v>
      </c>
      <c r="DA30" s="145">
        <v>284.221</v>
      </c>
      <c r="DB30" s="722">
        <f t="shared" si="26"/>
        <v>-51.756000000000029</v>
      </c>
      <c r="DC30" s="629">
        <f t="shared" si="27"/>
        <v>-0.15404625911892786</v>
      </c>
      <c r="DD30" s="145">
        <v>239.893</v>
      </c>
      <c r="DE30" s="722">
        <f t="shared" si="28"/>
        <v>-37.68900000000005</v>
      </c>
      <c r="DF30" s="629">
        <f t="shared" si="29"/>
        <v>-0.13577609499175033</v>
      </c>
      <c r="DG30" s="145">
        <v>256.19900000000001</v>
      </c>
      <c r="DH30" s="722">
        <f t="shared" si="30"/>
        <v>-32.169999999999959</v>
      </c>
      <c r="DI30" s="629">
        <f t="shared" si="31"/>
        <v>-0.11155845461890829</v>
      </c>
      <c r="DJ30" s="852">
        <v>780.31300000000022</v>
      </c>
      <c r="DK30" s="722">
        <f t="shared" si="32"/>
        <v>-121.61499999999978</v>
      </c>
      <c r="DL30" s="629">
        <f t="shared" si="33"/>
        <v>-0.13483892284084736</v>
      </c>
      <c r="DM30" s="145">
        <v>218.93100000000001</v>
      </c>
      <c r="DN30" s="722">
        <f t="shared" si="34"/>
        <v>-1.4491514156681546</v>
      </c>
      <c r="DO30" s="629">
        <f t="shared" si="35"/>
        <v>-6.575689354777009E-3</v>
      </c>
      <c r="DP30" s="145">
        <v>172.72899999999998</v>
      </c>
      <c r="DQ30" s="722">
        <f t="shared" si="36"/>
        <v>-13.613000000000028</v>
      </c>
      <c r="DR30" s="629">
        <f t="shared" si="37"/>
        <v>-7.3053847227141644E-2</v>
      </c>
      <c r="DS30" s="145">
        <v>49.572000000000003</v>
      </c>
      <c r="DT30" s="722">
        <f t="shared" si="38"/>
        <v>-27.307999999999993</v>
      </c>
      <c r="DU30" s="629">
        <f t="shared" si="39"/>
        <v>-0.35520291363163364</v>
      </c>
      <c r="DV30" s="145">
        <v>441.23200000000003</v>
      </c>
      <c r="DW30" s="722">
        <f t="shared" si="40"/>
        <v>-42.370151415668147</v>
      </c>
      <c r="DX30" s="629">
        <f t="shared" si="41"/>
        <v>-8.7613653685444298E-2</v>
      </c>
      <c r="DY30" s="145">
        <v>1221.5450000000003</v>
      </c>
      <c r="DZ30" s="722">
        <f t="shared" si="42"/>
        <v>-163.98515141566781</v>
      </c>
      <c r="EA30" s="629">
        <f t="shared" si="43"/>
        <v>-0.11835552712304072</v>
      </c>
      <c r="EQ30" s="732"/>
    </row>
    <row r="31" spans="1:147" x14ac:dyDescent="0.25">
      <c r="A31" s="58" t="s">
        <v>31</v>
      </c>
      <c r="B31" s="270">
        <v>1179.654</v>
      </c>
      <c r="C31" s="736">
        <v>158.18899999999999</v>
      </c>
      <c r="D31" s="737">
        <v>280.49199999999996</v>
      </c>
      <c r="E31" s="738">
        <v>282.59899999999999</v>
      </c>
      <c r="F31" s="738">
        <v>721.28</v>
      </c>
      <c r="G31" s="736">
        <v>242.78200000000001</v>
      </c>
      <c r="H31" s="737">
        <v>201.239</v>
      </c>
      <c r="I31" s="738">
        <v>93.293000000000006</v>
      </c>
      <c r="J31" s="738">
        <v>537.31399999999996</v>
      </c>
      <c r="K31" s="223">
        <v>1258.5940000000001</v>
      </c>
      <c r="L31" s="736">
        <v>32.462000000000003</v>
      </c>
      <c r="M31" s="737">
        <v>25.334</v>
      </c>
      <c r="N31" s="738">
        <v>50.338999999999999</v>
      </c>
      <c r="O31" s="732">
        <v>108.13500000000001</v>
      </c>
      <c r="P31" s="223">
        <v>1366.729</v>
      </c>
      <c r="Q31" s="736">
        <v>180.67599999999999</v>
      </c>
      <c r="R31" s="737">
        <v>254.69900000000001</v>
      </c>
      <c r="S31" s="738">
        <v>322.78899999999999</v>
      </c>
      <c r="T31" s="732">
        <v>758.16399999999999</v>
      </c>
      <c r="U31" s="223">
        <v>2124.893</v>
      </c>
      <c r="V31" s="736">
        <v>338.90499999999997</v>
      </c>
      <c r="W31" s="737">
        <v>321.82400000000001</v>
      </c>
      <c r="X31" s="738">
        <v>311.15300000000002</v>
      </c>
      <c r="Y31" s="738">
        <v>966.54100000000005</v>
      </c>
      <c r="Z31" s="736">
        <v>242.50899999999999</v>
      </c>
      <c r="AA31" s="737">
        <v>189.19399999999999</v>
      </c>
      <c r="AB31" s="738">
        <v>64.052000000000007</v>
      </c>
      <c r="AC31" s="738">
        <v>492.37999999999994</v>
      </c>
      <c r="AD31" s="223">
        <v>1458.921</v>
      </c>
      <c r="AE31" s="736">
        <v>39.251999999999995</v>
      </c>
      <c r="AF31" s="737">
        <v>28.798999999999999</v>
      </c>
      <c r="AG31" s="738">
        <v>57.844999999999999</v>
      </c>
      <c r="AH31" s="732">
        <v>125.896</v>
      </c>
      <c r="AI31" s="223">
        <v>1584.817</v>
      </c>
      <c r="AJ31" s="736">
        <v>182.672</v>
      </c>
      <c r="AK31" s="737">
        <v>243.517</v>
      </c>
      <c r="AL31" s="738">
        <v>315.65300000000002</v>
      </c>
      <c r="AM31" s="732">
        <v>741.84199999999998</v>
      </c>
      <c r="AN31" s="223">
        <v>2326.6590000000001</v>
      </c>
      <c r="AO31" s="736">
        <v>327.30900000000003</v>
      </c>
      <c r="AP31" s="736">
        <v>291.70500000000004</v>
      </c>
      <c r="AQ31" s="736">
        <v>303.38100000000003</v>
      </c>
      <c r="AR31" s="738">
        <v>921.67499999999995</v>
      </c>
      <c r="AS31" s="736">
        <v>248.56</v>
      </c>
      <c r="AT31" s="737">
        <v>198.203</v>
      </c>
      <c r="AU31" s="738">
        <v>66.850999999999999</v>
      </c>
      <c r="AV31" s="738">
        <v>513.00099999999998</v>
      </c>
      <c r="AW31" s="223">
        <v>1434.6759999999999</v>
      </c>
      <c r="AX31" s="736">
        <v>38.681999999999995</v>
      </c>
      <c r="AY31" s="737">
        <v>29.365999999999996</v>
      </c>
      <c r="AZ31" s="738">
        <v>59.131999999999998</v>
      </c>
      <c r="BA31" s="732">
        <v>127.072</v>
      </c>
      <c r="BB31" s="223">
        <v>1561.748</v>
      </c>
      <c r="BC31" s="736">
        <v>186.91499999999999</v>
      </c>
      <c r="BD31" s="737">
        <v>230.59400000000002</v>
      </c>
      <c r="BE31" s="738">
        <v>281.51700000000005</v>
      </c>
      <c r="BF31" s="738">
        <v>698.46500000000003</v>
      </c>
      <c r="BG31" s="738">
        <f t="shared" si="0"/>
        <v>-43.376999999999953</v>
      </c>
      <c r="BH31" s="631">
        <f t="shared" si="1"/>
        <v>-5.8472019648388676E-2</v>
      </c>
      <c r="BI31" s="738">
        <v>2261.9580000000001</v>
      </c>
      <c r="BJ31" s="670">
        <f t="shared" si="2"/>
        <v>-64.701000000000022</v>
      </c>
      <c r="BK31" s="631">
        <f t="shared" si="3"/>
        <v>-2.7808544354802324E-2</v>
      </c>
      <c r="BL31" s="736">
        <v>324.25300000000004</v>
      </c>
      <c r="BM31" s="736">
        <v>268.95800000000003</v>
      </c>
      <c r="BN31" s="736">
        <v>278.19499999999999</v>
      </c>
      <c r="BO31" s="287">
        <v>871.40599999999995</v>
      </c>
      <c r="BP31" s="736">
        <v>213.03100000000001</v>
      </c>
      <c r="BQ31" s="736">
        <v>180.637</v>
      </c>
      <c r="BR31" s="736">
        <v>74.823999999999998</v>
      </c>
      <c r="BS31" s="964">
        <v>468.49200000000002</v>
      </c>
      <c r="BT31" s="964">
        <f t="shared" si="4"/>
        <v>-44.508999999999958</v>
      </c>
      <c r="BU31" s="759">
        <f t="shared" si="5"/>
        <v>-8.6762014109134214E-2</v>
      </c>
      <c r="BV31" s="973">
        <v>1339.8979999999999</v>
      </c>
      <c r="BW31" s="974">
        <f t="shared" si="6"/>
        <v>-94.77800000000002</v>
      </c>
      <c r="BX31" s="631">
        <f t="shared" si="7"/>
        <v>-6.6062302568663606E-2</v>
      </c>
      <c r="BY31" s="223">
        <v>42.311</v>
      </c>
      <c r="BZ31" s="223">
        <v>32.301000000000002</v>
      </c>
      <c r="CA31" s="723">
        <f t="shared" si="8"/>
        <v>2.9350000000000058</v>
      </c>
      <c r="CB31" s="631">
        <f t="shared" si="9"/>
        <v>9.9945515221685155E-2</v>
      </c>
      <c r="CC31" s="223">
        <v>53.605000000000004</v>
      </c>
      <c r="CD31" s="723">
        <f t="shared" si="10"/>
        <v>-5.5269999999999939</v>
      </c>
      <c r="CE31" s="631">
        <f t="shared" si="11"/>
        <v>-9.3468849353987596E-2</v>
      </c>
      <c r="CF31" s="223">
        <v>128.18700000000001</v>
      </c>
      <c r="CG31" s="723">
        <f t="shared" si="12"/>
        <v>1.1150000000000091</v>
      </c>
      <c r="CH31" s="631">
        <f t="shared" si="13"/>
        <v>8.774553009317624E-3</v>
      </c>
      <c r="CI31" s="223">
        <v>1468.085</v>
      </c>
      <c r="CJ31" s="723">
        <f t="shared" si="14"/>
        <v>-93.663000000000011</v>
      </c>
      <c r="CK31" s="631">
        <f t="shared" si="15"/>
        <v>-5.997318389394448E-2</v>
      </c>
      <c r="CL31" s="223">
        <v>153.035</v>
      </c>
      <c r="CM31" s="723">
        <f t="shared" si="16"/>
        <v>-33.879999999999995</v>
      </c>
      <c r="CN31" s="631">
        <f t="shared" si="17"/>
        <v>-0.18125886097958963</v>
      </c>
      <c r="CO31" s="223">
        <v>213.90600000000001</v>
      </c>
      <c r="CP31" s="723">
        <f t="shared" si="18"/>
        <v>-16.688000000000017</v>
      </c>
      <c r="CQ31" s="631">
        <f t="shared" si="19"/>
        <v>-7.2369619330945364E-2</v>
      </c>
      <c r="CR31" s="223">
        <v>264.22300000000001</v>
      </c>
      <c r="CS31" s="723">
        <f t="shared" si="20"/>
        <v>-17.29400000000004</v>
      </c>
      <c r="CT31" s="631">
        <f t="shared" si="21"/>
        <v>-6.1431458846179933E-2</v>
      </c>
      <c r="CU31" s="223">
        <v>631.16399999999999</v>
      </c>
      <c r="CV31" s="723">
        <f t="shared" si="22"/>
        <v>-67.301000000000045</v>
      </c>
      <c r="CW31" s="631">
        <f t="shared" si="23"/>
        <v>-9.6355579735563038E-2</v>
      </c>
      <c r="CX31" s="223">
        <v>2099.2489999999998</v>
      </c>
      <c r="CY31" s="723">
        <f t="shared" si="24"/>
        <v>-162.70900000000029</v>
      </c>
      <c r="CZ31" s="631">
        <f t="shared" si="25"/>
        <v>-7.1932812191915274E-2</v>
      </c>
      <c r="DA31" s="223">
        <v>273.63799999999998</v>
      </c>
      <c r="DB31" s="723">
        <f t="shared" si="26"/>
        <v>-50.615000000000066</v>
      </c>
      <c r="DC31" s="631">
        <f t="shared" si="27"/>
        <v>-0.15609724505247463</v>
      </c>
      <c r="DD31" s="223">
        <v>229.761</v>
      </c>
      <c r="DE31" s="723">
        <f t="shared" si="28"/>
        <v>-39.197000000000031</v>
      </c>
      <c r="DF31" s="631">
        <f t="shared" si="29"/>
        <v>-0.14573650904602214</v>
      </c>
      <c r="DG31" s="223">
        <v>246.267</v>
      </c>
      <c r="DH31" s="723">
        <f t="shared" si="30"/>
        <v>-31.927999999999997</v>
      </c>
      <c r="DI31" s="631">
        <f t="shared" si="31"/>
        <v>-0.1147684178364097</v>
      </c>
      <c r="DJ31" s="285">
        <v>749.66600000000017</v>
      </c>
      <c r="DK31" s="723">
        <f t="shared" si="32"/>
        <v>-121.73999999999978</v>
      </c>
      <c r="DL31" s="631">
        <f t="shared" si="33"/>
        <v>-0.1397052579394677</v>
      </c>
      <c r="DM31" s="223">
        <v>210.88200000000001</v>
      </c>
      <c r="DN31" s="723">
        <f t="shared" si="34"/>
        <v>-2.1490000000000009</v>
      </c>
      <c r="DO31" s="631">
        <f t="shared" si="35"/>
        <v>-1.008773371011731E-2</v>
      </c>
      <c r="DP31" s="223">
        <v>166.613</v>
      </c>
      <c r="DQ31" s="723">
        <f t="shared" si="36"/>
        <v>-14.024000000000001</v>
      </c>
      <c r="DR31" s="631">
        <f t="shared" si="37"/>
        <v>-7.7636364642902619E-2</v>
      </c>
      <c r="DS31" s="223">
        <v>47.67</v>
      </c>
      <c r="DT31" s="723">
        <f t="shared" si="38"/>
        <v>-27.153999999999996</v>
      </c>
      <c r="DU31" s="631">
        <f t="shared" si="39"/>
        <v>-0.36290495028333153</v>
      </c>
      <c r="DV31" s="223">
        <v>425.16500000000002</v>
      </c>
      <c r="DW31" s="723">
        <f t="shared" si="40"/>
        <v>-43.326999999999998</v>
      </c>
      <c r="DX31" s="631">
        <f t="shared" si="41"/>
        <v>-9.2481835335501986E-2</v>
      </c>
      <c r="DY31" s="953">
        <v>1174.8310000000001</v>
      </c>
      <c r="DZ31" s="670">
        <f t="shared" si="42"/>
        <v>-165.06699999999978</v>
      </c>
      <c r="EA31" s="631">
        <f t="shared" si="43"/>
        <v>-0.12319370578954501</v>
      </c>
    </row>
    <row r="32" spans="1:147" ht="15.75" customHeight="1" x14ac:dyDescent="0.25">
      <c r="A32" s="59" t="s">
        <v>32</v>
      </c>
      <c r="B32" s="270">
        <v>370.06799999999998</v>
      </c>
      <c r="C32" s="736">
        <v>50.271999999999998</v>
      </c>
      <c r="D32" s="737">
        <v>45.051000000000002</v>
      </c>
      <c r="E32" s="738">
        <v>43.59</v>
      </c>
      <c r="F32" s="738">
        <v>138.91300000000001</v>
      </c>
      <c r="G32" s="736">
        <v>38.613</v>
      </c>
      <c r="H32" s="60">
        <v>31.962</v>
      </c>
      <c r="I32" s="739">
        <v>14.377000000000001</v>
      </c>
      <c r="J32" s="738">
        <v>84.951999999999998</v>
      </c>
      <c r="K32" s="223">
        <v>223.86500000000001</v>
      </c>
      <c r="L32" s="736">
        <v>5.2359999999999998</v>
      </c>
      <c r="M32" s="737">
        <v>7.4669999999999996</v>
      </c>
      <c r="N32" s="738">
        <v>10.007</v>
      </c>
      <c r="O32" s="737">
        <v>22.71</v>
      </c>
      <c r="P32" s="223">
        <v>246.57500000000002</v>
      </c>
      <c r="Q32" s="736">
        <v>29.634</v>
      </c>
      <c r="R32" s="737">
        <v>41.475999999999999</v>
      </c>
      <c r="S32" s="738">
        <v>52.29</v>
      </c>
      <c r="T32" s="737">
        <v>123.39999999999999</v>
      </c>
      <c r="U32" s="223">
        <v>369.97500000000002</v>
      </c>
      <c r="V32" s="736">
        <v>53.155000000000001</v>
      </c>
      <c r="W32" s="737">
        <v>49.512999999999998</v>
      </c>
      <c r="X32" s="738">
        <v>50.302</v>
      </c>
      <c r="Y32" s="738">
        <v>152.97</v>
      </c>
      <c r="Z32" s="736">
        <v>39.360999999999997</v>
      </c>
      <c r="AA32" s="60">
        <v>30.984999999999999</v>
      </c>
      <c r="AB32" s="739">
        <v>11.007999999999999</v>
      </c>
      <c r="AC32" s="738">
        <v>81.353999999999999</v>
      </c>
      <c r="AD32" s="223">
        <v>234.32400000000001</v>
      </c>
      <c r="AE32" s="736">
        <v>2.835</v>
      </c>
      <c r="AF32" s="737">
        <v>9.9350000000000005</v>
      </c>
      <c r="AG32" s="738">
        <v>10.379</v>
      </c>
      <c r="AH32" s="737">
        <v>23.149000000000001</v>
      </c>
      <c r="AI32" s="223">
        <v>257.47300000000001</v>
      </c>
      <c r="AJ32" s="736">
        <v>29.696000000000002</v>
      </c>
      <c r="AK32" s="737">
        <v>37.872</v>
      </c>
      <c r="AL32" s="738">
        <v>51.081000000000003</v>
      </c>
      <c r="AM32" s="737">
        <v>118.649</v>
      </c>
      <c r="AN32" s="223">
        <v>376.12200000000001</v>
      </c>
      <c r="AO32" s="736">
        <v>48.651000000000003</v>
      </c>
      <c r="AP32" s="737">
        <v>43.756</v>
      </c>
      <c r="AQ32" s="738">
        <v>47.563000000000002</v>
      </c>
      <c r="AR32" s="738">
        <v>139.97000000000003</v>
      </c>
      <c r="AS32" s="736">
        <v>38.784999999999997</v>
      </c>
      <c r="AT32" s="60">
        <v>32.473999999999997</v>
      </c>
      <c r="AU32" s="739">
        <v>12.666</v>
      </c>
      <c r="AV32" s="738">
        <v>83.924999999999983</v>
      </c>
      <c r="AW32" s="223">
        <v>223.89500000000001</v>
      </c>
      <c r="AX32" s="736">
        <v>5.1100000000000003</v>
      </c>
      <c r="AY32" s="737">
        <v>9.593</v>
      </c>
      <c r="AZ32" s="738">
        <v>10.965</v>
      </c>
      <c r="BA32" s="737">
        <v>25.667999999999999</v>
      </c>
      <c r="BB32" s="223">
        <v>249.56300000000002</v>
      </c>
      <c r="BC32" s="736">
        <v>31.867999999999999</v>
      </c>
      <c r="BD32" s="737">
        <v>38.372</v>
      </c>
      <c r="BE32" s="738">
        <v>44.768000000000001</v>
      </c>
      <c r="BF32" s="738">
        <v>115.008</v>
      </c>
      <c r="BG32" s="738">
        <f t="shared" si="0"/>
        <v>-3.6410000000000053</v>
      </c>
      <c r="BH32" s="631">
        <f t="shared" si="1"/>
        <v>-3.0687152862645325E-2</v>
      </c>
      <c r="BI32" s="738">
        <v>364.57100000000003</v>
      </c>
      <c r="BJ32" s="670">
        <f t="shared" si="2"/>
        <v>-11.550999999999988</v>
      </c>
      <c r="BK32" s="631">
        <f t="shared" si="3"/>
        <v>-3.071078001286813E-2</v>
      </c>
      <c r="BL32" s="736">
        <v>50.268000000000001</v>
      </c>
      <c r="BM32" s="737">
        <v>44.725000000000001</v>
      </c>
      <c r="BN32" s="738">
        <v>45.396999999999998</v>
      </c>
      <c r="BO32" s="286">
        <v>140.38999999999999</v>
      </c>
      <c r="BP32" s="736">
        <v>34.386000000000003</v>
      </c>
      <c r="BQ32" s="737">
        <v>29.898</v>
      </c>
      <c r="BR32" s="738">
        <v>11.787000000000001</v>
      </c>
      <c r="BS32" s="964">
        <v>76.071000000000012</v>
      </c>
      <c r="BT32" s="964">
        <f t="shared" si="4"/>
        <v>-7.8539999999999708</v>
      </c>
      <c r="BU32" s="759">
        <f t="shared" si="5"/>
        <v>-9.3583556747095287E-2</v>
      </c>
      <c r="BV32" s="973">
        <v>216.46100000000001</v>
      </c>
      <c r="BW32" s="974">
        <f t="shared" si="6"/>
        <v>-7.4339999999999975</v>
      </c>
      <c r="BX32" s="631">
        <f t="shared" si="7"/>
        <v>-3.3203063936220092E-2</v>
      </c>
      <c r="BY32" s="223">
        <v>8.3320000000000007</v>
      </c>
      <c r="BZ32" s="223">
        <v>9.6</v>
      </c>
      <c r="CA32" s="723">
        <f t="shared" si="8"/>
        <v>6.9999999999996732E-3</v>
      </c>
      <c r="CB32" s="631">
        <f t="shared" si="9"/>
        <v>7.2969873866357484E-4</v>
      </c>
      <c r="CC32" s="223">
        <v>9.702</v>
      </c>
      <c r="CD32" s="723">
        <f t="shared" si="10"/>
        <v>-1.2629999999999999</v>
      </c>
      <c r="CE32" s="631">
        <f t="shared" si="11"/>
        <v>-0.11518467852257182</v>
      </c>
      <c r="CF32" s="223">
        <v>27.634</v>
      </c>
      <c r="CG32" s="723">
        <f t="shared" si="12"/>
        <v>1.9660000000000011</v>
      </c>
      <c r="CH32" s="631">
        <f t="shared" si="13"/>
        <v>7.6593423718248441E-2</v>
      </c>
      <c r="CI32" s="223">
        <v>244.09500000000003</v>
      </c>
      <c r="CJ32" s="723">
        <f t="shared" si="14"/>
        <v>-5.4679999999999893</v>
      </c>
      <c r="CK32" s="631">
        <f t="shared" si="15"/>
        <v>-2.191029920300681E-2</v>
      </c>
      <c r="CL32" s="223">
        <v>27.905999999999999</v>
      </c>
      <c r="CM32" s="723">
        <f t="shared" si="16"/>
        <v>-3.9619999999999997</v>
      </c>
      <c r="CN32" s="631">
        <f t="shared" si="17"/>
        <v>-0.12432534203589808</v>
      </c>
      <c r="CO32" s="223">
        <v>38.56</v>
      </c>
      <c r="CP32" s="723">
        <f t="shared" si="18"/>
        <v>0.18800000000000239</v>
      </c>
      <c r="CQ32" s="631">
        <f t="shared" si="19"/>
        <v>4.8994058167414365E-3</v>
      </c>
      <c r="CR32" s="223">
        <v>46.292000000000002</v>
      </c>
      <c r="CS32" s="723">
        <f t="shared" si="20"/>
        <v>1.5240000000000009</v>
      </c>
      <c r="CT32" s="631">
        <f t="shared" si="21"/>
        <v>3.4042172980700523E-2</v>
      </c>
      <c r="CU32" s="223">
        <v>112.75800000000001</v>
      </c>
      <c r="CV32" s="723">
        <f t="shared" si="22"/>
        <v>-2.2499999999999858</v>
      </c>
      <c r="CW32" s="631">
        <f t="shared" si="23"/>
        <v>-1.9563856427378842E-2</v>
      </c>
      <c r="CX32" s="223">
        <v>356.85300000000007</v>
      </c>
      <c r="CY32" s="723">
        <f t="shared" si="24"/>
        <v>-7.7179999999999609</v>
      </c>
      <c r="CZ32" s="631">
        <f t="shared" si="25"/>
        <v>-2.117008758239125E-2</v>
      </c>
      <c r="DA32" s="223">
        <v>46.158999999999999</v>
      </c>
      <c r="DB32" s="723">
        <f t="shared" si="26"/>
        <v>-4.1090000000000018</v>
      </c>
      <c r="DC32" s="631">
        <f t="shared" si="27"/>
        <v>-8.1741863611044838E-2</v>
      </c>
      <c r="DD32" s="223">
        <v>41.08</v>
      </c>
      <c r="DE32" s="723">
        <f t="shared" si="28"/>
        <v>-3.6450000000000031</v>
      </c>
      <c r="DF32" s="631">
        <f t="shared" si="29"/>
        <v>-8.1498043599776485E-2</v>
      </c>
      <c r="DG32" s="223">
        <v>43.615000000000002</v>
      </c>
      <c r="DH32" s="723">
        <f t="shared" si="30"/>
        <v>-1.7819999999999965</v>
      </c>
      <c r="DI32" s="631">
        <f t="shared" si="31"/>
        <v>-3.9253695178095391E-2</v>
      </c>
      <c r="DJ32" s="285">
        <v>130.85400000000001</v>
      </c>
      <c r="DK32" s="723">
        <f t="shared" si="32"/>
        <v>-9.5359999999999729</v>
      </c>
      <c r="DL32" s="631">
        <f t="shared" si="33"/>
        <v>-6.7925065887883565E-2</v>
      </c>
      <c r="DM32" s="223">
        <v>37.387999999999998</v>
      </c>
      <c r="DN32" s="723">
        <f t="shared" si="34"/>
        <v>3.0019999999999953</v>
      </c>
      <c r="DO32" s="631">
        <f t="shared" si="35"/>
        <v>8.73029721398242E-2</v>
      </c>
      <c r="DP32" s="223">
        <v>29.841999999999999</v>
      </c>
      <c r="DQ32" s="723">
        <f t="shared" si="36"/>
        <v>-5.6000000000000938E-2</v>
      </c>
      <c r="DR32" s="631">
        <f t="shared" si="37"/>
        <v>-1.8730349856177985E-3</v>
      </c>
      <c r="DS32" s="223">
        <v>9.7739999999999991</v>
      </c>
      <c r="DT32" s="723">
        <f t="shared" si="38"/>
        <v>-2.0130000000000017</v>
      </c>
      <c r="DU32" s="631">
        <f t="shared" si="39"/>
        <v>-0.17078136930516685</v>
      </c>
      <c r="DV32" s="223">
        <v>77.003999999999991</v>
      </c>
      <c r="DW32" s="723">
        <f t="shared" si="40"/>
        <v>0.93299999999997851</v>
      </c>
      <c r="DX32" s="631">
        <f t="shared" si="41"/>
        <v>1.2264857830184675E-2</v>
      </c>
      <c r="DY32" s="223">
        <v>207.858</v>
      </c>
      <c r="DZ32" s="723">
        <f t="shared" si="42"/>
        <v>-8.6030000000000086</v>
      </c>
      <c r="EA32" s="631">
        <f t="shared" si="43"/>
        <v>-3.9743879959900433E-2</v>
      </c>
    </row>
    <row r="33" spans="1:131" x14ac:dyDescent="0.25">
      <c r="A33" s="59" t="s">
        <v>33</v>
      </c>
      <c r="B33" s="270">
        <v>809.54</v>
      </c>
      <c r="C33" s="736">
        <v>107.917</v>
      </c>
      <c r="D33" s="737">
        <v>99.745999999999995</v>
      </c>
      <c r="E33" s="738">
        <v>96.724999999999994</v>
      </c>
      <c r="F33" s="738">
        <v>304.38800000000003</v>
      </c>
      <c r="G33" s="736">
        <v>83.236000000000004</v>
      </c>
      <c r="H33" s="60">
        <v>69.444000000000003</v>
      </c>
      <c r="I33" s="739">
        <v>35.481000000000002</v>
      </c>
      <c r="J33" s="738">
        <v>188.161</v>
      </c>
      <c r="K33" s="223">
        <v>492.54900000000004</v>
      </c>
      <c r="L33" s="736">
        <v>15.519</v>
      </c>
      <c r="M33" s="737">
        <v>10.977</v>
      </c>
      <c r="N33" s="738">
        <v>23.818000000000001</v>
      </c>
      <c r="O33" s="737">
        <v>50.314</v>
      </c>
      <c r="P33" s="223">
        <v>542.86300000000006</v>
      </c>
      <c r="Q33" s="736">
        <v>67.057000000000002</v>
      </c>
      <c r="R33" s="737">
        <v>91.150999999999996</v>
      </c>
      <c r="S33" s="738">
        <v>117.191</v>
      </c>
      <c r="T33" s="737">
        <v>275.399</v>
      </c>
      <c r="U33" s="223">
        <v>818.26200000000006</v>
      </c>
      <c r="V33" s="736">
        <v>120.068</v>
      </c>
      <c r="W33" s="737">
        <v>114.875</v>
      </c>
      <c r="X33" s="738">
        <v>106.01300000000001</v>
      </c>
      <c r="Y33" s="738">
        <v>340.95600000000002</v>
      </c>
      <c r="Z33" s="736">
        <v>83.57</v>
      </c>
      <c r="AA33" s="60">
        <v>67.456999999999994</v>
      </c>
      <c r="AB33" s="739">
        <v>25.849</v>
      </c>
      <c r="AC33" s="738">
        <v>176.87599999999998</v>
      </c>
      <c r="AD33" s="223">
        <v>517.83199999999999</v>
      </c>
      <c r="AE33" s="736">
        <v>20.347999999999999</v>
      </c>
      <c r="AF33" s="737">
        <v>10.54</v>
      </c>
      <c r="AG33" s="738">
        <v>25.099</v>
      </c>
      <c r="AH33" s="737">
        <v>55.986999999999995</v>
      </c>
      <c r="AI33" s="223">
        <v>573.81899999999996</v>
      </c>
      <c r="AJ33" s="736">
        <v>65.286000000000001</v>
      </c>
      <c r="AK33" s="737">
        <v>86.841999999999999</v>
      </c>
      <c r="AL33" s="738">
        <v>112.23099999999999</v>
      </c>
      <c r="AM33" s="737">
        <v>264.35899999999998</v>
      </c>
      <c r="AN33" s="223">
        <v>838.17799999999988</v>
      </c>
      <c r="AO33" s="736">
        <v>112.354</v>
      </c>
      <c r="AP33" s="737">
        <v>102.206</v>
      </c>
      <c r="AQ33" s="738">
        <v>106.116</v>
      </c>
      <c r="AR33" s="738">
        <v>320.67599999999999</v>
      </c>
      <c r="AS33" s="736">
        <v>83.992000000000004</v>
      </c>
      <c r="AT33" s="60">
        <v>70.265000000000001</v>
      </c>
      <c r="AU33" s="739">
        <v>30.018999999999998</v>
      </c>
      <c r="AV33" s="738">
        <v>184.27600000000001</v>
      </c>
      <c r="AW33" s="223">
        <v>504.952</v>
      </c>
      <c r="AX33" s="736">
        <v>20.902000000000001</v>
      </c>
      <c r="AY33" s="737">
        <v>10.975</v>
      </c>
      <c r="AZ33" s="738">
        <v>25.248999999999999</v>
      </c>
      <c r="BA33" s="737">
        <v>57.126000000000005</v>
      </c>
      <c r="BB33" s="223">
        <v>562.07799999999997</v>
      </c>
      <c r="BC33" s="736">
        <v>70.171000000000006</v>
      </c>
      <c r="BD33" s="737">
        <v>84.962000000000003</v>
      </c>
      <c r="BE33" s="738">
        <v>102.864</v>
      </c>
      <c r="BF33" s="738">
        <v>257.99700000000001</v>
      </c>
      <c r="BG33" s="738">
        <f t="shared" si="0"/>
        <v>-6.3619999999999663</v>
      </c>
      <c r="BH33" s="631">
        <f t="shared" si="1"/>
        <v>-2.4065759062486872E-2</v>
      </c>
      <c r="BI33" s="738">
        <v>820.07500000000005</v>
      </c>
      <c r="BJ33" s="670">
        <f t="shared" si="2"/>
        <v>-18.102999999999838</v>
      </c>
      <c r="BK33" s="631">
        <f t="shared" si="3"/>
        <v>-2.1598037648327493E-2</v>
      </c>
      <c r="BL33" s="736">
        <v>115.233</v>
      </c>
      <c r="BM33" s="737">
        <v>99.64</v>
      </c>
      <c r="BN33" s="738">
        <v>102.419</v>
      </c>
      <c r="BO33" s="286">
        <v>317.29199999999997</v>
      </c>
      <c r="BP33" s="736">
        <v>75.783000000000001</v>
      </c>
      <c r="BQ33" s="737">
        <v>65.373000000000005</v>
      </c>
      <c r="BR33" s="738">
        <v>31.957000000000001</v>
      </c>
      <c r="BS33" s="964">
        <v>173.113</v>
      </c>
      <c r="BT33" s="964">
        <f t="shared" si="4"/>
        <v>-11.163000000000011</v>
      </c>
      <c r="BU33" s="759">
        <f t="shared" si="5"/>
        <v>-6.0577611843104964E-2</v>
      </c>
      <c r="BV33" s="973">
        <v>490.40499999999997</v>
      </c>
      <c r="BW33" s="974">
        <f t="shared" si="6"/>
        <v>-14.547000000000025</v>
      </c>
      <c r="BX33" s="631">
        <f t="shared" si="7"/>
        <v>-2.8808678844721925E-2</v>
      </c>
      <c r="BY33" s="223">
        <v>19.488</v>
      </c>
      <c r="BZ33" s="223">
        <v>13.15</v>
      </c>
      <c r="CA33" s="723">
        <f t="shared" si="8"/>
        <v>2.1750000000000007</v>
      </c>
      <c r="CB33" s="631">
        <f t="shared" si="9"/>
        <v>0.1981776765375855</v>
      </c>
      <c r="CC33" s="223">
        <v>23.425000000000001</v>
      </c>
      <c r="CD33" s="723">
        <f t="shared" si="10"/>
        <v>-1.8239999999999981</v>
      </c>
      <c r="CE33" s="631">
        <f t="shared" si="11"/>
        <v>-7.2240484771674052E-2</v>
      </c>
      <c r="CF33" s="223">
        <v>56.063000000000002</v>
      </c>
      <c r="CG33" s="723">
        <f t="shared" si="12"/>
        <v>-1.0630000000000024</v>
      </c>
      <c r="CH33" s="631">
        <f t="shared" si="13"/>
        <v>-1.8607989356860314E-2</v>
      </c>
      <c r="CI33" s="223">
        <v>546.46799999999996</v>
      </c>
      <c r="CJ33" s="723">
        <f t="shared" si="14"/>
        <v>-15.610000000000014</v>
      </c>
      <c r="CK33" s="631">
        <f t="shared" si="15"/>
        <v>-2.7771946242336497E-2</v>
      </c>
      <c r="CL33" s="223">
        <v>62.283000000000001</v>
      </c>
      <c r="CM33" s="723">
        <f t="shared" si="16"/>
        <v>-7.8880000000000052</v>
      </c>
      <c r="CN33" s="631">
        <f t="shared" si="17"/>
        <v>-0.11241111000270773</v>
      </c>
      <c r="CO33" s="223">
        <v>87.962999999999994</v>
      </c>
      <c r="CP33" s="723">
        <f t="shared" si="18"/>
        <v>3.0009999999999906</v>
      </c>
      <c r="CQ33" s="631">
        <f t="shared" si="19"/>
        <v>3.532167321861527E-2</v>
      </c>
      <c r="CR33" s="223">
        <v>106.191</v>
      </c>
      <c r="CS33" s="723">
        <f t="shared" si="20"/>
        <v>3.3269999999999982</v>
      </c>
      <c r="CT33" s="631">
        <f t="shared" si="21"/>
        <v>3.2343677088194099E-2</v>
      </c>
      <c r="CU33" s="223">
        <v>256.43700000000001</v>
      </c>
      <c r="CV33" s="723">
        <f t="shared" si="22"/>
        <v>-1.5600000000000023</v>
      </c>
      <c r="CW33" s="631">
        <f t="shared" si="23"/>
        <v>-6.0465819369992756E-3</v>
      </c>
      <c r="CX33" s="223">
        <v>802.90499999999997</v>
      </c>
      <c r="CY33" s="723">
        <f t="shared" si="24"/>
        <v>-17.170000000000073</v>
      </c>
      <c r="CZ33" s="631">
        <f t="shared" si="25"/>
        <v>-2.0937109410724717E-2</v>
      </c>
      <c r="DA33" s="223">
        <v>104.375</v>
      </c>
      <c r="DB33" s="723">
        <f t="shared" si="26"/>
        <v>-10.858000000000004</v>
      </c>
      <c r="DC33" s="631">
        <f t="shared" si="27"/>
        <v>-9.4226480261730611E-2</v>
      </c>
      <c r="DD33" s="223">
        <v>90.24</v>
      </c>
      <c r="DE33" s="723">
        <f t="shared" si="28"/>
        <v>-9.4000000000000057</v>
      </c>
      <c r="DF33" s="631">
        <f t="shared" si="29"/>
        <v>-9.4339622641509496E-2</v>
      </c>
      <c r="DG33" s="223">
        <v>96.320999999999998</v>
      </c>
      <c r="DH33" s="723">
        <f t="shared" si="30"/>
        <v>-6.097999999999999</v>
      </c>
      <c r="DI33" s="631">
        <f t="shared" si="31"/>
        <v>-5.9539733838447934E-2</v>
      </c>
      <c r="DJ33" s="285">
        <v>290.93600000000004</v>
      </c>
      <c r="DK33" s="723">
        <f t="shared" si="32"/>
        <v>-26.355999999999938</v>
      </c>
      <c r="DL33" s="631">
        <f t="shared" si="33"/>
        <v>-8.3065441296975462E-2</v>
      </c>
      <c r="DM33" s="223">
        <v>82.415000000000006</v>
      </c>
      <c r="DN33" s="723">
        <f t="shared" si="34"/>
        <v>6.632000000000005</v>
      </c>
      <c r="DO33" s="631">
        <f t="shared" si="35"/>
        <v>8.7513030626921673E-2</v>
      </c>
      <c r="DP33" s="223">
        <v>65.379000000000005</v>
      </c>
      <c r="DQ33" s="723">
        <f t="shared" si="36"/>
        <v>6.0000000000002274E-3</v>
      </c>
      <c r="DR33" s="631">
        <f t="shared" si="37"/>
        <v>9.178101050892917E-5</v>
      </c>
      <c r="DS33" s="223">
        <v>23.568000000000001</v>
      </c>
      <c r="DT33" s="723">
        <f t="shared" si="38"/>
        <v>-8.3889999999999993</v>
      </c>
      <c r="DU33" s="631">
        <f t="shared" si="39"/>
        <v>-0.26250899646399845</v>
      </c>
      <c r="DV33" s="223">
        <v>171.36200000000002</v>
      </c>
      <c r="DW33" s="723">
        <f t="shared" si="40"/>
        <v>-1.7509999999999764</v>
      </c>
      <c r="DX33" s="631">
        <f t="shared" si="41"/>
        <v>-1.0114780519082775E-2</v>
      </c>
      <c r="DY33" s="223">
        <v>462.29800000000006</v>
      </c>
      <c r="DZ33" s="723">
        <f t="shared" si="42"/>
        <v>-28.106999999999914</v>
      </c>
      <c r="EA33" s="631">
        <f t="shared" si="43"/>
        <v>-5.7313852835921157E-2</v>
      </c>
    </row>
    <row r="34" spans="1:131" x14ac:dyDescent="0.25">
      <c r="A34" s="59" t="s">
        <v>62</v>
      </c>
      <c r="C34" s="736">
        <v>0</v>
      </c>
      <c r="D34" s="737">
        <v>135.69499999999999</v>
      </c>
      <c r="E34" s="738">
        <v>142.28399999999999</v>
      </c>
      <c r="F34" s="738">
        <v>277.97899999999998</v>
      </c>
      <c r="G34" s="736">
        <v>120.93300000000001</v>
      </c>
      <c r="H34" s="60">
        <v>99.832999999999998</v>
      </c>
      <c r="I34" s="739">
        <v>43.4</v>
      </c>
      <c r="J34" s="738">
        <v>264.166</v>
      </c>
      <c r="K34" s="223">
        <v>542.14499999999998</v>
      </c>
      <c r="L34" s="736">
        <v>11.707000000000001</v>
      </c>
      <c r="M34" s="737">
        <v>6.89</v>
      </c>
      <c r="N34" s="738">
        <v>16.513999999999999</v>
      </c>
      <c r="O34" s="737">
        <v>35.111000000000004</v>
      </c>
      <c r="P34" s="223">
        <v>577.25599999999997</v>
      </c>
      <c r="Q34" s="736">
        <v>83.984999999999999</v>
      </c>
      <c r="R34" s="737">
        <v>122.072</v>
      </c>
      <c r="S34" s="738">
        <v>153.30799999999999</v>
      </c>
      <c r="T34" s="737">
        <v>359.36500000000001</v>
      </c>
      <c r="U34" s="223">
        <v>936.62099999999998</v>
      </c>
      <c r="V34" s="736">
        <v>160.34100000000001</v>
      </c>
      <c r="W34" s="737">
        <v>157.43600000000001</v>
      </c>
      <c r="X34" s="738">
        <v>154.83799999999999</v>
      </c>
      <c r="Y34" s="738">
        <v>472.61500000000001</v>
      </c>
      <c r="Z34" s="736">
        <v>116.203</v>
      </c>
      <c r="AA34" s="60">
        <v>90.751999999999995</v>
      </c>
      <c r="AB34" s="739">
        <v>27.149000000000001</v>
      </c>
      <c r="AC34" s="738">
        <v>234.10399999999998</v>
      </c>
      <c r="AD34" s="223">
        <v>706.71900000000005</v>
      </c>
      <c r="AE34" s="736">
        <v>16.068999999999999</v>
      </c>
      <c r="AF34" s="737">
        <v>8.3239999999999998</v>
      </c>
      <c r="AG34" s="738">
        <v>22.367000000000001</v>
      </c>
      <c r="AH34" s="737">
        <v>46.760000000000005</v>
      </c>
      <c r="AI34" s="223">
        <v>753.47900000000004</v>
      </c>
      <c r="AJ34" s="736">
        <v>87.69</v>
      </c>
      <c r="AK34" s="737">
        <v>118.803</v>
      </c>
      <c r="AL34" s="738">
        <v>152.34100000000001</v>
      </c>
      <c r="AM34" s="737">
        <v>358.834</v>
      </c>
      <c r="AN34" s="223">
        <v>1112.3130000000001</v>
      </c>
      <c r="AO34" s="736">
        <v>166.03299999999999</v>
      </c>
      <c r="AP34" s="737">
        <v>145.494</v>
      </c>
      <c r="AQ34" s="738">
        <v>149.50200000000001</v>
      </c>
      <c r="AR34" s="738">
        <v>461.029</v>
      </c>
      <c r="AS34" s="736">
        <v>125.343</v>
      </c>
      <c r="AT34" s="60">
        <v>95.290999999999997</v>
      </c>
      <c r="AU34" s="739">
        <v>24.166</v>
      </c>
      <c r="AV34" s="738">
        <v>244.8</v>
      </c>
      <c r="AW34" s="223">
        <v>705.82899999999995</v>
      </c>
      <c r="AX34" s="736">
        <v>12.596</v>
      </c>
      <c r="AY34" s="737">
        <v>8.7639999999999993</v>
      </c>
      <c r="AZ34" s="738">
        <v>22.917999999999999</v>
      </c>
      <c r="BA34" s="737">
        <v>44.277999999999999</v>
      </c>
      <c r="BB34" s="223">
        <v>750.10699999999997</v>
      </c>
      <c r="BC34" s="736">
        <v>84.730999999999995</v>
      </c>
      <c r="BD34" s="737">
        <v>107.069</v>
      </c>
      <c r="BE34" s="738">
        <v>133.66</v>
      </c>
      <c r="BF34" s="738">
        <v>325.46000000000004</v>
      </c>
      <c r="BG34" s="738">
        <f t="shared" si="0"/>
        <v>-33.373999999999967</v>
      </c>
      <c r="BH34" s="631">
        <f t="shared" si="1"/>
        <v>-9.3006794227971618E-2</v>
      </c>
      <c r="BI34" s="738">
        <v>1075.567</v>
      </c>
      <c r="BJ34" s="670">
        <f t="shared" si="2"/>
        <v>-36.746000000000095</v>
      </c>
      <c r="BK34" s="631">
        <f t="shared" si="3"/>
        <v>-3.3035665320822548E-2</v>
      </c>
      <c r="BL34" s="736">
        <v>158.75200000000001</v>
      </c>
      <c r="BM34" s="737">
        <v>124.593</v>
      </c>
      <c r="BN34" s="738">
        <v>130.37899999999999</v>
      </c>
      <c r="BO34" s="286">
        <v>413.72400000000005</v>
      </c>
      <c r="BP34" s="736">
        <v>102.86199999999999</v>
      </c>
      <c r="BQ34" s="737">
        <v>85.366</v>
      </c>
      <c r="BR34" s="738">
        <v>31.08</v>
      </c>
      <c r="BS34" s="964">
        <v>219.30799999999999</v>
      </c>
      <c r="BT34" s="964">
        <f t="shared" si="4"/>
        <v>-25.492000000000019</v>
      </c>
      <c r="BU34" s="759">
        <f t="shared" si="5"/>
        <v>-0.10413398692810465</v>
      </c>
      <c r="BV34" s="973">
        <v>633.03200000000004</v>
      </c>
      <c r="BW34" s="974">
        <f t="shared" si="6"/>
        <v>-72.796999999999912</v>
      </c>
      <c r="BX34" s="631">
        <f t="shared" si="7"/>
        <v>-0.10313687876241967</v>
      </c>
      <c r="BY34" s="223">
        <v>14.461</v>
      </c>
      <c r="BZ34" s="223">
        <v>9.5510000000000002</v>
      </c>
      <c r="CA34" s="723">
        <f t="shared" si="8"/>
        <v>0.78700000000000081</v>
      </c>
      <c r="CB34" s="631">
        <f t="shared" si="9"/>
        <v>8.9799178457325518E-2</v>
      </c>
      <c r="CC34" s="223">
        <v>20.427</v>
      </c>
      <c r="CD34" s="723">
        <f t="shared" si="10"/>
        <v>-2.4909999999999997</v>
      </c>
      <c r="CE34" s="631">
        <f t="shared" si="11"/>
        <v>-0.10869185792826598</v>
      </c>
      <c r="CF34" s="223">
        <v>44.408999999999999</v>
      </c>
      <c r="CG34" s="723">
        <f t="shared" si="12"/>
        <v>0.13100000000000023</v>
      </c>
      <c r="CH34" s="631">
        <f t="shared" si="13"/>
        <v>2.9585798816568099E-3</v>
      </c>
      <c r="CI34" s="223">
        <v>677.44100000000003</v>
      </c>
      <c r="CJ34" s="723">
        <f t="shared" si="14"/>
        <v>-72.66599999999994</v>
      </c>
      <c r="CK34" s="631">
        <f t="shared" si="15"/>
        <v>-9.6874179283755441E-2</v>
      </c>
      <c r="CL34" s="223">
        <v>62.845999999999997</v>
      </c>
      <c r="CM34" s="723">
        <f t="shared" si="16"/>
        <v>-21.884999999999998</v>
      </c>
      <c r="CN34" s="631">
        <f t="shared" si="17"/>
        <v>-0.25828799376851447</v>
      </c>
      <c r="CO34" s="223">
        <v>87.382999999999996</v>
      </c>
      <c r="CP34" s="723">
        <f t="shared" si="18"/>
        <v>-19.686000000000007</v>
      </c>
      <c r="CQ34" s="631">
        <f t="shared" si="19"/>
        <v>-0.1838627427173132</v>
      </c>
      <c r="CR34" s="223">
        <v>111.74</v>
      </c>
      <c r="CS34" s="723">
        <f t="shared" si="20"/>
        <v>-21.92</v>
      </c>
      <c r="CT34" s="631">
        <f t="shared" si="21"/>
        <v>-0.16399820439922191</v>
      </c>
      <c r="CU34" s="223">
        <v>261.96899999999999</v>
      </c>
      <c r="CV34" s="723">
        <f t="shared" si="22"/>
        <v>-63.491000000000042</v>
      </c>
      <c r="CW34" s="631">
        <f t="shared" si="23"/>
        <v>-0.19508080870153024</v>
      </c>
      <c r="CX34" s="223">
        <v>939.49099999999999</v>
      </c>
      <c r="CY34" s="723">
        <f t="shared" si="24"/>
        <v>-136.07600000000002</v>
      </c>
      <c r="CZ34" s="631">
        <f t="shared" si="25"/>
        <v>-0.12651559596008433</v>
      </c>
      <c r="DA34" s="223">
        <v>123.104</v>
      </c>
      <c r="DB34" s="723">
        <f t="shared" si="26"/>
        <v>-35.64800000000001</v>
      </c>
      <c r="DC34" s="631">
        <f t="shared" si="27"/>
        <v>-0.2245515017133643</v>
      </c>
      <c r="DD34" s="223">
        <v>98.441000000000003</v>
      </c>
      <c r="DE34" s="723">
        <f t="shared" si="28"/>
        <v>-26.152000000000001</v>
      </c>
      <c r="DF34" s="631">
        <f t="shared" si="29"/>
        <v>-0.20989943255239057</v>
      </c>
      <c r="DG34" s="223">
        <v>106.331</v>
      </c>
      <c r="DH34" s="723">
        <f t="shared" si="30"/>
        <v>-24.047999999999988</v>
      </c>
      <c r="DI34" s="631">
        <f t="shared" si="31"/>
        <v>-0.18444688178310917</v>
      </c>
      <c r="DJ34" s="285">
        <v>327.87600000000003</v>
      </c>
      <c r="DK34" s="723">
        <f t="shared" si="32"/>
        <v>-85.848000000000013</v>
      </c>
      <c r="DL34" s="631">
        <f t="shared" si="33"/>
        <v>-0.2075006526089857</v>
      </c>
      <c r="DM34" s="223">
        <v>91.078999999999994</v>
      </c>
      <c r="DN34" s="723">
        <f t="shared" si="34"/>
        <v>-11.783000000000001</v>
      </c>
      <c r="DO34" s="631">
        <f t="shared" si="35"/>
        <v>-0.11455153506639966</v>
      </c>
      <c r="DP34" s="223">
        <v>71.391999999999996</v>
      </c>
      <c r="DQ34" s="723">
        <f t="shared" si="36"/>
        <v>-13.974000000000004</v>
      </c>
      <c r="DR34" s="631">
        <f t="shared" si="37"/>
        <v>-0.16369514795117499</v>
      </c>
      <c r="DS34" s="223">
        <v>14.327999999999999</v>
      </c>
      <c r="DT34" s="723">
        <f t="shared" si="38"/>
        <v>-16.751999999999999</v>
      </c>
      <c r="DU34" s="631">
        <f t="shared" si="39"/>
        <v>-0.53899613899613896</v>
      </c>
      <c r="DV34" s="223">
        <v>176.79900000000001</v>
      </c>
      <c r="DW34" s="723">
        <f t="shared" si="40"/>
        <v>-42.508999999999986</v>
      </c>
      <c r="DX34" s="631">
        <f t="shared" si="41"/>
        <v>-0.19383241833403245</v>
      </c>
      <c r="DY34" s="223">
        <v>504.67500000000007</v>
      </c>
      <c r="DZ34" s="723">
        <f t="shared" si="42"/>
        <v>-128.35699999999997</v>
      </c>
      <c r="EA34" s="631">
        <f t="shared" si="43"/>
        <v>-0.2027654210213701</v>
      </c>
    </row>
    <row r="35" spans="1:131" x14ac:dyDescent="0.25">
      <c r="A35" s="59" t="s">
        <v>114</v>
      </c>
      <c r="C35" s="736"/>
      <c r="D35" s="737">
        <v>0.24199999999999999</v>
      </c>
      <c r="E35" s="738">
        <v>0.22900000000000001</v>
      </c>
      <c r="F35" s="738">
        <v>0.47099999999999997</v>
      </c>
      <c r="G35" s="736">
        <v>0.19800000000000001</v>
      </c>
      <c r="H35" s="60">
        <v>0.16900000000000001</v>
      </c>
      <c r="I35" s="739">
        <v>7.1999999999999995E-2</v>
      </c>
      <c r="J35" s="738">
        <v>0.439</v>
      </c>
      <c r="K35" s="223">
        <v>0.90999999999999992</v>
      </c>
      <c r="L35" s="736">
        <v>4.4999999999999998E-2</v>
      </c>
      <c r="M35" s="737">
        <v>2.5999999999999999E-2</v>
      </c>
      <c r="N35" s="738">
        <v>4.8000000000000001E-2</v>
      </c>
      <c r="O35" s="737">
        <v>0.11899999999999999</v>
      </c>
      <c r="P35" s="223">
        <v>1.0289999999999999</v>
      </c>
      <c r="Q35" s="736">
        <v>0.161</v>
      </c>
      <c r="R35" s="737">
        <v>0.20699999999999999</v>
      </c>
      <c r="S35" s="738">
        <v>0.26700000000000002</v>
      </c>
      <c r="T35" s="737">
        <v>0.63500000000000001</v>
      </c>
      <c r="U35" s="223">
        <v>1.6639999999999999</v>
      </c>
      <c r="V35" s="736">
        <v>0.27100000000000002</v>
      </c>
      <c r="W35" s="737">
        <v>0.25900000000000001</v>
      </c>
      <c r="X35" s="738">
        <v>0.252</v>
      </c>
      <c r="Y35" s="738">
        <v>0.78200000000000003</v>
      </c>
      <c r="Z35" s="736">
        <v>0.33</v>
      </c>
      <c r="AA35" s="60">
        <v>0.29399999999999998</v>
      </c>
      <c r="AB35" s="739">
        <v>7.1999999999999995E-2</v>
      </c>
      <c r="AC35" s="738">
        <v>0.69599999999999995</v>
      </c>
      <c r="AD35" s="223">
        <v>1.478</v>
      </c>
      <c r="AE35" s="736">
        <v>8.5999999999999993E-2</v>
      </c>
      <c r="AF35" s="737">
        <v>4.9000000000000002E-2</v>
      </c>
      <c r="AG35" s="738">
        <v>4.3999999999999997E-2</v>
      </c>
      <c r="AH35" s="737">
        <v>0.17899999999999999</v>
      </c>
      <c r="AI35" s="223">
        <v>1.657</v>
      </c>
      <c r="AJ35" s="736">
        <v>0.152</v>
      </c>
      <c r="AK35" s="737">
        <v>0.20499999999999999</v>
      </c>
      <c r="AL35" s="738">
        <v>0.18</v>
      </c>
      <c r="AM35" s="737">
        <v>0.53700000000000003</v>
      </c>
      <c r="AN35" s="223">
        <v>2.194</v>
      </c>
      <c r="AO35" s="736">
        <v>0.27100000000000002</v>
      </c>
      <c r="AP35" s="737">
        <v>0.249</v>
      </c>
      <c r="AQ35" s="738">
        <v>0.2</v>
      </c>
      <c r="AR35" s="738">
        <v>0.72</v>
      </c>
      <c r="AS35" s="736">
        <v>0.22</v>
      </c>
      <c r="AT35" s="60">
        <v>0.17299999999999999</v>
      </c>
      <c r="AU35" s="739">
        <v>0</v>
      </c>
      <c r="AV35" s="738">
        <v>0.39300000000000002</v>
      </c>
      <c r="AW35" s="223">
        <v>1.113</v>
      </c>
      <c r="AX35" s="736">
        <v>3.6999999999999998E-2</v>
      </c>
      <c r="AY35" s="737">
        <v>3.4000000000000002E-2</v>
      </c>
      <c r="AZ35" s="738">
        <v>0</v>
      </c>
      <c r="BA35" s="737">
        <v>7.1000000000000008E-2</v>
      </c>
      <c r="BB35" s="223">
        <v>1.1839999999999999</v>
      </c>
      <c r="BC35" s="736">
        <v>0.14499999999999999</v>
      </c>
      <c r="BD35" s="737">
        <v>0.191</v>
      </c>
      <c r="BE35" s="738">
        <v>0.22500000000000001</v>
      </c>
      <c r="BF35" s="738">
        <v>0.56099999999999994</v>
      </c>
      <c r="BG35" s="738">
        <f t="shared" si="0"/>
        <v>2.399999999999991E-2</v>
      </c>
      <c r="BH35" s="631">
        <f t="shared" si="1"/>
        <v>4.4692737430167426E-2</v>
      </c>
      <c r="BI35" s="738">
        <v>1.7449999999999999</v>
      </c>
      <c r="BJ35" s="670">
        <f t="shared" si="2"/>
        <v>-0.44900000000000007</v>
      </c>
      <c r="BK35" s="631">
        <f t="shared" si="3"/>
        <v>-0.20464904284412036</v>
      </c>
      <c r="BL35" s="736">
        <v>0.24299999999999999</v>
      </c>
      <c r="BM35" s="737">
        <v>0.19400000000000001</v>
      </c>
      <c r="BN35" s="738">
        <v>0.217</v>
      </c>
      <c r="BO35" s="286">
        <v>0.65400000000000003</v>
      </c>
      <c r="BP35" s="736">
        <v>0.20799999999999999</v>
      </c>
      <c r="BQ35" s="737">
        <v>0.17299999999999999</v>
      </c>
      <c r="BR35" s="738">
        <v>9.5000000000000001E-2</v>
      </c>
      <c r="BS35" s="964">
        <v>0.47599999999999998</v>
      </c>
      <c r="BT35" s="964">
        <f t="shared" si="4"/>
        <v>8.2999999999999963E-2</v>
      </c>
      <c r="BU35" s="759">
        <f t="shared" si="5"/>
        <v>0.21119592875318055</v>
      </c>
      <c r="BV35" s="973">
        <v>1.1299999999999999</v>
      </c>
      <c r="BW35" s="974">
        <f t="shared" si="6"/>
        <v>1.6999999999999904E-2</v>
      </c>
      <c r="BX35" s="631">
        <f t="shared" si="7"/>
        <v>1.5274034141958584E-2</v>
      </c>
      <c r="BY35" s="223">
        <v>0.03</v>
      </c>
      <c r="BZ35" s="223">
        <v>0.03</v>
      </c>
      <c r="CA35" s="723">
        <f t="shared" si="8"/>
        <v>-4.0000000000000036E-3</v>
      </c>
      <c r="CB35" s="631">
        <f t="shared" si="9"/>
        <v>-0.11764705882352951</v>
      </c>
      <c r="CC35" s="223">
        <v>5.0999999999999997E-2</v>
      </c>
      <c r="CD35" s="723">
        <f t="shared" si="10"/>
        <v>5.0999999999999997E-2</v>
      </c>
      <c r="CE35" s="631" t="e">
        <f t="shared" si="11"/>
        <v>#DIV/0!</v>
      </c>
      <c r="CF35" s="223">
        <v>0.11099999999999999</v>
      </c>
      <c r="CG35" s="723">
        <f t="shared" si="12"/>
        <v>3.999999999999998E-2</v>
      </c>
      <c r="CH35" s="631">
        <f t="shared" si="13"/>
        <v>0.56338028169014054</v>
      </c>
      <c r="CI35" s="223">
        <v>1.2409999999999999</v>
      </c>
      <c r="CJ35" s="723">
        <f t="shared" si="14"/>
        <v>5.699999999999994E-2</v>
      </c>
      <c r="CK35" s="631">
        <f t="shared" si="15"/>
        <v>4.8141891891891844E-2</v>
      </c>
      <c r="CL35" s="223">
        <v>0.10299999999999999</v>
      </c>
      <c r="CM35" s="723">
        <f t="shared" si="16"/>
        <v>-4.1999999999999996E-2</v>
      </c>
      <c r="CN35" s="631">
        <f t="shared" si="17"/>
        <v>-0.28965517241379307</v>
      </c>
      <c r="CO35" s="223">
        <v>0.13600000000000001</v>
      </c>
      <c r="CP35" s="723">
        <f t="shared" si="18"/>
        <v>-5.4999999999999993E-2</v>
      </c>
      <c r="CQ35" s="631">
        <f t="shared" si="19"/>
        <v>-0.28795811518324604</v>
      </c>
      <c r="CR35" s="223">
        <v>0.184</v>
      </c>
      <c r="CS35" s="723">
        <f t="shared" si="20"/>
        <v>-4.1000000000000009E-2</v>
      </c>
      <c r="CT35" s="631">
        <f t="shared" si="21"/>
        <v>-0.18222222222222226</v>
      </c>
      <c r="CU35" s="223">
        <v>0.42299999999999999</v>
      </c>
      <c r="CV35" s="723">
        <f t="shared" si="22"/>
        <v>-0.13799999999999996</v>
      </c>
      <c r="CW35" s="631">
        <f t="shared" si="23"/>
        <v>-0.24598930481283418</v>
      </c>
      <c r="CX35" s="223">
        <v>1.6639999999999999</v>
      </c>
      <c r="CY35" s="723">
        <f t="shared" si="24"/>
        <v>-8.0999999999999961E-2</v>
      </c>
      <c r="CZ35" s="631">
        <f t="shared" si="25"/>
        <v>-4.6418338108882504E-2</v>
      </c>
      <c r="DA35" s="223">
        <v>0.246</v>
      </c>
      <c r="DB35" s="723">
        <f t="shared" si="26"/>
        <v>3.0000000000000027E-3</v>
      </c>
      <c r="DC35" s="631">
        <f t="shared" si="27"/>
        <v>1.234567901234569E-2</v>
      </c>
      <c r="DD35" s="223">
        <v>0.23499999999999999</v>
      </c>
      <c r="DE35" s="723">
        <f t="shared" si="28"/>
        <v>4.0999999999999981E-2</v>
      </c>
      <c r="DF35" s="631">
        <f t="shared" si="29"/>
        <v>0.2113402061855669</v>
      </c>
      <c r="DG35" s="223">
        <v>0.24</v>
      </c>
      <c r="DH35" s="723">
        <f t="shared" si="30"/>
        <v>2.2999999999999993E-2</v>
      </c>
      <c r="DI35" s="631">
        <f t="shared" si="31"/>
        <v>0.10599078341013822</v>
      </c>
      <c r="DJ35" s="285">
        <v>0.72099999999999997</v>
      </c>
      <c r="DK35" s="723">
        <f t="shared" si="32"/>
        <v>6.6999999999999948E-2</v>
      </c>
      <c r="DL35" s="631">
        <f t="shared" si="33"/>
        <v>0.10244648318042805</v>
      </c>
      <c r="DM35" s="223">
        <v>0.22</v>
      </c>
      <c r="DN35" s="723">
        <f t="shared" si="34"/>
        <v>1.2000000000000011E-2</v>
      </c>
      <c r="DO35" s="631">
        <f t="shared" si="35"/>
        <v>5.7692307692307744E-2</v>
      </c>
      <c r="DP35" s="223">
        <v>0.16200000000000001</v>
      </c>
      <c r="DQ35" s="723">
        <f t="shared" si="36"/>
        <v>-1.0999999999999982E-2</v>
      </c>
      <c r="DR35" s="631">
        <f t="shared" si="37"/>
        <v>-6.3583815028901633E-2</v>
      </c>
      <c r="DS35" s="223">
        <v>4.4999999999999998E-2</v>
      </c>
      <c r="DT35" s="723">
        <f t="shared" si="38"/>
        <v>-0.05</v>
      </c>
      <c r="DU35" s="631">
        <f t="shared" si="39"/>
        <v>-0.52631578947368418</v>
      </c>
      <c r="DV35" s="223">
        <v>0.42699999999999999</v>
      </c>
      <c r="DW35" s="723">
        <f t="shared" si="40"/>
        <v>-4.8999999999999988E-2</v>
      </c>
      <c r="DX35" s="631">
        <f t="shared" si="41"/>
        <v>-0.10294117647058822</v>
      </c>
      <c r="DY35" s="223">
        <v>1.1479999999999999</v>
      </c>
      <c r="DZ35" s="723">
        <f t="shared" si="42"/>
        <v>1.8000000000000016E-2</v>
      </c>
      <c r="EA35" s="631">
        <f t="shared" si="43"/>
        <v>1.5929203539823026E-2</v>
      </c>
    </row>
    <row r="36" spans="1:131" x14ac:dyDescent="0.25">
      <c r="A36" s="59" t="s">
        <v>63</v>
      </c>
      <c r="B36" s="271">
        <v>4.5999999999999999E-2</v>
      </c>
      <c r="C36" s="736">
        <v>0</v>
      </c>
      <c r="D36" s="737"/>
      <c r="E36" s="738"/>
      <c r="F36" s="738">
        <v>0</v>
      </c>
      <c r="G36" s="736"/>
      <c r="H36" s="737"/>
      <c r="I36" s="739">
        <v>3.5000000000000003E-2</v>
      </c>
      <c r="J36" s="738">
        <v>3.5000000000000003E-2</v>
      </c>
      <c r="K36" s="223">
        <v>3.5000000000000003E-2</v>
      </c>
      <c r="L36" s="736"/>
      <c r="M36" s="737"/>
      <c r="N36" s="738">
        <v>0</v>
      </c>
      <c r="O36" s="737">
        <v>0</v>
      </c>
      <c r="P36" s="223">
        <v>3.5000000000000003E-2</v>
      </c>
      <c r="Q36" s="736"/>
      <c r="R36" s="737">
        <v>0</v>
      </c>
      <c r="S36" s="738">
        <v>0</v>
      </c>
      <c r="T36" s="737">
        <v>0</v>
      </c>
      <c r="U36" s="223">
        <v>3.5000000000000003E-2</v>
      </c>
      <c r="V36" s="736">
        <v>0</v>
      </c>
      <c r="W36" s="737">
        <v>0</v>
      </c>
      <c r="X36" s="738"/>
      <c r="Y36" s="738">
        <v>0</v>
      </c>
      <c r="Z36" s="736"/>
      <c r="AA36" s="737"/>
      <c r="AB36" s="739">
        <v>4.5999999999999999E-2</v>
      </c>
      <c r="AC36" s="738">
        <v>4.5999999999999999E-2</v>
      </c>
      <c r="AD36" s="223">
        <v>4.5999999999999999E-2</v>
      </c>
      <c r="AE36" s="736"/>
      <c r="AF36" s="737"/>
      <c r="AG36" s="738"/>
      <c r="AH36" s="737">
        <v>0</v>
      </c>
      <c r="AI36" s="223">
        <v>4.5999999999999999E-2</v>
      </c>
      <c r="AJ36" s="736"/>
      <c r="AK36" s="737"/>
      <c r="AL36" s="738"/>
      <c r="AM36" s="737">
        <v>0</v>
      </c>
      <c r="AN36" s="223">
        <v>4.5999999999999999E-2</v>
      </c>
      <c r="AO36" s="736">
        <v>0</v>
      </c>
      <c r="AP36" s="737">
        <v>0</v>
      </c>
      <c r="AQ36" s="738">
        <v>0</v>
      </c>
      <c r="AR36" s="738">
        <v>0</v>
      </c>
      <c r="AS36" s="736"/>
      <c r="AT36" s="737"/>
      <c r="AU36" s="739"/>
      <c r="AV36" s="738">
        <v>0</v>
      </c>
      <c r="AW36" s="223">
        <v>0</v>
      </c>
      <c r="AX36" s="736">
        <v>0</v>
      </c>
      <c r="AY36" s="737"/>
      <c r="AZ36" s="738">
        <v>0</v>
      </c>
      <c r="BA36" s="737">
        <v>0</v>
      </c>
      <c r="BB36" s="223">
        <v>0</v>
      </c>
      <c r="BC36" s="736">
        <v>0</v>
      </c>
      <c r="BD36" s="737"/>
      <c r="BE36" s="738"/>
      <c r="BF36" s="738">
        <v>0</v>
      </c>
      <c r="BG36" s="738">
        <f t="shared" si="0"/>
        <v>0</v>
      </c>
      <c r="BH36" s="631" t="e">
        <f t="shared" si="1"/>
        <v>#DIV/0!</v>
      </c>
      <c r="BI36" s="738">
        <v>0</v>
      </c>
      <c r="BJ36" s="670">
        <f t="shared" si="2"/>
        <v>-4.5999999999999999E-2</v>
      </c>
      <c r="BK36" s="631">
        <f t="shared" si="3"/>
        <v>-1</v>
      </c>
      <c r="BL36" s="736"/>
      <c r="BM36" s="737">
        <v>0</v>
      </c>
      <c r="BN36" s="738"/>
      <c r="BO36" s="286">
        <v>0</v>
      </c>
      <c r="BP36" s="736"/>
      <c r="BQ36" s="737"/>
      <c r="BR36" s="738"/>
      <c r="BS36" s="964">
        <v>0</v>
      </c>
      <c r="BT36" s="964">
        <f t="shared" si="4"/>
        <v>0</v>
      </c>
      <c r="BU36" s="759" t="e">
        <f t="shared" si="5"/>
        <v>#DIV/0!</v>
      </c>
      <c r="BV36" s="973">
        <v>0</v>
      </c>
      <c r="BW36" s="974">
        <f t="shared" si="6"/>
        <v>0</v>
      </c>
      <c r="BX36" s="631" t="e">
        <f t="shared" si="7"/>
        <v>#DIV/0!</v>
      </c>
      <c r="BY36" s="223">
        <v>0</v>
      </c>
      <c r="BZ36" s="223"/>
      <c r="CA36" s="723">
        <f t="shared" si="8"/>
        <v>0</v>
      </c>
      <c r="CB36" s="631" t="e">
        <f t="shared" si="9"/>
        <v>#DIV/0!</v>
      </c>
      <c r="CC36" s="223">
        <v>0</v>
      </c>
      <c r="CD36" s="723">
        <f t="shared" si="10"/>
        <v>0</v>
      </c>
      <c r="CE36" s="631" t="e">
        <f t="shared" si="11"/>
        <v>#DIV/0!</v>
      </c>
      <c r="CF36" s="223">
        <v>0</v>
      </c>
      <c r="CG36" s="723">
        <f t="shared" si="12"/>
        <v>0</v>
      </c>
      <c r="CH36" s="631" t="e">
        <f t="shared" si="13"/>
        <v>#DIV/0!</v>
      </c>
      <c r="CI36" s="223">
        <v>0</v>
      </c>
      <c r="CJ36" s="723">
        <f t="shared" si="14"/>
        <v>0</v>
      </c>
      <c r="CK36" s="631" t="e">
        <f t="shared" si="15"/>
        <v>#DIV/0!</v>
      </c>
      <c r="CL36" s="223">
        <v>0</v>
      </c>
      <c r="CM36" s="723">
        <f t="shared" si="16"/>
        <v>0</v>
      </c>
      <c r="CN36" s="631" t="e">
        <f t="shared" si="17"/>
        <v>#DIV/0!</v>
      </c>
      <c r="CO36" s="223">
        <v>0</v>
      </c>
      <c r="CP36" s="723">
        <f t="shared" si="18"/>
        <v>0</v>
      </c>
      <c r="CQ36" s="631" t="e">
        <f t="shared" si="19"/>
        <v>#DIV/0!</v>
      </c>
      <c r="CR36" s="223">
        <v>0</v>
      </c>
      <c r="CS36" s="723">
        <f t="shared" si="20"/>
        <v>0</v>
      </c>
      <c r="CT36" s="631" t="e">
        <f t="shared" si="21"/>
        <v>#DIV/0!</v>
      </c>
      <c r="CU36" s="223">
        <v>0</v>
      </c>
      <c r="CV36" s="723">
        <f t="shared" si="22"/>
        <v>0</v>
      </c>
      <c r="CW36" s="631" t="e">
        <f t="shared" si="23"/>
        <v>#DIV/0!</v>
      </c>
      <c r="CX36" s="223">
        <v>0</v>
      </c>
      <c r="CY36" s="723">
        <f t="shared" si="24"/>
        <v>0</v>
      </c>
      <c r="CZ36" s="631" t="e">
        <f t="shared" si="25"/>
        <v>#DIV/0!</v>
      </c>
      <c r="DA36" s="223"/>
      <c r="DB36" s="723">
        <f t="shared" si="26"/>
        <v>0</v>
      </c>
      <c r="DC36" s="631" t="e">
        <f t="shared" si="27"/>
        <v>#DIV/0!</v>
      </c>
      <c r="DD36" s="223"/>
      <c r="DE36" s="723">
        <f t="shared" si="28"/>
        <v>0</v>
      </c>
      <c r="DF36" s="631" t="e">
        <f t="shared" si="29"/>
        <v>#DIV/0!</v>
      </c>
      <c r="DG36" s="223"/>
      <c r="DH36" s="723">
        <f t="shared" si="30"/>
        <v>0</v>
      </c>
      <c r="DI36" s="631" t="e">
        <f t="shared" si="31"/>
        <v>#DIV/0!</v>
      </c>
      <c r="DJ36" s="285">
        <v>0</v>
      </c>
      <c r="DK36" s="723">
        <f t="shared" si="32"/>
        <v>0</v>
      </c>
      <c r="DL36" s="631" t="e">
        <f t="shared" si="33"/>
        <v>#DIV/0!</v>
      </c>
      <c r="DM36" s="223"/>
      <c r="DN36" s="723">
        <f t="shared" si="34"/>
        <v>0</v>
      </c>
      <c r="DO36" s="631" t="e">
        <f t="shared" si="35"/>
        <v>#DIV/0!</v>
      </c>
      <c r="DP36" s="223"/>
      <c r="DQ36" s="723">
        <f t="shared" si="36"/>
        <v>0</v>
      </c>
      <c r="DR36" s="631" t="e">
        <f t="shared" si="37"/>
        <v>#DIV/0!</v>
      </c>
      <c r="DS36" s="223"/>
      <c r="DT36" s="723">
        <f t="shared" si="38"/>
        <v>0</v>
      </c>
      <c r="DU36" s="631" t="e">
        <f t="shared" si="39"/>
        <v>#DIV/0!</v>
      </c>
      <c r="DV36" s="223">
        <v>0</v>
      </c>
      <c r="DW36" s="723">
        <f t="shared" si="40"/>
        <v>0</v>
      </c>
      <c r="DX36" s="631" t="e">
        <f t="shared" si="41"/>
        <v>#DIV/0!</v>
      </c>
      <c r="DY36" s="223">
        <v>0</v>
      </c>
      <c r="DZ36" s="723">
        <f t="shared" si="42"/>
        <v>0</v>
      </c>
      <c r="EA36" s="631" t="e">
        <f t="shared" si="43"/>
        <v>#DIV/0!</v>
      </c>
    </row>
    <row r="37" spans="1:131" x14ac:dyDescent="0.25">
      <c r="A37" s="58" t="s">
        <v>35</v>
      </c>
      <c r="B37" s="270">
        <v>11.7</v>
      </c>
      <c r="C37" s="736">
        <v>2.4472999999999998</v>
      </c>
      <c r="D37" s="737">
        <v>2.0893000000000002</v>
      </c>
      <c r="E37" s="738">
        <v>2.1261329999999998</v>
      </c>
      <c r="F37" s="738">
        <v>6.6627329999999994</v>
      </c>
      <c r="G37" s="736">
        <v>1.5833999999999999</v>
      </c>
      <c r="H37" s="737">
        <v>0.91400000000000003</v>
      </c>
      <c r="I37" s="738">
        <v>1.03</v>
      </c>
      <c r="J37" s="738">
        <v>3.5274000000000001</v>
      </c>
      <c r="K37" s="223">
        <v>10.190132999999999</v>
      </c>
      <c r="L37" s="736">
        <v>0.53120000000000001</v>
      </c>
      <c r="M37" s="737">
        <v>0.56899999999999995</v>
      </c>
      <c r="N37" s="738">
        <v>2.7389000000000001</v>
      </c>
      <c r="O37" s="737">
        <v>3.8391000000000002</v>
      </c>
      <c r="P37" s="223">
        <v>14.029233</v>
      </c>
      <c r="Q37" s="736">
        <v>4.1363289999999999</v>
      </c>
      <c r="R37" s="737">
        <v>7.4486999999999997</v>
      </c>
      <c r="S37" s="738">
        <v>9.6679999999999993</v>
      </c>
      <c r="T37" s="737">
        <v>21.253028999999998</v>
      </c>
      <c r="U37" s="223">
        <v>36.299999999999997</v>
      </c>
      <c r="V37" s="736">
        <v>10.316800000000001</v>
      </c>
      <c r="W37" s="737">
        <v>9.4877000000000002</v>
      </c>
      <c r="X37" s="738">
        <v>8.7999069999999993</v>
      </c>
      <c r="Y37" s="738">
        <v>28.604407000000002</v>
      </c>
      <c r="Z37" s="736">
        <v>6.1302000000000003</v>
      </c>
      <c r="AA37" s="737">
        <v>4.2889999999999997</v>
      </c>
      <c r="AB37" s="738">
        <v>1.6339999999999999</v>
      </c>
      <c r="AC37" s="738">
        <v>12.0532</v>
      </c>
      <c r="AD37" s="223">
        <v>40.657606999999999</v>
      </c>
      <c r="AE37" s="736">
        <v>0.44309999999999999</v>
      </c>
      <c r="AF37" s="737">
        <v>3.5999999999999997E-2</v>
      </c>
      <c r="AG37" s="738">
        <v>2.4881000000000002</v>
      </c>
      <c r="AH37" s="737">
        <v>2.9672000000000001</v>
      </c>
      <c r="AI37" s="223">
        <v>43.624806999999997</v>
      </c>
      <c r="AJ37" s="736">
        <v>5.5638459999999998</v>
      </c>
      <c r="AK37" s="737">
        <v>6.9295999999999998</v>
      </c>
      <c r="AL37" s="738">
        <v>9.8119999999999994</v>
      </c>
      <c r="AM37" s="737">
        <v>22.305445999999996</v>
      </c>
      <c r="AN37" s="223">
        <v>65.930252999999993</v>
      </c>
      <c r="AO37" s="736">
        <v>10.424942326431776</v>
      </c>
      <c r="AP37" s="737">
        <v>10.3849</v>
      </c>
      <c r="AQ37" s="738">
        <v>9.6263000000000005</v>
      </c>
      <c r="AR37" s="738">
        <v>30.436142326431778</v>
      </c>
      <c r="AS37" s="736">
        <v>6.6700999999999997</v>
      </c>
      <c r="AT37" s="737">
        <v>4.6405000000000003</v>
      </c>
      <c r="AU37" s="738">
        <v>1.4278999999999999</v>
      </c>
      <c r="AV37" s="738">
        <v>12.7385</v>
      </c>
      <c r="AW37" s="223">
        <v>43.17464232643178</v>
      </c>
      <c r="AX37" s="736">
        <v>0.48649999999999999</v>
      </c>
      <c r="AY37" s="737">
        <v>2.4199999999999999E-2</v>
      </c>
      <c r="AZ37" s="738">
        <v>2.036</v>
      </c>
      <c r="BA37" s="737">
        <v>2.5467</v>
      </c>
      <c r="BB37" s="223">
        <v>45.721342326431781</v>
      </c>
      <c r="BC37" s="736">
        <v>7.4413999999999998</v>
      </c>
      <c r="BD37" s="737">
        <v>8.5502000000000002</v>
      </c>
      <c r="BE37" s="738">
        <v>10.053000000000001</v>
      </c>
      <c r="BF37" s="738">
        <v>26.044600000000003</v>
      </c>
      <c r="BG37" s="738">
        <f t="shared" si="0"/>
        <v>3.7391540000000063</v>
      </c>
      <c r="BH37" s="631">
        <f t="shared" si="1"/>
        <v>0.16763412845454903</v>
      </c>
      <c r="BI37" s="738">
        <v>71.765942326431784</v>
      </c>
      <c r="BJ37" s="670">
        <f t="shared" si="2"/>
        <v>5.8356893264317904</v>
      </c>
      <c r="BK37" s="631">
        <f t="shared" si="3"/>
        <v>8.8513073450996627E-2</v>
      </c>
      <c r="BL37" s="736">
        <v>11.724</v>
      </c>
      <c r="BM37" s="737">
        <v>8.6240000000000006</v>
      </c>
      <c r="BN37" s="738">
        <v>10.173999999999999</v>
      </c>
      <c r="BO37" s="286">
        <v>30.521999999999998</v>
      </c>
      <c r="BP37" s="736">
        <v>7.3491514156681701</v>
      </c>
      <c r="BQ37" s="737">
        <v>5.7050000000000001</v>
      </c>
      <c r="BR37" s="738">
        <v>2.056</v>
      </c>
      <c r="BS37" s="964">
        <v>15.11015141566817</v>
      </c>
      <c r="BT37" s="964">
        <f t="shared" si="4"/>
        <v>2.3716514156681701</v>
      </c>
      <c r="BU37" s="759">
        <f t="shared" si="5"/>
        <v>0.18617980261947403</v>
      </c>
      <c r="BV37" s="973">
        <v>45.632151415668169</v>
      </c>
      <c r="BW37" s="974">
        <f t="shared" si="6"/>
        <v>2.4575090892363889</v>
      </c>
      <c r="BX37" s="631">
        <f t="shared" si="7"/>
        <v>5.6920195670778884E-2</v>
      </c>
      <c r="BY37" s="223">
        <v>0.622</v>
      </c>
      <c r="BZ37" s="223">
        <v>0.58299999999999996</v>
      </c>
      <c r="CA37" s="723">
        <f t="shared" si="8"/>
        <v>0.55879999999999996</v>
      </c>
      <c r="CB37" s="631">
        <f t="shared" si="9"/>
        <v>23.09090909090909</v>
      </c>
      <c r="CC37" s="223">
        <v>2.7719999999999998</v>
      </c>
      <c r="CD37" s="723">
        <f t="shared" si="10"/>
        <v>0.73599999999999977</v>
      </c>
      <c r="CE37" s="631">
        <f t="shared" si="11"/>
        <v>0.36149312377210202</v>
      </c>
      <c r="CF37" s="223">
        <v>3.9769999999999999</v>
      </c>
      <c r="CG37" s="723">
        <f t="shared" si="12"/>
        <v>1.4302999999999999</v>
      </c>
      <c r="CH37" s="631">
        <f t="shared" si="13"/>
        <v>0.56162877449248039</v>
      </c>
      <c r="CI37" s="223">
        <v>49.609151415668165</v>
      </c>
      <c r="CJ37" s="723">
        <f t="shared" si="14"/>
        <v>3.8878090892363844</v>
      </c>
      <c r="CK37" s="631">
        <f t="shared" si="15"/>
        <v>8.5032697891479422E-2</v>
      </c>
      <c r="CL37" s="223">
        <v>7.1280000000000001</v>
      </c>
      <c r="CM37" s="723">
        <f t="shared" si="16"/>
        <v>-0.31339999999999968</v>
      </c>
      <c r="CN37" s="631">
        <f t="shared" si="17"/>
        <v>-4.2115730910850066E-2</v>
      </c>
      <c r="CO37" s="223">
        <v>9.5589999999999993</v>
      </c>
      <c r="CP37" s="723">
        <f t="shared" si="18"/>
        <v>1.008799999999999</v>
      </c>
      <c r="CQ37" s="631">
        <f t="shared" si="19"/>
        <v>0.11798554419779643</v>
      </c>
      <c r="CR37" s="223">
        <v>11.701000000000001</v>
      </c>
      <c r="CS37" s="723">
        <f t="shared" si="20"/>
        <v>1.6479999999999997</v>
      </c>
      <c r="CT37" s="631">
        <f t="shared" si="21"/>
        <v>0.16393116482641992</v>
      </c>
      <c r="CU37" s="223">
        <v>28.387999999999998</v>
      </c>
      <c r="CV37" s="723">
        <f t="shared" si="22"/>
        <v>2.3433999999999955</v>
      </c>
      <c r="CW37" s="631">
        <f t="shared" si="23"/>
        <v>8.9976425055481563E-2</v>
      </c>
      <c r="CX37" s="223">
        <v>77.997151415668156</v>
      </c>
      <c r="CY37" s="723">
        <f t="shared" si="24"/>
        <v>6.2312090892363727</v>
      </c>
      <c r="CZ37" s="631">
        <f t="shared" si="25"/>
        <v>8.6826827423143654E-2</v>
      </c>
      <c r="DA37" s="223">
        <v>10.583</v>
      </c>
      <c r="DB37" s="723">
        <f t="shared" si="26"/>
        <v>-1.141</v>
      </c>
      <c r="DC37" s="631">
        <f t="shared" si="27"/>
        <v>-9.7321733196861146E-2</v>
      </c>
      <c r="DD37" s="223">
        <v>10.132</v>
      </c>
      <c r="DE37" s="723">
        <f t="shared" si="28"/>
        <v>1.5079999999999991</v>
      </c>
      <c r="DF37" s="631">
        <f t="shared" si="29"/>
        <v>0.17486085343228189</v>
      </c>
      <c r="DG37" s="223">
        <v>9.9320000000000004</v>
      </c>
      <c r="DH37" s="723">
        <f t="shared" si="30"/>
        <v>-0.2419999999999991</v>
      </c>
      <c r="DI37" s="631">
        <f t="shared" si="31"/>
        <v>-2.3786121486141058E-2</v>
      </c>
      <c r="DJ37" s="285">
        <v>30.646999999999998</v>
      </c>
      <c r="DK37" s="723">
        <f t="shared" si="32"/>
        <v>0.125</v>
      </c>
      <c r="DL37" s="631">
        <f t="shared" si="33"/>
        <v>4.0954065919664509E-3</v>
      </c>
      <c r="DM37" s="223">
        <v>8.0489999999999995</v>
      </c>
      <c r="DN37" s="723">
        <f t="shared" si="34"/>
        <v>0.69984858433182939</v>
      </c>
      <c r="DO37" s="631">
        <f t="shared" si="35"/>
        <v>9.5228488943604181E-2</v>
      </c>
      <c r="DP37" s="223">
        <v>6.1159999999999997</v>
      </c>
      <c r="DQ37" s="723">
        <f t="shared" si="36"/>
        <v>0.41099999999999959</v>
      </c>
      <c r="DR37" s="631">
        <f t="shared" si="37"/>
        <v>7.2042068361086689E-2</v>
      </c>
      <c r="DS37" s="223">
        <v>1.9019999999999999</v>
      </c>
      <c r="DT37" s="723">
        <f t="shared" si="38"/>
        <v>-0.15400000000000014</v>
      </c>
      <c r="DU37" s="631">
        <f t="shared" si="39"/>
        <v>-7.4902723735408627E-2</v>
      </c>
      <c r="DV37" s="223">
        <v>16.067</v>
      </c>
      <c r="DW37" s="723">
        <f t="shared" si="40"/>
        <v>0.95684858433182995</v>
      </c>
      <c r="DX37" s="631">
        <f t="shared" si="41"/>
        <v>6.3324883914773006E-2</v>
      </c>
      <c r="DY37" s="953">
        <v>46.713999999999999</v>
      </c>
      <c r="DZ37" s="670">
        <f t="shared" si="42"/>
        <v>1.08184858433183</v>
      </c>
      <c r="EA37" s="631">
        <f t="shared" si="43"/>
        <v>2.3708033716779098E-2</v>
      </c>
    </row>
    <row r="38" spans="1:131" x14ac:dyDescent="0.25">
      <c r="A38" s="10" t="s">
        <v>77</v>
      </c>
      <c r="B38" s="733">
        <v>1326.366</v>
      </c>
      <c r="C38" s="733">
        <v>175.19600000000003</v>
      </c>
      <c r="D38" s="734">
        <v>175.964</v>
      </c>
      <c r="E38" s="735">
        <v>144.46799999999999</v>
      </c>
      <c r="F38" s="735">
        <v>495.62799999999999</v>
      </c>
      <c r="G38" s="733">
        <v>121.57900000000001</v>
      </c>
      <c r="H38" s="734">
        <v>100.932</v>
      </c>
      <c r="I38" s="735">
        <v>65.593999999999994</v>
      </c>
      <c r="J38" s="735">
        <v>288.10500000000002</v>
      </c>
      <c r="K38" s="145">
        <v>783.73299999999995</v>
      </c>
      <c r="L38" s="733">
        <v>30.469000000000001</v>
      </c>
      <c r="M38" s="734">
        <v>23.093</v>
      </c>
      <c r="N38" s="735">
        <v>63.703000000000003</v>
      </c>
      <c r="O38" s="21">
        <v>117.265</v>
      </c>
      <c r="P38" s="145">
        <v>900.99799999999993</v>
      </c>
      <c r="Q38" s="733">
        <v>123.12299999999999</v>
      </c>
      <c r="R38" s="734">
        <v>154.54599999999999</v>
      </c>
      <c r="S38" s="735">
        <v>188.96199999999999</v>
      </c>
      <c r="T38" s="21">
        <v>466.63099999999997</v>
      </c>
      <c r="U38" s="145">
        <v>1367.6289999999999</v>
      </c>
      <c r="V38" s="733">
        <v>180.53700000000001</v>
      </c>
      <c r="W38" s="734">
        <v>182.16000000000003</v>
      </c>
      <c r="X38" s="735">
        <v>180.23099999999999</v>
      </c>
      <c r="Y38" s="735">
        <v>542.928</v>
      </c>
      <c r="Z38" s="733">
        <v>129.68</v>
      </c>
      <c r="AA38" s="734">
        <v>106.72300000000001</v>
      </c>
      <c r="AB38" s="735">
        <v>56.471000000000004</v>
      </c>
      <c r="AC38" s="735">
        <v>292.87400000000002</v>
      </c>
      <c r="AD38" s="145">
        <v>835.80200000000002</v>
      </c>
      <c r="AE38" s="733">
        <v>22.332000000000001</v>
      </c>
      <c r="AF38" s="734">
        <v>29.756</v>
      </c>
      <c r="AG38" s="735">
        <v>69.501999999999995</v>
      </c>
      <c r="AH38" s="21">
        <v>121.59</v>
      </c>
      <c r="AI38" s="145">
        <v>957.39200000000005</v>
      </c>
      <c r="AJ38" s="733">
        <v>102.988</v>
      </c>
      <c r="AK38" s="734">
        <v>125.53000000000002</v>
      </c>
      <c r="AL38" s="735">
        <v>170.00700000000001</v>
      </c>
      <c r="AM38" s="21">
        <v>398.52500000000003</v>
      </c>
      <c r="AN38" s="145">
        <v>1355.9169999999999</v>
      </c>
      <c r="AO38" s="733">
        <v>178.67400000000001</v>
      </c>
      <c r="AP38" s="734">
        <v>169.08599999999998</v>
      </c>
      <c r="AQ38" s="735">
        <v>167.142</v>
      </c>
      <c r="AR38" s="735">
        <v>514.90199999999993</v>
      </c>
      <c r="AS38" s="733">
        <v>128.73999999999998</v>
      </c>
      <c r="AT38" s="734">
        <v>105.212</v>
      </c>
      <c r="AU38" s="735">
        <v>64.478000000000009</v>
      </c>
      <c r="AV38" s="735">
        <v>298.43</v>
      </c>
      <c r="AW38" s="145">
        <v>813.33199999999988</v>
      </c>
      <c r="AX38" s="733">
        <v>21.481999999999999</v>
      </c>
      <c r="AY38" s="734">
        <v>30.264000000000003</v>
      </c>
      <c r="AZ38" s="735">
        <v>62.442</v>
      </c>
      <c r="BA38" s="21">
        <v>114.18800000000002</v>
      </c>
      <c r="BB38" s="145">
        <v>927.51999999999987</v>
      </c>
      <c r="BC38" s="733">
        <v>115.14</v>
      </c>
      <c r="BD38" s="734">
        <v>130.4</v>
      </c>
      <c r="BE38" s="735">
        <v>149.50800000000001</v>
      </c>
      <c r="BF38" s="735">
        <v>395.048</v>
      </c>
      <c r="BG38" s="735">
        <f t="shared" si="0"/>
        <v>-3.4770000000000323</v>
      </c>
      <c r="BH38" s="629">
        <f t="shared" si="1"/>
        <v>-8.7246722288439413E-3</v>
      </c>
      <c r="BI38" s="735">
        <v>1322.65</v>
      </c>
      <c r="BJ38" s="669">
        <f t="shared" si="2"/>
        <v>-33.266999999999825</v>
      </c>
      <c r="BK38" s="629">
        <f t="shared" si="3"/>
        <v>-2.4534687595184533E-2</v>
      </c>
      <c r="BL38" s="733">
        <v>178.643</v>
      </c>
      <c r="BM38" s="734">
        <v>142.261</v>
      </c>
      <c r="BN38" s="735">
        <v>147.59699999999998</v>
      </c>
      <c r="BO38" s="854">
        <v>468.50100000000003</v>
      </c>
      <c r="BP38" s="733">
        <v>117.90699999999998</v>
      </c>
      <c r="BQ38" s="734">
        <v>96.777999999999992</v>
      </c>
      <c r="BR38" s="735">
        <v>55.001000000000005</v>
      </c>
      <c r="BS38" s="963">
        <v>269.68599999999998</v>
      </c>
      <c r="BT38" s="963">
        <f t="shared" si="4"/>
        <v>-28.744000000000028</v>
      </c>
      <c r="BU38" s="758">
        <f t="shared" si="5"/>
        <v>-9.6317394363837502E-2</v>
      </c>
      <c r="BV38" s="971">
        <v>738.18700000000001</v>
      </c>
      <c r="BW38" s="972">
        <f t="shared" si="6"/>
        <v>-75.144999999999868</v>
      </c>
      <c r="BX38" s="629">
        <f t="shared" si="7"/>
        <v>-9.2391544904171827E-2</v>
      </c>
      <c r="BY38" s="145">
        <v>29.046999999999997</v>
      </c>
      <c r="BZ38" s="145">
        <v>23.524000000000001</v>
      </c>
      <c r="CA38" s="722">
        <f t="shared" si="8"/>
        <v>-6.740000000000002</v>
      </c>
      <c r="CB38" s="629">
        <f t="shared" si="9"/>
        <v>-0.22270684641818667</v>
      </c>
      <c r="CC38" s="145">
        <v>42.983000000000004</v>
      </c>
      <c r="CD38" s="722">
        <f t="shared" si="10"/>
        <v>-19.458999999999996</v>
      </c>
      <c r="CE38" s="629">
        <f t="shared" si="11"/>
        <v>-0.31163319560552188</v>
      </c>
      <c r="CF38" s="145">
        <v>95.554000000000002</v>
      </c>
      <c r="CG38" s="722">
        <f t="shared" si="12"/>
        <v>-18.634000000000015</v>
      </c>
      <c r="CH38" s="629">
        <f t="shared" si="13"/>
        <v>-0.163187024906295</v>
      </c>
      <c r="CI38" s="145">
        <v>833.74099999999999</v>
      </c>
      <c r="CJ38" s="722">
        <f t="shared" si="14"/>
        <v>-93.778999999999883</v>
      </c>
      <c r="CK38" s="629">
        <f t="shared" si="15"/>
        <v>-0.10110725375194055</v>
      </c>
      <c r="CL38" s="145">
        <v>104.47500000000001</v>
      </c>
      <c r="CM38" s="722">
        <f t="shared" si="16"/>
        <v>-10.664999999999992</v>
      </c>
      <c r="CN38" s="629">
        <f t="shared" si="17"/>
        <v>-9.2626367899947826E-2</v>
      </c>
      <c r="CO38" s="145">
        <v>140.613</v>
      </c>
      <c r="CP38" s="722">
        <f t="shared" si="18"/>
        <v>10.212999999999994</v>
      </c>
      <c r="CQ38" s="629">
        <f t="shared" si="19"/>
        <v>7.8320552147239209E-2</v>
      </c>
      <c r="CR38" s="145">
        <v>172.99199999999999</v>
      </c>
      <c r="CS38" s="722">
        <f t="shared" si="20"/>
        <v>23.48399999999998</v>
      </c>
      <c r="CT38" s="629">
        <f t="shared" si="21"/>
        <v>0.1570752066779034</v>
      </c>
      <c r="CU38" s="145">
        <v>418.08</v>
      </c>
      <c r="CV38" s="722">
        <f t="shared" si="22"/>
        <v>23.031999999999982</v>
      </c>
      <c r="CW38" s="629">
        <f t="shared" si="23"/>
        <v>5.8301775986715494E-2</v>
      </c>
      <c r="CX38" s="145">
        <v>1251.8209999999999</v>
      </c>
      <c r="CY38" s="722">
        <f t="shared" si="24"/>
        <v>-70.829000000000178</v>
      </c>
      <c r="CZ38" s="629">
        <f t="shared" si="25"/>
        <v>-5.3550825993271219E-2</v>
      </c>
      <c r="DA38" s="145">
        <v>157.51400000000001</v>
      </c>
      <c r="DB38" s="722">
        <f t="shared" si="26"/>
        <v>-21.128999999999991</v>
      </c>
      <c r="DC38" s="629">
        <f t="shared" si="27"/>
        <v>-0.11827499538185091</v>
      </c>
      <c r="DD38" s="145">
        <v>146.19300000000001</v>
      </c>
      <c r="DE38" s="722">
        <f t="shared" si="28"/>
        <v>3.9320000000000164</v>
      </c>
      <c r="DF38" s="629">
        <f t="shared" si="29"/>
        <v>2.7639338961486397E-2</v>
      </c>
      <c r="DG38" s="145">
        <v>152.745</v>
      </c>
      <c r="DH38" s="722">
        <f t="shared" si="30"/>
        <v>5.1480000000000246</v>
      </c>
      <c r="DI38" s="629">
        <f t="shared" si="31"/>
        <v>3.4878757698327371E-2</v>
      </c>
      <c r="DJ38" s="852">
        <v>456.45199999999994</v>
      </c>
      <c r="DK38" s="722">
        <f t="shared" si="32"/>
        <v>-12.049000000000092</v>
      </c>
      <c r="DL38" s="629">
        <f t="shared" si="33"/>
        <v>-2.5718194838431702E-2</v>
      </c>
      <c r="DM38" s="145">
        <v>127.339</v>
      </c>
      <c r="DN38" s="722">
        <f t="shared" si="34"/>
        <v>9.4320000000000164</v>
      </c>
      <c r="DO38" s="629">
        <f t="shared" si="35"/>
        <v>7.9995250494033582E-2</v>
      </c>
      <c r="DP38" s="145">
        <v>96.073999999999998</v>
      </c>
      <c r="DQ38" s="722">
        <f t="shared" si="36"/>
        <v>-0.70399999999999352</v>
      </c>
      <c r="DR38" s="629">
        <f t="shared" si="37"/>
        <v>-7.2743805410319861E-3</v>
      </c>
      <c r="DS38" s="145">
        <v>49.093999999999994</v>
      </c>
      <c r="DT38" s="722">
        <f t="shared" si="38"/>
        <v>-5.9070000000000107</v>
      </c>
      <c r="DU38" s="629">
        <f t="shared" si="39"/>
        <v>-0.10739804730823095</v>
      </c>
      <c r="DV38" s="145">
        <v>272.50699999999995</v>
      </c>
      <c r="DW38" s="722">
        <f t="shared" si="40"/>
        <v>2.8209999999999695</v>
      </c>
      <c r="DX38" s="629">
        <f t="shared" si="41"/>
        <v>1.0460313104869995E-2</v>
      </c>
      <c r="DY38" s="145">
        <v>728.95899999999983</v>
      </c>
      <c r="DZ38" s="722">
        <f t="shared" si="42"/>
        <v>-9.2280000000001792</v>
      </c>
      <c r="EA38" s="629">
        <f t="shared" si="43"/>
        <v>-1.2500897469069733E-2</v>
      </c>
    </row>
    <row r="39" spans="1:131" x14ac:dyDescent="0.25">
      <c r="A39" s="58" t="s">
        <v>36</v>
      </c>
      <c r="B39" s="270">
        <v>1326.366</v>
      </c>
      <c r="C39" s="736">
        <v>175.19600000000003</v>
      </c>
      <c r="D39" s="737">
        <v>175.964</v>
      </c>
      <c r="E39" s="738">
        <v>144.46799999999999</v>
      </c>
      <c r="F39" s="738">
        <v>495.62799999999999</v>
      </c>
      <c r="G39" s="736">
        <v>121.57900000000001</v>
      </c>
      <c r="H39" s="737">
        <v>100.932</v>
      </c>
      <c r="I39" s="738">
        <v>65.593999999999994</v>
      </c>
      <c r="J39" s="738">
        <v>288.10500000000002</v>
      </c>
      <c r="K39" s="223">
        <v>783.73299999999995</v>
      </c>
      <c r="L39" s="736">
        <v>30.469000000000001</v>
      </c>
      <c r="M39" s="737">
        <v>23.093</v>
      </c>
      <c r="N39" s="738">
        <v>63.703000000000003</v>
      </c>
      <c r="O39" s="737">
        <v>117.265</v>
      </c>
      <c r="P39" s="223">
        <v>900.99799999999993</v>
      </c>
      <c r="Q39" s="736">
        <v>123.12299999999999</v>
      </c>
      <c r="R39" s="737">
        <v>154.54599999999999</v>
      </c>
      <c r="S39" s="738">
        <v>188.96199999999999</v>
      </c>
      <c r="T39" s="737">
        <v>466.63099999999997</v>
      </c>
      <c r="U39" s="223">
        <v>1367.6289999999999</v>
      </c>
      <c r="V39" s="736">
        <v>180.53700000000001</v>
      </c>
      <c r="W39" s="737">
        <v>182.16000000000003</v>
      </c>
      <c r="X39" s="738">
        <v>180.23099999999999</v>
      </c>
      <c r="Y39" s="738">
        <v>542.928</v>
      </c>
      <c r="Z39" s="736">
        <v>129.68</v>
      </c>
      <c r="AA39" s="737">
        <v>106.72300000000001</v>
      </c>
      <c r="AB39" s="738">
        <v>56.471000000000004</v>
      </c>
      <c r="AC39" s="738">
        <v>292.87400000000002</v>
      </c>
      <c r="AD39" s="223">
        <v>835.80200000000002</v>
      </c>
      <c r="AE39" s="736">
        <v>22.332000000000001</v>
      </c>
      <c r="AF39" s="737">
        <v>29.756</v>
      </c>
      <c r="AG39" s="738">
        <v>69.501999999999995</v>
      </c>
      <c r="AH39" s="737">
        <v>121.59</v>
      </c>
      <c r="AI39" s="223">
        <v>957.39200000000005</v>
      </c>
      <c r="AJ39" s="736">
        <v>102.988</v>
      </c>
      <c r="AK39" s="737">
        <v>125.53000000000002</v>
      </c>
      <c r="AL39" s="738">
        <v>170.00700000000001</v>
      </c>
      <c r="AM39" s="737">
        <v>398.52500000000003</v>
      </c>
      <c r="AN39" s="737">
        <v>1355.9169999999999</v>
      </c>
      <c r="AO39" s="736">
        <v>178.67400000000001</v>
      </c>
      <c r="AP39" s="737">
        <v>169.08599999999998</v>
      </c>
      <c r="AQ39" s="738">
        <v>167.142</v>
      </c>
      <c r="AR39" s="738">
        <v>514.90199999999993</v>
      </c>
      <c r="AS39" s="736">
        <v>128.73999999999998</v>
      </c>
      <c r="AT39" s="737">
        <v>105.212</v>
      </c>
      <c r="AU39" s="738">
        <v>64.478000000000009</v>
      </c>
      <c r="AV39" s="738">
        <v>298.43</v>
      </c>
      <c r="AW39" s="223">
        <v>813.33199999999988</v>
      </c>
      <c r="AX39" s="736">
        <v>21.481999999999999</v>
      </c>
      <c r="AY39" s="737">
        <v>30.264000000000003</v>
      </c>
      <c r="AZ39" s="738">
        <v>62.442</v>
      </c>
      <c r="BA39" s="737">
        <v>114.18800000000002</v>
      </c>
      <c r="BB39" s="223">
        <v>927.51999999999987</v>
      </c>
      <c r="BC39" s="736">
        <v>115.14</v>
      </c>
      <c r="BD39" s="737">
        <v>130.4</v>
      </c>
      <c r="BE39" s="738">
        <v>149.50800000000001</v>
      </c>
      <c r="BF39" s="738">
        <v>395.048</v>
      </c>
      <c r="BG39" s="738">
        <f t="shared" si="0"/>
        <v>-3.4770000000000323</v>
      </c>
      <c r="BH39" s="631">
        <f t="shared" si="1"/>
        <v>-8.7246722288439413E-3</v>
      </c>
      <c r="BI39" s="738">
        <v>1322.65</v>
      </c>
      <c r="BJ39" s="670">
        <f t="shared" si="2"/>
        <v>-33.266999999999825</v>
      </c>
      <c r="BK39" s="631">
        <f t="shared" si="3"/>
        <v>-2.4534687595184533E-2</v>
      </c>
      <c r="BL39" s="736">
        <v>178.643</v>
      </c>
      <c r="BM39" s="737">
        <v>142.261</v>
      </c>
      <c r="BN39" s="738">
        <v>147.59699999999998</v>
      </c>
      <c r="BO39" s="286">
        <v>468.50100000000003</v>
      </c>
      <c r="BP39" s="736">
        <v>117.90699999999998</v>
      </c>
      <c r="BQ39" s="737">
        <v>96.777999999999992</v>
      </c>
      <c r="BR39" s="737">
        <v>55.001000000000005</v>
      </c>
      <c r="BS39" s="964">
        <v>269.68599999999998</v>
      </c>
      <c r="BT39" s="964">
        <f t="shared" si="4"/>
        <v>-28.744000000000028</v>
      </c>
      <c r="BU39" s="759">
        <f t="shared" si="5"/>
        <v>-9.6317394363837502E-2</v>
      </c>
      <c r="BV39" s="973">
        <v>738.18700000000001</v>
      </c>
      <c r="BW39" s="974">
        <f t="shared" si="6"/>
        <v>-75.144999999999868</v>
      </c>
      <c r="BX39" s="631">
        <f t="shared" si="7"/>
        <v>-9.2391544904171827E-2</v>
      </c>
      <c r="BY39" s="223">
        <v>29.046999999999997</v>
      </c>
      <c r="BZ39" s="223">
        <v>23.524000000000001</v>
      </c>
      <c r="CA39" s="723">
        <f t="shared" si="8"/>
        <v>-6.740000000000002</v>
      </c>
      <c r="CB39" s="631">
        <f t="shared" si="9"/>
        <v>-0.22270684641818667</v>
      </c>
      <c r="CC39" s="223">
        <v>42.983000000000004</v>
      </c>
      <c r="CD39" s="723">
        <f t="shared" si="10"/>
        <v>-19.458999999999996</v>
      </c>
      <c r="CE39" s="631">
        <f t="shared" si="11"/>
        <v>-0.31163319560552188</v>
      </c>
      <c r="CF39" s="223">
        <v>95.554000000000002</v>
      </c>
      <c r="CG39" s="723">
        <f t="shared" si="12"/>
        <v>-18.634000000000015</v>
      </c>
      <c r="CH39" s="631">
        <f t="shared" si="13"/>
        <v>-0.163187024906295</v>
      </c>
      <c r="CI39" s="223">
        <v>833.74099999999999</v>
      </c>
      <c r="CJ39" s="723">
        <f t="shared" si="14"/>
        <v>-93.778999999999883</v>
      </c>
      <c r="CK39" s="631">
        <f t="shared" si="15"/>
        <v>-0.10110725375194055</v>
      </c>
      <c r="CL39" s="223">
        <v>104.47500000000001</v>
      </c>
      <c r="CM39" s="723">
        <f t="shared" si="16"/>
        <v>-10.664999999999992</v>
      </c>
      <c r="CN39" s="631">
        <f t="shared" si="17"/>
        <v>-9.2626367899947826E-2</v>
      </c>
      <c r="CO39" s="223">
        <v>140.613</v>
      </c>
      <c r="CP39" s="723">
        <f t="shared" si="18"/>
        <v>10.212999999999994</v>
      </c>
      <c r="CQ39" s="631">
        <f t="shared" si="19"/>
        <v>7.8320552147239209E-2</v>
      </c>
      <c r="CR39" s="223">
        <v>172.99199999999999</v>
      </c>
      <c r="CS39" s="723">
        <f t="shared" si="20"/>
        <v>23.48399999999998</v>
      </c>
      <c r="CT39" s="631">
        <f t="shared" si="21"/>
        <v>0.1570752066779034</v>
      </c>
      <c r="CU39" s="223">
        <v>418.08</v>
      </c>
      <c r="CV39" s="723">
        <f t="shared" si="22"/>
        <v>23.031999999999982</v>
      </c>
      <c r="CW39" s="631">
        <f t="shared" si="23"/>
        <v>5.8301775986715494E-2</v>
      </c>
      <c r="CX39" s="223">
        <v>1251.8209999999999</v>
      </c>
      <c r="CY39" s="723">
        <f t="shared" si="24"/>
        <v>-70.829000000000178</v>
      </c>
      <c r="CZ39" s="631">
        <f t="shared" si="25"/>
        <v>-5.3550825993271219E-2</v>
      </c>
      <c r="DA39" s="223">
        <v>157.51400000000001</v>
      </c>
      <c r="DB39" s="723">
        <f t="shared" si="26"/>
        <v>-21.128999999999991</v>
      </c>
      <c r="DC39" s="631">
        <f t="shared" si="27"/>
        <v>-0.11827499538185091</v>
      </c>
      <c r="DD39" s="223">
        <v>146.19300000000001</v>
      </c>
      <c r="DE39" s="723">
        <f t="shared" si="28"/>
        <v>3.9320000000000164</v>
      </c>
      <c r="DF39" s="631">
        <f t="shared" si="29"/>
        <v>2.7639338961486397E-2</v>
      </c>
      <c r="DG39" s="223">
        <v>152.745</v>
      </c>
      <c r="DH39" s="723">
        <f t="shared" si="30"/>
        <v>5.1480000000000246</v>
      </c>
      <c r="DI39" s="631">
        <f t="shared" si="31"/>
        <v>3.4878757698327371E-2</v>
      </c>
      <c r="DJ39" s="285">
        <v>456.45199999999994</v>
      </c>
      <c r="DK39" s="723">
        <f t="shared" si="32"/>
        <v>-12.049000000000092</v>
      </c>
      <c r="DL39" s="631">
        <f t="shared" si="33"/>
        <v>-2.5718194838431702E-2</v>
      </c>
      <c r="DM39" s="223">
        <v>127.339</v>
      </c>
      <c r="DN39" s="723">
        <f t="shared" si="34"/>
        <v>9.4320000000000164</v>
      </c>
      <c r="DO39" s="631">
        <f t="shared" si="35"/>
        <v>7.9995250494033582E-2</v>
      </c>
      <c r="DP39" s="223">
        <v>96.073999999999998</v>
      </c>
      <c r="DQ39" s="723">
        <f t="shared" si="36"/>
        <v>-0.70399999999999352</v>
      </c>
      <c r="DR39" s="631">
        <f t="shared" si="37"/>
        <v>-7.2743805410319861E-3</v>
      </c>
      <c r="DS39" s="223">
        <v>49.093999999999994</v>
      </c>
      <c r="DT39" s="723">
        <f t="shared" si="38"/>
        <v>-5.9070000000000107</v>
      </c>
      <c r="DU39" s="631">
        <f t="shared" si="39"/>
        <v>-0.10739804730823095</v>
      </c>
      <c r="DV39" s="953">
        <v>272.50699999999995</v>
      </c>
      <c r="DW39" s="670">
        <f t="shared" si="40"/>
        <v>2.8209999999999695</v>
      </c>
      <c r="DX39" s="631">
        <f t="shared" si="41"/>
        <v>1.0460313104869995E-2</v>
      </c>
      <c r="DY39" s="223">
        <v>728.95899999999983</v>
      </c>
      <c r="DZ39" s="723">
        <f t="shared" si="42"/>
        <v>-9.2280000000001792</v>
      </c>
      <c r="EA39" s="631">
        <f t="shared" si="43"/>
        <v>-1.2500897469069733E-2</v>
      </c>
    </row>
    <row r="40" spans="1:131" x14ac:dyDescent="0.25">
      <c r="A40" s="59" t="s">
        <v>37</v>
      </c>
      <c r="B40" s="270">
        <v>68.667000000000002</v>
      </c>
      <c r="C40" s="736">
        <v>12.031000000000001</v>
      </c>
      <c r="D40" s="737">
        <v>10.602</v>
      </c>
      <c r="E40" s="738">
        <v>9.9909999999999997</v>
      </c>
      <c r="F40" s="738">
        <v>32.624000000000002</v>
      </c>
      <c r="G40" s="736">
        <v>5.4649999999999999</v>
      </c>
      <c r="H40" s="737">
        <v>0</v>
      </c>
      <c r="I40" s="738">
        <v>0</v>
      </c>
      <c r="J40" s="738">
        <v>5.4649999999999999</v>
      </c>
      <c r="K40" s="223">
        <v>38.088999999999999</v>
      </c>
      <c r="L40" s="736"/>
      <c r="M40" s="737">
        <v>0.318</v>
      </c>
      <c r="N40" s="738"/>
      <c r="O40" s="737">
        <v>0.318</v>
      </c>
      <c r="P40" s="223">
        <v>38.406999999999996</v>
      </c>
      <c r="Q40" s="736">
        <v>2.5649999999999999</v>
      </c>
      <c r="R40" s="737">
        <v>10.467000000000001</v>
      </c>
      <c r="S40" s="738">
        <v>12.289</v>
      </c>
      <c r="T40" s="737">
        <v>25.321000000000002</v>
      </c>
      <c r="U40" s="223">
        <v>63.727999999999994</v>
      </c>
      <c r="V40" s="736">
        <v>11.651</v>
      </c>
      <c r="W40" s="737">
        <v>10.754</v>
      </c>
      <c r="X40" s="738">
        <v>9.9410000000000007</v>
      </c>
      <c r="Y40" s="738">
        <v>32.346000000000004</v>
      </c>
      <c r="Z40" s="736">
        <v>5.97</v>
      </c>
      <c r="AA40" s="737">
        <v>0</v>
      </c>
      <c r="AB40" s="738">
        <v>0</v>
      </c>
      <c r="AC40" s="738">
        <v>5.97</v>
      </c>
      <c r="AD40" s="223">
        <v>38.316000000000003</v>
      </c>
      <c r="AE40" s="736"/>
      <c r="AF40" s="737"/>
      <c r="AG40" s="738">
        <v>0.31</v>
      </c>
      <c r="AH40" s="737">
        <v>0.31</v>
      </c>
      <c r="AI40" s="223">
        <v>38.626000000000005</v>
      </c>
      <c r="AJ40" s="736">
        <v>2.5590000000000002</v>
      </c>
      <c r="AK40" s="737">
        <v>9.6110000000000007</v>
      </c>
      <c r="AL40" s="738">
        <v>11.583</v>
      </c>
      <c r="AM40" s="737">
        <v>23.753000000000004</v>
      </c>
      <c r="AN40" s="223">
        <v>62.379000000000005</v>
      </c>
      <c r="AO40" s="736">
        <v>11.911</v>
      </c>
      <c r="AP40" s="737">
        <v>10.685</v>
      </c>
      <c r="AQ40" s="738">
        <v>9.9290000000000003</v>
      </c>
      <c r="AR40" s="738">
        <v>32.524999999999999</v>
      </c>
      <c r="AS40" s="736">
        <v>4.1020000000000003</v>
      </c>
      <c r="AT40" s="737">
        <v>0</v>
      </c>
      <c r="AU40" s="738">
        <v>0</v>
      </c>
      <c r="AV40" s="738">
        <v>4.1020000000000003</v>
      </c>
      <c r="AW40" s="223">
        <v>36.626999999999995</v>
      </c>
      <c r="AX40" s="736"/>
      <c r="AY40" s="737"/>
      <c r="AZ40" s="738">
        <v>0</v>
      </c>
      <c r="BA40" s="737">
        <v>0</v>
      </c>
      <c r="BB40" s="223">
        <v>36.626999999999995</v>
      </c>
      <c r="BC40" s="736">
        <v>4.4290000000000003</v>
      </c>
      <c r="BD40" s="737">
        <v>10.516</v>
      </c>
      <c r="BE40" s="738">
        <v>11.579000000000001</v>
      </c>
      <c r="BF40" s="738">
        <v>26.524000000000001</v>
      </c>
      <c r="BG40" s="738">
        <f t="shared" si="0"/>
        <v>2.7709999999999972</v>
      </c>
      <c r="BH40" s="631">
        <f t="shared" si="1"/>
        <v>0.11665894834336701</v>
      </c>
      <c r="BI40" s="738">
        <v>63.150999999999996</v>
      </c>
      <c r="BJ40" s="670">
        <f t="shared" si="2"/>
        <v>0.77199999999999136</v>
      </c>
      <c r="BK40" s="631">
        <f t="shared" si="3"/>
        <v>1.2375959858285502E-2</v>
      </c>
      <c r="BL40" s="736">
        <v>11.917999999999999</v>
      </c>
      <c r="BM40" s="737">
        <v>10.483000000000001</v>
      </c>
      <c r="BN40" s="738">
        <v>9.9169999999999998</v>
      </c>
      <c r="BO40" s="286">
        <v>32.317999999999998</v>
      </c>
      <c r="BP40" s="736">
        <v>3.4849999999999999</v>
      </c>
      <c r="BQ40" s="737">
        <v>0</v>
      </c>
      <c r="BR40" s="738">
        <v>0</v>
      </c>
      <c r="BS40" s="964">
        <v>3.4849999999999999</v>
      </c>
      <c r="BT40" s="964">
        <f t="shared" si="4"/>
        <v>-0.61700000000000044</v>
      </c>
      <c r="BU40" s="759">
        <f t="shared" si="5"/>
        <v>-0.15041443198439794</v>
      </c>
      <c r="BV40" s="973">
        <v>35.802999999999997</v>
      </c>
      <c r="BW40" s="974">
        <f t="shared" si="6"/>
        <v>-0.82399999999999807</v>
      </c>
      <c r="BX40" s="631">
        <f t="shared" si="7"/>
        <v>-2.2497065006689004E-2</v>
      </c>
      <c r="BY40" s="223">
        <v>0</v>
      </c>
      <c r="BZ40" s="223">
        <v>0</v>
      </c>
      <c r="CA40" s="723">
        <f t="shared" si="8"/>
        <v>0</v>
      </c>
      <c r="CB40" s="631" t="e">
        <f t="shared" si="9"/>
        <v>#DIV/0!</v>
      </c>
      <c r="CC40" s="223">
        <v>0</v>
      </c>
      <c r="CD40" s="723">
        <f t="shared" si="10"/>
        <v>0</v>
      </c>
      <c r="CE40" s="631" t="e">
        <f t="shared" si="11"/>
        <v>#DIV/0!</v>
      </c>
      <c r="CF40" s="223">
        <v>0</v>
      </c>
      <c r="CG40" s="723">
        <f t="shared" si="12"/>
        <v>0</v>
      </c>
      <c r="CH40" s="631" t="e">
        <f t="shared" si="13"/>
        <v>#DIV/0!</v>
      </c>
      <c r="CI40" s="223">
        <v>35.802999999999997</v>
      </c>
      <c r="CJ40" s="723">
        <f t="shared" si="14"/>
        <v>-0.82399999999999807</v>
      </c>
      <c r="CK40" s="631">
        <f t="shared" si="15"/>
        <v>-2.2497065006689004E-2</v>
      </c>
      <c r="CL40" s="223">
        <v>0.89500000000000002</v>
      </c>
      <c r="CM40" s="723">
        <f t="shared" si="16"/>
        <v>-3.5340000000000003</v>
      </c>
      <c r="CN40" s="631">
        <f t="shared" si="17"/>
        <v>-0.79792278166629038</v>
      </c>
      <c r="CO40" s="223">
        <v>10.307</v>
      </c>
      <c r="CP40" s="723">
        <f t="shared" si="18"/>
        <v>-0.20899999999999963</v>
      </c>
      <c r="CQ40" s="631">
        <f t="shared" si="19"/>
        <v>-1.9874476987447664E-2</v>
      </c>
      <c r="CR40" s="223">
        <v>12.061</v>
      </c>
      <c r="CS40" s="723">
        <f t="shared" si="20"/>
        <v>0.48199999999999932</v>
      </c>
      <c r="CT40" s="631">
        <f t="shared" si="21"/>
        <v>4.1627083513256696E-2</v>
      </c>
      <c r="CU40" s="223">
        <v>23.262999999999998</v>
      </c>
      <c r="CV40" s="723">
        <f t="shared" si="22"/>
        <v>-3.2610000000000028</v>
      </c>
      <c r="CW40" s="631">
        <f t="shared" si="23"/>
        <v>-0.12294525712562218</v>
      </c>
      <c r="CX40" s="223">
        <v>59.065999999999995</v>
      </c>
      <c r="CY40" s="723">
        <f t="shared" si="24"/>
        <v>-4.0850000000000009</v>
      </c>
      <c r="CZ40" s="631">
        <f t="shared" si="25"/>
        <v>-6.4686228246583599E-2</v>
      </c>
      <c r="DA40" s="223">
        <v>11.808</v>
      </c>
      <c r="DB40" s="723">
        <f t="shared" si="26"/>
        <v>-0.10999999999999943</v>
      </c>
      <c r="DC40" s="631">
        <f t="shared" si="27"/>
        <v>-9.2297365329752842E-3</v>
      </c>
      <c r="DD40" s="223">
        <v>10.500999999999999</v>
      </c>
      <c r="DE40" s="723">
        <f t="shared" si="28"/>
        <v>1.7999999999998906E-2</v>
      </c>
      <c r="DF40" s="631">
        <f t="shared" si="29"/>
        <v>1.7170657254601646E-3</v>
      </c>
      <c r="DG40" s="223">
        <v>10.252000000000001</v>
      </c>
      <c r="DH40" s="723">
        <f t="shared" si="30"/>
        <v>0.33500000000000085</v>
      </c>
      <c r="DI40" s="631">
        <f t="shared" si="31"/>
        <v>3.3780377130180582E-2</v>
      </c>
      <c r="DJ40" s="285">
        <v>32.561</v>
      </c>
      <c r="DK40" s="723">
        <f t="shared" si="32"/>
        <v>0.2430000000000021</v>
      </c>
      <c r="DL40" s="631">
        <f t="shared" si="33"/>
        <v>7.5190296429235139E-3</v>
      </c>
      <c r="DM40" s="223">
        <v>1.657</v>
      </c>
      <c r="DN40" s="723">
        <f t="shared" si="34"/>
        <v>-1.8279999999999998</v>
      </c>
      <c r="DO40" s="631">
        <f t="shared" si="35"/>
        <v>-0.52453371592539455</v>
      </c>
      <c r="DP40" s="223">
        <v>0</v>
      </c>
      <c r="DQ40" s="723">
        <f t="shared" si="36"/>
        <v>0</v>
      </c>
      <c r="DR40" s="631" t="e">
        <f t="shared" si="37"/>
        <v>#DIV/0!</v>
      </c>
      <c r="DS40" s="223">
        <v>0</v>
      </c>
      <c r="DT40" s="723">
        <f t="shared" si="38"/>
        <v>0</v>
      </c>
      <c r="DU40" s="631" t="e">
        <f t="shared" si="39"/>
        <v>#DIV/0!</v>
      </c>
      <c r="DV40" s="223">
        <v>1.657</v>
      </c>
      <c r="DW40" s="723">
        <f t="shared" si="40"/>
        <v>-1.8279999999999998</v>
      </c>
      <c r="DX40" s="631">
        <f t="shared" si="41"/>
        <v>-0.52453371592539455</v>
      </c>
      <c r="DY40" s="223">
        <v>34.218000000000004</v>
      </c>
      <c r="DZ40" s="723">
        <f t="shared" si="42"/>
        <v>-1.5849999999999937</v>
      </c>
      <c r="EA40" s="631">
        <f t="shared" si="43"/>
        <v>-4.4270033237438035E-2</v>
      </c>
    </row>
    <row r="41" spans="1:131" x14ac:dyDescent="0.25">
      <c r="A41" s="59" t="s">
        <v>64</v>
      </c>
      <c r="B41" s="271">
        <v>10.368</v>
      </c>
      <c r="C41" s="736"/>
      <c r="D41" s="737"/>
      <c r="E41" s="738"/>
      <c r="F41" s="738">
        <v>0</v>
      </c>
      <c r="G41" s="736">
        <v>2.266</v>
      </c>
      <c r="H41" s="737">
        <v>8.3089999999999993</v>
      </c>
      <c r="I41" s="738">
        <v>3.5419999999999998</v>
      </c>
      <c r="J41" s="738">
        <v>14.116999999999999</v>
      </c>
      <c r="K41" s="223">
        <v>14.116999999999999</v>
      </c>
      <c r="L41" s="736">
        <v>2.4750000000000001</v>
      </c>
      <c r="M41" s="737">
        <v>3.2080000000000002</v>
      </c>
      <c r="N41" s="738">
        <v>7.6470000000000002</v>
      </c>
      <c r="O41" s="737">
        <v>13.33</v>
      </c>
      <c r="P41" s="223">
        <v>27.446999999999999</v>
      </c>
      <c r="Q41" s="736">
        <v>8.27</v>
      </c>
      <c r="R41" s="737">
        <v>0.222</v>
      </c>
      <c r="S41" s="738">
        <v>0</v>
      </c>
      <c r="T41" s="737">
        <v>8.4919999999999991</v>
      </c>
      <c r="U41" s="223">
        <v>35.939</v>
      </c>
      <c r="V41" s="736"/>
      <c r="W41" s="737"/>
      <c r="X41" s="738"/>
      <c r="Y41" s="738">
        <v>0</v>
      </c>
      <c r="Z41" s="736">
        <v>1.4830000000000001</v>
      </c>
      <c r="AA41" s="737">
        <v>6.2930000000000001</v>
      </c>
      <c r="AB41" s="738">
        <v>2.9969999999999999</v>
      </c>
      <c r="AC41" s="738">
        <v>10.773</v>
      </c>
      <c r="AD41" s="223">
        <v>10.773</v>
      </c>
      <c r="AE41" s="736">
        <v>2.101</v>
      </c>
      <c r="AF41" s="737">
        <v>3.4</v>
      </c>
      <c r="AG41" s="738">
        <v>6.3380000000000001</v>
      </c>
      <c r="AH41" s="737">
        <v>11.838999999999999</v>
      </c>
      <c r="AI41" s="223">
        <v>22.611999999999998</v>
      </c>
      <c r="AJ41" s="736">
        <v>7.1440000000000001</v>
      </c>
      <c r="AK41" s="737">
        <v>0</v>
      </c>
      <c r="AL41" s="738">
        <v>0</v>
      </c>
      <c r="AM41" s="737">
        <v>7.1440000000000001</v>
      </c>
      <c r="AN41" s="223">
        <v>29.756</v>
      </c>
      <c r="AO41" s="736">
        <v>0</v>
      </c>
      <c r="AP41" s="737">
        <v>0</v>
      </c>
      <c r="AQ41" s="738">
        <v>0</v>
      </c>
      <c r="AR41" s="738">
        <v>0</v>
      </c>
      <c r="AS41" s="736">
        <v>4.6680000000000001</v>
      </c>
      <c r="AT41" s="737">
        <v>6.6959999999999997</v>
      </c>
      <c r="AU41" s="738">
        <v>3.395</v>
      </c>
      <c r="AV41" s="738">
        <v>14.759</v>
      </c>
      <c r="AW41" s="223">
        <v>14.759</v>
      </c>
      <c r="AX41" s="736">
        <v>2.5950000000000002</v>
      </c>
      <c r="AY41" s="737">
        <v>3.427</v>
      </c>
      <c r="AZ41" s="738">
        <v>6.2649999999999997</v>
      </c>
      <c r="BA41" s="737">
        <v>12.286999999999999</v>
      </c>
      <c r="BB41" s="223">
        <v>27.045999999999999</v>
      </c>
      <c r="BC41" s="736">
        <v>6.2830000000000004</v>
      </c>
      <c r="BD41" s="737">
        <v>0</v>
      </c>
      <c r="BE41" s="738">
        <v>0</v>
      </c>
      <c r="BF41" s="738">
        <v>6.2830000000000004</v>
      </c>
      <c r="BG41" s="738">
        <f t="shared" si="0"/>
        <v>-0.86099999999999977</v>
      </c>
      <c r="BH41" s="631">
        <f t="shared" si="1"/>
        <v>-0.12052071668533031</v>
      </c>
      <c r="BI41" s="738">
        <v>33.329000000000001</v>
      </c>
      <c r="BJ41" s="670">
        <f t="shared" si="2"/>
        <v>3.5730000000000004</v>
      </c>
      <c r="BK41" s="631">
        <f t="shared" si="3"/>
        <v>0.12007662320204329</v>
      </c>
      <c r="BL41" s="736">
        <v>0</v>
      </c>
      <c r="BM41" s="737">
        <v>0</v>
      </c>
      <c r="BN41" s="738">
        <v>0</v>
      </c>
      <c r="BO41" s="286">
        <v>0</v>
      </c>
      <c r="BP41" s="736">
        <v>5.2160000000000002</v>
      </c>
      <c r="BQ41" s="737">
        <v>6.2009999999999996</v>
      </c>
      <c r="BR41" s="738">
        <v>3.2519999999999998</v>
      </c>
      <c r="BS41" s="964">
        <v>14.669</v>
      </c>
      <c r="BT41" s="964">
        <f t="shared" si="4"/>
        <v>-8.9999999999999858E-2</v>
      </c>
      <c r="BU41" s="759">
        <f t="shared" si="5"/>
        <v>-6.0979741174876246E-3</v>
      </c>
      <c r="BV41" s="973">
        <v>14.669</v>
      </c>
      <c r="BW41" s="974">
        <f t="shared" si="6"/>
        <v>-8.9999999999999858E-2</v>
      </c>
      <c r="BX41" s="631">
        <f t="shared" si="7"/>
        <v>-6.0979741174876246E-3</v>
      </c>
      <c r="BY41" s="223">
        <v>2.6560000000000001</v>
      </c>
      <c r="BZ41" s="223">
        <v>2.9820000000000002</v>
      </c>
      <c r="CA41" s="723">
        <f t="shared" si="8"/>
        <v>-0.44499999999999984</v>
      </c>
      <c r="CB41" s="631">
        <f t="shared" si="9"/>
        <v>-0.12985118179165445</v>
      </c>
      <c r="CC41" s="223">
        <v>4.0999999999999996</v>
      </c>
      <c r="CD41" s="723">
        <f t="shared" si="10"/>
        <v>-2.165</v>
      </c>
      <c r="CE41" s="631">
        <f t="shared" si="11"/>
        <v>-0.34557063048683162</v>
      </c>
      <c r="CF41" s="223">
        <v>9.7379999999999995</v>
      </c>
      <c r="CG41" s="723">
        <f t="shared" si="12"/>
        <v>-2.5489999999999995</v>
      </c>
      <c r="CH41" s="631">
        <f t="shared" si="13"/>
        <v>-0.20745503377553509</v>
      </c>
      <c r="CI41" s="223">
        <v>24.407</v>
      </c>
      <c r="CJ41" s="723">
        <f t="shared" si="14"/>
        <v>-2.6389999999999993</v>
      </c>
      <c r="CK41" s="631">
        <f t="shared" si="15"/>
        <v>-9.7574502699105212E-2</v>
      </c>
      <c r="CL41" s="223">
        <v>8.407</v>
      </c>
      <c r="CM41" s="723">
        <f t="shared" si="16"/>
        <v>2.1239999999999997</v>
      </c>
      <c r="CN41" s="631">
        <f t="shared" si="17"/>
        <v>0.33805506923444206</v>
      </c>
      <c r="CO41" s="223">
        <v>0.97899999999999998</v>
      </c>
      <c r="CP41" s="723">
        <f t="shared" si="18"/>
        <v>0.97899999999999998</v>
      </c>
      <c r="CQ41" s="631" t="e">
        <f t="shared" si="19"/>
        <v>#DIV/0!</v>
      </c>
      <c r="CR41" s="223">
        <v>0</v>
      </c>
      <c r="CS41" s="723">
        <f t="shared" si="20"/>
        <v>0</v>
      </c>
      <c r="CT41" s="631" t="e">
        <f t="shared" si="21"/>
        <v>#DIV/0!</v>
      </c>
      <c r="CU41" s="223">
        <v>9.3859999999999992</v>
      </c>
      <c r="CV41" s="723">
        <f t="shared" si="22"/>
        <v>3.1029999999999989</v>
      </c>
      <c r="CW41" s="631">
        <f t="shared" si="23"/>
        <v>0.49387235397103274</v>
      </c>
      <c r="CX41" s="223">
        <v>33.792999999999999</v>
      </c>
      <c r="CY41" s="723">
        <f t="shared" si="24"/>
        <v>0.46399999999999864</v>
      </c>
      <c r="CZ41" s="631">
        <f t="shared" si="25"/>
        <v>1.3921809835278545E-2</v>
      </c>
      <c r="DA41" s="223">
        <v>0</v>
      </c>
      <c r="DB41" s="723">
        <f t="shared" si="26"/>
        <v>0</v>
      </c>
      <c r="DC41" s="631" t="e">
        <f t="shared" si="27"/>
        <v>#DIV/0!</v>
      </c>
      <c r="DD41" s="223">
        <v>0</v>
      </c>
      <c r="DE41" s="723">
        <f t="shared" si="28"/>
        <v>0</v>
      </c>
      <c r="DF41" s="631" t="e">
        <f t="shared" si="29"/>
        <v>#DIV/0!</v>
      </c>
      <c r="DG41" s="223">
        <v>0</v>
      </c>
      <c r="DH41" s="723">
        <f t="shared" si="30"/>
        <v>0</v>
      </c>
      <c r="DI41" s="631" t="e">
        <f t="shared" si="31"/>
        <v>#DIV/0!</v>
      </c>
      <c r="DJ41" s="285">
        <v>0</v>
      </c>
      <c r="DK41" s="723">
        <f t="shared" si="32"/>
        <v>0</v>
      </c>
      <c r="DL41" s="631" t="e">
        <f t="shared" si="33"/>
        <v>#DIV/0!</v>
      </c>
      <c r="DM41" s="223">
        <v>8.33</v>
      </c>
      <c r="DN41" s="723">
        <f t="shared" si="34"/>
        <v>3.1139999999999999</v>
      </c>
      <c r="DO41" s="631">
        <f t="shared" si="35"/>
        <v>0.5970092024539877</v>
      </c>
      <c r="DP41" s="223">
        <v>6.617</v>
      </c>
      <c r="DQ41" s="723">
        <f t="shared" si="36"/>
        <v>0.41600000000000037</v>
      </c>
      <c r="DR41" s="631">
        <f t="shared" si="37"/>
        <v>6.7085953878406768E-2</v>
      </c>
      <c r="DS41" s="223">
        <v>3.12</v>
      </c>
      <c r="DT41" s="723">
        <f t="shared" si="38"/>
        <v>-0.13199999999999967</v>
      </c>
      <c r="DU41" s="631">
        <f t="shared" si="39"/>
        <v>-4.0590405904058942E-2</v>
      </c>
      <c r="DV41" s="223">
        <v>18.067</v>
      </c>
      <c r="DW41" s="723">
        <f t="shared" si="40"/>
        <v>3.3979999999999997</v>
      </c>
      <c r="DX41" s="631">
        <f t="shared" si="41"/>
        <v>0.23164496557365871</v>
      </c>
      <c r="DY41" s="223">
        <v>18.067</v>
      </c>
      <c r="DZ41" s="723">
        <f t="shared" si="42"/>
        <v>3.3979999999999997</v>
      </c>
      <c r="EA41" s="631">
        <f t="shared" si="43"/>
        <v>0.23164496557365871</v>
      </c>
    </row>
    <row r="42" spans="1:131" x14ac:dyDescent="0.25">
      <c r="A42" s="59" t="s">
        <v>65</v>
      </c>
      <c r="B42" s="271">
        <v>9.923</v>
      </c>
      <c r="C42" s="736">
        <v>1.5189999999999999</v>
      </c>
      <c r="D42" s="737">
        <v>1.4219999999999999</v>
      </c>
      <c r="E42" s="738">
        <v>1.18</v>
      </c>
      <c r="F42" s="738">
        <v>4.1209999999999996</v>
      </c>
      <c r="G42" s="736">
        <v>1.3</v>
      </c>
      <c r="H42" s="737">
        <v>0.65400000000000003</v>
      </c>
      <c r="I42" s="738">
        <v>0.253</v>
      </c>
      <c r="J42" s="738">
        <v>2.2070000000000003</v>
      </c>
      <c r="K42" s="223">
        <v>6.3279999999999994</v>
      </c>
      <c r="L42" s="736"/>
      <c r="M42" s="737"/>
      <c r="N42" s="738">
        <v>0.46100000000000002</v>
      </c>
      <c r="O42" s="737">
        <v>0.46100000000000002</v>
      </c>
      <c r="P42" s="223">
        <v>6.7889999999999997</v>
      </c>
      <c r="Q42" s="736">
        <v>0.73099999999999998</v>
      </c>
      <c r="R42" s="737">
        <v>1.2609999999999999</v>
      </c>
      <c r="S42" s="738">
        <v>1.3280000000000001</v>
      </c>
      <c r="T42" s="737">
        <v>3.32</v>
      </c>
      <c r="U42" s="223">
        <v>10.109</v>
      </c>
      <c r="V42" s="736">
        <v>1.482</v>
      </c>
      <c r="W42" s="737">
        <v>1.3380000000000001</v>
      </c>
      <c r="X42" s="738">
        <v>1.23</v>
      </c>
      <c r="Y42" s="738">
        <v>4.0500000000000007</v>
      </c>
      <c r="Z42" s="736">
        <v>1.1000000000000001</v>
      </c>
      <c r="AA42" s="737">
        <v>0.54400000000000004</v>
      </c>
      <c r="AB42" s="738">
        <v>0.17399999999999999</v>
      </c>
      <c r="AC42" s="738">
        <v>1.8180000000000001</v>
      </c>
      <c r="AD42" s="223">
        <v>5.8680000000000003</v>
      </c>
      <c r="AE42" s="736">
        <v>5.5E-2</v>
      </c>
      <c r="AF42" s="737">
        <v>0.20799999999999999</v>
      </c>
      <c r="AG42" s="738">
        <v>0.47299999999999998</v>
      </c>
      <c r="AH42" s="737">
        <v>0.73599999999999999</v>
      </c>
      <c r="AI42" s="223">
        <v>6.6040000000000001</v>
      </c>
      <c r="AJ42" s="736">
        <v>0.623</v>
      </c>
      <c r="AK42" s="737">
        <v>0.878</v>
      </c>
      <c r="AL42" s="738">
        <v>0.97199999999999998</v>
      </c>
      <c r="AM42" s="737">
        <v>2.4729999999999999</v>
      </c>
      <c r="AN42" s="223">
        <v>9.077</v>
      </c>
      <c r="AO42" s="736">
        <v>1.1379999999999999</v>
      </c>
      <c r="AP42" s="737">
        <v>1.073</v>
      </c>
      <c r="AQ42" s="738">
        <v>0.99099999999999999</v>
      </c>
      <c r="AR42" s="738">
        <v>3.202</v>
      </c>
      <c r="AS42" s="736">
        <v>0.64500000000000002</v>
      </c>
      <c r="AT42" s="737">
        <v>0.441</v>
      </c>
      <c r="AU42" s="738">
        <v>0.20200000000000001</v>
      </c>
      <c r="AV42" s="738">
        <v>1.288</v>
      </c>
      <c r="AW42" s="223">
        <v>4.49</v>
      </c>
      <c r="AX42" s="736">
        <v>0.155</v>
      </c>
      <c r="AY42" s="737">
        <v>0</v>
      </c>
      <c r="AZ42" s="738">
        <v>0.41299999999999998</v>
      </c>
      <c r="BA42" s="737">
        <v>0.56799999999999995</v>
      </c>
      <c r="BB42" s="223">
        <v>5.0579999999999998</v>
      </c>
      <c r="BC42" s="736">
        <v>0</v>
      </c>
      <c r="BD42" s="737">
        <v>0.997</v>
      </c>
      <c r="BE42" s="738">
        <v>0.90200000000000002</v>
      </c>
      <c r="BF42" s="738">
        <v>1.899</v>
      </c>
      <c r="BG42" s="738">
        <f t="shared" si="0"/>
        <v>-0.57399999999999984</v>
      </c>
      <c r="BH42" s="631">
        <f t="shared" si="1"/>
        <v>-0.23210675293166189</v>
      </c>
      <c r="BI42" s="738">
        <v>6.9569999999999999</v>
      </c>
      <c r="BJ42" s="670">
        <f t="shared" si="2"/>
        <v>-2.12</v>
      </c>
      <c r="BK42" s="631">
        <f t="shared" si="3"/>
        <v>-0.23355734273438361</v>
      </c>
      <c r="BL42" s="736">
        <v>1.089</v>
      </c>
      <c r="BM42" s="737">
        <v>0.85399999999999998</v>
      </c>
      <c r="BN42" s="738">
        <v>0.85499999999999998</v>
      </c>
      <c r="BO42" s="286">
        <v>2.798</v>
      </c>
      <c r="BP42" s="736">
        <v>0.66700000000000004</v>
      </c>
      <c r="BQ42" s="737">
        <v>0.432</v>
      </c>
      <c r="BR42" s="738">
        <v>3.6999999999999998E-2</v>
      </c>
      <c r="BS42" s="964">
        <v>1.1359999999999999</v>
      </c>
      <c r="BT42" s="964">
        <f t="shared" si="4"/>
        <v>-0.15200000000000014</v>
      </c>
      <c r="BU42" s="759">
        <f t="shared" si="5"/>
        <v>-0.11801242236024855</v>
      </c>
      <c r="BV42" s="973">
        <v>3.9340000000000002</v>
      </c>
      <c r="BW42" s="974">
        <f t="shared" si="6"/>
        <v>-0.55600000000000005</v>
      </c>
      <c r="BX42" s="631">
        <f t="shared" si="7"/>
        <v>-0.12383073496659243</v>
      </c>
      <c r="BY42" s="223">
        <v>0</v>
      </c>
      <c r="BZ42" s="223">
        <v>2E-3</v>
      </c>
      <c r="CA42" s="723">
        <f t="shared" si="8"/>
        <v>2E-3</v>
      </c>
      <c r="CB42" s="631" t="e">
        <f t="shared" si="9"/>
        <v>#DIV/0!</v>
      </c>
      <c r="CC42" s="223">
        <v>0.27300000000000002</v>
      </c>
      <c r="CD42" s="723">
        <f t="shared" si="10"/>
        <v>-0.13999999999999996</v>
      </c>
      <c r="CE42" s="631">
        <f t="shared" si="11"/>
        <v>-0.33898305084745756</v>
      </c>
      <c r="CF42" s="223">
        <v>0.27500000000000002</v>
      </c>
      <c r="CG42" s="723">
        <f t="shared" si="12"/>
        <v>-0.29299999999999993</v>
      </c>
      <c r="CH42" s="631">
        <f t="shared" si="13"/>
        <v>-0.51584507042253513</v>
      </c>
      <c r="CI42" s="223">
        <v>4.2090000000000005</v>
      </c>
      <c r="CJ42" s="723">
        <f t="shared" si="14"/>
        <v>-0.84899999999999931</v>
      </c>
      <c r="CK42" s="631">
        <f t="shared" si="15"/>
        <v>-0.16785290628706986</v>
      </c>
      <c r="CL42" s="223">
        <v>0.58399999999999996</v>
      </c>
      <c r="CM42" s="723">
        <f t="shared" si="16"/>
        <v>0.58399999999999996</v>
      </c>
      <c r="CN42" s="631" t="e">
        <f t="shared" si="17"/>
        <v>#DIV/0!</v>
      </c>
      <c r="CO42" s="223">
        <v>0.85599999999999998</v>
      </c>
      <c r="CP42" s="723">
        <f t="shared" si="18"/>
        <v>-0.14100000000000001</v>
      </c>
      <c r="CQ42" s="631">
        <f t="shared" si="19"/>
        <v>-0.14142427281845538</v>
      </c>
      <c r="CR42" s="223">
        <v>1.121</v>
      </c>
      <c r="CS42" s="723">
        <f t="shared" si="20"/>
        <v>0.21899999999999997</v>
      </c>
      <c r="CT42" s="631">
        <f t="shared" si="21"/>
        <v>0.24279379157427936</v>
      </c>
      <c r="CU42" s="223">
        <v>2.5609999999999999</v>
      </c>
      <c r="CV42" s="723">
        <f t="shared" si="22"/>
        <v>0.66199999999999992</v>
      </c>
      <c r="CW42" s="631">
        <f t="shared" si="23"/>
        <v>0.34860452869931541</v>
      </c>
      <c r="CX42" s="223">
        <v>6.7700000000000005</v>
      </c>
      <c r="CY42" s="723">
        <f t="shared" si="24"/>
        <v>-0.18699999999999939</v>
      </c>
      <c r="CZ42" s="631">
        <f t="shared" si="25"/>
        <v>-2.6879402041109588E-2</v>
      </c>
      <c r="DA42" s="223">
        <v>1.008</v>
      </c>
      <c r="DB42" s="723">
        <f t="shared" si="26"/>
        <v>-8.0999999999999961E-2</v>
      </c>
      <c r="DC42" s="631">
        <f t="shared" si="27"/>
        <v>-7.4380165289256159E-2</v>
      </c>
      <c r="DD42" s="223">
        <v>1.004</v>
      </c>
      <c r="DE42" s="723">
        <f t="shared" si="28"/>
        <v>0.15000000000000002</v>
      </c>
      <c r="DF42" s="631">
        <f t="shared" si="29"/>
        <v>0.17564402810304452</v>
      </c>
      <c r="DG42" s="223">
        <v>0.98499999999999999</v>
      </c>
      <c r="DH42" s="723">
        <f t="shared" si="30"/>
        <v>0.13</v>
      </c>
      <c r="DI42" s="631">
        <f t="shared" si="31"/>
        <v>0.15204678362573101</v>
      </c>
      <c r="DJ42" s="285">
        <v>2.9969999999999999</v>
      </c>
      <c r="DK42" s="723">
        <f t="shared" si="32"/>
        <v>0.19899999999999984</v>
      </c>
      <c r="DL42" s="631">
        <f t="shared" si="33"/>
        <v>7.1122230164403083E-2</v>
      </c>
      <c r="DM42" s="223">
        <v>0.73899999999999999</v>
      </c>
      <c r="DN42" s="723">
        <f t="shared" si="34"/>
        <v>7.1999999999999953E-2</v>
      </c>
      <c r="DO42" s="631">
        <f t="shared" si="35"/>
        <v>0.10794602698650667</v>
      </c>
      <c r="DP42" s="223">
        <v>0.436</v>
      </c>
      <c r="DQ42" s="723">
        <f t="shared" si="36"/>
        <v>4.0000000000000036E-3</v>
      </c>
      <c r="DR42" s="631">
        <f t="shared" si="37"/>
        <v>9.2592592592592674E-3</v>
      </c>
      <c r="DS42" s="223">
        <v>7.4999999999999997E-2</v>
      </c>
      <c r="DT42" s="723">
        <f t="shared" si="38"/>
        <v>3.7999999999999999E-2</v>
      </c>
      <c r="DU42" s="631">
        <f t="shared" si="39"/>
        <v>1.027027027027027</v>
      </c>
      <c r="DV42" s="223">
        <v>1.25</v>
      </c>
      <c r="DW42" s="723">
        <f t="shared" si="40"/>
        <v>0.1140000000000001</v>
      </c>
      <c r="DX42" s="631">
        <f t="shared" si="41"/>
        <v>0.10035211267605644</v>
      </c>
      <c r="DY42" s="223">
        <v>4.2469999999999999</v>
      </c>
      <c r="DZ42" s="723">
        <f t="shared" si="42"/>
        <v>0.31299999999999972</v>
      </c>
      <c r="EA42" s="631">
        <f t="shared" si="43"/>
        <v>7.9562785968479849E-2</v>
      </c>
    </row>
    <row r="43" spans="1:131" x14ac:dyDescent="0.25">
      <c r="A43" s="59" t="s">
        <v>38</v>
      </c>
      <c r="B43" s="270">
        <v>1035.6179999999999</v>
      </c>
      <c r="C43" s="736">
        <v>146.01400000000001</v>
      </c>
      <c r="D43" s="737">
        <v>150.91499999999999</v>
      </c>
      <c r="E43" s="738">
        <v>119.238</v>
      </c>
      <c r="F43" s="738">
        <v>416.16699999999997</v>
      </c>
      <c r="G43" s="736">
        <v>96.210999999999999</v>
      </c>
      <c r="H43" s="737">
        <v>71.986000000000004</v>
      </c>
      <c r="I43" s="738">
        <v>46.796999999999997</v>
      </c>
      <c r="J43" s="738">
        <v>214.994</v>
      </c>
      <c r="K43" s="223">
        <v>631.16099999999994</v>
      </c>
      <c r="L43" s="736">
        <v>15.57</v>
      </c>
      <c r="M43" s="737">
        <v>10.683</v>
      </c>
      <c r="N43" s="738">
        <v>41.959000000000003</v>
      </c>
      <c r="O43" s="737">
        <v>68.212000000000003</v>
      </c>
      <c r="P43" s="223">
        <v>699.37299999999993</v>
      </c>
      <c r="Q43" s="736">
        <v>93.102999999999994</v>
      </c>
      <c r="R43" s="737">
        <v>120.76600000000001</v>
      </c>
      <c r="S43" s="738">
        <v>153.667</v>
      </c>
      <c r="T43" s="737">
        <v>367.536</v>
      </c>
      <c r="U43" s="223">
        <v>1066.9089999999999</v>
      </c>
      <c r="V43" s="736">
        <v>145.155</v>
      </c>
      <c r="W43" s="737">
        <v>149.035</v>
      </c>
      <c r="X43" s="738">
        <v>148.982</v>
      </c>
      <c r="Y43" s="738">
        <v>443.17200000000003</v>
      </c>
      <c r="Z43" s="736">
        <v>104.017</v>
      </c>
      <c r="AA43" s="737">
        <v>80.566000000000003</v>
      </c>
      <c r="AB43" s="738">
        <v>31.298999999999999</v>
      </c>
      <c r="AC43" s="738">
        <v>215.88200000000001</v>
      </c>
      <c r="AD43" s="223">
        <v>659.05400000000009</v>
      </c>
      <c r="AE43" s="736">
        <v>10.438000000000001</v>
      </c>
      <c r="AF43" s="737">
        <v>12.81</v>
      </c>
      <c r="AG43" s="738">
        <v>45.598999999999997</v>
      </c>
      <c r="AH43" s="737">
        <v>68.846999999999994</v>
      </c>
      <c r="AI43" s="223">
        <v>727.90100000000007</v>
      </c>
      <c r="AJ43" s="736">
        <v>80.013000000000005</v>
      </c>
      <c r="AK43" s="737">
        <v>101.90600000000001</v>
      </c>
      <c r="AL43" s="738">
        <v>143.458</v>
      </c>
      <c r="AM43" s="737">
        <v>325.37700000000001</v>
      </c>
      <c r="AN43" s="223">
        <v>1053.278</v>
      </c>
      <c r="AO43" s="736">
        <v>145.33500000000001</v>
      </c>
      <c r="AP43" s="737">
        <v>141.41999999999999</v>
      </c>
      <c r="AQ43" s="738">
        <v>131.61199999999999</v>
      </c>
      <c r="AR43" s="738">
        <v>418.36699999999996</v>
      </c>
      <c r="AS43" s="736">
        <v>106.166</v>
      </c>
      <c r="AT43" s="737">
        <v>76.649000000000001</v>
      </c>
      <c r="AU43" s="738">
        <v>42.587000000000003</v>
      </c>
      <c r="AV43" s="738">
        <v>225.40199999999999</v>
      </c>
      <c r="AW43" s="223">
        <v>643.76900000000001</v>
      </c>
      <c r="AX43" s="736">
        <v>8.9190000000000005</v>
      </c>
      <c r="AY43" s="737">
        <v>13.656000000000001</v>
      </c>
      <c r="AZ43" s="738">
        <v>39.316000000000003</v>
      </c>
      <c r="BA43" s="737">
        <v>61.891000000000005</v>
      </c>
      <c r="BB43" s="223">
        <v>705.66</v>
      </c>
      <c r="BC43" s="736">
        <v>88.471999999999994</v>
      </c>
      <c r="BD43" s="737">
        <v>106.274</v>
      </c>
      <c r="BE43" s="738">
        <v>127.15</v>
      </c>
      <c r="BF43" s="738">
        <v>321.89599999999996</v>
      </c>
      <c r="BG43" s="738">
        <f t="shared" si="0"/>
        <v>-3.4810000000000514</v>
      </c>
      <c r="BH43" s="631">
        <f t="shared" si="1"/>
        <v>-1.0698359134173748E-2</v>
      </c>
      <c r="BI43" s="738">
        <v>1027.556</v>
      </c>
      <c r="BJ43" s="670">
        <f t="shared" si="2"/>
        <v>-25.72199999999998</v>
      </c>
      <c r="BK43" s="631">
        <f t="shared" si="3"/>
        <v>-2.4420903123391905E-2</v>
      </c>
      <c r="BL43" s="736">
        <v>154.583</v>
      </c>
      <c r="BM43" s="737">
        <v>111.863</v>
      </c>
      <c r="BN43" s="738">
        <v>118.584</v>
      </c>
      <c r="BO43" s="286">
        <v>385.03000000000003</v>
      </c>
      <c r="BP43" s="736">
        <v>93.191999999999993</v>
      </c>
      <c r="BQ43" s="737">
        <v>74.186999999999998</v>
      </c>
      <c r="BR43" s="738">
        <v>35.893000000000001</v>
      </c>
      <c r="BS43" s="964">
        <v>203.27199999999999</v>
      </c>
      <c r="BT43" s="964">
        <f t="shared" si="4"/>
        <v>-22.129999999999995</v>
      </c>
      <c r="BU43" s="759">
        <f t="shared" si="5"/>
        <v>-9.8180140371425265E-2</v>
      </c>
      <c r="BV43" s="973">
        <v>588.30200000000002</v>
      </c>
      <c r="BW43" s="974">
        <f t="shared" si="6"/>
        <v>-55.466999999999985</v>
      </c>
      <c r="BX43" s="631">
        <f t="shared" si="7"/>
        <v>-8.6159787128612872E-2</v>
      </c>
      <c r="BY43" s="223">
        <v>13.863</v>
      </c>
      <c r="BZ43" s="223">
        <v>11.148999999999999</v>
      </c>
      <c r="CA43" s="723">
        <f t="shared" si="8"/>
        <v>-2.5070000000000014</v>
      </c>
      <c r="CB43" s="631">
        <f t="shared" si="9"/>
        <v>-0.18358230814294094</v>
      </c>
      <c r="CC43" s="223">
        <v>28.443000000000001</v>
      </c>
      <c r="CD43" s="723">
        <f t="shared" si="10"/>
        <v>-10.873000000000001</v>
      </c>
      <c r="CE43" s="631">
        <f t="shared" si="11"/>
        <v>-0.27655407467697629</v>
      </c>
      <c r="CF43" s="223">
        <v>53.454999999999998</v>
      </c>
      <c r="CG43" s="723">
        <f t="shared" si="12"/>
        <v>-8.436000000000007</v>
      </c>
      <c r="CH43" s="631">
        <f t="shared" si="13"/>
        <v>-0.13630414761435436</v>
      </c>
      <c r="CI43" s="223">
        <v>641.75700000000006</v>
      </c>
      <c r="CJ43" s="723">
        <f t="shared" si="14"/>
        <v>-63.902999999999906</v>
      </c>
      <c r="CK43" s="631">
        <f t="shared" si="15"/>
        <v>-9.0557775699345158E-2</v>
      </c>
      <c r="CL43" s="223">
        <v>92.674000000000007</v>
      </c>
      <c r="CM43" s="723">
        <f t="shared" si="16"/>
        <v>4.2020000000000124</v>
      </c>
      <c r="CN43" s="631">
        <f t="shared" si="17"/>
        <v>4.7495252735328834E-2</v>
      </c>
      <c r="CO43" s="223">
        <v>117.57599999999999</v>
      </c>
      <c r="CP43" s="723">
        <f t="shared" si="18"/>
        <v>11.301999999999992</v>
      </c>
      <c r="CQ43" s="631">
        <f t="shared" si="19"/>
        <v>0.10634774262754759</v>
      </c>
      <c r="CR43" s="223">
        <v>148.22399999999999</v>
      </c>
      <c r="CS43" s="723">
        <f t="shared" si="20"/>
        <v>21.073999999999984</v>
      </c>
      <c r="CT43" s="631">
        <f t="shared" si="21"/>
        <v>0.16574125049154528</v>
      </c>
      <c r="CU43" s="223">
        <v>358.47399999999999</v>
      </c>
      <c r="CV43" s="723">
        <f t="shared" si="22"/>
        <v>36.578000000000031</v>
      </c>
      <c r="CW43" s="631">
        <f t="shared" si="23"/>
        <v>0.11363297462534494</v>
      </c>
      <c r="CX43" s="223">
        <v>1000.231</v>
      </c>
      <c r="CY43" s="723">
        <f t="shared" si="24"/>
        <v>-27.325000000000045</v>
      </c>
      <c r="CZ43" s="631">
        <f t="shared" si="25"/>
        <v>-2.6592224657342321E-2</v>
      </c>
      <c r="DA43" s="223">
        <v>135.06</v>
      </c>
      <c r="DB43" s="723">
        <f t="shared" si="26"/>
        <v>-19.522999999999996</v>
      </c>
      <c r="DC43" s="631">
        <f t="shared" si="27"/>
        <v>-0.12629461195603653</v>
      </c>
      <c r="DD43" s="223">
        <v>119.366</v>
      </c>
      <c r="DE43" s="723">
        <f t="shared" si="28"/>
        <v>7.5030000000000001</v>
      </c>
      <c r="DF43" s="631">
        <f t="shared" si="29"/>
        <v>6.7073116222522197E-2</v>
      </c>
      <c r="DG43" s="223">
        <v>127.191</v>
      </c>
      <c r="DH43" s="723">
        <f t="shared" si="30"/>
        <v>8.6069999999999993</v>
      </c>
      <c r="DI43" s="631">
        <f t="shared" si="31"/>
        <v>7.2581461242663417E-2</v>
      </c>
      <c r="DJ43" s="285">
        <v>381.61699999999996</v>
      </c>
      <c r="DK43" s="723">
        <f t="shared" si="32"/>
        <v>-3.4130000000000678</v>
      </c>
      <c r="DL43" s="631">
        <f t="shared" si="33"/>
        <v>-8.8642443445967004E-3</v>
      </c>
      <c r="DM43" s="223">
        <v>104.992</v>
      </c>
      <c r="DN43" s="723">
        <f t="shared" si="34"/>
        <v>11.800000000000011</v>
      </c>
      <c r="DO43" s="631">
        <f t="shared" si="35"/>
        <v>0.12662031075628821</v>
      </c>
      <c r="DP43" s="223">
        <v>75.680999999999997</v>
      </c>
      <c r="DQ43" s="723">
        <f t="shared" si="36"/>
        <v>1.4939999999999998</v>
      </c>
      <c r="DR43" s="631">
        <f t="shared" si="37"/>
        <v>2.0138299162926115E-2</v>
      </c>
      <c r="DS43" s="223">
        <v>32.765999999999998</v>
      </c>
      <c r="DT43" s="723">
        <f t="shared" si="38"/>
        <v>-3.1270000000000024</v>
      </c>
      <c r="DU43" s="631">
        <f t="shared" si="39"/>
        <v>-8.7120051263477619E-2</v>
      </c>
      <c r="DV43" s="223">
        <v>213.43899999999999</v>
      </c>
      <c r="DW43" s="723">
        <f t="shared" si="40"/>
        <v>10.167000000000002</v>
      </c>
      <c r="DX43" s="631">
        <f t="shared" si="41"/>
        <v>5.0016726356802717E-2</v>
      </c>
      <c r="DY43" s="223">
        <v>595.05599999999993</v>
      </c>
      <c r="DZ43" s="723">
        <f t="shared" si="42"/>
        <v>6.7539999999999054</v>
      </c>
      <c r="EA43" s="631">
        <f t="shared" si="43"/>
        <v>1.1480498111513993E-2</v>
      </c>
    </row>
    <row r="44" spans="1:131" x14ac:dyDescent="0.25">
      <c r="A44" s="59" t="s">
        <v>64</v>
      </c>
      <c r="B44" s="272">
        <v>201.79</v>
      </c>
      <c r="C44" s="736">
        <v>15.632</v>
      </c>
      <c r="D44" s="737">
        <v>13.025</v>
      </c>
      <c r="E44" s="738">
        <v>14.058999999999999</v>
      </c>
      <c r="F44" s="738">
        <v>42.716000000000001</v>
      </c>
      <c r="G44" s="736">
        <v>16.337</v>
      </c>
      <c r="H44" s="737">
        <v>19.983000000000001</v>
      </c>
      <c r="I44" s="738">
        <v>15.002000000000001</v>
      </c>
      <c r="J44" s="738">
        <v>51.322000000000003</v>
      </c>
      <c r="K44" s="223">
        <v>94.038000000000011</v>
      </c>
      <c r="L44" s="736">
        <v>12.423999999999999</v>
      </c>
      <c r="M44" s="737">
        <v>8.8840000000000003</v>
      </c>
      <c r="N44" s="738">
        <v>13.635999999999999</v>
      </c>
      <c r="O44" s="737">
        <v>34.944000000000003</v>
      </c>
      <c r="P44" s="223">
        <v>128.98200000000003</v>
      </c>
      <c r="Q44" s="736">
        <v>18.454000000000001</v>
      </c>
      <c r="R44" s="737">
        <v>21.83</v>
      </c>
      <c r="S44" s="738">
        <v>21.678000000000001</v>
      </c>
      <c r="T44" s="737">
        <v>61.961999999999996</v>
      </c>
      <c r="U44" s="223">
        <v>190.94400000000002</v>
      </c>
      <c r="V44" s="736">
        <v>22.248999999999999</v>
      </c>
      <c r="W44" s="737">
        <v>21.033000000000001</v>
      </c>
      <c r="X44" s="738">
        <v>20.077999999999999</v>
      </c>
      <c r="Y44" s="738">
        <v>63.36</v>
      </c>
      <c r="Z44" s="736">
        <v>17.11</v>
      </c>
      <c r="AA44" s="737">
        <v>19.32</v>
      </c>
      <c r="AB44" s="738">
        <v>22.001000000000001</v>
      </c>
      <c r="AC44" s="738">
        <v>58.430999999999997</v>
      </c>
      <c r="AD44" s="223">
        <v>121.791</v>
      </c>
      <c r="AE44" s="736">
        <v>9.7379999999999995</v>
      </c>
      <c r="AF44" s="737">
        <v>13.337999999999999</v>
      </c>
      <c r="AG44" s="738">
        <v>16.782</v>
      </c>
      <c r="AH44" s="737">
        <v>39.857999999999997</v>
      </c>
      <c r="AI44" s="223">
        <v>161.649</v>
      </c>
      <c r="AJ44" s="736">
        <v>12.648999999999999</v>
      </c>
      <c r="AK44" s="737">
        <v>13.135</v>
      </c>
      <c r="AL44" s="738">
        <v>13.994</v>
      </c>
      <c r="AM44" s="737">
        <v>39.777999999999999</v>
      </c>
      <c r="AN44" s="223">
        <v>201.42699999999999</v>
      </c>
      <c r="AO44" s="736">
        <v>20.29</v>
      </c>
      <c r="AP44" s="737">
        <v>15.907999999999999</v>
      </c>
      <c r="AQ44" s="738">
        <v>24.61</v>
      </c>
      <c r="AR44" s="738">
        <v>60.808</v>
      </c>
      <c r="AS44" s="736">
        <v>13.159000000000001</v>
      </c>
      <c r="AT44" s="737">
        <v>21.425999999999998</v>
      </c>
      <c r="AU44" s="738">
        <v>18.294</v>
      </c>
      <c r="AV44" s="738">
        <v>52.879000000000005</v>
      </c>
      <c r="AW44" s="223">
        <v>113.68700000000001</v>
      </c>
      <c r="AX44" s="736">
        <v>9.8130000000000006</v>
      </c>
      <c r="AY44" s="737">
        <v>13.180999999999999</v>
      </c>
      <c r="AZ44" s="738">
        <v>16.448</v>
      </c>
      <c r="BA44" s="737">
        <v>39.442</v>
      </c>
      <c r="BB44" s="223">
        <v>153.12900000000002</v>
      </c>
      <c r="BC44" s="736">
        <v>15.956</v>
      </c>
      <c r="BD44" s="737">
        <v>12.613</v>
      </c>
      <c r="BE44" s="738">
        <v>9.8770000000000007</v>
      </c>
      <c r="BF44" s="738">
        <v>38.445999999999998</v>
      </c>
      <c r="BG44" s="738">
        <f t="shared" si="0"/>
        <v>-1.3320000000000007</v>
      </c>
      <c r="BH44" s="631">
        <f t="shared" si="1"/>
        <v>-3.3485846447785225E-2</v>
      </c>
      <c r="BI44" s="738">
        <v>191.57500000000002</v>
      </c>
      <c r="BJ44" s="670">
        <f t="shared" si="2"/>
        <v>-9.8519999999999754</v>
      </c>
      <c r="BK44" s="631">
        <f t="shared" si="3"/>
        <v>-4.8911019873204564E-2</v>
      </c>
      <c r="BL44" s="736">
        <v>11.053000000000001</v>
      </c>
      <c r="BM44" s="737">
        <v>19.061</v>
      </c>
      <c r="BN44" s="738">
        <v>18.241</v>
      </c>
      <c r="BO44" s="286">
        <v>48.355000000000004</v>
      </c>
      <c r="BP44" s="736">
        <v>15.347</v>
      </c>
      <c r="BQ44" s="737">
        <v>15.958</v>
      </c>
      <c r="BR44" s="738">
        <v>15.819000000000001</v>
      </c>
      <c r="BS44" s="964">
        <v>47.124000000000002</v>
      </c>
      <c r="BT44" s="964">
        <f t="shared" si="4"/>
        <v>-5.7550000000000026</v>
      </c>
      <c r="BU44" s="759">
        <f t="shared" si="5"/>
        <v>-0.10883337430738103</v>
      </c>
      <c r="BV44" s="973">
        <v>95.479000000000013</v>
      </c>
      <c r="BW44" s="974">
        <f t="shared" si="6"/>
        <v>-18.207999999999998</v>
      </c>
      <c r="BX44" s="631">
        <f t="shared" si="7"/>
        <v>-0.16015903313483509</v>
      </c>
      <c r="BY44" s="223">
        <v>12.528</v>
      </c>
      <c r="BZ44" s="223">
        <v>9.391</v>
      </c>
      <c r="CA44" s="723">
        <f t="shared" si="8"/>
        <v>-3.7899999999999991</v>
      </c>
      <c r="CB44" s="631">
        <f t="shared" si="9"/>
        <v>-0.28753508838479624</v>
      </c>
      <c r="CC44" s="223">
        <v>10.167</v>
      </c>
      <c r="CD44" s="723">
        <f t="shared" si="10"/>
        <v>-6.2810000000000006</v>
      </c>
      <c r="CE44" s="631">
        <f t="shared" si="11"/>
        <v>-0.38187013618677046</v>
      </c>
      <c r="CF44" s="223">
        <v>32.085999999999999</v>
      </c>
      <c r="CG44" s="723">
        <f t="shared" si="12"/>
        <v>-7.3560000000000016</v>
      </c>
      <c r="CH44" s="631">
        <f t="shared" si="13"/>
        <v>-0.18650169869682068</v>
      </c>
      <c r="CI44" s="223">
        <v>127.56500000000001</v>
      </c>
      <c r="CJ44" s="723">
        <f t="shared" si="14"/>
        <v>-25.564000000000007</v>
      </c>
      <c r="CK44" s="631">
        <f t="shared" si="15"/>
        <v>-0.16694421043695187</v>
      </c>
      <c r="CL44" s="223">
        <v>1.915</v>
      </c>
      <c r="CM44" s="723">
        <f t="shared" si="16"/>
        <v>-14.041</v>
      </c>
      <c r="CN44" s="631">
        <f t="shared" si="17"/>
        <v>-0.87998245174229139</v>
      </c>
      <c r="CO44" s="223">
        <v>10.895</v>
      </c>
      <c r="CP44" s="723">
        <f t="shared" si="18"/>
        <v>-1.718</v>
      </c>
      <c r="CQ44" s="631">
        <f t="shared" si="19"/>
        <v>-0.13620867359073971</v>
      </c>
      <c r="CR44" s="223">
        <v>11.586</v>
      </c>
      <c r="CS44" s="723">
        <f t="shared" si="20"/>
        <v>1.7089999999999996</v>
      </c>
      <c r="CT44" s="631">
        <f t="shared" si="21"/>
        <v>0.17302824744355569</v>
      </c>
      <c r="CU44" s="223">
        <v>24.396000000000001</v>
      </c>
      <c r="CV44" s="723">
        <f t="shared" si="22"/>
        <v>-14.049999999999997</v>
      </c>
      <c r="CW44" s="631">
        <f t="shared" si="23"/>
        <v>-0.36544764084690207</v>
      </c>
      <c r="CX44" s="223">
        <v>151.96100000000001</v>
      </c>
      <c r="CY44" s="723">
        <f t="shared" si="24"/>
        <v>-39.614000000000004</v>
      </c>
      <c r="CZ44" s="631">
        <f t="shared" si="25"/>
        <v>-0.20678063421636436</v>
      </c>
      <c r="DA44" s="223">
        <v>9.6379999999999999</v>
      </c>
      <c r="DB44" s="723">
        <f t="shared" si="26"/>
        <v>-1.4150000000000009</v>
      </c>
      <c r="DC44" s="631">
        <f t="shared" si="27"/>
        <v>-0.12801954220573608</v>
      </c>
      <c r="DD44" s="223">
        <v>15.321999999999999</v>
      </c>
      <c r="DE44" s="723">
        <f t="shared" si="28"/>
        <v>-3.7390000000000008</v>
      </c>
      <c r="DF44" s="631">
        <f t="shared" si="29"/>
        <v>-0.1961596978122869</v>
      </c>
      <c r="DG44" s="223">
        <v>14.317</v>
      </c>
      <c r="DH44" s="723">
        <f t="shared" si="30"/>
        <v>-3.9239999999999995</v>
      </c>
      <c r="DI44" s="631">
        <f t="shared" si="31"/>
        <v>-0.21511978509950111</v>
      </c>
      <c r="DJ44" s="285">
        <v>39.277000000000001</v>
      </c>
      <c r="DK44" s="723">
        <f t="shared" si="32"/>
        <v>-9.078000000000003</v>
      </c>
      <c r="DL44" s="631">
        <f t="shared" si="33"/>
        <v>-0.18773653189949338</v>
      </c>
      <c r="DM44" s="223">
        <v>11.621</v>
      </c>
      <c r="DN44" s="723">
        <f t="shared" si="34"/>
        <v>-3.7259999999999991</v>
      </c>
      <c r="DO44" s="631">
        <f t="shared" si="35"/>
        <v>-0.24278360591646569</v>
      </c>
      <c r="DP44" s="223">
        <v>13.34</v>
      </c>
      <c r="DQ44" s="723">
        <f t="shared" si="36"/>
        <v>-2.6180000000000003</v>
      </c>
      <c r="DR44" s="631">
        <f t="shared" si="37"/>
        <v>-0.16405564607093623</v>
      </c>
      <c r="DS44" s="223">
        <v>13.132999999999999</v>
      </c>
      <c r="DT44" s="723">
        <f t="shared" si="38"/>
        <v>-2.6860000000000017</v>
      </c>
      <c r="DU44" s="631">
        <f t="shared" si="39"/>
        <v>-0.16979581515898612</v>
      </c>
      <c r="DV44" s="223">
        <v>38.093999999999994</v>
      </c>
      <c r="DW44" s="723">
        <f t="shared" si="40"/>
        <v>-9.0300000000000082</v>
      </c>
      <c r="DX44" s="631">
        <f t="shared" si="41"/>
        <v>-0.19162210338680943</v>
      </c>
      <c r="DY44" s="223">
        <v>77.370999999999995</v>
      </c>
      <c r="DZ44" s="723">
        <f t="shared" si="42"/>
        <v>-18.108000000000018</v>
      </c>
      <c r="EA44" s="631">
        <f t="shared" si="43"/>
        <v>-0.18965426952523609</v>
      </c>
    </row>
    <row r="45" spans="1:131" x14ac:dyDescent="0.25">
      <c r="A45" s="10" t="s">
        <v>79</v>
      </c>
      <c r="B45" s="733">
        <v>501.97899999999998</v>
      </c>
      <c r="C45" s="733">
        <v>64.603999999999999</v>
      </c>
      <c r="D45" s="734">
        <v>57.878</v>
      </c>
      <c r="E45" s="735">
        <v>54.344000000000001</v>
      </c>
      <c r="F45" s="735">
        <v>176.82599999999999</v>
      </c>
      <c r="G45" s="733">
        <v>52.03</v>
      </c>
      <c r="H45" s="734">
        <v>40.522000000000006</v>
      </c>
      <c r="I45" s="735">
        <v>26.323</v>
      </c>
      <c r="J45" s="735">
        <v>118.875</v>
      </c>
      <c r="K45" s="145">
        <v>295.70100000000002</v>
      </c>
      <c r="L45" s="733">
        <v>10.356</v>
      </c>
      <c r="M45" s="734">
        <v>15.156000000000001</v>
      </c>
      <c r="N45" s="735">
        <v>26.150999999999996</v>
      </c>
      <c r="O45" s="734">
        <v>51.662999999999997</v>
      </c>
      <c r="P45" s="145">
        <v>347.36400000000003</v>
      </c>
      <c r="Q45" s="733">
        <v>38.444000000000003</v>
      </c>
      <c r="R45" s="734">
        <v>50.489000000000004</v>
      </c>
      <c r="S45" s="735">
        <v>63.266999999999996</v>
      </c>
      <c r="T45" s="734">
        <v>152.19999999999999</v>
      </c>
      <c r="U45" s="145">
        <v>499.56399999999996</v>
      </c>
      <c r="V45" s="733">
        <v>70.749000000000009</v>
      </c>
      <c r="W45" s="734">
        <v>67.072999999999993</v>
      </c>
      <c r="X45" s="735">
        <v>65.576999999999998</v>
      </c>
      <c r="Y45" s="735">
        <v>203.39899999999997</v>
      </c>
      <c r="Z45" s="733">
        <v>51.707000000000008</v>
      </c>
      <c r="AA45" s="734">
        <v>40.774999999999999</v>
      </c>
      <c r="AB45" s="735">
        <v>26.922000000000001</v>
      </c>
      <c r="AC45" s="735">
        <v>119.40400000000001</v>
      </c>
      <c r="AD45" s="145">
        <v>322.803</v>
      </c>
      <c r="AE45" s="733">
        <v>11.558</v>
      </c>
      <c r="AF45" s="734">
        <v>17.572000000000003</v>
      </c>
      <c r="AG45" s="735">
        <v>28.707000000000001</v>
      </c>
      <c r="AH45" s="734">
        <v>57.836999999999996</v>
      </c>
      <c r="AI45" s="145">
        <v>380.64</v>
      </c>
      <c r="AJ45" s="733">
        <v>37.698999999999998</v>
      </c>
      <c r="AK45" s="734">
        <v>43.96</v>
      </c>
      <c r="AL45" s="735">
        <v>55.957000000000001</v>
      </c>
      <c r="AM45" s="734">
        <v>137.61599999999999</v>
      </c>
      <c r="AN45" s="145">
        <v>518.25599999999997</v>
      </c>
      <c r="AO45" s="733">
        <v>61.34</v>
      </c>
      <c r="AP45" s="734">
        <v>63.964999999999996</v>
      </c>
      <c r="AQ45" s="735">
        <v>58.44</v>
      </c>
      <c r="AR45" s="735">
        <v>183.74500000000003</v>
      </c>
      <c r="AS45" s="733">
        <v>48.233000000000004</v>
      </c>
      <c r="AT45" s="734">
        <v>38.552999999999997</v>
      </c>
      <c r="AU45" s="735">
        <v>27.751999999999999</v>
      </c>
      <c r="AV45" s="735">
        <v>114.53799999999998</v>
      </c>
      <c r="AW45" s="145">
        <v>298.28300000000002</v>
      </c>
      <c r="AX45" s="733">
        <v>8.2149999999999999</v>
      </c>
      <c r="AY45" s="734">
        <v>16.947000000000003</v>
      </c>
      <c r="AZ45" s="735">
        <v>26.712999999999997</v>
      </c>
      <c r="BA45" s="734">
        <v>51.875000000000007</v>
      </c>
      <c r="BB45" s="145">
        <v>350.15800000000002</v>
      </c>
      <c r="BC45" s="733">
        <v>40.530999999999999</v>
      </c>
      <c r="BD45" s="734">
        <v>50.609000000000002</v>
      </c>
      <c r="BE45" s="735">
        <v>51.370000000000005</v>
      </c>
      <c r="BF45" s="735">
        <v>142.51000000000002</v>
      </c>
      <c r="BG45" s="735">
        <f t="shared" si="0"/>
        <v>4.8940000000000339</v>
      </c>
      <c r="BH45" s="629">
        <f t="shared" si="1"/>
        <v>3.556272526450438E-2</v>
      </c>
      <c r="BI45" s="735">
        <v>492.66800000000001</v>
      </c>
      <c r="BJ45" s="669">
        <f t="shared" si="2"/>
        <v>-25.587999999999965</v>
      </c>
      <c r="BK45" s="629">
        <f t="shared" si="3"/>
        <v>-4.9373282701985058E-2</v>
      </c>
      <c r="BL45" s="733">
        <v>62.838000000000001</v>
      </c>
      <c r="BM45" s="734">
        <v>47.774000000000001</v>
      </c>
      <c r="BN45" s="735">
        <v>56.765000000000001</v>
      </c>
      <c r="BO45" s="854">
        <v>167.37700000000001</v>
      </c>
      <c r="BP45" s="733">
        <v>45.938000000000002</v>
      </c>
      <c r="BQ45" s="734">
        <v>37.347999999999999</v>
      </c>
      <c r="BR45" s="735">
        <v>30.069000000000003</v>
      </c>
      <c r="BS45" s="963">
        <v>113.35499999999999</v>
      </c>
      <c r="BT45" s="963">
        <f t="shared" si="4"/>
        <v>-1.1829999999999927</v>
      </c>
      <c r="BU45" s="758">
        <f t="shared" si="5"/>
        <v>-1.0328449946742504E-2</v>
      </c>
      <c r="BV45" s="971">
        <v>280.73199999999997</v>
      </c>
      <c r="BW45" s="972">
        <f t="shared" si="6"/>
        <v>-17.551000000000045</v>
      </c>
      <c r="BX45" s="629">
        <f t="shared" si="7"/>
        <v>-5.884009480929199E-2</v>
      </c>
      <c r="BY45" s="145">
        <v>7.6480000000000006</v>
      </c>
      <c r="BZ45" s="145">
        <v>13.052999999999999</v>
      </c>
      <c r="CA45" s="722">
        <f t="shared" si="8"/>
        <v>-3.8940000000000037</v>
      </c>
      <c r="CB45" s="629">
        <f t="shared" si="9"/>
        <v>-0.22977518144804407</v>
      </c>
      <c r="CC45" s="145">
        <v>24.832000000000001</v>
      </c>
      <c r="CD45" s="722">
        <f t="shared" si="10"/>
        <v>-1.8809999999999967</v>
      </c>
      <c r="CE45" s="629">
        <f t="shared" si="11"/>
        <v>-7.0415153670497388E-2</v>
      </c>
      <c r="CF45" s="145">
        <v>45.533000000000001</v>
      </c>
      <c r="CG45" s="722">
        <f t="shared" si="12"/>
        <v>-6.3420000000000059</v>
      </c>
      <c r="CH45" s="629">
        <f t="shared" si="13"/>
        <v>-0.12225542168674708</v>
      </c>
      <c r="CI45" s="145">
        <v>326.26499999999999</v>
      </c>
      <c r="CJ45" s="722">
        <f t="shared" si="14"/>
        <v>-23.893000000000029</v>
      </c>
      <c r="CK45" s="629">
        <f t="shared" si="15"/>
        <v>-6.8234911097276169E-2</v>
      </c>
      <c r="CL45" s="145">
        <v>35.948999999999998</v>
      </c>
      <c r="CM45" s="722">
        <f t="shared" si="16"/>
        <v>-4.5820000000000007</v>
      </c>
      <c r="CN45" s="629">
        <f t="shared" si="17"/>
        <v>-0.11304927092842518</v>
      </c>
      <c r="CO45" s="145">
        <v>44.402000000000001</v>
      </c>
      <c r="CP45" s="722">
        <f t="shared" si="18"/>
        <v>-6.2070000000000007</v>
      </c>
      <c r="CQ45" s="629">
        <f t="shared" si="19"/>
        <v>-0.12264616965361894</v>
      </c>
      <c r="CR45" s="145">
        <v>55.280999999999999</v>
      </c>
      <c r="CS45" s="722">
        <f t="shared" si="20"/>
        <v>3.9109999999999943</v>
      </c>
      <c r="CT45" s="629">
        <f t="shared" si="21"/>
        <v>7.6133930309519052E-2</v>
      </c>
      <c r="CU45" s="145">
        <v>135.63200000000001</v>
      </c>
      <c r="CV45" s="722">
        <f t="shared" si="22"/>
        <v>-6.8780000000000143</v>
      </c>
      <c r="CW45" s="629">
        <f t="shared" si="23"/>
        <v>-4.8263279769840808E-2</v>
      </c>
      <c r="CX45" s="145">
        <v>461.89700000000005</v>
      </c>
      <c r="CY45" s="722">
        <f t="shared" si="24"/>
        <v>-30.770999999999958</v>
      </c>
      <c r="CZ45" s="629">
        <f t="shared" si="25"/>
        <v>-6.245788238732769E-2</v>
      </c>
      <c r="DA45" s="145">
        <v>59.124000000000002</v>
      </c>
      <c r="DB45" s="722">
        <f t="shared" si="26"/>
        <v>-3.7139999999999986</v>
      </c>
      <c r="DC45" s="629">
        <f t="shared" si="27"/>
        <v>-5.9104363601642299E-2</v>
      </c>
      <c r="DD45" s="145">
        <v>58.530999999999992</v>
      </c>
      <c r="DE45" s="722">
        <f t="shared" si="28"/>
        <v>10.756999999999991</v>
      </c>
      <c r="DF45" s="629">
        <f t="shared" si="29"/>
        <v>0.22516431531795517</v>
      </c>
      <c r="DG45" s="145">
        <v>60.738999999999997</v>
      </c>
      <c r="DH45" s="722">
        <f t="shared" si="30"/>
        <v>3.9739999999999966</v>
      </c>
      <c r="DI45" s="629">
        <f t="shared" si="31"/>
        <v>7.0007927420065119E-2</v>
      </c>
      <c r="DJ45" s="852">
        <v>178.39400000000001</v>
      </c>
      <c r="DK45" s="722">
        <f t="shared" si="32"/>
        <v>11.016999999999996</v>
      </c>
      <c r="DL45" s="629">
        <f t="shared" si="33"/>
        <v>6.5821468899550095E-2</v>
      </c>
      <c r="DM45" s="145">
        <v>49.623000000000005</v>
      </c>
      <c r="DN45" s="722">
        <f t="shared" si="34"/>
        <v>3.6850000000000023</v>
      </c>
      <c r="DO45" s="629">
        <f t="shared" si="35"/>
        <v>8.0216813966650743E-2</v>
      </c>
      <c r="DP45" s="145">
        <v>37.15</v>
      </c>
      <c r="DQ45" s="722">
        <f t="shared" si="36"/>
        <v>-0.1980000000000004</v>
      </c>
      <c r="DR45" s="629">
        <f t="shared" si="37"/>
        <v>-5.3014887008675272E-3</v>
      </c>
      <c r="DS45" s="145">
        <v>24.495999999999999</v>
      </c>
      <c r="DT45" s="722">
        <f t="shared" si="38"/>
        <v>-5.573000000000004</v>
      </c>
      <c r="DU45" s="629">
        <f t="shared" si="39"/>
        <v>-0.18534038378396367</v>
      </c>
      <c r="DV45" s="145">
        <v>111.26900000000001</v>
      </c>
      <c r="DW45" s="722">
        <f t="shared" si="40"/>
        <v>-2.0859999999999843</v>
      </c>
      <c r="DX45" s="629">
        <f t="shared" si="41"/>
        <v>-1.8402364253892502E-2</v>
      </c>
      <c r="DY45" s="145">
        <v>289.66300000000001</v>
      </c>
      <c r="DZ45" s="722">
        <f t="shared" si="42"/>
        <v>8.93100000000004</v>
      </c>
      <c r="EA45" s="629">
        <f t="shared" si="43"/>
        <v>3.1813259621275951E-2</v>
      </c>
    </row>
    <row r="46" spans="1:131" x14ac:dyDescent="0.25">
      <c r="A46" s="58" t="s">
        <v>39</v>
      </c>
      <c r="B46" s="273">
        <v>501.97899999999998</v>
      </c>
      <c r="C46" s="736">
        <v>64.603999999999999</v>
      </c>
      <c r="D46" s="737">
        <v>57.878</v>
      </c>
      <c r="E46" s="738">
        <v>54.344000000000001</v>
      </c>
      <c r="F46" s="738">
        <v>176.82599999999999</v>
      </c>
      <c r="G46" s="736">
        <v>52.03</v>
      </c>
      <c r="H46" s="737">
        <v>40.522000000000006</v>
      </c>
      <c r="I46" s="738">
        <v>26.323</v>
      </c>
      <c r="J46" s="738">
        <v>118.875</v>
      </c>
      <c r="K46" s="223">
        <v>295.70100000000002</v>
      </c>
      <c r="L46" s="736">
        <v>10.356</v>
      </c>
      <c r="M46" s="737">
        <v>15.156000000000001</v>
      </c>
      <c r="N46" s="738">
        <v>26.150999999999996</v>
      </c>
      <c r="O46" s="737">
        <v>51.662999999999997</v>
      </c>
      <c r="P46" s="223">
        <v>347.36400000000003</v>
      </c>
      <c r="Q46" s="736">
        <v>38.444000000000003</v>
      </c>
      <c r="R46" s="737">
        <v>50.489000000000004</v>
      </c>
      <c r="S46" s="738">
        <v>63.266999999999996</v>
      </c>
      <c r="T46" s="737">
        <v>152.19999999999999</v>
      </c>
      <c r="U46" s="223">
        <v>499.56399999999996</v>
      </c>
      <c r="V46" s="736">
        <v>70.749000000000009</v>
      </c>
      <c r="W46" s="737">
        <v>67.072999999999993</v>
      </c>
      <c r="X46" s="738">
        <v>65.576999999999998</v>
      </c>
      <c r="Y46" s="738">
        <v>203.39899999999997</v>
      </c>
      <c r="Z46" s="736">
        <v>51.707000000000008</v>
      </c>
      <c r="AA46" s="737">
        <v>40.774999999999999</v>
      </c>
      <c r="AB46" s="738">
        <v>26.922000000000001</v>
      </c>
      <c r="AC46" s="738">
        <v>119.40400000000001</v>
      </c>
      <c r="AD46" s="223">
        <v>322.803</v>
      </c>
      <c r="AE46" s="736">
        <v>11.558</v>
      </c>
      <c r="AF46" s="737">
        <v>17.572000000000003</v>
      </c>
      <c r="AG46" s="738">
        <v>28.707000000000001</v>
      </c>
      <c r="AH46" s="737">
        <v>57.836999999999996</v>
      </c>
      <c r="AI46" s="223">
        <v>380.64</v>
      </c>
      <c r="AJ46" s="736">
        <v>37.698999999999998</v>
      </c>
      <c r="AK46" s="737">
        <v>43.96</v>
      </c>
      <c r="AL46" s="738">
        <v>55.957000000000001</v>
      </c>
      <c r="AM46" s="737">
        <v>137.61599999999999</v>
      </c>
      <c r="AN46" s="223">
        <v>518.25599999999997</v>
      </c>
      <c r="AO46" s="736">
        <v>61.34</v>
      </c>
      <c r="AP46" s="737">
        <v>63.964999999999996</v>
      </c>
      <c r="AQ46" s="738">
        <v>58.44</v>
      </c>
      <c r="AR46" s="738">
        <v>183.74500000000003</v>
      </c>
      <c r="AS46" s="736">
        <v>48.233000000000004</v>
      </c>
      <c r="AT46" s="737">
        <v>38.552999999999997</v>
      </c>
      <c r="AU46" s="738">
        <v>27.751999999999999</v>
      </c>
      <c r="AV46" s="738">
        <v>114.53799999999998</v>
      </c>
      <c r="AW46" s="223">
        <v>298.28300000000002</v>
      </c>
      <c r="AX46" s="736">
        <v>8.2149999999999999</v>
      </c>
      <c r="AY46" s="737">
        <v>16.947000000000003</v>
      </c>
      <c r="AZ46" s="738">
        <v>26.712999999999997</v>
      </c>
      <c r="BA46" s="737">
        <v>51.875000000000007</v>
      </c>
      <c r="BB46" s="223">
        <v>350.15800000000002</v>
      </c>
      <c r="BC46" s="736">
        <v>40.530999999999999</v>
      </c>
      <c r="BD46" s="737">
        <v>50.609000000000002</v>
      </c>
      <c r="BE46" s="738">
        <v>51.370000000000005</v>
      </c>
      <c r="BF46" s="738">
        <v>142.51000000000002</v>
      </c>
      <c r="BG46" s="738">
        <f t="shared" si="0"/>
        <v>4.8940000000000339</v>
      </c>
      <c r="BH46" s="631">
        <f t="shared" si="1"/>
        <v>3.556272526450438E-2</v>
      </c>
      <c r="BI46" s="738">
        <v>492.66800000000001</v>
      </c>
      <c r="BJ46" s="670">
        <f t="shared" si="2"/>
        <v>-25.587999999999965</v>
      </c>
      <c r="BK46" s="631">
        <f t="shared" si="3"/>
        <v>-4.9373282701985058E-2</v>
      </c>
      <c r="BL46" s="736">
        <v>62.838000000000001</v>
      </c>
      <c r="BM46" s="737">
        <v>47.774000000000001</v>
      </c>
      <c r="BN46" s="738">
        <v>56.765000000000001</v>
      </c>
      <c r="BO46" s="286">
        <v>167.37700000000001</v>
      </c>
      <c r="BP46" s="736">
        <v>45.938000000000002</v>
      </c>
      <c r="BQ46" s="737">
        <v>37.347999999999999</v>
      </c>
      <c r="BR46" s="738">
        <v>30.069000000000003</v>
      </c>
      <c r="BS46" s="964">
        <v>113.35499999999999</v>
      </c>
      <c r="BT46" s="964">
        <f t="shared" si="4"/>
        <v>-1.1829999999999927</v>
      </c>
      <c r="BU46" s="759">
        <f t="shared" si="5"/>
        <v>-1.0328449946742504E-2</v>
      </c>
      <c r="BV46" s="973">
        <v>280.73199999999997</v>
      </c>
      <c r="BW46" s="974">
        <f t="shared" si="6"/>
        <v>-17.551000000000045</v>
      </c>
      <c r="BX46" s="631">
        <f t="shared" si="7"/>
        <v>-5.884009480929199E-2</v>
      </c>
      <c r="BY46" s="223">
        <v>7.6480000000000006</v>
      </c>
      <c r="BZ46" s="223">
        <v>13.052999999999999</v>
      </c>
      <c r="CA46" s="723">
        <f t="shared" si="8"/>
        <v>-3.8940000000000037</v>
      </c>
      <c r="CB46" s="631">
        <f t="shared" si="9"/>
        <v>-0.22977518144804407</v>
      </c>
      <c r="CC46" s="223">
        <v>24.832000000000001</v>
      </c>
      <c r="CD46" s="723">
        <f t="shared" si="10"/>
        <v>-1.8809999999999967</v>
      </c>
      <c r="CE46" s="631">
        <f t="shared" si="11"/>
        <v>-7.0415153670497388E-2</v>
      </c>
      <c r="CF46" s="223">
        <v>45.533000000000001</v>
      </c>
      <c r="CG46" s="723">
        <f t="shared" si="12"/>
        <v>-6.3420000000000059</v>
      </c>
      <c r="CH46" s="631">
        <f t="shared" si="13"/>
        <v>-0.12225542168674708</v>
      </c>
      <c r="CI46" s="223">
        <v>326.26499999999999</v>
      </c>
      <c r="CJ46" s="723">
        <f t="shared" si="14"/>
        <v>-23.893000000000029</v>
      </c>
      <c r="CK46" s="631">
        <f t="shared" si="15"/>
        <v>-6.8234911097276169E-2</v>
      </c>
      <c r="CL46" s="223">
        <v>35.948999999999998</v>
      </c>
      <c r="CM46" s="723">
        <f t="shared" si="16"/>
        <v>-4.5820000000000007</v>
      </c>
      <c r="CN46" s="631">
        <f t="shared" si="17"/>
        <v>-0.11304927092842518</v>
      </c>
      <c r="CO46" s="223">
        <v>44.402000000000001</v>
      </c>
      <c r="CP46" s="723">
        <f t="shared" si="18"/>
        <v>-6.2070000000000007</v>
      </c>
      <c r="CQ46" s="631">
        <f t="shared" si="19"/>
        <v>-0.12264616965361894</v>
      </c>
      <c r="CR46" s="223">
        <v>55.280999999999999</v>
      </c>
      <c r="CS46" s="723">
        <f t="shared" si="20"/>
        <v>3.9109999999999943</v>
      </c>
      <c r="CT46" s="631">
        <f t="shared" si="21"/>
        <v>7.6133930309519052E-2</v>
      </c>
      <c r="CU46" s="223">
        <v>135.63200000000001</v>
      </c>
      <c r="CV46" s="723">
        <f t="shared" si="22"/>
        <v>-6.8780000000000143</v>
      </c>
      <c r="CW46" s="631">
        <f t="shared" si="23"/>
        <v>-4.8263279769840808E-2</v>
      </c>
      <c r="CX46" s="223">
        <v>461.89700000000005</v>
      </c>
      <c r="CY46" s="723">
        <f t="shared" si="24"/>
        <v>-30.770999999999958</v>
      </c>
      <c r="CZ46" s="631">
        <f t="shared" si="25"/>
        <v>-6.245788238732769E-2</v>
      </c>
      <c r="DA46" s="223">
        <v>59.124000000000002</v>
      </c>
      <c r="DB46" s="723">
        <f t="shared" si="26"/>
        <v>-3.7139999999999986</v>
      </c>
      <c r="DC46" s="631">
        <f t="shared" si="27"/>
        <v>-5.9104363601642299E-2</v>
      </c>
      <c r="DD46" s="223">
        <v>58.530999999999992</v>
      </c>
      <c r="DE46" s="723">
        <f t="shared" si="28"/>
        <v>10.756999999999991</v>
      </c>
      <c r="DF46" s="631">
        <f t="shared" si="29"/>
        <v>0.22516431531795517</v>
      </c>
      <c r="DG46" s="223">
        <v>60.738999999999997</v>
      </c>
      <c r="DH46" s="723">
        <f t="shared" si="30"/>
        <v>3.9739999999999966</v>
      </c>
      <c r="DI46" s="631">
        <f t="shared" si="31"/>
        <v>7.0007927420065119E-2</v>
      </c>
      <c r="DJ46" s="285">
        <v>178.39400000000001</v>
      </c>
      <c r="DK46" s="723">
        <f t="shared" si="32"/>
        <v>11.016999999999996</v>
      </c>
      <c r="DL46" s="631">
        <f t="shared" si="33"/>
        <v>6.5821468899550095E-2</v>
      </c>
      <c r="DM46" s="223">
        <v>49.623000000000005</v>
      </c>
      <c r="DN46" s="723">
        <f t="shared" si="34"/>
        <v>3.6850000000000023</v>
      </c>
      <c r="DO46" s="631">
        <f t="shared" si="35"/>
        <v>8.0216813966650743E-2</v>
      </c>
      <c r="DP46" s="223">
        <v>37.15</v>
      </c>
      <c r="DQ46" s="723">
        <f t="shared" si="36"/>
        <v>-0.1980000000000004</v>
      </c>
      <c r="DR46" s="631">
        <f t="shared" si="37"/>
        <v>-5.3014887008675272E-3</v>
      </c>
      <c r="DS46" s="223">
        <v>24.495999999999999</v>
      </c>
      <c r="DT46" s="723">
        <f t="shared" si="38"/>
        <v>-5.573000000000004</v>
      </c>
      <c r="DU46" s="631">
        <f t="shared" si="39"/>
        <v>-0.18534038378396367</v>
      </c>
      <c r="DV46" s="953">
        <v>111.26900000000001</v>
      </c>
      <c r="DW46" s="670">
        <f t="shared" si="40"/>
        <v>-2.0859999999999843</v>
      </c>
      <c r="DX46" s="631">
        <f t="shared" si="41"/>
        <v>-1.8402364253892502E-2</v>
      </c>
      <c r="DY46" s="223">
        <v>289.66300000000001</v>
      </c>
      <c r="DZ46" s="723">
        <f t="shared" si="42"/>
        <v>8.93100000000004</v>
      </c>
      <c r="EA46" s="631">
        <f t="shared" si="43"/>
        <v>3.1813259621275951E-2</v>
      </c>
    </row>
    <row r="47" spans="1:131" x14ac:dyDescent="0.25">
      <c r="A47" s="59" t="s">
        <v>40</v>
      </c>
      <c r="B47" s="272">
        <v>141.69</v>
      </c>
      <c r="C47" s="736">
        <v>18.581</v>
      </c>
      <c r="D47" s="737">
        <v>16.228999999999999</v>
      </c>
      <c r="E47" s="738">
        <v>15.444000000000001</v>
      </c>
      <c r="F47" s="738">
        <v>50.254000000000005</v>
      </c>
      <c r="G47" s="736">
        <v>14.047000000000001</v>
      </c>
      <c r="H47" s="737">
        <v>11.551</v>
      </c>
      <c r="I47" s="738">
        <v>4.6219999999999999</v>
      </c>
      <c r="J47" s="738">
        <v>30.22</v>
      </c>
      <c r="K47" s="223">
        <v>80.474000000000004</v>
      </c>
      <c r="L47" s="736"/>
      <c r="M47" s="737"/>
      <c r="N47" s="738"/>
      <c r="O47" s="737"/>
      <c r="P47" s="223">
        <v>80.474000000000004</v>
      </c>
      <c r="Q47" s="736">
        <v>11.397</v>
      </c>
      <c r="R47" s="737">
        <v>17.797000000000001</v>
      </c>
      <c r="S47" s="738">
        <v>22.545000000000002</v>
      </c>
      <c r="T47" s="737">
        <v>51.738999999999997</v>
      </c>
      <c r="U47" s="223">
        <v>132.21299999999999</v>
      </c>
      <c r="V47" s="736">
        <v>27.138999999999999</v>
      </c>
      <c r="W47" s="737">
        <v>22.167999999999999</v>
      </c>
      <c r="X47" s="738">
        <v>23.661999999999999</v>
      </c>
      <c r="Y47" s="738">
        <v>72.968999999999994</v>
      </c>
      <c r="Z47" s="736">
        <v>15.29</v>
      </c>
      <c r="AA47" s="737">
        <v>15.002000000000001</v>
      </c>
      <c r="AB47" s="738">
        <v>0</v>
      </c>
      <c r="AC47" s="738">
        <v>30.292000000000002</v>
      </c>
      <c r="AD47" s="223">
        <v>103.261</v>
      </c>
      <c r="AE47" s="736"/>
      <c r="AF47" s="737"/>
      <c r="AG47" s="738"/>
      <c r="AH47" s="737"/>
      <c r="AI47" s="223">
        <v>103.261</v>
      </c>
      <c r="AJ47" s="736">
        <v>11.868</v>
      </c>
      <c r="AK47" s="737">
        <v>15.778</v>
      </c>
      <c r="AL47" s="738">
        <v>18.561</v>
      </c>
      <c r="AM47" s="737">
        <v>46.207000000000001</v>
      </c>
      <c r="AN47" s="223">
        <v>149.46799999999999</v>
      </c>
      <c r="AO47" s="736">
        <v>18.786000000000001</v>
      </c>
      <c r="AP47" s="737">
        <v>19.968</v>
      </c>
      <c r="AQ47" s="738">
        <v>18.814</v>
      </c>
      <c r="AR47" s="738">
        <v>57.568000000000005</v>
      </c>
      <c r="AS47" s="736">
        <v>15.784000000000001</v>
      </c>
      <c r="AT47" s="737">
        <v>15.57</v>
      </c>
      <c r="AU47" s="738">
        <v>11.895</v>
      </c>
      <c r="AV47" s="738">
        <v>43.248999999999995</v>
      </c>
      <c r="AW47" s="223">
        <v>100.81700000000001</v>
      </c>
      <c r="AX47" s="736">
        <v>0</v>
      </c>
      <c r="AY47" s="737">
        <v>0</v>
      </c>
      <c r="AZ47" s="738">
        <v>1.0960000000000001</v>
      </c>
      <c r="BA47" s="737">
        <v>1.0960000000000001</v>
      </c>
      <c r="BB47" s="223">
        <v>101.91300000000001</v>
      </c>
      <c r="BC47" s="736">
        <v>16.875</v>
      </c>
      <c r="BD47" s="737">
        <v>21.096</v>
      </c>
      <c r="BE47" s="738">
        <v>21.137</v>
      </c>
      <c r="BF47" s="738">
        <v>59.108000000000004</v>
      </c>
      <c r="BG47" s="738">
        <f t="shared" si="0"/>
        <v>12.901000000000003</v>
      </c>
      <c r="BH47" s="631">
        <f t="shared" si="1"/>
        <v>0.27920012119375859</v>
      </c>
      <c r="BI47" s="738">
        <v>161.02100000000002</v>
      </c>
      <c r="BJ47" s="670">
        <f t="shared" si="2"/>
        <v>11.553000000000026</v>
      </c>
      <c r="BK47" s="631">
        <f t="shared" si="3"/>
        <v>7.7294136537586822E-2</v>
      </c>
      <c r="BL47" s="736">
        <v>19.905999999999999</v>
      </c>
      <c r="BM47" s="737">
        <v>15.446</v>
      </c>
      <c r="BN47" s="738">
        <v>16.263999999999999</v>
      </c>
      <c r="BO47" s="286">
        <v>51.616</v>
      </c>
      <c r="BP47" s="736">
        <v>14.95</v>
      </c>
      <c r="BQ47" s="737">
        <v>14.404999999999999</v>
      </c>
      <c r="BR47" s="738">
        <v>3.6779999999999999</v>
      </c>
      <c r="BS47" s="964">
        <v>33.032999999999994</v>
      </c>
      <c r="BT47" s="964">
        <f t="shared" si="4"/>
        <v>-10.216000000000001</v>
      </c>
      <c r="BU47" s="759">
        <f t="shared" si="5"/>
        <v>-0.2362135540706144</v>
      </c>
      <c r="BV47" s="973">
        <v>84.649000000000001</v>
      </c>
      <c r="BW47" s="974">
        <f t="shared" si="6"/>
        <v>-16.168000000000006</v>
      </c>
      <c r="BX47" s="631">
        <f t="shared" si="7"/>
        <v>-0.1603697789063353</v>
      </c>
      <c r="BY47" s="223">
        <v>0</v>
      </c>
      <c r="BZ47" s="223">
        <v>0</v>
      </c>
      <c r="CA47" s="723">
        <f t="shared" si="8"/>
        <v>0</v>
      </c>
      <c r="CB47" s="631" t="e">
        <f t="shared" si="9"/>
        <v>#DIV/0!</v>
      </c>
      <c r="CC47" s="223">
        <v>0</v>
      </c>
      <c r="CD47" s="723">
        <f t="shared" si="10"/>
        <v>-1.0960000000000001</v>
      </c>
      <c r="CE47" s="631">
        <f t="shared" si="11"/>
        <v>-1</v>
      </c>
      <c r="CF47" s="223">
        <v>0</v>
      </c>
      <c r="CG47" s="723">
        <f t="shared" si="12"/>
        <v>-1.0960000000000001</v>
      </c>
      <c r="CH47" s="631">
        <f t="shared" si="13"/>
        <v>-1</v>
      </c>
      <c r="CI47" s="223">
        <v>84.649000000000001</v>
      </c>
      <c r="CJ47" s="723">
        <f t="shared" si="14"/>
        <v>-17.26400000000001</v>
      </c>
      <c r="CK47" s="631">
        <f t="shared" si="15"/>
        <v>-0.16939938967550763</v>
      </c>
      <c r="CL47" s="223">
        <v>7.6779999999999999</v>
      </c>
      <c r="CM47" s="723">
        <f t="shared" si="16"/>
        <v>-9.1969999999999992</v>
      </c>
      <c r="CN47" s="631">
        <f t="shared" si="17"/>
        <v>-0.54500740740740738</v>
      </c>
      <c r="CO47" s="223">
        <v>15.82</v>
      </c>
      <c r="CP47" s="723">
        <f t="shared" si="18"/>
        <v>-5.2759999999999998</v>
      </c>
      <c r="CQ47" s="631">
        <f t="shared" si="19"/>
        <v>-0.25009480470231321</v>
      </c>
      <c r="CR47" s="223">
        <v>18.466000000000001</v>
      </c>
      <c r="CS47" s="723">
        <f t="shared" si="20"/>
        <v>-2.6709999999999994</v>
      </c>
      <c r="CT47" s="631">
        <f t="shared" si="21"/>
        <v>-0.12636608790272977</v>
      </c>
      <c r="CU47" s="223">
        <v>41.963999999999999</v>
      </c>
      <c r="CV47" s="723">
        <f t="shared" si="22"/>
        <v>-17.144000000000005</v>
      </c>
      <c r="CW47" s="631">
        <f t="shared" si="23"/>
        <v>-0.29004534073221905</v>
      </c>
      <c r="CX47" s="223">
        <v>126.613</v>
      </c>
      <c r="CY47" s="723">
        <f t="shared" si="24"/>
        <v>-34.408000000000015</v>
      </c>
      <c r="CZ47" s="631">
        <f t="shared" si="25"/>
        <v>-0.21368641357338491</v>
      </c>
      <c r="DA47" s="223">
        <v>17.652000000000001</v>
      </c>
      <c r="DB47" s="723">
        <f t="shared" si="26"/>
        <v>-2.2539999999999978</v>
      </c>
      <c r="DC47" s="631">
        <f t="shared" si="27"/>
        <v>-0.11323219129910569</v>
      </c>
      <c r="DD47" s="223">
        <v>16.550999999999998</v>
      </c>
      <c r="DE47" s="723">
        <f t="shared" si="28"/>
        <v>1.1049999999999986</v>
      </c>
      <c r="DF47" s="631">
        <f t="shared" si="29"/>
        <v>7.1539557166903966E-2</v>
      </c>
      <c r="DG47" s="223">
        <v>19.861000000000001</v>
      </c>
      <c r="DH47" s="723">
        <f t="shared" si="30"/>
        <v>3.5970000000000013</v>
      </c>
      <c r="DI47" s="631">
        <f t="shared" si="31"/>
        <v>0.22116330545991156</v>
      </c>
      <c r="DJ47" s="285">
        <v>54.064000000000007</v>
      </c>
      <c r="DK47" s="723">
        <f t="shared" si="32"/>
        <v>2.4480000000000075</v>
      </c>
      <c r="DL47" s="631">
        <f t="shared" si="33"/>
        <v>4.7427154370737905E-2</v>
      </c>
      <c r="DM47" s="223">
        <v>15.867000000000001</v>
      </c>
      <c r="DN47" s="723">
        <f t="shared" si="34"/>
        <v>0.91700000000000159</v>
      </c>
      <c r="DO47" s="631">
        <f t="shared" si="35"/>
        <v>6.1337792642140579E-2</v>
      </c>
      <c r="DP47" s="223">
        <v>14.037000000000001</v>
      </c>
      <c r="DQ47" s="723">
        <f t="shared" si="36"/>
        <v>-0.36799999999999855</v>
      </c>
      <c r="DR47" s="631">
        <f t="shared" si="37"/>
        <v>-2.5546685178757276E-2</v>
      </c>
      <c r="DS47" s="223">
        <v>3.3069999999999999</v>
      </c>
      <c r="DT47" s="723">
        <f t="shared" si="38"/>
        <v>-0.371</v>
      </c>
      <c r="DU47" s="631">
        <f t="shared" si="39"/>
        <v>-0.10087003806416531</v>
      </c>
      <c r="DV47" s="223">
        <v>33.211000000000006</v>
      </c>
      <c r="DW47" s="723">
        <f t="shared" si="40"/>
        <v>0.17800000000001148</v>
      </c>
      <c r="DX47" s="631">
        <f t="shared" si="41"/>
        <v>5.3885508430966461E-3</v>
      </c>
      <c r="DY47" s="223">
        <v>87.275000000000006</v>
      </c>
      <c r="DZ47" s="723">
        <f t="shared" si="42"/>
        <v>2.6260000000000048</v>
      </c>
      <c r="EA47" s="631">
        <f t="shared" si="43"/>
        <v>3.10222211721344E-2</v>
      </c>
    </row>
    <row r="48" spans="1:131" x14ac:dyDescent="0.25">
      <c r="A48" s="59" t="s">
        <v>41</v>
      </c>
      <c r="B48" s="272">
        <v>109.702</v>
      </c>
      <c r="C48" s="736">
        <v>16.373000000000001</v>
      </c>
      <c r="D48" s="737">
        <v>13.441000000000001</v>
      </c>
      <c r="E48" s="738">
        <v>12.78</v>
      </c>
      <c r="F48" s="738">
        <v>42.594000000000001</v>
      </c>
      <c r="G48" s="736">
        <v>13.406000000000001</v>
      </c>
      <c r="H48" s="737">
        <v>7.1340000000000003</v>
      </c>
      <c r="I48" s="738">
        <v>6.2220000000000004</v>
      </c>
      <c r="J48" s="738">
        <v>26.762</v>
      </c>
      <c r="K48" s="223">
        <v>69.355999999999995</v>
      </c>
      <c r="L48" s="736">
        <v>2.488</v>
      </c>
      <c r="M48" s="737">
        <v>2.84</v>
      </c>
      <c r="N48" s="738">
        <v>9.7430000000000003</v>
      </c>
      <c r="O48" s="737">
        <v>15.071</v>
      </c>
      <c r="P48" s="223">
        <v>84.426999999999992</v>
      </c>
      <c r="Q48" s="736">
        <v>6.3330000000000002</v>
      </c>
      <c r="R48" s="737">
        <v>7.7569999999999997</v>
      </c>
      <c r="S48" s="738">
        <v>10.528</v>
      </c>
      <c r="T48" s="737">
        <v>24.618000000000002</v>
      </c>
      <c r="U48" s="223">
        <v>109.04499999999999</v>
      </c>
      <c r="V48" s="736">
        <v>12.028</v>
      </c>
      <c r="W48" s="737">
        <v>13.727</v>
      </c>
      <c r="X48" s="738">
        <v>12.29</v>
      </c>
      <c r="Y48" s="738">
        <v>38.045000000000002</v>
      </c>
      <c r="Z48" s="736">
        <v>11.499000000000001</v>
      </c>
      <c r="AA48" s="737">
        <v>4.6360000000000001</v>
      </c>
      <c r="AB48" s="738">
        <v>10.058</v>
      </c>
      <c r="AC48" s="738">
        <v>26.193000000000001</v>
      </c>
      <c r="AD48" s="223">
        <v>64.238</v>
      </c>
      <c r="AE48" s="736">
        <v>2.5499999999999998</v>
      </c>
      <c r="AF48" s="737">
        <v>2.746</v>
      </c>
      <c r="AG48" s="738">
        <v>11.44</v>
      </c>
      <c r="AH48" s="737">
        <v>16.736000000000001</v>
      </c>
      <c r="AI48" s="223">
        <v>80.974000000000004</v>
      </c>
      <c r="AJ48" s="736">
        <v>6.5730000000000004</v>
      </c>
      <c r="AK48" s="737">
        <v>5.9409999999999998</v>
      </c>
      <c r="AL48" s="738">
        <v>11.16</v>
      </c>
      <c r="AM48" s="737">
        <v>23.673999999999999</v>
      </c>
      <c r="AN48" s="223">
        <v>104.648</v>
      </c>
      <c r="AO48" s="736">
        <v>13.521000000000001</v>
      </c>
      <c r="AP48" s="737">
        <v>14.17</v>
      </c>
      <c r="AQ48" s="738">
        <v>12.548999999999999</v>
      </c>
      <c r="AR48" s="738">
        <v>40.24</v>
      </c>
      <c r="AS48" s="736">
        <v>8.8539999999999992</v>
      </c>
      <c r="AT48" s="737">
        <v>2.1909999999999998</v>
      </c>
      <c r="AU48" s="738">
        <v>0.30599999999999999</v>
      </c>
      <c r="AV48" s="738">
        <v>11.350999999999997</v>
      </c>
      <c r="AW48" s="223">
        <v>51.591000000000001</v>
      </c>
      <c r="AX48" s="736">
        <v>2.6230000000000002</v>
      </c>
      <c r="AY48" s="737">
        <v>2.6520000000000001</v>
      </c>
      <c r="AZ48" s="738">
        <v>9.0510000000000002</v>
      </c>
      <c r="BA48" s="737">
        <v>14.326000000000001</v>
      </c>
      <c r="BB48" s="223">
        <v>65.917000000000002</v>
      </c>
      <c r="BC48" s="736">
        <v>3.1110000000000002</v>
      </c>
      <c r="BD48" s="737">
        <v>5.3140000000000001</v>
      </c>
      <c r="BE48" s="738">
        <v>6.4770000000000003</v>
      </c>
      <c r="BF48" s="738">
        <v>14.902000000000001</v>
      </c>
      <c r="BG48" s="738">
        <f t="shared" si="0"/>
        <v>-8.7719999999999985</v>
      </c>
      <c r="BH48" s="631">
        <f t="shared" si="1"/>
        <v>-0.37053307425868037</v>
      </c>
      <c r="BI48" s="738">
        <v>80.819000000000003</v>
      </c>
      <c r="BJ48" s="670">
        <f t="shared" si="2"/>
        <v>-23.828999999999994</v>
      </c>
      <c r="BK48" s="631">
        <f t="shared" si="3"/>
        <v>-0.22770621512116807</v>
      </c>
      <c r="BL48" s="736">
        <v>12.943</v>
      </c>
      <c r="BM48" s="737">
        <v>8.4</v>
      </c>
      <c r="BN48" s="738">
        <v>13.765000000000001</v>
      </c>
      <c r="BO48" s="286">
        <v>35.108000000000004</v>
      </c>
      <c r="BP48" s="736">
        <v>7.8440000000000003</v>
      </c>
      <c r="BQ48" s="737">
        <v>2.6560000000000001</v>
      </c>
      <c r="BR48" s="738">
        <v>8.1370000000000005</v>
      </c>
      <c r="BS48" s="964">
        <v>18.637</v>
      </c>
      <c r="BT48" s="964">
        <f t="shared" si="4"/>
        <v>7.2860000000000031</v>
      </c>
      <c r="BU48" s="759">
        <f t="shared" si="5"/>
        <v>0.64188177253105494</v>
      </c>
      <c r="BV48" s="973">
        <v>53.745000000000005</v>
      </c>
      <c r="BW48" s="974">
        <f t="shared" si="6"/>
        <v>2.1540000000000035</v>
      </c>
      <c r="BX48" s="631">
        <f t="shared" si="7"/>
        <v>4.1751468279351119E-2</v>
      </c>
      <c r="BY48" s="223">
        <v>2.3010000000000002</v>
      </c>
      <c r="BZ48" s="223">
        <v>2.1309999999999998</v>
      </c>
      <c r="CA48" s="723">
        <f t="shared" si="8"/>
        <v>-0.52100000000000035</v>
      </c>
      <c r="CB48" s="631">
        <f t="shared" si="9"/>
        <v>-0.19645550527903483</v>
      </c>
      <c r="CC48" s="223">
        <v>8.1470000000000002</v>
      </c>
      <c r="CD48" s="723">
        <f t="shared" si="10"/>
        <v>-0.90399999999999991</v>
      </c>
      <c r="CE48" s="631">
        <f t="shared" si="11"/>
        <v>-9.9878466467793608E-2</v>
      </c>
      <c r="CF48" s="223">
        <v>12.579000000000001</v>
      </c>
      <c r="CG48" s="723">
        <f t="shared" si="12"/>
        <v>-1.7469999999999999</v>
      </c>
      <c r="CH48" s="631">
        <f t="shared" si="13"/>
        <v>-0.12194611196426078</v>
      </c>
      <c r="CI48" s="223">
        <v>66.324000000000012</v>
      </c>
      <c r="CJ48" s="723">
        <f t="shared" si="14"/>
        <v>0.40700000000001069</v>
      </c>
      <c r="CK48" s="631">
        <f t="shared" si="15"/>
        <v>6.1744314820154234E-3</v>
      </c>
      <c r="CL48" s="223">
        <v>8.4169999999999998</v>
      </c>
      <c r="CM48" s="723">
        <f t="shared" si="16"/>
        <v>5.3059999999999992</v>
      </c>
      <c r="CN48" s="631">
        <f t="shared" si="17"/>
        <v>1.7055609128897458</v>
      </c>
      <c r="CO48" s="223">
        <v>5.508</v>
      </c>
      <c r="CP48" s="723">
        <f t="shared" si="18"/>
        <v>0.19399999999999995</v>
      </c>
      <c r="CQ48" s="631">
        <f t="shared" si="19"/>
        <v>3.6507339104252905E-2</v>
      </c>
      <c r="CR48" s="223">
        <v>9.7420000000000009</v>
      </c>
      <c r="CS48" s="723">
        <f t="shared" si="20"/>
        <v>3.2650000000000006</v>
      </c>
      <c r="CT48" s="631">
        <f t="shared" si="21"/>
        <v>0.50409140033966349</v>
      </c>
      <c r="CU48" s="223">
        <v>23.667000000000002</v>
      </c>
      <c r="CV48" s="723">
        <f t="shared" si="22"/>
        <v>8.7650000000000006</v>
      </c>
      <c r="CW48" s="631">
        <f t="shared" si="23"/>
        <v>0.58817608374714803</v>
      </c>
      <c r="CX48" s="223">
        <v>89.991000000000014</v>
      </c>
      <c r="CY48" s="723">
        <f t="shared" si="24"/>
        <v>9.1720000000000113</v>
      </c>
      <c r="CZ48" s="631">
        <f t="shared" si="25"/>
        <v>0.11348816491171644</v>
      </c>
      <c r="DA48" s="223">
        <v>11.802</v>
      </c>
      <c r="DB48" s="723">
        <f t="shared" si="26"/>
        <v>-1.141</v>
      </c>
      <c r="DC48" s="631">
        <f t="shared" si="27"/>
        <v>-8.8155759870200107E-2</v>
      </c>
      <c r="DD48" s="223">
        <v>14.065</v>
      </c>
      <c r="DE48" s="723">
        <f t="shared" si="28"/>
        <v>5.6649999999999991</v>
      </c>
      <c r="DF48" s="631">
        <f t="shared" si="29"/>
        <v>0.67440476190476173</v>
      </c>
      <c r="DG48" s="223">
        <v>13.587999999999999</v>
      </c>
      <c r="DH48" s="723">
        <f t="shared" si="30"/>
        <v>-0.17700000000000138</v>
      </c>
      <c r="DI48" s="631">
        <f t="shared" si="31"/>
        <v>-1.2858699600435989E-2</v>
      </c>
      <c r="DJ48" s="285">
        <v>39.454999999999998</v>
      </c>
      <c r="DK48" s="723">
        <f t="shared" si="32"/>
        <v>4.3469999999999942</v>
      </c>
      <c r="DL48" s="631">
        <f t="shared" si="33"/>
        <v>0.12381793323459023</v>
      </c>
      <c r="DM48" s="223">
        <v>10.207000000000001</v>
      </c>
      <c r="DN48" s="723">
        <f t="shared" si="34"/>
        <v>2.3630000000000004</v>
      </c>
      <c r="DO48" s="631">
        <f t="shared" si="35"/>
        <v>0.30124936257011731</v>
      </c>
      <c r="DP48" s="223">
        <v>4.5149999999999997</v>
      </c>
      <c r="DQ48" s="723">
        <f t="shared" si="36"/>
        <v>1.8589999999999995</v>
      </c>
      <c r="DR48" s="631">
        <f t="shared" si="37"/>
        <v>0.69992469879518049</v>
      </c>
      <c r="DS48" s="223">
        <v>6.56</v>
      </c>
      <c r="DT48" s="723">
        <f t="shared" si="38"/>
        <v>-1.5770000000000008</v>
      </c>
      <c r="DU48" s="631">
        <f t="shared" si="39"/>
        <v>-0.19380607103355055</v>
      </c>
      <c r="DV48" s="223">
        <v>21.282</v>
      </c>
      <c r="DW48" s="723">
        <f t="shared" si="40"/>
        <v>2.6449999999999996</v>
      </c>
      <c r="DX48" s="631">
        <f t="shared" si="41"/>
        <v>0.1419219831517948</v>
      </c>
      <c r="DY48" s="223">
        <v>60.736999999999995</v>
      </c>
      <c r="DZ48" s="723">
        <f t="shared" si="42"/>
        <v>6.9919999999999902</v>
      </c>
      <c r="EA48" s="631">
        <f t="shared" si="43"/>
        <v>0.13009582286724328</v>
      </c>
    </row>
    <row r="49" spans="1:131" x14ac:dyDescent="0.25">
      <c r="A49" s="59" t="s">
        <v>42</v>
      </c>
      <c r="B49" s="272">
        <v>157.726</v>
      </c>
      <c r="C49" s="736">
        <v>18.408000000000001</v>
      </c>
      <c r="D49" s="737">
        <v>17.617999999999999</v>
      </c>
      <c r="E49" s="738">
        <v>15.981999999999999</v>
      </c>
      <c r="F49" s="738">
        <v>52.007999999999996</v>
      </c>
      <c r="G49" s="736">
        <v>14.547000000000001</v>
      </c>
      <c r="H49" s="737">
        <v>12.739000000000001</v>
      </c>
      <c r="I49" s="738">
        <v>8.8970000000000002</v>
      </c>
      <c r="J49" s="738">
        <v>36.183</v>
      </c>
      <c r="K49" s="223">
        <v>88.191000000000003</v>
      </c>
      <c r="L49" s="736">
        <v>2.3290000000000002</v>
      </c>
      <c r="M49" s="737">
        <v>8.5280000000000005</v>
      </c>
      <c r="N49" s="738">
        <v>9.5869999999999997</v>
      </c>
      <c r="O49" s="737">
        <v>20.444000000000003</v>
      </c>
      <c r="P49" s="223">
        <v>108.63500000000001</v>
      </c>
      <c r="Q49" s="736">
        <v>12.157</v>
      </c>
      <c r="R49" s="737">
        <v>14.728</v>
      </c>
      <c r="S49" s="738">
        <v>18.369</v>
      </c>
      <c r="T49" s="737">
        <v>45.254000000000005</v>
      </c>
      <c r="U49" s="223">
        <v>153.88900000000001</v>
      </c>
      <c r="V49" s="736">
        <v>19.187999999999999</v>
      </c>
      <c r="W49" s="737">
        <v>18.806000000000001</v>
      </c>
      <c r="X49" s="738">
        <v>18.399000000000001</v>
      </c>
      <c r="Y49" s="738">
        <v>56.393000000000001</v>
      </c>
      <c r="Z49" s="736">
        <v>14.429</v>
      </c>
      <c r="AA49" s="737">
        <v>12.228</v>
      </c>
      <c r="AB49" s="738">
        <v>9.1980000000000004</v>
      </c>
      <c r="AC49" s="738">
        <v>35.855000000000004</v>
      </c>
      <c r="AD49" s="223">
        <v>92.248000000000005</v>
      </c>
      <c r="AE49" s="736">
        <v>3.0659999999999998</v>
      </c>
      <c r="AF49" s="737">
        <v>9.1120000000000001</v>
      </c>
      <c r="AG49" s="738">
        <v>9.6059999999999999</v>
      </c>
      <c r="AH49" s="737">
        <v>21.783999999999999</v>
      </c>
      <c r="AI49" s="223">
        <v>114.03200000000001</v>
      </c>
      <c r="AJ49" s="736">
        <v>10.827999999999999</v>
      </c>
      <c r="AK49" s="737">
        <v>12.411</v>
      </c>
      <c r="AL49" s="738">
        <v>15.118</v>
      </c>
      <c r="AM49" s="737">
        <v>38.356999999999999</v>
      </c>
      <c r="AN49" s="223">
        <v>152.38900000000001</v>
      </c>
      <c r="AO49" s="736">
        <v>16.672000000000001</v>
      </c>
      <c r="AP49" s="737">
        <v>17.277999999999999</v>
      </c>
      <c r="AQ49" s="738">
        <v>17.277000000000001</v>
      </c>
      <c r="AR49" s="738">
        <v>51.227000000000004</v>
      </c>
      <c r="AS49" s="736">
        <v>13.499000000000001</v>
      </c>
      <c r="AT49" s="737">
        <v>11.987</v>
      </c>
      <c r="AU49" s="738">
        <v>8.9239999999999995</v>
      </c>
      <c r="AV49" s="738">
        <v>34.409999999999997</v>
      </c>
      <c r="AW49" s="223">
        <v>85.637</v>
      </c>
      <c r="AX49" s="736">
        <v>3.202</v>
      </c>
      <c r="AY49" s="737">
        <v>8.1630000000000003</v>
      </c>
      <c r="AZ49" s="738">
        <v>10.122</v>
      </c>
      <c r="BA49" s="737">
        <v>21.487000000000002</v>
      </c>
      <c r="BB49" s="223">
        <v>107.124</v>
      </c>
      <c r="BC49" s="736">
        <v>12.81</v>
      </c>
      <c r="BD49" s="737">
        <v>15.311</v>
      </c>
      <c r="BE49" s="738">
        <v>14.785</v>
      </c>
      <c r="BF49" s="738">
        <v>42.906000000000006</v>
      </c>
      <c r="BG49" s="738">
        <f t="shared" si="0"/>
        <v>4.5490000000000066</v>
      </c>
      <c r="BH49" s="631">
        <f t="shared" si="1"/>
        <v>0.11859634486534418</v>
      </c>
      <c r="BI49" s="738">
        <v>150.03</v>
      </c>
      <c r="BJ49" s="670">
        <f t="shared" si="2"/>
        <v>-2.3590000000000089</v>
      </c>
      <c r="BK49" s="631">
        <f t="shared" si="3"/>
        <v>-1.5480119956164872E-2</v>
      </c>
      <c r="BL49" s="736">
        <v>19.760999999999999</v>
      </c>
      <c r="BM49" s="737">
        <v>14.977</v>
      </c>
      <c r="BN49" s="738">
        <v>18.132999999999999</v>
      </c>
      <c r="BO49" s="286">
        <v>52.870999999999995</v>
      </c>
      <c r="BP49" s="736">
        <v>14.537000000000001</v>
      </c>
      <c r="BQ49" s="737">
        <v>12.57</v>
      </c>
      <c r="BR49" s="738">
        <v>11.238</v>
      </c>
      <c r="BS49" s="964">
        <v>38.344999999999999</v>
      </c>
      <c r="BT49" s="964">
        <f t="shared" si="4"/>
        <v>3.9350000000000023</v>
      </c>
      <c r="BU49" s="759">
        <f t="shared" si="5"/>
        <v>0.1143562917756467</v>
      </c>
      <c r="BV49" s="973">
        <v>91.215999999999994</v>
      </c>
      <c r="BW49" s="974">
        <f t="shared" si="6"/>
        <v>5.5789999999999935</v>
      </c>
      <c r="BX49" s="631">
        <f t="shared" si="7"/>
        <v>6.5147074278641165E-2</v>
      </c>
      <c r="BY49" s="223">
        <v>3.9220000000000002</v>
      </c>
      <c r="BZ49" s="223">
        <v>7.3769999999999998</v>
      </c>
      <c r="CA49" s="723">
        <f t="shared" si="8"/>
        <v>-0.78600000000000048</v>
      </c>
      <c r="CB49" s="631">
        <f t="shared" si="9"/>
        <v>-9.6288129364204389E-2</v>
      </c>
      <c r="CC49" s="223">
        <v>9.0920000000000005</v>
      </c>
      <c r="CD49" s="723">
        <f t="shared" si="10"/>
        <v>-1.0299999999999994</v>
      </c>
      <c r="CE49" s="631">
        <f t="shared" si="11"/>
        <v>-0.10175854574194818</v>
      </c>
      <c r="CF49" s="223">
        <v>20.390999999999998</v>
      </c>
      <c r="CG49" s="723">
        <f t="shared" si="12"/>
        <v>-1.0960000000000036</v>
      </c>
      <c r="CH49" s="631">
        <f t="shared" si="13"/>
        <v>-5.1007585982221972E-2</v>
      </c>
      <c r="CI49" s="223">
        <v>111.607</v>
      </c>
      <c r="CJ49" s="723">
        <f t="shared" si="14"/>
        <v>4.4830000000000041</v>
      </c>
      <c r="CK49" s="631">
        <f t="shared" si="15"/>
        <v>4.1848698704305333E-2</v>
      </c>
      <c r="CL49" s="223">
        <v>11.308</v>
      </c>
      <c r="CM49" s="723">
        <f t="shared" si="16"/>
        <v>-1.5020000000000007</v>
      </c>
      <c r="CN49" s="631">
        <f t="shared" si="17"/>
        <v>-0.11725214676034353</v>
      </c>
      <c r="CO49" s="223">
        <v>13.657999999999999</v>
      </c>
      <c r="CP49" s="723">
        <f t="shared" si="18"/>
        <v>-1.6530000000000005</v>
      </c>
      <c r="CQ49" s="631">
        <f t="shared" si="19"/>
        <v>-0.10796159623799885</v>
      </c>
      <c r="CR49" s="223">
        <v>15.369</v>
      </c>
      <c r="CS49" s="723">
        <f t="shared" si="20"/>
        <v>0.58399999999999963</v>
      </c>
      <c r="CT49" s="631">
        <f t="shared" si="21"/>
        <v>3.9499492729117326E-2</v>
      </c>
      <c r="CU49" s="223">
        <v>40.335000000000001</v>
      </c>
      <c r="CV49" s="723">
        <f t="shared" si="22"/>
        <v>-2.5710000000000051</v>
      </c>
      <c r="CW49" s="631">
        <f t="shared" si="23"/>
        <v>-5.9921689274227488E-2</v>
      </c>
      <c r="CX49" s="223">
        <v>151.94200000000001</v>
      </c>
      <c r="CY49" s="723">
        <f t="shared" si="24"/>
        <v>1.9120000000000061</v>
      </c>
      <c r="CZ49" s="631">
        <f t="shared" si="25"/>
        <v>1.2744117843098087E-2</v>
      </c>
      <c r="DA49" s="223">
        <v>17.518000000000001</v>
      </c>
      <c r="DB49" s="723">
        <f t="shared" si="26"/>
        <v>-2.2429999999999986</v>
      </c>
      <c r="DC49" s="631">
        <f t="shared" si="27"/>
        <v>-0.11350640149789984</v>
      </c>
      <c r="DD49" s="223">
        <v>15.657</v>
      </c>
      <c r="DE49" s="723">
        <f t="shared" si="28"/>
        <v>0.67999999999999972</v>
      </c>
      <c r="DF49" s="631">
        <f t="shared" si="29"/>
        <v>4.5402951191827447E-2</v>
      </c>
      <c r="DG49" s="223">
        <v>17.137</v>
      </c>
      <c r="DH49" s="723">
        <f t="shared" si="30"/>
        <v>-0.99599999999999866</v>
      </c>
      <c r="DI49" s="631">
        <f t="shared" si="31"/>
        <v>-5.4927480284563984E-2</v>
      </c>
      <c r="DJ49" s="285">
        <v>50.311999999999998</v>
      </c>
      <c r="DK49" s="723">
        <f t="shared" si="32"/>
        <v>-2.5589999999999975</v>
      </c>
      <c r="DL49" s="631">
        <f t="shared" si="33"/>
        <v>-4.8400824648673145E-2</v>
      </c>
      <c r="DM49" s="223">
        <v>14.349</v>
      </c>
      <c r="DN49" s="723">
        <f t="shared" si="34"/>
        <v>-0.18800000000000061</v>
      </c>
      <c r="DO49" s="631">
        <f t="shared" si="35"/>
        <v>-1.2932517025521126E-2</v>
      </c>
      <c r="DP49" s="223">
        <v>11.488</v>
      </c>
      <c r="DQ49" s="723">
        <f t="shared" si="36"/>
        <v>-1.0820000000000007</v>
      </c>
      <c r="DR49" s="631">
        <f t="shared" si="37"/>
        <v>-8.6077963404932442E-2</v>
      </c>
      <c r="DS49" s="223">
        <v>9.2720000000000002</v>
      </c>
      <c r="DT49" s="723">
        <f t="shared" si="38"/>
        <v>-1.9659999999999993</v>
      </c>
      <c r="DU49" s="631">
        <f t="shared" si="39"/>
        <v>-0.17494216052678407</v>
      </c>
      <c r="DV49" s="223">
        <v>35.109000000000002</v>
      </c>
      <c r="DW49" s="723">
        <f t="shared" si="40"/>
        <v>-3.2359999999999971</v>
      </c>
      <c r="DX49" s="631">
        <f t="shared" si="41"/>
        <v>-8.4391706871821542E-2</v>
      </c>
      <c r="DY49" s="223">
        <v>85.420999999999992</v>
      </c>
      <c r="DZ49" s="723">
        <f t="shared" si="42"/>
        <v>-5.7950000000000017</v>
      </c>
      <c r="EA49" s="631">
        <f t="shared" si="43"/>
        <v>-6.353052096123489E-2</v>
      </c>
    </row>
    <row r="50" spans="1:131" x14ac:dyDescent="0.25">
      <c r="A50" s="59" t="s">
        <v>43</v>
      </c>
      <c r="B50" s="272">
        <v>92.861000000000004</v>
      </c>
      <c r="C50" s="736">
        <v>11.242000000000001</v>
      </c>
      <c r="D50" s="737">
        <v>10.59</v>
      </c>
      <c r="E50" s="738">
        <v>10.138</v>
      </c>
      <c r="F50" s="738">
        <v>31.97</v>
      </c>
      <c r="G50" s="736">
        <v>10.029999999999999</v>
      </c>
      <c r="H50" s="737">
        <v>9.0980000000000008</v>
      </c>
      <c r="I50" s="738">
        <v>6.5819999999999999</v>
      </c>
      <c r="J50" s="738">
        <v>25.71</v>
      </c>
      <c r="K50" s="223">
        <v>57.68</v>
      </c>
      <c r="L50" s="736">
        <v>5.5389999999999997</v>
      </c>
      <c r="M50" s="737">
        <v>3.7879999999999998</v>
      </c>
      <c r="N50" s="738">
        <v>6.8209999999999997</v>
      </c>
      <c r="O50" s="737">
        <v>16.148</v>
      </c>
      <c r="P50" s="223">
        <v>73.828000000000003</v>
      </c>
      <c r="Q50" s="736">
        <v>8.5570000000000004</v>
      </c>
      <c r="R50" s="737">
        <v>10.207000000000001</v>
      </c>
      <c r="S50" s="738">
        <v>11.824999999999999</v>
      </c>
      <c r="T50" s="737">
        <v>30.588999999999999</v>
      </c>
      <c r="U50" s="223">
        <v>104.417</v>
      </c>
      <c r="V50" s="736">
        <v>12.394</v>
      </c>
      <c r="W50" s="737">
        <v>12.372</v>
      </c>
      <c r="X50" s="738">
        <v>11.226000000000001</v>
      </c>
      <c r="Y50" s="738">
        <v>35.991999999999997</v>
      </c>
      <c r="Z50" s="736">
        <v>10.489000000000001</v>
      </c>
      <c r="AA50" s="737">
        <v>8.9090000000000007</v>
      </c>
      <c r="AB50" s="738">
        <v>7.6660000000000004</v>
      </c>
      <c r="AC50" s="738">
        <v>27.064000000000004</v>
      </c>
      <c r="AD50" s="223">
        <v>63.055999999999997</v>
      </c>
      <c r="AE50" s="736">
        <v>5.9420000000000002</v>
      </c>
      <c r="AF50" s="737">
        <v>5.7140000000000004</v>
      </c>
      <c r="AG50" s="738">
        <v>7.6609999999999996</v>
      </c>
      <c r="AH50" s="737">
        <v>19.317</v>
      </c>
      <c r="AI50" s="223">
        <v>82.37299999999999</v>
      </c>
      <c r="AJ50" s="736">
        <v>8.43</v>
      </c>
      <c r="AK50" s="737">
        <v>9.83</v>
      </c>
      <c r="AL50" s="738">
        <v>11.118</v>
      </c>
      <c r="AM50" s="737">
        <v>29.378</v>
      </c>
      <c r="AN50" s="223">
        <v>111.75099999999999</v>
      </c>
      <c r="AO50" s="736">
        <v>12.361000000000001</v>
      </c>
      <c r="AP50" s="737">
        <v>12.548999999999999</v>
      </c>
      <c r="AQ50" s="738">
        <v>9.8000000000000007</v>
      </c>
      <c r="AR50" s="738">
        <v>34.71</v>
      </c>
      <c r="AS50" s="736">
        <v>10.096</v>
      </c>
      <c r="AT50" s="737">
        <v>8.8049999999999997</v>
      </c>
      <c r="AU50" s="738">
        <v>6.6269999999999998</v>
      </c>
      <c r="AV50" s="738">
        <v>25.527999999999999</v>
      </c>
      <c r="AW50" s="223">
        <v>60.238</v>
      </c>
      <c r="AX50" s="736">
        <v>2.39</v>
      </c>
      <c r="AY50" s="737">
        <v>6.1319999999999997</v>
      </c>
      <c r="AZ50" s="738">
        <v>6.444</v>
      </c>
      <c r="BA50" s="737">
        <v>14.966000000000001</v>
      </c>
      <c r="BB50" s="223">
        <v>75.204000000000008</v>
      </c>
      <c r="BC50" s="736">
        <v>7.7350000000000003</v>
      </c>
      <c r="BD50" s="737">
        <v>8.8879999999999999</v>
      </c>
      <c r="BE50" s="738">
        <v>8.9710000000000001</v>
      </c>
      <c r="BF50" s="738">
        <v>25.594000000000001</v>
      </c>
      <c r="BG50" s="738">
        <f t="shared" si="0"/>
        <v>-3.7839999999999989</v>
      </c>
      <c r="BH50" s="631">
        <f t="shared" si="1"/>
        <v>-0.12880386683913128</v>
      </c>
      <c r="BI50" s="738">
        <v>100.798</v>
      </c>
      <c r="BJ50" s="670">
        <f t="shared" si="2"/>
        <v>-10.952999999999989</v>
      </c>
      <c r="BK50" s="631">
        <f t="shared" si="3"/>
        <v>-9.8012545749031232E-2</v>
      </c>
      <c r="BL50" s="736">
        <v>10.228</v>
      </c>
      <c r="BM50" s="737">
        <v>8.9510000000000005</v>
      </c>
      <c r="BN50" s="738">
        <v>8.6029999999999998</v>
      </c>
      <c r="BO50" s="286">
        <v>27.782000000000004</v>
      </c>
      <c r="BP50" s="736">
        <v>8.6069999999999993</v>
      </c>
      <c r="BQ50" s="737">
        <v>7.7169999999999996</v>
      </c>
      <c r="BR50" s="738">
        <v>7.016</v>
      </c>
      <c r="BS50" s="964">
        <v>23.339999999999996</v>
      </c>
      <c r="BT50" s="964">
        <f t="shared" si="4"/>
        <v>-2.1880000000000024</v>
      </c>
      <c r="BU50" s="759">
        <f t="shared" si="5"/>
        <v>-8.5709808837355156E-2</v>
      </c>
      <c r="BV50" s="973">
        <v>51.122</v>
      </c>
      <c r="BW50" s="974">
        <f t="shared" si="6"/>
        <v>-9.1159999999999997</v>
      </c>
      <c r="BX50" s="631">
        <f t="shared" si="7"/>
        <v>-0.15133304558584282</v>
      </c>
      <c r="BY50" s="223">
        <v>1.425</v>
      </c>
      <c r="BZ50" s="223">
        <v>3.5449999999999999</v>
      </c>
      <c r="CA50" s="723">
        <f t="shared" si="8"/>
        <v>-2.5869999999999997</v>
      </c>
      <c r="CB50" s="631">
        <f t="shared" si="9"/>
        <v>-0.4218851924331376</v>
      </c>
      <c r="CC50" s="223">
        <v>7.593</v>
      </c>
      <c r="CD50" s="723">
        <f t="shared" si="10"/>
        <v>1.149</v>
      </c>
      <c r="CE50" s="631">
        <f t="shared" si="11"/>
        <v>0.17830540037243947</v>
      </c>
      <c r="CF50" s="223">
        <v>12.562999999999999</v>
      </c>
      <c r="CG50" s="723">
        <f t="shared" si="12"/>
        <v>-2.4030000000000022</v>
      </c>
      <c r="CH50" s="631">
        <f t="shared" si="13"/>
        <v>-0.16056394494186838</v>
      </c>
      <c r="CI50" s="223">
        <v>63.685000000000002</v>
      </c>
      <c r="CJ50" s="723">
        <f t="shared" si="14"/>
        <v>-11.519000000000005</v>
      </c>
      <c r="CK50" s="631">
        <f t="shared" si="15"/>
        <v>-0.153170044146588</v>
      </c>
      <c r="CL50" s="223">
        <v>8.5459999999999994</v>
      </c>
      <c r="CM50" s="723">
        <f t="shared" si="16"/>
        <v>0.81099999999999905</v>
      </c>
      <c r="CN50" s="631">
        <f t="shared" si="17"/>
        <v>0.10484809308338708</v>
      </c>
      <c r="CO50" s="223">
        <v>9.4160000000000004</v>
      </c>
      <c r="CP50" s="723">
        <f t="shared" si="18"/>
        <v>0.52800000000000047</v>
      </c>
      <c r="CQ50" s="631">
        <f t="shared" si="19"/>
        <v>5.9405940594059459E-2</v>
      </c>
      <c r="CR50" s="223">
        <v>11.704000000000001</v>
      </c>
      <c r="CS50" s="723">
        <f t="shared" si="20"/>
        <v>2.7330000000000005</v>
      </c>
      <c r="CT50" s="631">
        <f t="shared" si="21"/>
        <v>0.30464831122505859</v>
      </c>
      <c r="CU50" s="223">
        <v>29.666</v>
      </c>
      <c r="CV50" s="723">
        <f t="shared" si="22"/>
        <v>4.0719999999999992</v>
      </c>
      <c r="CW50" s="631">
        <f t="shared" si="23"/>
        <v>0.15909978901304989</v>
      </c>
      <c r="CX50" s="223">
        <v>93.350999999999999</v>
      </c>
      <c r="CY50" s="723">
        <f t="shared" si="24"/>
        <v>-7.4470000000000027</v>
      </c>
      <c r="CZ50" s="631">
        <f t="shared" si="25"/>
        <v>-7.3880434135597958E-2</v>
      </c>
      <c r="DA50" s="223">
        <v>12.151999999999999</v>
      </c>
      <c r="DB50" s="723">
        <f t="shared" si="26"/>
        <v>1.9239999999999995</v>
      </c>
      <c r="DC50" s="631">
        <f t="shared" si="27"/>
        <v>0.18811106765741098</v>
      </c>
      <c r="DD50" s="223">
        <v>12.257999999999999</v>
      </c>
      <c r="DE50" s="723">
        <f t="shared" si="28"/>
        <v>3.3069999999999986</v>
      </c>
      <c r="DF50" s="631">
        <f t="shared" si="29"/>
        <v>0.36945592671209904</v>
      </c>
      <c r="DG50" s="223">
        <v>10.153</v>
      </c>
      <c r="DH50" s="723">
        <f t="shared" si="30"/>
        <v>1.5500000000000007</v>
      </c>
      <c r="DI50" s="631">
        <f t="shared" si="31"/>
        <v>0.18016970824131126</v>
      </c>
      <c r="DJ50" s="285">
        <v>34.562999999999995</v>
      </c>
      <c r="DK50" s="723">
        <f t="shared" si="32"/>
        <v>6.7809999999999917</v>
      </c>
      <c r="DL50" s="631">
        <f t="shared" si="33"/>
        <v>0.24407890000719856</v>
      </c>
      <c r="DM50" s="223">
        <v>9.1999999999999993</v>
      </c>
      <c r="DN50" s="723">
        <f t="shared" si="34"/>
        <v>0.59299999999999997</v>
      </c>
      <c r="DO50" s="631">
        <f t="shared" si="35"/>
        <v>6.8897409085627984E-2</v>
      </c>
      <c r="DP50" s="223">
        <v>7.11</v>
      </c>
      <c r="DQ50" s="723">
        <f t="shared" si="36"/>
        <v>-0.60699999999999932</v>
      </c>
      <c r="DR50" s="631">
        <f t="shared" si="37"/>
        <v>-7.8657509394842465E-2</v>
      </c>
      <c r="DS50" s="223">
        <v>5.3570000000000002</v>
      </c>
      <c r="DT50" s="723">
        <f t="shared" si="38"/>
        <v>-1.6589999999999998</v>
      </c>
      <c r="DU50" s="631">
        <f t="shared" si="39"/>
        <v>-0.2364595210946408</v>
      </c>
      <c r="DV50" s="223">
        <v>21.666999999999998</v>
      </c>
      <c r="DW50" s="723">
        <f t="shared" si="40"/>
        <v>-1.6729999999999983</v>
      </c>
      <c r="DX50" s="631">
        <f t="shared" si="41"/>
        <v>-7.1679520137103617E-2</v>
      </c>
      <c r="DY50" s="223">
        <v>56.22999999999999</v>
      </c>
      <c r="DZ50" s="723">
        <f t="shared" si="42"/>
        <v>5.1079999999999899</v>
      </c>
      <c r="EA50" s="631">
        <f t="shared" si="43"/>
        <v>9.9917843589843708E-2</v>
      </c>
    </row>
    <row r="51" spans="1:131" x14ac:dyDescent="0.25">
      <c r="A51" s="10" t="s">
        <v>80</v>
      </c>
      <c r="B51" s="274">
        <v>1690.768</v>
      </c>
      <c r="C51" s="733">
        <v>239.00400000000002</v>
      </c>
      <c r="D51" s="734">
        <v>205.78300000000002</v>
      </c>
      <c r="E51" s="735">
        <v>210.67099999999999</v>
      </c>
      <c r="F51" s="735">
        <v>655.45800000000008</v>
      </c>
      <c r="G51" s="733">
        <v>178.071</v>
      </c>
      <c r="H51" s="734">
        <v>163.69</v>
      </c>
      <c r="I51" s="735">
        <v>52.981000000000002</v>
      </c>
      <c r="J51" s="735">
        <v>394.74199999999996</v>
      </c>
      <c r="K51" s="145">
        <v>1050.2</v>
      </c>
      <c r="L51" s="733">
        <v>21.891999999999999</v>
      </c>
      <c r="M51" s="734">
        <v>13.686</v>
      </c>
      <c r="N51" s="735">
        <v>22.919999999999998</v>
      </c>
      <c r="O51" s="734">
        <v>58.498000000000005</v>
      </c>
      <c r="P51" s="145">
        <v>1108.6980000000001</v>
      </c>
      <c r="Q51" s="733">
        <v>137.54400000000001</v>
      </c>
      <c r="R51" s="734">
        <v>176.804</v>
      </c>
      <c r="S51" s="735">
        <v>229.31799999999998</v>
      </c>
      <c r="T51" s="734">
        <v>543.66599999999994</v>
      </c>
      <c r="U51" s="145">
        <v>1652.364</v>
      </c>
      <c r="V51" s="733">
        <v>236.74600000000001</v>
      </c>
      <c r="W51" s="734">
        <v>227.73000000000002</v>
      </c>
      <c r="X51" s="735">
        <v>209.53700000000001</v>
      </c>
      <c r="Y51" s="735">
        <v>674.01300000000003</v>
      </c>
      <c r="Z51" s="733">
        <v>172.87900000000002</v>
      </c>
      <c r="AA51" s="734">
        <v>144.87900000000002</v>
      </c>
      <c r="AB51" s="735">
        <v>33.025999999999996</v>
      </c>
      <c r="AC51" s="735">
        <v>350.78400000000005</v>
      </c>
      <c r="AD51" s="145">
        <v>1024.797</v>
      </c>
      <c r="AE51" s="733">
        <v>17.645</v>
      </c>
      <c r="AF51" s="734">
        <v>10.946999999999999</v>
      </c>
      <c r="AG51" s="735">
        <v>20.053999999999998</v>
      </c>
      <c r="AH51" s="734">
        <v>48.646000000000001</v>
      </c>
      <c r="AI51" s="145">
        <v>1073.443</v>
      </c>
      <c r="AJ51" s="733">
        <v>133.69200000000001</v>
      </c>
      <c r="AK51" s="734">
        <v>190.63</v>
      </c>
      <c r="AL51" s="735">
        <v>244.91800000000001</v>
      </c>
      <c r="AM51" s="734">
        <v>569.24</v>
      </c>
      <c r="AN51" s="145">
        <v>1642.683</v>
      </c>
      <c r="AO51" s="733">
        <v>255.58799999999999</v>
      </c>
      <c r="AP51" s="734">
        <v>218.94800000000001</v>
      </c>
      <c r="AQ51" s="735">
        <v>215.267</v>
      </c>
      <c r="AR51" s="735">
        <v>689.803</v>
      </c>
      <c r="AS51" s="733">
        <v>173.36199999999999</v>
      </c>
      <c r="AT51" s="734">
        <v>148.17100000000002</v>
      </c>
      <c r="AU51" s="735">
        <v>38.238999999999997</v>
      </c>
      <c r="AV51" s="735">
        <v>359.77199999999999</v>
      </c>
      <c r="AW51" s="145">
        <v>1049.575</v>
      </c>
      <c r="AX51" s="733">
        <v>15.858000000000001</v>
      </c>
      <c r="AY51" s="734">
        <v>14.709</v>
      </c>
      <c r="AZ51" s="735">
        <v>21.971</v>
      </c>
      <c r="BA51" s="734">
        <v>52.538000000000004</v>
      </c>
      <c r="BB51" s="145">
        <v>1102.1130000000001</v>
      </c>
      <c r="BC51" s="733">
        <v>131.672</v>
      </c>
      <c r="BD51" s="734">
        <v>179.78899999999999</v>
      </c>
      <c r="BE51" s="735">
        <v>216.23699999999999</v>
      </c>
      <c r="BF51" s="735">
        <v>527.69799999999998</v>
      </c>
      <c r="BG51" s="735">
        <f t="shared" si="0"/>
        <v>-41.54200000000003</v>
      </c>
      <c r="BH51" s="629">
        <f t="shared" si="1"/>
        <v>-7.2978005762068782E-2</v>
      </c>
      <c r="BI51" s="735">
        <v>1629.8110000000001</v>
      </c>
      <c r="BJ51" s="669">
        <f t="shared" si="2"/>
        <v>-12.871999999999844</v>
      </c>
      <c r="BK51" s="629">
        <f t="shared" si="3"/>
        <v>-7.8359610466534595E-3</v>
      </c>
      <c r="BL51" s="733">
        <v>236.505</v>
      </c>
      <c r="BM51" s="734">
        <v>198.74600000000001</v>
      </c>
      <c r="BN51" s="735">
        <v>199.392</v>
      </c>
      <c r="BO51" s="854">
        <v>634.64300000000003</v>
      </c>
      <c r="BP51" s="733">
        <v>157.178</v>
      </c>
      <c r="BQ51" s="734">
        <v>129.32</v>
      </c>
      <c r="BR51" s="735">
        <v>30.898999999999997</v>
      </c>
      <c r="BS51" s="963">
        <v>317.39699999999999</v>
      </c>
      <c r="BT51" s="963">
        <f t="shared" si="4"/>
        <v>-42.375</v>
      </c>
      <c r="BU51" s="758">
        <f t="shared" si="5"/>
        <v>-0.11778292918848604</v>
      </c>
      <c r="BV51" s="971">
        <v>952.04</v>
      </c>
      <c r="BW51" s="972">
        <f t="shared" si="6"/>
        <v>-97.535000000000082</v>
      </c>
      <c r="BX51" s="629">
        <f t="shared" si="7"/>
        <v>-9.2928089941166733E-2</v>
      </c>
      <c r="BY51" s="145">
        <v>18.792000000000002</v>
      </c>
      <c r="BZ51" s="145">
        <v>13.321999999999999</v>
      </c>
      <c r="CA51" s="722">
        <f t="shared" si="8"/>
        <v>-1.3870000000000005</v>
      </c>
      <c r="CB51" s="629">
        <f t="shared" si="9"/>
        <v>-9.4296009246039869E-2</v>
      </c>
      <c r="CC51" s="145">
        <v>18.078000000000003</v>
      </c>
      <c r="CD51" s="722">
        <f t="shared" si="10"/>
        <v>-3.8929999999999971</v>
      </c>
      <c r="CE51" s="629">
        <f t="shared" si="11"/>
        <v>-0.17718811160165659</v>
      </c>
      <c r="CF51" s="145">
        <v>50.192000000000007</v>
      </c>
      <c r="CG51" s="722">
        <f t="shared" si="12"/>
        <v>-2.3459999999999965</v>
      </c>
      <c r="CH51" s="629">
        <f t="shared" si="13"/>
        <v>-4.4653393734059091E-2</v>
      </c>
      <c r="CI51" s="145">
        <v>1002.232</v>
      </c>
      <c r="CJ51" s="722">
        <f t="shared" si="14"/>
        <v>-99.881000000000085</v>
      </c>
      <c r="CK51" s="629">
        <f t="shared" si="15"/>
        <v>-9.0626823202339585E-2</v>
      </c>
      <c r="CL51" s="145">
        <v>123.194</v>
      </c>
      <c r="CM51" s="722">
        <f t="shared" si="16"/>
        <v>-8.4779999999999944</v>
      </c>
      <c r="CN51" s="629">
        <f t="shared" si="17"/>
        <v>-6.4387265325961437E-2</v>
      </c>
      <c r="CO51" s="145">
        <v>169.60799999999998</v>
      </c>
      <c r="CP51" s="722">
        <f t="shared" si="18"/>
        <v>-10.181000000000012</v>
      </c>
      <c r="CQ51" s="629">
        <f t="shared" si="19"/>
        <v>-5.6627491114584386E-2</v>
      </c>
      <c r="CR51" s="145">
        <v>212.94900000000001</v>
      </c>
      <c r="CS51" s="722">
        <f t="shared" si="20"/>
        <v>-3.2879999999999825</v>
      </c>
      <c r="CT51" s="629">
        <f t="shared" si="21"/>
        <v>-1.5205538367624331E-2</v>
      </c>
      <c r="CU51" s="145">
        <v>505.75100000000003</v>
      </c>
      <c r="CV51" s="722">
        <f t="shared" si="22"/>
        <v>-21.946999999999946</v>
      </c>
      <c r="CW51" s="629">
        <f t="shared" si="23"/>
        <v>-4.1590076142035685E-2</v>
      </c>
      <c r="CX51" s="145">
        <v>1507.9829999999999</v>
      </c>
      <c r="CY51" s="722">
        <f t="shared" si="24"/>
        <v>-121.8280000000002</v>
      </c>
      <c r="CZ51" s="629">
        <f t="shared" si="25"/>
        <v>-7.4749771599283713E-2</v>
      </c>
      <c r="DA51" s="145">
        <v>217.67600000000002</v>
      </c>
      <c r="DB51" s="722">
        <f t="shared" si="26"/>
        <v>-18.828999999999979</v>
      </c>
      <c r="DC51" s="629">
        <f t="shared" si="27"/>
        <v>-7.9613538825817551E-2</v>
      </c>
      <c r="DD51" s="145">
        <v>188.684</v>
      </c>
      <c r="DE51" s="722">
        <f t="shared" si="28"/>
        <v>-10.062000000000012</v>
      </c>
      <c r="DF51" s="629">
        <f t="shared" si="29"/>
        <v>-5.0627434011250597E-2</v>
      </c>
      <c r="DG51" s="145">
        <v>191.40900000000002</v>
      </c>
      <c r="DH51" s="722">
        <f t="shared" si="30"/>
        <v>-7.9829999999999757</v>
      </c>
      <c r="DI51" s="629">
        <f t="shared" si="31"/>
        <v>-4.0036711603273829E-2</v>
      </c>
      <c r="DJ51" s="852">
        <v>597.76900000000012</v>
      </c>
      <c r="DK51" s="722">
        <f t="shared" si="32"/>
        <v>-36.87399999999991</v>
      </c>
      <c r="DL51" s="629">
        <f t="shared" si="33"/>
        <v>-5.8101956533042842E-2</v>
      </c>
      <c r="DM51" s="145">
        <v>161.15800000000002</v>
      </c>
      <c r="DN51" s="722">
        <f t="shared" si="34"/>
        <v>3.9800000000000182</v>
      </c>
      <c r="DO51" s="629">
        <f t="shared" si="35"/>
        <v>2.5321609894514617E-2</v>
      </c>
      <c r="DP51" s="145">
        <v>130.09299999999999</v>
      </c>
      <c r="DQ51" s="722">
        <f t="shared" si="36"/>
        <v>0.77299999999999613</v>
      </c>
      <c r="DR51" s="629">
        <f t="shared" si="37"/>
        <v>5.9774203526136421E-3</v>
      </c>
      <c r="DS51" s="145">
        <v>48.204999999999998</v>
      </c>
      <c r="DT51" s="722">
        <f t="shared" si="38"/>
        <v>17.306000000000001</v>
      </c>
      <c r="DU51" s="629">
        <f t="shared" si="39"/>
        <v>0.5600828505776887</v>
      </c>
      <c r="DV51" s="954">
        <v>339.45600000000002</v>
      </c>
      <c r="DW51" s="669">
        <f t="shared" si="40"/>
        <v>22.059000000000026</v>
      </c>
      <c r="DX51" s="629">
        <f t="shared" si="41"/>
        <v>6.9499711717502133E-2</v>
      </c>
      <c r="DY51" s="954">
        <v>937.22500000000014</v>
      </c>
      <c r="DZ51" s="669">
        <f t="shared" si="42"/>
        <v>-14.814999999999827</v>
      </c>
      <c r="EA51" s="629">
        <f t="shared" si="43"/>
        <v>-1.5561320952900958E-2</v>
      </c>
    </row>
    <row r="52" spans="1:131" x14ac:dyDescent="0.25">
      <c r="A52" s="58" t="s">
        <v>44</v>
      </c>
      <c r="B52" s="272">
        <v>1690.768</v>
      </c>
      <c r="C52" s="736">
        <v>239.00400000000002</v>
      </c>
      <c r="D52" s="737">
        <v>205.78300000000002</v>
      </c>
      <c r="E52" s="738">
        <v>210.67099999999999</v>
      </c>
      <c r="F52" s="738">
        <v>655.45800000000008</v>
      </c>
      <c r="G52" s="736">
        <v>178.071</v>
      </c>
      <c r="H52" s="737">
        <v>163.69</v>
      </c>
      <c r="I52" s="738">
        <v>52.981000000000002</v>
      </c>
      <c r="J52" s="738">
        <v>394.74199999999996</v>
      </c>
      <c r="K52" s="223">
        <v>1050.2</v>
      </c>
      <c r="L52" s="736">
        <v>21.891999999999999</v>
      </c>
      <c r="M52" s="737">
        <v>13.686</v>
      </c>
      <c r="N52" s="738">
        <v>22.919999999999998</v>
      </c>
      <c r="O52" s="737">
        <v>58.498000000000005</v>
      </c>
      <c r="P52" s="223">
        <v>1108.6980000000001</v>
      </c>
      <c r="Q52" s="736">
        <v>137.54400000000001</v>
      </c>
      <c r="R52" s="737">
        <v>176.804</v>
      </c>
      <c r="S52" s="738">
        <v>229.31799999999998</v>
      </c>
      <c r="T52" s="737">
        <v>543.66599999999994</v>
      </c>
      <c r="U52" s="223">
        <v>1652.364</v>
      </c>
      <c r="V52" s="736">
        <v>236.74600000000001</v>
      </c>
      <c r="W52" s="737">
        <v>227.73000000000002</v>
      </c>
      <c r="X52" s="738">
        <v>209.53700000000001</v>
      </c>
      <c r="Y52" s="738">
        <v>674.01300000000003</v>
      </c>
      <c r="Z52" s="736">
        <v>172.87900000000002</v>
      </c>
      <c r="AA52" s="737">
        <v>144.87900000000002</v>
      </c>
      <c r="AB52" s="738">
        <v>33.025999999999996</v>
      </c>
      <c r="AC52" s="738">
        <v>350.78400000000005</v>
      </c>
      <c r="AD52" s="223">
        <v>1024.797</v>
      </c>
      <c r="AE52" s="736">
        <v>17.645</v>
      </c>
      <c r="AF52" s="737">
        <v>10.946999999999999</v>
      </c>
      <c r="AG52" s="738">
        <v>20.053999999999998</v>
      </c>
      <c r="AH52" s="737">
        <v>48.646000000000001</v>
      </c>
      <c r="AI52" s="223">
        <v>1073.443</v>
      </c>
      <c r="AJ52" s="736">
        <v>133.69200000000001</v>
      </c>
      <c r="AK52" s="737">
        <v>190.63</v>
      </c>
      <c r="AL52" s="738">
        <v>244.91800000000001</v>
      </c>
      <c r="AM52" s="737">
        <v>569.24</v>
      </c>
      <c r="AN52" s="223">
        <v>1642.683</v>
      </c>
      <c r="AO52" s="736">
        <v>255.58799999999999</v>
      </c>
      <c r="AP52" s="737">
        <v>218.94800000000001</v>
      </c>
      <c r="AQ52" s="738">
        <v>215.267</v>
      </c>
      <c r="AR52" s="738">
        <v>689.803</v>
      </c>
      <c r="AS52" s="736">
        <v>173.36199999999999</v>
      </c>
      <c r="AT52" s="737">
        <v>148.17100000000002</v>
      </c>
      <c r="AU52" s="738">
        <v>38.238999999999997</v>
      </c>
      <c r="AV52" s="738">
        <v>359.77199999999999</v>
      </c>
      <c r="AW52" s="223">
        <v>1049.575</v>
      </c>
      <c r="AX52" s="736">
        <v>15.858000000000001</v>
      </c>
      <c r="AY52" s="737">
        <v>14.709</v>
      </c>
      <c r="AZ52" s="738">
        <v>21.971</v>
      </c>
      <c r="BA52" s="737">
        <v>52.538000000000004</v>
      </c>
      <c r="BB52" s="223">
        <v>1102.1130000000001</v>
      </c>
      <c r="BC52" s="736">
        <v>131.672</v>
      </c>
      <c r="BD52" s="737">
        <v>179.78899999999999</v>
      </c>
      <c r="BE52" s="738">
        <v>216.23699999999999</v>
      </c>
      <c r="BF52" s="738">
        <v>527.69799999999998</v>
      </c>
      <c r="BG52" s="738">
        <f t="shared" si="0"/>
        <v>-41.54200000000003</v>
      </c>
      <c r="BH52" s="631">
        <f t="shared" si="1"/>
        <v>-7.2978005762068782E-2</v>
      </c>
      <c r="BI52" s="738">
        <v>1629.8110000000001</v>
      </c>
      <c r="BJ52" s="670">
        <f t="shared" si="2"/>
        <v>-12.871999999999844</v>
      </c>
      <c r="BK52" s="631">
        <f t="shared" si="3"/>
        <v>-7.8359610466534595E-3</v>
      </c>
      <c r="BL52" s="736">
        <v>236.505</v>
      </c>
      <c r="BM52" s="737">
        <v>198.74600000000001</v>
      </c>
      <c r="BN52" s="738">
        <v>199.392</v>
      </c>
      <c r="BO52" s="286">
        <v>634.64300000000003</v>
      </c>
      <c r="BP52" s="736">
        <v>157.178</v>
      </c>
      <c r="BQ52" s="737">
        <v>129.32</v>
      </c>
      <c r="BR52" s="738">
        <v>30.898999999999997</v>
      </c>
      <c r="BS52" s="964">
        <v>317.39699999999999</v>
      </c>
      <c r="BT52" s="964">
        <f t="shared" si="4"/>
        <v>-42.375</v>
      </c>
      <c r="BU52" s="759">
        <f t="shared" si="5"/>
        <v>-0.11778292918848604</v>
      </c>
      <c r="BV52" s="973">
        <v>952.04</v>
      </c>
      <c r="BW52" s="974">
        <f t="shared" si="6"/>
        <v>-97.535000000000082</v>
      </c>
      <c r="BX52" s="631">
        <f t="shared" si="7"/>
        <v>-9.2928089941166733E-2</v>
      </c>
      <c r="BY52" s="223">
        <v>18.792000000000002</v>
      </c>
      <c r="BZ52" s="223">
        <v>13.321999999999999</v>
      </c>
      <c r="CA52" s="723">
        <f t="shared" si="8"/>
        <v>-1.3870000000000005</v>
      </c>
      <c r="CB52" s="631">
        <f t="shared" si="9"/>
        <v>-9.4296009246039869E-2</v>
      </c>
      <c r="CC52" s="223">
        <v>18.078000000000003</v>
      </c>
      <c r="CD52" s="723">
        <f t="shared" si="10"/>
        <v>-3.8929999999999971</v>
      </c>
      <c r="CE52" s="631">
        <f t="shared" si="11"/>
        <v>-0.17718811160165659</v>
      </c>
      <c r="CF52" s="223">
        <v>50.192000000000007</v>
      </c>
      <c r="CG52" s="723">
        <f t="shared" si="12"/>
        <v>-2.3459999999999965</v>
      </c>
      <c r="CH52" s="631">
        <f t="shared" si="13"/>
        <v>-4.4653393734059091E-2</v>
      </c>
      <c r="CI52" s="223">
        <v>1002.232</v>
      </c>
      <c r="CJ52" s="723">
        <f t="shared" si="14"/>
        <v>-99.881000000000085</v>
      </c>
      <c r="CK52" s="631">
        <f t="shared" si="15"/>
        <v>-9.0626823202339585E-2</v>
      </c>
      <c r="CL52" s="223">
        <v>123.194</v>
      </c>
      <c r="CM52" s="723">
        <f t="shared" si="16"/>
        <v>-8.4779999999999944</v>
      </c>
      <c r="CN52" s="631">
        <f t="shared" si="17"/>
        <v>-6.4387265325961437E-2</v>
      </c>
      <c r="CO52" s="223">
        <v>169.60799999999998</v>
      </c>
      <c r="CP52" s="723">
        <f t="shared" si="18"/>
        <v>-10.181000000000012</v>
      </c>
      <c r="CQ52" s="631">
        <f t="shared" si="19"/>
        <v>-5.6627491114584386E-2</v>
      </c>
      <c r="CR52" s="223">
        <v>212.94900000000001</v>
      </c>
      <c r="CS52" s="723">
        <f t="shared" si="20"/>
        <v>-3.2879999999999825</v>
      </c>
      <c r="CT52" s="631">
        <f t="shared" si="21"/>
        <v>-1.5205538367624331E-2</v>
      </c>
      <c r="CU52" s="223">
        <v>505.75100000000003</v>
      </c>
      <c r="CV52" s="723">
        <f t="shared" si="22"/>
        <v>-21.946999999999946</v>
      </c>
      <c r="CW52" s="631">
        <f t="shared" si="23"/>
        <v>-4.1590076142035685E-2</v>
      </c>
      <c r="CX52" s="223">
        <v>1507.9829999999999</v>
      </c>
      <c r="CY52" s="723">
        <f t="shared" si="24"/>
        <v>-121.8280000000002</v>
      </c>
      <c r="CZ52" s="631">
        <f t="shared" si="25"/>
        <v>-7.4749771599283713E-2</v>
      </c>
      <c r="DA52" s="223">
        <v>217.67600000000002</v>
      </c>
      <c r="DB52" s="723">
        <f t="shared" si="26"/>
        <v>-18.828999999999979</v>
      </c>
      <c r="DC52" s="631">
        <f t="shared" si="27"/>
        <v>-7.9613538825817551E-2</v>
      </c>
      <c r="DD52" s="223">
        <v>188.684</v>
      </c>
      <c r="DE52" s="723">
        <f t="shared" si="28"/>
        <v>-10.062000000000012</v>
      </c>
      <c r="DF52" s="631">
        <f t="shared" si="29"/>
        <v>-5.0627434011250597E-2</v>
      </c>
      <c r="DG52" s="223">
        <v>191.40900000000002</v>
      </c>
      <c r="DH52" s="723">
        <f t="shared" si="30"/>
        <v>-7.9829999999999757</v>
      </c>
      <c r="DI52" s="631">
        <f t="shared" si="31"/>
        <v>-4.0036711603273829E-2</v>
      </c>
      <c r="DJ52" s="285">
        <v>597.76900000000012</v>
      </c>
      <c r="DK52" s="723">
        <f t="shared" si="32"/>
        <v>-36.87399999999991</v>
      </c>
      <c r="DL52" s="631">
        <f t="shared" si="33"/>
        <v>-5.8101956533042842E-2</v>
      </c>
      <c r="DM52" s="223">
        <v>161.15800000000002</v>
      </c>
      <c r="DN52" s="723">
        <f t="shared" si="34"/>
        <v>3.9800000000000182</v>
      </c>
      <c r="DO52" s="631">
        <f t="shared" si="35"/>
        <v>2.5321609894514617E-2</v>
      </c>
      <c r="DP52" s="223">
        <v>130.09299999999999</v>
      </c>
      <c r="DQ52" s="723">
        <f t="shared" si="36"/>
        <v>0.77299999999999613</v>
      </c>
      <c r="DR52" s="631">
        <f t="shared" si="37"/>
        <v>5.9774203526136421E-3</v>
      </c>
      <c r="DS52" s="223">
        <v>48.204999999999998</v>
      </c>
      <c r="DT52" s="723">
        <f t="shared" si="38"/>
        <v>17.306000000000001</v>
      </c>
      <c r="DU52" s="631">
        <f t="shared" si="39"/>
        <v>0.5600828505776887</v>
      </c>
      <c r="DV52" s="223">
        <v>339.45600000000002</v>
      </c>
      <c r="DW52" s="723">
        <f t="shared" si="40"/>
        <v>22.059000000000026</v>
      </c>
      <c r="DX52" s="631">
        <f t="shared" si="41"/>
        <v>6.9499711717502133E-2</v>
      </c>
      <c r="DY52" s="223">
        <v>937.22500000000014</v>
      </c>
      <c r="DZ52" s="723">
        <f t="shared" si="42"/>
        <v>-14.814999999999827</v>
      </c>
      <c r="EA52" s="631">
        <f t="shared" si="43"/>
        <v>-1.5561320952900958E-2</v>
      </c>
    </row>
    <row r="53" spans="1:131" x14ac:dyDescent="0.25">
      <c r="A53" s="58" t="s">
        <v>45</v>
      </c>
      <c r="B53" s="272">
        <v>40.917000000000002</v>
      </c>
      <c r="C53" s="736">
        <v>5.4429999999999996</v>
      </c>
      <c r="D53" s="737">
        <v>4.6929999999999996</v>
      </c>
      <c r="E53" s="738">
        <v>4.5650000000000004</v>
      </c>
      <c r="F53" s="738">
        <v>14.701000000000001</v>
      </c>
      <c r="G53" s="736">
        <v>3.7589999999999999</v>
      </c>
      <c r="H53" s="737">
        <v>3.62</v>
      </c>
      <c r="I53" s="738">
        <v>2.04</v>
      </c>
      <c r="J53" s="738">
        <v>9.4190000000000005</v>
      </c>
      <c r="K53" s="223">
        <v>24.12</v>
      </c>
      <c r="L53" s="736">
        <v>1.2809999999999999</v>
      </c>
      <c r="M53" s="737">
        <v>0.36599999999999999</v>
      </c>
      <c r="N53" s="738">
        <v>1.514</v>
      </c>
      <c r="O53" s="737">
        <v>3.1609999999999996</v>
      </c>
      <c r="P53" s="223">
        <v>27.280999999999999</v>
      </c>
      <c r="Q53" s="736">
        <v>3.3359999999999999</v>
      </c>
      <c r="R53" s="737">
        <v>4.0019999999999998</v>
      </c>
      <c r="S53" s="738">
        <v>5.9279999999999999</v>
      </c>
      <c r="T53" s="737">
        <v>13.266</v>
      </c>
      <c r="U53" s="223">
        <v>40.546999999999997</v>
      </c>
      <c r="V53" s="736">
        <v>5.9530000000000003</v>
      </c>
      <c r="W53" s="737">
        <v>5.7590000000000003</v>
      </c>
      <c r="X53" s="738">
        <v>5.1849999999999996</v>
      </c>
      <c r="Y53" s="738">
        <v>16.896999999999998</v>
      </c>
      <c r="Z53" s="736">
        <v>3.7759999999999998</v>
      </c>
      <c r="AA53" s="737">
        <v>3.3479999999999999</v>
      </c>
      <c r="AB53" s="738">
        <v>1.657</v>
      </c>
      <c r="AC53" s="738">
        <v>8.7809999999999988</v>
      </c>
      <c r="AD53" s="223">
        <v>25.677999999999997</v>
      </c>
      <c r="AE53" s="736">
        <v>1.4</v>
      </c>
      <c r="AF53" s="737">
        <v>0.36699999999999999</v>
      </c>
      <c r="AG53" s="738">
        <v>1.575</v>
      </c>
      <c r="AH53" s="737">
        <v>3.3419999999999996</v>
      </c>
      <c r="AI53" s="223">
        <v>29.019999999999996</v>
      </c>
      <c r="AJ53" s="736">
        <v>3.1909999999999998</v>
      </c>
      <c r="AK53" s="737">
        <v>3.9220000000000002</v>
      </c>
      <c r="AL53" s="738">
        <v>5.476</v>
      </c>
      <c r="AM53" s="737">
        <v>12.588999999999999</v>
      </c>
      <c r="AN53" s="223">
        <v>41.608999999999995</v>
      </c>
      <c r="AO53" s="736">
        <v>5.8730000000000002</v>
      </c>
      <c r="AP53" s="737">
        <v>5.048</v>
      </c>
      <c r="AQ53" s="738">
        <v>4.883</v>
      </c>
      <c r="AR53" s="738">
        <v>15.803999999999998</v>
      </c>
      <c r="AS53" s="736">
        <v>3.6920000000000002</v>
      </c>
      <c r="AT53" s="737">
        <v>3.4420000000000002</v>
      </c>
      <c r="AU53" s="738">
        <v>1.6279999999999999</v>
      </c>
      <c r="AV53" s="738">
        <v>8.7620000000000005</v>
      </c>
      <c r="AW53" s="223">
        <v>24.565999999999999</v>
      </c>
      <c r="AX53" s="736">
        <v>1.1200000000000001</v>
      </c>
      <c r="AY53" s="737">
        <v>0.70599999999999996</v>
      </c>
      <c r="AZ53" s="738">
        <v>1.258</v>
      </c>
      <c r="BA53" s="737">
        <v>3.0840000000000001</v>
      </c>
      <c r="BB53" s="223">
        <v>27.65</v>
      </c>
      <c r="BC53" s="736">
        <v>2.984</v>
      </c>
      <c r="BD53" s="737">
        <v>3.6179999999999999</v>
      </c>
      <c r="BE53" s="738">
        <v>4.399</v>
      </c>
      <c r="BF53" s="738">
        <v>11.001000000000001</v>
      </c>
      <c r="BG53" s="738">
        <f t="shared" si="0"/>
        <v>-1.5879999999999974</v>
      </c>
      <c r="BH53" s="631">
        <f t="shared" si="1"/>
        <v>-0.12614186988640858</v>
      </c>
      <c r="BI53" s="738">
        <v>38.650999999999996</v>
      </c>
      <c r="BJ53" s="670">
        <f t="shared" si="2"/>
        <v>-2.9579999999999984</v>
      </c>
      <c r="BK53" s="631">
        <f t="shared" si="3"/>
        <v>-7.1090389098512313E-2</v>
      </c>
      <c r="BL53" s="736">
        <v>5.6079999999999997</v>
      </c>
      <c r="BM53" s="737">
        <v>4.4960000000000004</v>
      </c>
      <c r="BN53" s="738">
        <v>4.0309999999999997</v>
      </c>
      <c r="BO53" s="286">
        <v>14.134999999999998</v>
      </c>
      <c r="BP53" s="736">
        <v>3.222</v>
      </c>
      <c r="BQ53" s="737">
        <v>2.996</v>
      </c>
      <c r="BR53" s="738">
        <v>0.57299999999999995</v>
      </c>
      <c r="BS53" s="964">
        <v>6.7910000000000004</v>
      </c>
      <c r="BT53" s="964">
        <f t="shared" si="4"/>
        <v>-1.9710000000000001</v>
      </c>
      <c r="BU53" s="759">
        <f t="shared" si="5"/>
        <v>-0.22494864186258845</v>
      </c>
      <c r="BV53" s="973">
        <v>20.925999999999998</v>
      </c>
      <c r="BW53" s="974">
        <f t="shared" si="6"/>
        <v>-3.6400000000000006</v>
      </c>
      <c r="BX53" s="631">
        <f t="shared" si="7"/>
        <v>-0.14817227061792726</v>
      </c>
      <c r="BY53" s="223">
        <v>0</v>
      </c>
      <c r="BZ53" s="223">
        <v>0</v>
      </c>
      <c r="CA53" s="723">
        <f t="shared" si="8"/>
        <v>-0.70599999999999996</v>
      </c>
      <c r="CB53" s="631">
        <f t="shared" si="9"/>
        <v>-1</v>
      </c>
      <c r="CC53" s="223">
        <v>0</v>
      </c>
      <c r="CD53" s="723">
        <f t="shared" si="10"/>
        <v>-1.258</v>
      </c>
      <c r="CE53" s="631">
        <f t="shared" si="11"/>
        <v>-1</v>
      </c>
      <c r="CF53" s="223">
        <v>0</v>
      </c>
      <c r="CG53" s="723">
        <f t="shared" si="12"/>
        <v>-3.0840000000000001</v>
      </c>
      <c r="CH53" s="631">
        <f t="shared" si="13"/>
        <v>-1</v>
      </c>
      <c r="CI53" s="223">
        <v>20.925999999999998</v>
      </c>
      <c r="CJ53" s="723">
        <f t="shared" si="14"/>
        <v>-6.7240000000000002</v>
      </c>
      <c r="CK53" s="631">
        <f t="shared" si="15"/>
        <v>-0.24318264014466548</v>
      </c>
      <c r="CL53" s="223">
        <v>2.1339999999999999</v>
      </c>
      <c r="CM53" s="723">
        <f t="shared" si="16"/>
        <v>-0.85000000000000009</v>
      </c>
      <c r="CN53" s="631">
        <f t="shared" si="17"/>
        <v>-0.2848525469168901</v>
      </c>
      <c r="CO53" s="223">
        <v>3.4569999999999999</v>
      </c>
      <c r="CP53" s="723">
        <f t="shared" si="18"/>
        <v>-0.16100000000000003</v>
      </c>
      <c r="CQ53" s="631">
        <f t="shared" si="19"/>
        <v>-4.4499723604201229E-2</v>
      </c>
      <c r="CR53" s="223">
        <v>4.71</v>
      </c>
      <c r="CS53" s="723">
        <f t="shared" si="20"/>
        <v>0.31099999999999994</v>
      </c>
      <c r="CT53" s="631">
        <f t="shared" si="21"/>
        <v>7.0697885883155245E-2</v>
      </c>
      <c r="CU53" s="223">
        <v>10.300999999999998</v>
      </c>
      <c r="CV53" s="723">
        <f t="shared" si="22"/>
        <v>-0.70000000000000284</v>
      </c>
      <c r="CW53" s="631">
        <f t="shared" si="23"/>
        <v>-6.3630579038269505E-2</v>
      </c>
      <c r="CX53" s="223">
        <v>31.226999999999997</v>
      </c>
      <c r="CY53" s="723">
        <f t="shared" si="24"/>
        <v>-7.4239999999999995</v>
      </c>
      <c r="CZ53" s="631">
        <f t="shared" si="25"/>
        <v>-0.19207782463584383</v>
      </c>
      <c r="DA53" s="223">
        <v>5.0540000000000003</v>
      </c>
      <c r="DB53" s="723">
        <f t="shared" si="26"/>
        <v>-0.55399999999999938</v>
      </c>
      <c r="DC53" s="631">
        <f t="shared" si="27"/>
        <v>-9.8787446504992757E-2</v>
      </c>
      <c r="DD53" s="223">
        <v>4.173</v>
      </c>
      <c r="DE53" s="723">
        <f t="shared" si="28"/>
        <v>-0.3230000000000004</v>
      </c>
      <c r="DF53" s="631">
        <f t="shared" si="29"/>
        <v>-7.1841637010676238E-2</v>
      </c>
      <c r="DG53" s="223">
        <v>3.8</v>
      </c>
      <c r="DH53" s="723">
        <f t="shared" si="30"/>
        <v>-0.23099999999999987</v>
      </c>
      <c r="DI53" s="631">
        <f t="shared" si="31"/>
        <v>-5.7305879434383498E-2</v>
      </c>
      <c r="DJ53" s="285">
        <v>13.027000000000001</v>
      </c>
      <c r="DK53" s="723">
        <f t="shared" si="32"/>
        <v>-1.107999999999997</v>
      </c>
      <c r="DL53" s="631">
        <f t="shared" si="33"/>
        <v>-7.8386982667138103E-2</v>
      </c>
      <c r="DM53" s="223">
        <v>1.165</v>
      </c>
      <c r="DN53" s="723">
        <f t="shared" si="34"/>
        <v>-2.0569999999999999</v>
      </c>
      <c r="DO53" s="631">
        <f t="shared" si="35"/>
        <v>-0.638423339540658</v>
      </c>
      <c r="DP53" s="223">
        <v>0.45800000000000002</v>
      </c>
      <c r="DQ53" s="723">
        <f t="shared" si="36"/>
        <v>-2.5379999999999998</v>
      </c>
      <c r="DR53" s="631">
        <f t="shared" si="37"/>
        <v>-0.84712950600801062</v>
      </c>
      <c r="DS53" s="223">
        <v>0</v>
      </c>
      <c r="DT53" s="723">
        <f t="shared" si="38"/>
        <v>-0.57299999999999995</v>
      </c>
      <c r="DU53" s="631">
        <f t="shared" si="39"/>
        <v>-1</v>
      </c>
      <c r="DV53" s="223">
        <v>1.623</v>
      </c>
      <c r="DW53" s="723">
        <f t="shared" si="40"/>
        <v>-5.1680000000000001</v>
      </c>
      <c r="DX53" s="631">
        <f t="shared" si="41"/>
        <v>-0.76100721543218963</v>
      </c>
      <c r="DY53" s="223">
        <v>14.65</v>
      </c>
      <c r="DZ53" s="723">
        <f t="shared" si="42"/>
        <v>-6.275999999999998</v>
      </c>
      <c r="EA53" s="631">
        <f t="shared" si="43"/>
        <v>-0.29991398260537122</v>
      </c>
    </row>
    <row r="54" spans="1:131" x14ac:dyDescent="0.25">
      <c r="A54" s="58" t="s">
        <v>64</v>
      </c>
      <c r="B54" s="272"/>
      <c r="C54" s="736"/>
      <c r="D54" s="737"/>
      <c r="E54" s="738"/>
      <c r="F54" s="738"/>
      <c r="G54" s="736"/>
      <c r="H54" s="737"/>
      <c r="I54" s="738"/>
      <c r="J54" s="738"/>
      <c r="K54" s="223"/>
      <c r="L54" s="736"/>
      <c r="M54" s="737"/>
      <c r="N54" s="738"/>
      <c r="O54" s="737"/>
      <c r="P54" s="223"/>
      <c r="Q54" s="736"/>
      <c r="R54" s="737"/>
      <c r="S54" s="738"/>
      <c r="T54" s="737"/>
      <c r="U54" s="223"/>
      <c r="V54" s="736"/>
      <c r="W54" s="737"/>
      <c r="X54" s="738"/>
      <c r="Y54" s="738"/>
      <c r="Z54" s="736"/>
      <c r="AA54" s="737"/>
      <c r="AB54" s="738"/>
      <c r="AC54" s="738"/>
      <c r="AD54" s="223"/>
      <c r="AE54" s="736"/>
      <c r="AF54" s="737"/>
      <c r="AG54" s="738"/>
      <c r="AH54" s="737"/>
      <c r="AI54" s="223"/>
      <c r="AJ54" s="736"/>
      <c r="AK54" s="737"/>
      <c r="AL54" s="738"/>
      <c r="AM54" s="737"/>
      <c r="AN54" s="223"/>
      <c r="AO54" s="736"/>
      <c r="AP54" s="737"/>
      <c r="AQ54" s="738"/>
      <c r="AR54" s="738"/>
      <c r="AS54" s="736"/>
      <c r="AT54" s="737"/>
      <c r="AU54" s="738"/>
      <c r="AV54" s="738"/>
      <c r="AW54" s="223"/>
      <c r="AX54" s="736"/>
      <c r="AY54" s="737"/>
      <c r="AZ54" s="738"/>
      <c r="BA54" s="737"/>
      <c r="BB54" s="223"/>
      <c r="BC54" s="736"/>
      <c r="BD54" s="737"/>
      <c r="BE54" s="738"/>
      <c r="BF54" s="738"/>
      <c r="BG54" s="738">
        <f t="shared" si="0"/>
        <v>0</v>
      </c>
      <c r="BH54" s="631" t="e">
        <f t="shared" si="1"/>
        <v>#DIV/0!</v>
      </c>
      <c r="BI54" s="738"/>
      <c r="BJ54" s="670">
        <f t="shared" si="2"/>
        <v>0</v>
      </c>
      <c r="BK54" s="631" t="e">
        <f t="shared" si="3"/>
        <v>#DIV/0!</v>
      </c>
      <c r="BL54" s="736"/>
      <c r="BM54" s="737"/>
      <c r="BN54" s="737"/>
      <c r="BO54" s="286"/>
      <c r="BP54" s="736"/>
      <c r="BQ54" s="737"/>
      <c r="BR54" s="738">
        <v>0.86499999999999999</v>
      </c>
      <c r="BS54" s="964">
        <v>0.86499999999999999</v>
      </c>
      <c r="BT54" s="964">
        <f t="shared" si="4"/>
        <v>0.86499999999999999</v>
      </c>
      <c r="BU54" s="759" t="e">
        <f t="shared" si="5"/>
        <v>#DIV/0!</v>
      </c>
      <c r="BV54" s="973">
        <v>0.86499999999999999</v>
      </c>
      <c r="BW54" s="974">
        <f t="shared" si="6"/>
        <v>0.86499999999999999</v>
      </c>
      <c r="BX54" s="631" t="e">
        <f t="shared" si="7"/>
        <v>#DIV/0!</v>
      </c>
      <c r="BY54" s="223">
        <v>1.349</v>
      </c>
      <c r="BZ54" s="223">
        <v>0.46800000000000003</v>
      </c>
      <c r="CA54" s="723">
        <f t="shared" si="8"/>
        <v>0.46800000000000003</v>
      </c>
      <c r="CB54" s="631" t="e">
        <f t="shared" si="9"/>
        <v>#DIV/0!</v>
      </c>
      <c r="CC54" s="223">
        <v>1.2250000000000001</v>
      </c>
      <c r="CD54" s="723">
        <f t="shared" si="10"/>
        <v>1.2250000000000001</v>
      </c>
      <c r="CE54" s="631" t="e">
        <f t="shared" si="11"/>
        <v>#DIV/0!</v>
      </c>
      <c r="CF54" s="223">
        <v>3.0419999999999998</v>
      </c>
      <c r="CG54" s="723">
        <f t="shared" si="12"/>
        <v>3.0419999999999998</v>
      </c>
      <c r="CH54" s="631" t="e">
        <f t="shared" si="13"/>
        <v>#DIV/0!</v>
      </c>
      <c r="CI54" s="223">
        <v>3.907</v>
      </c>
      <c r="CJ54" s="723">
        <f t="shared" si="14"/>
        <v>3.907</v>
      </c>
      <c r="CK54" s="631" t="e">
        <f t="shared" si="15"/>
        <v>#DIV/0!</v>
      </c>
      <c r="CL54" s="223">
        <v>0.83099999999999996</v>
      </c>
      <c r="CM54" s="723">
        <f t="shared" si="16"/>
        <v>0.83099999999999996</v>
      </c>
      <c r="CN54" s="631" t="e">
        <f t="shared" si="17"/>
        <v>#DIV/0!</v>
      </c>
      <c r="CO54" s="223">
        <v>0</v>
      </c>
      <c r="CP54" s="723">
        <f t="shared" si="18"/>
        <v>0</v>
      </c>
      <c r="CQ54" s="631" t="e">
        <f t="shared" si="19"/>
        <v>#DIV/0!</v>
      </c>
      <c r="CR54" s="223">
        <v>0</v>
      </c>
      <c r="CS54" s="723">
        <f t="shared" si="20"/>
        <v>0</v>
      </c>
      <c r="CT54" s="631" t="e">
        <f t="shared" si="21"/>
        <v>#DIV/0!</v>
      </c>
      <c r="CU54" s="223">
        <v>0.83099999999999996</v>
      </c>
      <c r="CV54" s="723">
        <f t="shared" si="22"/>
        <v>0.83099999999999996</v>
      </c>
      <c r="CW54" s="631" t="e">
        <f t="shared" si="23"/>
        <v>#DIV/0!</v>
      </c>
      <c r="CX54" s="223">
        <v>4.7379999999999995</v>
      </c>
      <c r="CY54" s="723">
        <f t="shared" si="24"/>
        <v>4.7379999999999995</v>
      </c>
      <c r="CZ54" s="631" t="e">
        <f t="shared" si="25"/>
        <v>#DIV/0!</v>
      </c>
      <c r="DA54" s="223">
        <v>0</v>
      </c>
      <c r="DB54" s="723">
        <f t="shared" si="26"/>
        <v>0</v>
      </c>
      <c r="DC54" s="631" t="e">
        <f t="shared" si="27"/>
        <v>#DIV/0!</v>
      </c>
      <c r="DD54" s="223">
        <v>0</v>
      </c>
      <c r="DE54" s="723">
        <f t="shared" si="28"/>
        <v>0</v>
      </c>
      <c r="DF54" s="631" t="e">
        <f t="shared" si="29"/>
        <v>#DIV/0!</v>
      </c>
      <c r="DG54" s="223">
        <v>0</v>
      </c>
      <c r="DH54" s="723">
        <f t="shared" si="30"/>
        <v>0</v>
      </c>
      <c r="DI54" s="631" t="e">
        <f t="shared" si="31"/>
        <v>#DIV/0!</v>
      </c>
      <c r="DJ54" s="285"/>
      <c r="DK54" s="723">
        <f t="shared" si="32"/>
        <v>0</v>
      </c>
      <c r="DL54" s="631" t="e">
        <f t="shared" si="33"/>
        <v>#DIV/0!</v>
      </c>
      <c r="DM54" s="223">
        <v>2.097</v>
      </c>
      <c r="DN54" s="723">
        <f t="shared" si="34"/>
        <v>2.097</v>
      </c>
      <c r="DO54" s="631" t="e">
        <f t="shared" si="35"/>
        <v>#DIV/0!</v>
      </c>
      <c r="DP54" s="223">
        <v>2.431</v>
      </c>
      <c r="DQ54" s="723">
        <f t="shared" si="36"/>
        <v>2.431</v>
      </c>
      <c r="DR54" s="631" t="e">
        <f t="shared" si="37"/>
        <v>#DIV/0!</v>
      </c>
      <c r="DS54" s="223">
        <v>1.964</v>
      </c>
      <c r="DT54" s="723">
        <f t="shared" si="38"/>
        <v>1.099</v>
      </c>
      <c r="DU54" s="631">
        <f t="shared" si="39"/>
        <v>1.2705202312138728</v>
      </c>
      <c r="DV54" s="223">
        <v>6.4920000000000009</v>
      </c>
      <c r="DW54" s="723">
        <f t="shared" si="40"/>
        <v>5.6270000000000007</v>
      </c>
      <c r="DX54" s="631">
        <f t="shared" si="41"/>
        <v>6.5052023121387288</v>
      </c>
      <c r="DY54" s="223">
        <v>6.4920000000000009</v>
      </c>
      <c r="DZ54" s="723">
        <f t="shared" si="42"/>
        <v>5.6270000000000007</v>
      </c>
      <c r="EA54" s="631">
        <f t="shared" si="43"/>
        <v>6.5052023121387288</v>
      </c>
    </row>
    <row r="55" spans="1:131" x14ac:dyDescent="0.25">
      <c r="A55" s="58" t="s">
        <v>46</v>
      </c>
      <c r="B55" s="272">
        <v>1649.8510000000001</v>
      </c>
      <c r="C55" s="736">
        <v>233.56100000000001</v>
      </c>
      <c r="D55" s="737">
        <v>201.09</v>
      </c>
      <c r="E55" s="738">
        <v>206.10599999999999</v>
      </c>
      <c r="F55" s="738">
        <v>640.75700000000006</v>
      </c>
      <c r="G55" s="736">
        <v>174.31200000000001</v>
      </c>
      <c r="H55" s="737">
        <v>160.07</v>
      </c>
      <c r="I55" s="738">
        <v>50.941000000000003</v>
      </c>
      <c r="J55" s="738">
        <v>385.32299999999998</v>
      </c>
      <c r="K55" s="223">
        <v>1026.08</v>
      </c>
      <c r="L55" s="736">
        <v>20.611000000000001</v>
      </c>
      <c r="M55" s="737">
        <v>13.32</v>
      </c>
      <c r="N55" s="738">
        <v>21.405999999999999</v>
      </c>
      <c r="O55" s="737">
        <v>55.337000000000003</v>
      </c>
      <c r="P55" s="223">
        <v>1081.4169999999999</v>
      </c>
      <c r="Q55" s="736">
        <v>134.208</v>
      </c>
      <c r="R55" s="737">
        <v>172.80199999999999</v>
      </c>
      <c r="S55" s="738">
        <v>223.39</v>
      </c>
      <c r="T55" s="737">
        <v>530.4</v>
      </c>
      <c r="U55" s="223">
        <v>1611.817</v>
      </c>
      <c r="V55" s="736">
        <v>230.79300000000001</v>
      </c>
      <c r="W55" s="737">
        <v>221.971</v>
      </c>
      <c r="X55" s="738">
        <v>204.352</v>
      </c>
      <c r="Y55" s="738">
        <v>657.11599999999999</v>
      </c>
      <c r="Z55" s="736">
        <v>169.10300000000001</v>
      </c>
      <c r="AA55" s="737">
        <v>141.53100000000001</v>
      </c>
      <c r="AB55" s="738">
        <v>31.369</v>
      </c>
      <c r="AC55" s="738">
        <v>342.00300000000004</v>
      </c>
      <c r="AD55" s="223">
        <v>999.11900000000003</v>
      </c>
      <c r="AE55" s="736">
        <v>16.245000000000001</v>
      </c>
      <c r="AF55" s="737">
        <v>10.58</v>
      </c>
      <c r="AG55" s="738">
        <v>18.478999999999999</v>
      </c>
      <c r="AH55" s="737">
        <v>45.304000000000002</v>
      </c>
      <c r="AI55" s="223">
        <v>1044.423</v>
      </c>
      <c r="AJ55" s="736">
        <v>130.501</v>
      </c>
      <c r="AK55" s="737">
        <v>186.708</v>
      </c>
      <c r="AL55" s="738">
        <v>239.44200000000001</v>
      </c>
      <c r="AM55" s="737">
        <v>556.65099999999995</v>
      </c>
      <c r="AN55" s="223">
        <v>1601.0740000000001</v>
      </c>
      <c r="AO55" s="736">
        <v>249.715</v>
      </c>
      <c r="AP55" s="737">
        <v>213.9</v>
      </c>
      <c r="AQ55" s="738">
        <v>210.38399999999999</v>
      </c>
      <c r="AR55" s="738">
        <v>673.99900000000002</v>
      </c>
      <c r="AS55" s="736">
        <v>169.67</v>
      </c>
      <c r="AT55" s="737">
        <v>144.72900000000001</v>
      </c>
      <c r="AU55" s="738">
        <v>36.610999999999997</v>
      </c>
      <c r="AV55" s="738">
        <v>351.01</v>
      </c>
      <c r="AW55" s="223">
        <v>1025.009</v>
      </c>
      <c r="AX55" s="736">
        <v>14.738</v>
      </c>
      <c r="AY55" s="737">
        <v>14.003</v>
      </c>
      <c r="AZ55" s="738">
        <v>20.713000000000001</v>
      </c>
      <c r="BA55" s="737">
        <v>49.454000000000001</v>
      </c>
      <c r="BB55" s="223">
        <v>1074.463</v>
      </c>
      <c r="BC55" s="736">
        <v>128.68799999999999</v>
      </c>
      <c r="BD55" s="737">
        <v>176.17099999999999</v>
      </c>
      <c r="BE55" s="738">
        <v>211.83799999999999</v>
      </c>
      <c r="BF55" s="738">
        <v>516.697</v>
      </c>
      <c r="BG55" s="738">
        <f t="shared" si="0"/>
        <v>-39.953999999999951</v>
      </c>
      <c r="BH55" s="631">
        <f t="shared" si="1"/>
        <v>-7.1775672728513831E-2</v>
      </c>
      <c r="BI55" s="738">
        <v>1591.1599999999999</v>
      </c>
      <c r="BJ55" s="670">
        <f t="shared" si="2"/>
        <v>-9.9140000000002146</v>
      </c>
      <c r="BK55" s="631">
        <f t="shared" si="3"/>
        <v>-6.1920935571998636E-3</v>
      </c>
      <c r="BL55" s="736">
        <v>230.89699999999999</v>
      </c>
      <c r="BM55" s="736">
        <v>194.25</v>
      </c>
      <c r="BN55" s="736">
        <v>195.36099999999999</v>
      </c>
      <c r="BO55" s="286">
        <v>620.50800000000004</v>
      </c>
      <c r="BP55" s="736">
        <v>153.95599999999999</v>
      </c>
      <c r="BQ55" s="737">
        <v>126.324</v>
      </c>
      <c r="BR55" s="738">
        <v>29.460999999999999</v>
      </c>
      <c r="BS55" s="964">
        <v>309.74099999999999</v>
      </c>
      <c r="BT55" s="964">
        <f t="shared" si="4"/>
        <v>-41.269000000000005</v>
      </c>
      <c r="BU55" s="759">
        <f t="shared" si="5"/>
        <v>-0.11757214894162561</v>
      </c>
      <c r="BV55" s="973">
        <v>930.24900000000002</v>
      </c>
      <c r="BW55" s="974">
        <f t="shared" si="6"/>
        <v>-94.759999999999991</v>
      </c>
      <c r="BX55" s="631">
        <f t="shared" si="7"/>
        <v>-9.2447968749542683E-2</v>
      </c>
      <c r="BY55" s="223">
        <v>17.443000000000001</v>
      </c>
      <c r="BZ55" s="223">
        <v>12.853999999999999</v>
      </c>
      <c r="CA55" s="723">
        <f t="shared" si="8"/>
        <v>-1.1490000000000009</v>
      </c>
      <c r="CB55" s="631">
        <f t="shared" si="9"/>
        <v>-8.2053845604513384E-2</v>
      </c>
      <c r="CC55" s="223">
        <v>16.853000000000002</v>
      </c>
      <c r="CD55" s="723">
        <f t="shared" si="10"/>
        <v>-3.8599999999999994</v>
      </c>
      <c r="CE55" s="631">
        <f t="shared" si="11"/>
        <v>-0.18635639453483316</v>
      </c>
      <c r="CF55" s="223">
        <v>47.150000000000006</v>
      </c>
      <c r="CG55" s="723">
        <f t="shared" si="12"/>
        <v>-2.3039999999999949</v>
      </c>
      <c r="CH55" s="631">
        <f t="shared" si="13"/>
        <v>-4.6588749140615421E-2</v>
      </c>
      <c r="CI55" s="223">
        <v>977.399</v>
      </c>
      <c r="CJ55" s="723">
        <f t="shared" si="14"/>
        <v>-97.063999999999965</v>
      </c>
      <c r="CK55" s="631">
        <f t="shared" si="15"/>
        <v>-9.0337219615752209E-2</v>
      </c>
      <c r="CL55" s="223">
        <v>120.229</v>
      </c>
      <c r="CM55" s="723">
        <f t="shared" si="16"/>
        <v>-8.458999999999989</v>
      </c>
      <c r="CN55" s="631">
        <f t="shared" si="17"/>
        <v>-6.5732624642546228E-2</v>
      </c>
      <c r="CO55" s="223">
        <v>166.15099999999998</v>
      </c>
      <c r="CP55" s="723">
        <f t="shared" si="18"/>
        <v>-10.02000000000001</v>
      </c>
      <c r="CQ55" s="631">
        <f t="shared" si="19"/>
        <v>-5.6876557435673353E-2</v>
      </c>
      <c r="CR55" s="223">
        <v>208.239</v>
      </c>
      <c r="CS55" s="723">
        <f t="shared" si="20"/>
        <v>-3.5989999999999895</v>
      </c>
      <c r="CT55" s="631">
        <f t="shared" si="21"/>
        <v>-1.6989397558511643E-2</v>
      </c>
      <c r="CU55" s="223">
        <v>494.61900000000003</v>
      </c>
      <c r="CV55" s="723">
        <f t="shared" si="22"/>
        <v>-22.077999999999975</v>
      </c>
      <c r="CW55" s="631">
        <f t="shared" si="23"/>
        <v>-4.2729104291296394E-2</v>
      </c>
      <c r="CX55" s="223">
        <v>1472.018</v>
      </c>
      <c r="CY55" s="723">
        <f t="shared" si="24"/>
        <v>-119.14199999999983</v>
      </c>
      <c r="CZ55" s="631">
        <f t="shared" si="25"/>
        <v>-7.4877447899645441E-2</v>
      </c>
      <c r="DA55" s="223">
        <v>212.62200000000001</v>
      </c>
      <c r="DB55" s="723">
        <f t="shared" si="26"/>
        <v>-18.274999999999977</v>
      </c>
      <c r="DC55" s="631">
        <f t="shared" si="27"/>
        <v>-7.9147845143072354E-2</v>
      </c>
      <c r="DD55" s="223">
        <v>184.511</v>
      </c>
      <c r="DE55" s="723">
        <f t="shared" si="28"/>
        <v>-9.7390000000000043</v>
      </c>
      <c r="DF55" s="631">
        <f t="shared" si="29"/>
        <v>-5.0136422136422158E-2</v>
      </c>
      <c r="DG55" s="223">
        <v>187.60900000000001</v>
      </c>
      <c r="DH55" s="723">
        <f t="shared" si="30"/>
        <v>-7.7519999999999811</v>
      </c>
      <c r="DI55" s="631">
        <f t="shared" si="31"/>
        <v>-3.9680386566407738E-2</v>
      </c>
      <c r="DJ55" s="285">
        <v>584.74200000000008</v>
      </c>
      <c r="DK55" s="723">
        <f t="shared" si="32"/>
        <v>-35.765999999999963</v>
      </c>
      <c r="DL55" s="631">
        <f t="shared" si="33"/>
        <v>-5.7639869268405822E-2</v>
      </c>
      <c r="DM55" s="223">
        <v>157.89600000000002</v>
      </c>
      <c r="DN55" s="723">
        <f t="shared" si="34"/>
        <v>3.9400000000000261</v>
      </c>
      <c r="DO55" s="631">
        <f t="shared" si="35"/>
        <v>2.5591727506560486E-2</v>
      </c>
      <c r="DP55" s="223">
        <v>127.20399999999999</v>
      </c>
      <c r="DQ55" s="723">
        <f t="shared" si="36"/>
        <v>0.87999999999999545</v>
      </c>
      <c r="DR55" s="631">
        <f t="shared" si="37"/>
        <v>6.9662138627655506E-3</v>
      </c>
      <c r="DS55" s="223">
        <v>46.241</v>
      </c>
      <c r="DT55" s="723">
        <f t="shared" si="38"/>
        <v>16.78</v>
      </c>
      <c r="DU55" s="631">
        <f t="shared" si="39"/>
        <v>0.56956654560266118</v>
      </c>
      <c r="DV55" s="223">
        <v>331.34100000000001</v>
      </c>
      <c r="DW55" s="723">
        <f t="shared" si="40"/>
        <v>21.600000000000023</v>
      </c>
      <c r="DX55" s="631">
        <f t="shared" si="41"/>
        <v>6.9735682392708817E-2</v>
      </c>
      <c r="DY55" s="223">
        <v>916.08300000000008</v>
      </c>
      <c r="DZ55" s="723">
        <f t="shared" si="42"/>
        <v>-14.16599999999994</v>
      </c>
      <c r="EA55" s="631">
        <f t="shared" si="43"/>
        <v>-1.5228180841903555E-2</v>
      </c>
    </row>
    <row r="56" spans="1:131" x14ac:dyDescent="0.25">
      <c r="A56" s="58" t="s">
        <v>112</v>
      </c>
      <c r="B56" s="272"/>
      <c r="C56" s="736"/>
      <c r="D56" s="737"/>
      <c r="E56" s="738"/>
      <c r="F56" s="738"/>
      <c r="G56" s="736"/>
      <c r="H56" s="737"/>
      <c r="I56" s="738"/>
      <c r="J56" s="738"/>
      <c r="K56" s="223"/>
      <c r="L56" s="736"/>
      <c r="M56" s="737"/>
      <c r="N56" s="738"/>
      <c r="O56" s="737"/>
      <c r="P56" s="223"/>
      <c r="Q56" s="736"/>
      <c r="R56" s="737"/>
      <c r="S56" s="738"/>
      <c r="T56" s="737"/>
      <c r="U56" s="223"/>
      <c r="V56" s="736"/>
      <c r="W56" s="737"/>
      <c r="X56" s="738"/>
      <c r="Y56" s="738"/>
      <c r="Z56" s="736"/>
      <c r="AA56" s="737"/>
      <c r="AB56" s="738"/>
      <c r="AC56" s="738"/>
      <c r="AD56" s="223"/>
      <c r="AE56" s="736"/>
      <c r="AF56" s="737"/>
      <c r="AG56" s="738"/>
      <c r="AH56" s="737"/>
      <c r="AI56" s="223"/>
      <c r="AJ56" s="736"/>
      <c r="AK56" s="737"/>
      <c r="AL56" s="738"/>
      <c r="AM56" s="737"/>
      <c r="AN56" s="223"/>
      <c r="AO56" s="736"/>
      <c r="AP56" s="737"/>
      <c r="AQ56" s="738"/>
      <c r="AR56" s="738"/>
      <c r="AS56" s="736"/>
      <c r="AT56" s="737"/>
      <c r="AU56" s="738"/>
      <c r="AV56" s="738"/>
      <c r="AW56" s="223"/>
      <c r="AX56" s="736"/>
      <c r="AY56" s="737"/>
      <c r="AZ56" s="738"/>
      <c r="BA56" s="737"/>
      <c r="BB56" s="223"/>
      <c r="BC56" s="736">
        <v>128.68799999999999</v>
      </c>
      <c r="BD56" s="736">
        <v>152.99599999999998</v>
      </c>
      <c r="BE56" s="736">
        <v>211.83799999999999</v>
      </c>
      <c r="BF56" s="736">
        <v>493.52199999999993</v>
      </c>
      <c r="BG56" s="736">
        <f t="shared" si="0"/>
        <v>493.52199999999993</v>
      </c>
      <c r="BH56" s="570" t="e">
        <f t="shared" si="1"/>
        <v>#DIV/0!</v>
      </c>
      <c r="BI56" s="736">
        <v>493.52199999999993</v>
      </c>
      <c r="BJ56" s="672">
        <f t="shared" si="2"/>
        <v>493.52199999999993</v>
      </c>
      <c r="BK56" s="570" t="e">
        <f t="shared" si="3"/>
        <v>#DIV/0!</v>
      </c>
      <c r="BL56" s="736">
        <v>181.79</v>
      </c>
      <c r="BM56" s="736">
        <v>149.898</v>
      </c>
      <c r="BN56" s="736">
        <v>147.91</v>
      </c>
      <c r="BO56" s="287">
        <v>620.50800000000004</v>
      </c>
      <c r="BP56" s="736">
        <v>138.09899999999999</v>
      </c>
      <c r="BQ56" s="736">
        <v>109.602</v>
      </c>
      <c r="BR56" s="736">
        <v>29.460999999999999</v>
      </c>
      <c r="BS56" s="965">
        <v>309.74099999999999</v>
      </c>
      <c r="BT56" s="965">
        <f t="shared" si="4"/>
        <v>309.74099999999999</v>
      </c>
      <c r="BU56" s="761" t="e">
        <f t="shared" si="5"/>
        <v>#DIV/0!</v>
      </c>
      <c r="BV56" s="965">
        <v>930.24900000000002</v>
      </c>
      <c r="BW56" s="976">
        <f t="shared" si="6"/>
        <v>930.24900000000002</v>
      </c>
      <c r="BX56" s="631" t="e">
        <f t="shared" si="7"/>
        <v>#DIV/0!</v>
      </c>
      <c r="BY56" s="736">
        <v>17.443000000000001</v>
      </c>
      <c r="BZ56" s="736">
        <v>12.853999999999999</v>
      </c>
      <c r="CA56" s="725">
        <f t="shared" si="8"/>
        <v>12.853999999999999</v>
      </c>
      <c r="CB56" s="631" t="e">
        <f t="shared" si="9"/>
        <v>#DIV/0!</v>
      </c>
      <c r="CC56" s="736">
        <v>16.853000000000002</v>
      </c>
      <c r="CD56" s="725">
        <f t="shared" si="10"/>
        <v>16.853000000000002</v>
      </c>
      <c r="CE56" s="631" t="e">
        <f t="shared" si="11"/>
        <v>#DIV/0!</v>
      </c>
      <c r="CF56" s="736">
        <v>47.150000000000006</v>
      </c>
      <c r="CG56" s="725">
        <f t="shared" si="12"/>
        <v>47.150000000000006</v>
      </c>
      <c r="CH56" s="631" t="e">
        <f t="shared" si="13"/>
        <v>#DIV/0!</v>
      </c>
      <c r="CI56" s="736">
        <v>977.399</v>
      </c>
      <c r="CJ56" s="725">
        <f t="shared" si="14"/>
        <v>977.399</v>
      </c>
      <c r="CK56" s="631" t="e">
        <f t="shared" si="15"/>
        <v>#DIV/0!</v>
      </c>
      <c r="CL56" s="736">
        <v>91.745999999999995</v>
      </c>
      <c r="CM56" s="725">
        <f t="shared" si="16"/>
        <v>-36.941999999999993</v>
      </c>
      <c r="CN56" s="631">
        <f t="shared" si="17"/>
        <v>-0.2870663931368892</v>
      </c>
      <c r="CO56" s="736">
        <v>136.87899999999999</v>
      </c>
      <c r="CP56" s="725">
        <f t="shared" si="18"/>
        <v>-16.11699999999999</v>
      </c>
      <c r="CQ56" s="631">
        <f t="shared" si="19"/>
        <v>-0.10534262333655776</v>
      </c>
      <c r="CR56" s="736">
        <v>162.93100000000001</v>
      </c>
      <c r="CS56" s="725">
        <f t="shared" si="20"/>
        <v>-48.906999999999982</v>
      </c>
      <c r="CT56" s="631">
        <f t="shared" si="21"/>
        <v>-0.23086981561381803</v>
      </c>
      <c r="CU56" s="736">
        <v>391.55600000000004</v>
      </c>
      <c r="CV56" s="725">
        <f t="shared" si="22"/>
        <v>-101.96599999999989</v>
      </c>
      <c r="CW56" s="631">
        <f t="shared" si="23"/>
        <v>-0.20660882392274288</v>
      </c>
      <c r="CX56" s="736">
        <v>1368.9549999999999</v>
      </c>
      <c r="CY56" s="725">
        <f t="shared" si="24"/>
        <v>875.43299999999999</v>
      </c>
      <c r="CZ56" s="631">
        <f t="shared" si="25"/>
        <v>1.7738479743557534</v>
      </c>
      <c r="DA56" s="736">
        <v>165.291</v>
      </c>
      <c r="DB56" s="725">
        <f t="shared" si="26"/>
        <v>-16.498999999999995</v>
      </c>
      <c r="DC56" s="631">
        <f t="shared" si="27"/>
        <v>-9.0758567577974569E-2</v>
      </c>
      <c r="DD56" s="736">
        <v>138.23099999999999</v>
      </c>
      <c r="DE56" s="725">
        <f t="shared" si="28"/>
        <v>-11.667000000000002</v>
      </c>
      <c r="DF56" s="631">
        <f t="shared" si="29"/>
        <v>-7.783292638994517E-2</v>
      </c>
      <c r="DG56" s="736">
        <v>141.25700000000001</v>
      </c>
      <c r="DH56" s="725">
        <f t="shared" si="30"/>
        <v>-6.6529999999999916</v>
      </c>
      <c r="DI56" s="631">
        <f t="shared" si="31"/>
        <v>-4.498005543911833E-2</v>
      </c>
      <c r="DJ56" s="287">
        <v>444.779</v>
      </c>
      <c r="DK56" s="725">
        <f t="shared" si="32"/>
        <v>-175.72900000000004</v>
      </c>
      <c r="DL56" s="631">
        <f t="shared" si="33"/>
        <v>-0.28320182817949169</v>
      </c>
      <c r="DM56" s="736">
        <v>122.821</v>
      </c>
      <c r="DN56" s="725">
        <f t="shared" si="34"/>
        <v>-15.277999999999992</v>
      </c>
      <c r="DO56" s="631">
        <f t="shared" si="35"/>
        <v>-0.11063077936842405</v>
      </c>
      <c r="DP56" s="736">
        <v>105.74299999999999</v>
      </c>
      <c r="DQ56" s="725">
        <f t="shared" si="36"/>
        <v>-3.8590000000000089</v>
      </c>
      <c r="DR56" s="631">
        <f t="shared" si="37"/>
        <v>-3.5209211510738934E-2</v>
      </c>
      <c r="DS56" s="736">
        <v>46.241</v>
      </c>
      <c r="DT56" s="725">
        <f t="shared" si="38"/>
        <v>16.78</v>
      </c>
      <c r="DU56" s="631">
        <f t="shared" si="39"/>
        <v>0.56956654560266118</v>
      </c>
      <c r="DV56" s="736">
        <v>274.80500000000001</v>
      </c>
      <c r="DW56" s="725">
        <f t="shared" si="40"/>
        <v>-34.935999999999979</v>
      </c>
      <c r="DX56" s="631">
        <f t="shared" si="41"/>
        <v>-0.11279100926257737</v>
      </c>
      <c r="DY56" s="736">
        <v>719.58400000000006</v>
      </c>
      <c r="DZ56" s="725">
        <f t="shared" si="42"/>
        <v>-210.66499999999996</v>
      </c>
      <c r="EA56" s="631">
        <f t="shared" si="43"/>
        <v>-0.22646087230408199</v>
      </c>
    </row>
    <row r="57" spans="1:131" ht="21.75" customHeight="1" x14ac:dyDescent="0.25">
      <c r="A57" s="58" t="s">
        <v>245</v>
      </c>
      <c r="B57" s="71"/>
      <c r="C57" s="736"/>
      <c r="D57" s="737"/>
      <c r="E57" s="738"/>
      <c r="F57" s="735"/>
      <c r="G57" s="733"/>
      <c r="H57" s="734"/>
      <c r="I57" s="735"/>
      <c r="J57" s="735"/>
      <c r="K57" s="145">
        <v>0</v>
      </c>
      <c r="L57" s="733"/>
      <c r="M57" s="734"/>
      <c r="N57" s="735"/>
      <c r="O57" s="734"/>
      <c r="P57" s="145">
        <v>0</v>
      </c>
      <c r="Q57" s="733"/>
      <c r="R57" s="734"/>
      <c r="S57" s="735"/>
      <c r="T57" s="734"/>
      <c r="U57" s="145"/>
      <c r="V57" s="736"/>
      <c r="W57" s="737"/>
      <c r="X57" s="738"/>
      <c r="Y57" s="735"/>
      <c r="Z57" s="733"/>
      <c r="AA57" s="734"/>
      <c r="AB57" s="735"/>
      <c r="AC57" s="735"/>
      <c r="AD57" s="145">
        <v>0</v>
      </c>
      <c r="AE57" s="733"/>
      <c r="AF57" s="734"/>
      <c r="AG57" s="735"/>
      <c r="AH57" s="734"/>
      <c r="AI57" s="145">
        <v>0</v>
      </c>
      <c r="AJ57" s="733"/>
      <c r="AK57" s="734"/>
      <c r="AL57" s="735"/>
      <c r="AM57" s="734"/>
      <c r="AN57" s="145"/>
      <c r="AO57" s="736"/>
      <c r="AP57" s="737"/>
      <c r="AQ57" s="738"/>
      <c r="AR57" s="735"/>
      <c r="AS57" s="733"/>
      <c r="AT57" s="734"/>
      <c r="AU57" s="735"/>
      <c r="AV57" s="735"/>
      <c r="AW57" s="145"/>
      <c r="AX57" s="733"/>
      <c r="AY57" s="734"/>
      <c r="AZ57" s="735"/>
      <c r="BA57" s="734"/>
      <c r="BB57" s="145"/>
      <c r="BC57" s="736">
        <v>13.298999999999999</v>
      </c>
      <c r="BD57" s="737">
        <v>23.175000000000001</v>
      </c>
      <c r="BE57" s="738">
        <v>25.852</v>
      </c>
      <c r="BF57" s="738">
        <v>62.326000000000008</v>
      </c>
      <c r="BG57" s="738">
        <f t="shared" si="0"/>
        <v>62.326000000000008</v>
      </c>
      <c r="BH57" s="631" t="e">
        <f t="shared" si="1"/>
        <v>#DIV/0!</v>
      </c>
      <c r="BI57" s="738">
        <v>62.326000000000008</v>
      </c>
      <c r="BJ57" s="670">
        <f t="shared" si="2"/>
        <v>62.326000000000008</v>
      </c>
      <c r="BK57" s="631" t="e">
        <f t="shared" si="3"/>
        <v>#DIV/0!</v>
      </c>
      <c r="BL57" s="736">
        <v>49.106999999999999</v>
      </c>
      <c r="BM57" s="737">
        <v>44.351999999999997</v>
      </c>
      <c r="BN57" s="738">
        <v>47.451000000000001</v>
      </c>
      <c r="BO57" s="286">
        <v>140.91</v>
      </c>
      <c r="BP57" s="736">
        <v>15.856999999999999</v>
      </c>
      <c r="BQ57" s="737">
        <v>16.722000000000001</v>
      </c>
      <c r="BR57" s="738">
        <v>0</v>
      </c>
      <c r="BS57" s="964">
        <v>32.579000000000001</v>
      </c>
      <c r="BT57" s="964">
        <f t="shared" si="4"/>
        <v>32.579000000000001</v>
      </c>
      <c r="BU57" s="759" t="e">
        <f t="shared" si="5"/>
        <v>#DIV/0!</v>
      </c>
      <c r="BV57" s="973">
        <v>173.489</v>
      </c>
      <c r="BW57" s="974">
        <f t="shared" si="6"/>
        <v>173.489</v>
      </c>
      <c r="BX57" s="631" t="e">
        <f t="shared" si="7"/>
        <v>#DIV/0!</v>
      </c>
      <c r="BY57" s="223">
        <v>0</v>
      </c>
      <c r="BZ57" s="223">
        <v>0</v>
      </c>
      <c r="CA57" s="723">
        <f t="shared" si="8"/>
        <v>0</v>
      </c>
      <c r="CB57" s="631" t="e">
        <f t="shared" si="9"/>
        <v>#DIV/0!</v>
      </c>
      <c r="CC57" s="223">
        <v>0</v>
      </c>
      <c r="CD57" s="723">
        <f t="shared" si="10"/>
        <v>0</v>
      </c>
      <c r="CE57" s="631" t="e">
        <f t="shared" si="11"/>
        <v>#DIV/0!</v>
      </c>
      <c r="CF57" s="223">
        <v>0</v>
      </c>
      <c r="CG57" s="723">
        <f t="shared" si="12"/>
        <v>0</v>
      </c>
      <c r="CH57" s="631" t="e">
        <f t="shared" si="13"/>
        <v>#DIV/0!</v>
      </c>
      <c r="CI57" s="223">
        <v>173.489</v>
      </c>
      <c r="CJ57" s="723">
        <f t="shared" si="14"/>
        <v>173.489</v>
      </c>
      <c r="CK57" s="631" t="e">
        <f t="shared" si="15"/>
        <v>#DIV/0!</v>
      </c>
      <c r="CL57" s="223">
        <v>28.483000000000001</v>
      </c>
      <c r="CM57" s="723">
        <f t="shared" si="16"/>
        <v>15.184000000000001</v>
      </c>
      <c r="CN57" s="631">
        <f t="shared" si="17"/>
        <v>1.141739980449658</v>
      </c>
      <c r="CO57" s="223">
        <v>29.271999999999998</v>
      </c>
      <c r="CP57" s="723">
        <f t="shared" si="18"/>
        <v>6.0969999999999978</v>
      </c>
      <c r="CQ57" s="631">
        <f t="shared" si="19"/>
        <v>0.26308522114347349</v>
      </c>
      <c r="CR57" s="223">
        <v>45.308</v>
      </c>
      <c r="CS57" s="723">
        <f t="shared" si="20"/>
        <v>19.456</v>
      </c>
      <c r="CT57" s="631">
        <f t="shared" si="21"/>
        <v>0.75259167569240293</v>
      </c>
      <c r="CU57" s="223">
        <v>103.06299999999999</v>
      </c>
      <c r="CV57" s="723">
        <f t="shared" si="22"/>
        <v>40.736999999999981</v>
      </c>
      <c r="CW57" s="631">
        <f t="shared" si="23"/>
        <v>0.65361165484709394</v>
      </c>
      <c r="CX57" s="223">
        <v>276.55200000000002</v>
      </c>
      <c r="CY57" s="723">
        <f t="shared" ref="CY57:CY69" si="44">CX57-BI57</f>
        <v>214.226</v>
      </c>
      <c r="CZ57" s="631">
        <f t="shared" ref="CZ57:CZ69" si="45">CY57/BI57</f>
        <v>3.4371851233834994</v>
      </c>
      <c r="DA57" s="223">
        <v>47.331000000000003</v>
      </c>
      <c r="DB57" s="723">
        <f t="shared" si="26"/>
        <v>-1.7759999999999962</v>
      </c>
      <c r="DC57" s="631">
        <f t="shared" si="27"/>
        <v>-3.6165923391777065E-2</v>
      </c>
      <c r="DD57" s="223">
        <v>46.28</v>
      </c>
      <c r="DE57" s="723">
        <f t="shared" si="28"/>
        <v>1.9280000000000044</v>
      </c>
      <c r="DF57" s="631">
        <f t="shared" si="29"/>
        <v>4.3470418470418569E-2</v>
      </c>
      <c r="DG57" s="223">
        <v>46.351999999999997</v>
      </c>
      <c r="DH57" s="723">
        <f t="shared" si="30"/>
        <v>-1.0990000000000038</v>
      </c>
      <c r="DI57" s="631">
        <f t="shared" si="31"/>
        <v>-2.3160734231101637E-2</v>
      </c>
      <c r="DJ57" s="285">
        <v>139.96299999999999</v>
      </c>
      <c r="DK57" s="723">
        <f t="shared" si="32"/>
        <v>-0.94700000000000273</v>
      </c>
      <c r="DL57" s="631">
        <f t="shared" si="33"/>
        <v>-6.7206018025690352E-3</v>
      </c>
      <c r="DM57" s="223">
        <v>35.075000000000003</v>
      </c>
      <c r="DN57" s="723">
        <f t="shared" si="34"/>
        <v>19.218000000000004</v>
      </c>
      <c r="DO57" s="631">
        <f t="shared" si="35"/>
        <v>1.2119568644762568</v>
      </c>
      <c r="DP57" s="223">
        <v>21.460999999999999</v>
      </c>
      <c r="DQ57" s="723">
        <f t="shared" si="36"/>
        <v>4.7389999999999972</v>
      </c>
      <c r="DR57" s="631">
        <f t="shared" si="37"/>
        <v>0.28339911493840431</v>
      </c>
      <c r="DS57" s="223">
        <v>0</v>
      </c>
      <c r="DT57" s="723">
        <f t="shared" si="38"/>
        <v>0</v>
      </c>
      <c r="DU57" s="631" t="e">
        <f t="shared" si="39"/>
        <v>#DIV/0!</v>
      </c>
      <c r="DV57" s="223">
        <v>56.536000000000001</v>
      </c>
      <c r="DW57" s="723">
        <f t="shared" si="40"/>
        <v>23.957000000000001</v>
      </c>
      <c r="DX57" s="631">
        <f t="shared" si="41"/>
        <v>0.7353509929709322</v>
      </c>
      <c r="DY57" s="223">
        <v>196.499</v>
      </c>
      <c r="DZ57" s="723">
        <f t="shared" si="42"/>
        <v>23.009999999999991</v>
      </c>
      <c r="EA57" s="631">
        <f t="shared" si="43"/>
        <v>0.13263088726086375</v>
      </c>
    </row>
    <row r="58" spans="1:131" x14ac:dyDescent="0.25">
      <c r="A58" s="10" t="s">
        <v>81</v>
      </c>
      <c r="B58" s="733">
        <v>3255.364</v>
      </c>
      <c r="C58" s="733">
        <v>536.84500000000003</v>
      </c>
      <c r="D58" s="734">
        <v>465.904</v>
      </c>
      <c r="E58" s="735">
        <v>367.85599999999999</v>
      </c>
      <c r="F58" s="735">
        <v>1370.605</v>
      </c>
      <c r="G58" s="733">
        <v>246.328</v>
      </c>
      <c r="H58" s="734">
        <v>131.53800000000001</v>
      </c>
      <c r="I58" s="735">
        <v>36.173000000000002</v>
      </c>
      <c r="J58" s="735">
        <v>414.03899999999999</v>
      </c>
      <c r="K58" s="145">
        <v>1784.644</v>
      </c>
      <c r="L58" s="733">
        <v>32.696000000000005</v>
      </c>
      <c r="M58" s="734">
        <v>33.405999999999999</v>
      </c>
      <c r="N58" s="735">
        <v>159.00700000000001</v>
      </c>
      <c r="O58" s="734">
        <v>225.10900000000001</v>
      </c>
      <c r="P58" s="145">
        <v>2009.7529999999999</v>
      </c>
      <c r="Q58" s="733">
        <v>343.15300000000002</v>
      </c>
      <c r="R58" s="734">
        <v>522.54399999999987</v>
      </c>
      <c r="S58" s="735">
        <v>665.54399999999998</v>
      </c>
      <c r="T58" s="734">
        <v>1531.241</v>
      </c>
      <c r="U58" s="145">
        <v>3540.9840000000004</v>
      </c>
      <c r="V58" s="733">
        <v>672.01300000000003</v>
      </c>
      <c r="W58" s="734">
        <v>575.52800000000002</v>
      </c>
      <c r="X58" s="735">
        <v>503.45799999999997</v>
      </c>
      <c r="Y58" s="735">
        <v>1750.9989999999998</v>
      </c>
      <c r="Z58" s="733">
        <v>323.93299999999999</v>
      </c>
      <c r="AA58" s="734">
        <v>171.45400000000001</v>
      </c>
      <c r="AB58" s="735">
        <v>44.907000000000004</v>
      </c>
      <c r="AC58" s="735">
        <v>540.29399999999998</v>
      </c>
      <c r="AD58" s="145">
        <v>2291.2929999999997</v>
      </c>
      <c r="AE58" s="733">
        <v>36.567999999999998</v>
      </c>
      <c r="AF58" s="734">
        <v>41.904000000000003</v>
      </c>
      <c r="AG58" s="735">
        <v>143.39600000000002</v>
      </c>
      <c r="AH58" s="734">
        <v>221.86799999999997</v>
      </c>
      <c r="AI58" s="145">
        <v>2513.1609999999996</v>
      </c>
      <c r="AJ58" s="733">
        <v>358.52100000000002</v>
      </c>
      <c r="AK58" s="734">
        <v>543.24400000000003</v>
      </c>
      <c r="AL58" s="735">
        <v>644.60599999999999</v>
      </c>
      <c r="AM58" s="734">
        <v>1546.3710000000001</v>
      </c>
      <c r="AN58" s="145">
        <v>4059.5349999999999</v>
      </c>
      <c r="AO58" s="733">
        <v>724.072</v>
      </c>
      <c r="AP58" s="734">
        <v>603.43000000000006</v>
      </c>
      <c r="AQ58" s="735">
        <v>514.62300000000005</v>
      </c>
      <c r="AR58" s="735">
        <v>1842.125</v>
      </c>
      <c r="AS58" s="733">
        <v>330.67600000000004</v>
      </c>
      <c r="AT58" s="734">
        <v>177.54500000000002</v>
      </c>
      <c r="AU58" s="735">
        <v>48.478999999999999</v>
      </c>
      <c r="AV58" s="735">
        <v>556.70000000000005</v>
      </c>
      <c r="AW58" s="145">
        <v>2398.8249999999998</v>
      </c>
      <c r="AX58" s="733">
        <v>37.123999999999995</v>
      </c>
      <c r="AY58" s="734">
        <v>36.762</v>
      </c>
      <c r="AZ58" s="735">
        <v>159.81899999999999</v>
      </c>
      <c r="BA58" s="734">
        <v>233.70499999999998</v>
      </c>
      <c r="BB58" s="145">
        <v>2632.5299999999997</v>
      </c>
      <c r="BC58" s="733">
        <v>307.37199999999996</v>
      </c>
      <c r="BD58" s="734">
        <v>495.06900000000002</v>
      </c>
      <c r="BE58" s="735">
        <v>580.19599999999991</v>
      </c>
      <c r="BF58" s="735">
        <v>1382.6369999999997</v>
      </c>
      <c r="BG58" s="735">
        <f t="shared" si="0"/>
        <v>-163.73400000000038</v>
      </c>
      <c r="BH58" s="629">
        <f t="shared" si="1"/>
        <v>-0.10588274094638374</v>
      </c>
      <c r="BI58" s="735">
        <v>3963.7470000000008</v>
      </c>
      <c r="BJ58" s="669">
        <f t="shared" si="2"/>
        <v>-95.787999999999101</v>
      </c>
      <c r="BK58" s="629">
        <f t="shared" si="3"/>
        <v>-2.3595805923584623E-2</v>
      </c>
      <c r="BL58" s="733">
        <v>693.51</v>
      </c>
      <c r="BM58" s="734">
        <v>546.08600000000001</v>
      </c>
      <c r="BN58" s="735">
        <v>436.11899999999997</v>
      </c>
      <c r="BO58" s="854">
        <v>1675.7149999999999</v>
      </c>
      <c r="BP58" s="733">
        <v>326.48300000000006</v>
      </c>
      <c r="BQ58" s="734">
        <v>185.66500000000002</v>
      </c>
      <c r="BR58" s="735">
        <v>49.497</v>
      </c>
      <c r="BS58" s="963">
        <v>561.64499999999998</v>
      </c>
      <c r="BT58" s="963">
        <f t="shared" si="4"/>
        <v>4.9449999999999363</v>
      </c>
      <c r="BU58" s="758">
        <f t="shared" si="5"/>
        <v>8.8827016346325425E-3</v>
      </c>
      <c r="BV58" s="971">
        <v>2237.3599999999997</v>
      </c>
      <c r="BW58" s="972">
        <f t="shared" si="6"/>
        <v>-161.46500000000015</v>
      </c>
      <c r="BX58" s="629">
        <f t="shared" si="7"/>
        <v>-6.7310037205715365E-2</v>
      </c>
      <c r="BY58" s="145">
        <v>37.901999999999994</v>
      </c>
      <c r="BZ58" s="145">
        <v>38.032999999999994</v>
      </c>
      <c r="CA58" s="722">
        <f t="shared" si="8"/>
        <v>1.2709999999999937</v>
      </c>
      <c r="CB58" s="629">
        <f t="shared" si="9"/>
        <v>3.4573744627604416E-2</v>
      </c>
      <c r="CC58" s="145">
        <v>174.59100000000001</v>
      </c>
      <c r="CD58" s="722">
        <f t="shared" si="10"/>
        <v>14.77200000000002</v>
      </c>
      <c r="CE58" s="629">
        <f t="shared" si="11"/>
        <v>9.242956094081442E-2</v>
      </c>
      <c r="CF58" s="145">
        <v>250.52599999999995</v>
      </c>
      <c r="CG58" s="722">
        <f t="shared" si="12"/>
        <v>16.82099999999997</v>
      </c>
      <c r="CH58" s="629">
        <f t="shared" si="13"/>
        <v>7.1975353543997644E-2</v>
      </c>
      <c r="CI58" s="145">
        <v>2487.8859999999995</v>
      </c>
      <c r="CJ58" s="722">
        <f t="shared" si="14"/>
        <v>-144.64400000000023</v>
      </c>
      <c r="CK58" s="629">
        <f t="shared" si="15"/>
        <v>-5.494486292653844E-2</v>
      </c>
      <c r="CL58" s="145">
        <v>345.09799999999996</v>
      </c>
      <c r="CM58" s="722">
        <f t="shared" si="16"/>
        <v>37.725999999999999</v>
      </c>
      <c r="CN58" s="629">
        <f t="shared" si="17"/>
        <v>0.12273726949754696</v>
      </c>
      <c r="CO58" s="145">
        <v>521.57899999999995</v>
      </c>
      <c r="CP58" s="722">
        <f t="shared" si="18"/>
        <v>26.509999999999934</v>
      </c>
      <c r="CQ58" s="629">
        <f t="shared" si="19"/>
        <v>5.3548091276165409E-2</v>
      </c>
      <c r="CR58" s="145">
        <v>667.39100000000008</v>
      </c>
      <c r="CS58" s="722">
        <f t="shared" si="20"/>
        <v>87.195000000000164</v>
      </c>
      <c r="CT58" s="629">
        <f t="shared" si="21"/>
        <v>0.15028542078883719</v>
      </c>
      <c r="CU58" s="145">
        <v>1534.0680000000002</v>
      </c>
      <c r="CV58" s="722">
        <f t="shared" si="22"/>
        <v>151.43100000000049</v>
      </c>
      <c r="CW58" s="629">
        <f t="shared" si="23"/>
        <v>0.1095233239093128</v>
      </c>
      <c r="CX58" s="145">
        <v>4021.9540000000006</v>
      </c>
      <c r="CY58" s="722">
        <f t="shared" si="44"/>
        <v>58.20699999999988</v>
      </c>
      <c r="CZ58" s="629">
        <f t="shared" si="45"/>
        <v>1.4684842397862394E-2</v>
      </c>
      <c r="DA58" s="145">
        <v>647.02800000000002</v>
      </c>
      <c r="DB58" s="722">
        <f t="shared" si="26"/>
        <v>-46.481999999999971</v>
      </c>
      <c r="DC58" s="629">
        <f t="shared" si="27"/>
        <v>-6.7024267854825417E-2</v>
      </c>
      <c r="DD58" s="145">
        <v>511.0440000000001</v>
      </c>
      <c r="DE58" s="722">
        <f t="shared" si="28"/>
        <v>-35.041999999999916</v>
      </c>
      <c r="DF58" s="629">
        <f t="shared" si="29"/>
        <v>-6.4169379914518807E-2</v>
      </c>
      <c r="DG58" s="145">
        <v>456.15300000000002</v>
      </c>
      <c r="DH58" s="722">
        <f t="shared" si="30"/>
        <v>20.034000000000049</v>
      </c>
      <c r="DI58" s="629">
        <f t="shared" si="31"/>
        <v>4.5937003432549486E-2</v>
      </c>
      <c r="DJ58" s="852">
        <v>1614.2249999999999</v>
      </c>
      <c r="DK58" s="722">
        <f t="shared" si="32"/>
        <v>-61.490000000000009</v>
      </c>
      <c r="DL58" s="629">
        <f t="shared" si="33"/>
        <v>-3.6694784017568628E-2</v>
      </c>
      <c r="DM58" s="145">
        <v>324.29399999999998</v>
      </c>
      <c r="DN58" s="722">
        <f t="shared" si="34"/>
        <v>-2.1890000000000782</v>
      </c>
      <c r="DO58" s="629">
        <f t="shared" si="35"/>
        <v>-6.7047901422128495E-3</v>
      </c>
      <c r="DP58" s="145">
        <v>187.678</v>
      </c>
      <c r="DQ58" s="722">
        <f t="shared" si="36"/>
        <v>2.0129999999999768</v>
      </c>
      <c r="DR58" s="629">
        <f t="shared" si="37"/>
        <v>1.0842108097918168E-2</v>
      </c>
      <c r="DS58" s="145">
        <v>40.914000000000001</v>
      </c>
      <c r="DT58" s="722">
        <f t="shared" si="38"/>
        <v>-8.5829999999999984</v>
      </c>
      <c r="DU58" s="629">
        <f t="shared" si="39"/>
        <v>-0.17340444875446995</v>
      </c>
      <c r="DV58" s="145">
        <v>552.88599999999997</v>
      </c>
      <c r="DW58" s="722">
        <f t="shared" si="40"/>
        <v>-8.7590000000000146</v>
      </c>
      <c r="DX58" s="629">
        <f t="shared" si="41"/>
        <v>-1.5595260351289542E-2</v>
      </c>
      <c r="DY58" s="145">
        <v>2167.1109999999999</v>
      </c>
      <c r="DZ58" s="722">
        <f t="shared" si="42"/>
        <v>-70.248999999999796</v>
      </c>
      <c r="EA58" s="629">
        <f t="shared" si="43"/>
        <v>-3.1398165695283642E-2</v>
      </c>
    </row>
    <row r="59" spans="1:131" x14ac:dyDescent="0.25">
      <c r="A59" s="58" t="s">
        <v>48</v>
      </c>
      <c r="B59" s="272">
        <v>2458.9</v>
      </c>
      <c r="C59" s="736">
        <v>414.54</v>
      </c>
      <c r="D59" s="737">
        <v>358.947</v>
      </c>
      <c r="E59" s="738">
        <v>258.28899999999999</v>
      </c>
      <c r="F59" s="738">
        <v>1031.7760000000001</v>
      </c>
      <c r="G59" s="736">
        <v>186.09</v>
      </c>
      <c r="H59" s="737">
        <v>97.424999999999997</v>
      </c>
      <c r="I59" s="738">
        <v>31.341000000000001</v>
      </c>
      <c r="J59" s="738">
        <v>314.85599999999999</v>
      </c>
      <c r="K59" s="223">
        <v>1346.6320000000001</v>
      </c>
      <c r="L59" s="736">
        <v>30.708000000000002</v>
      </c>
      <c r="M59" s="737">
        <v>30.827999999999999</v>
      </c>
      <c r="N59" s="738">
        <v>92.82</v>
      </c>
      <c r="O59" s="737">
        <v>154.35599999999999</v>
      </c>
      <c r="P59" s="223">
        <v>1500.9880000000001</v>
      </c>
      <c r="Q59" s="736">
        <v>209.96200000000002</v>
      </c>
      <c r="R59" s="737">
        <v>326.19299999999993</v>
      </c>
      <c r="S59" s="738">
        <v>417.99200000000002</v>
      </c>
      <c r="T59" s="737">
        <v>954.14700000000005</v>
      </c>
      <c r="U59" s="223">
        <v>2455.125</v>
      </c>
      <c r="V59" s="736">
        <v>410.57600000000002</v>
      </c>
      <c r="W59" s="737">
        <v>367.8</v>
      </c>
      <c r="X59" s="738">
        <v>305.27499999999998</v>
      </c>
      <c r="Y59" s="738">
        <v>1083.6509999999998</v>
      </c>
      <c r="Z59" s="736">
        <v>189.46700000000001</v>
      </c>
      <c r="AA59" s="737">
        <v>94.02</v>
      </c>
      <c r="AB59" s="738">
        <v>33.57</v>
      </c>
      <c r="AC59" s="738">
        <v>317.05700000000002</v>
      </c>
      <c r="AD59" s="223">
        <v>1400.7079999999999</v>
      </c>
      <c r="AE59" s="736">
        <v>31.412999999999997</v>
      </c>
      <c r="AF59" s="737">
        <v>34.220000000000006</v>
      </c>
      <c r="AG59" s="738">
        <v>83.212000000000003</v>
      </c>
      <c r="AH59" s="737">
        <v>148.84499999999997</v>
      </c>
      <c r="AI59" s="223">
        <v>1549.5529999999999</v>
      </c>
      <c r="AJ59" s="736">
        <v>208.15300000000002</v>
      </c>
      <c r="AK59" s="737">
        <v>342.17200000000003</v>
      </c>
      <c r="AL59" s="738">
        <v>398.06200000000001</v>
      </c>
      <c r="AM59" s="737">
        <v>948.38700000000006</v>
      </c>
      <c r="AN59" s="223">
        <v>2497.9429999999998</v>
      </c>
      <c r="AO59" s="736">
        <v>447.47700000000003</v>
      </c>
      <c r="AP59" s="736">
        <v>367.08300000000003</v>
      </c>
      <c r="AQ59" s="736">
        <v>301.57600000000008</v>
      </c>
      <c r="AR59" s="738">
        <v>1116.1360000000002</v>
      </c>
      <c r="AS59" s="736">
        <v>190.864</v>
      </c>
      <c r="AT59" s="737">
        <v>88.947000000000003</v>
      </c>
      <c r="AU59" s="738">
        <v>35.713999999999999</v>
      </c>
      <c r="AV59" s="738">
        <v>315.52500000000003</v>
      </c>
      <c r="AW59" s="223">
        <v>1431.6610000000003</v>
      </c>
      <c r="AX59" s="736">
        <v>34.192999999999998</v>
      </c>
      <c r="AY59" s="737">
        <v>32.905999999999999</v>
      </c>
      <c r="AZ59" s="738">
        <v>94.923999999999992</v>
      </c>
      <c r="BA59" s="737">
        <v>162.02299999999997</v>
      </c>
      <c r="BB59" s="223">
        <v>1593.6840000000002</v>
      </c>
      <c r="BC59" s="736">
        <v>182.78199999999998</v>
      </c>
      <c r="BD59" s="737">
        <v>322.303</v>
      </c>
      <c r="BE59" s="738">
        <v>372.45899999999995</v>
      </c>
      <c r="BF59" s="738">
        <v>877.54399999999987</v>
      </c>
      <c r="BG59" s="738">
        <f t="shared" si="0"/>
        <v>-70.843000000000188</v>
      </c>
      <c r="BH59" s="631">
        <f t="shared" si="1"/>
        <v>-7.4698408982831047E-2</v>
      </c>
      <c r="BI59" s="738">
        <v>2471.2280000000005</v>
      </c>
      <c r="BJ59" s="670">
        <f t="shared" si="2"/>
        <v>-26.714999999999236</v>
      </c>
      <c r="BK59" s="631">
        <f t="shared" si="3"/>
        <v>-1.0694799681177368E-2</v>
      </c>
      <c r="BL59" s="736">
        <v>447.08800000000002</v>
      </c>
      <c r="BM59" s="736">
        <v>346.07499999999993</v>
      </c>
      <c r="BN59" s="736">
        <v>269.33599999999996</v>
      </c>
      <c r="BO59" s="286">
        <v>1062.499</v>
      </c>
      <c r="BP59" s="736">
        <v>179.61100000000002</v>
      </c>
      <c r="BQ59" s="736">
        <v>97.719000000000008</v>
      </c>
      <c r="BR59" s="736">
        <v>38.860999999999997</v>
      </c>
      <c r="BS59" s="964">
        <v>316.19100000000003</v>
      </c>
      <c r="BT59" s="964">
        <f t="shared" si="4"/>
        <v>0.66599999999999682</v>
      </c>
      <c r="BU59" s="759">
        <f t="shared" si="5"/>
        <v>2.1107677680056946E-3</v>
      </c>
      <c r="BV59" s="973">
        <v>1378.69</v>
      </c>
      <c r="BW59" s="974">
        <f t="shared" si="6"/>
        <v>-52.971000000000231</v>
      </c>
      <c r="BX59" s="631">
        <f t="shared" si="7"/>
        <v>-3.6999680790354851E-2</v>
      </c>
      <c r="BY59" s="223">
        <v>34.693999999999996</v>
      </c>
      <c r="BZ59" s="223">
        <v>33.5</v>
      </c>
      <c r="CA59" s="723">
        <f t="shared" si="8"/>
        <v>0.59400000000000119</v>
      </c>
      <c r="CB59" s="631">
        <f t="shared" si="9"/>
        <v>1.8051419194067986E-2</v>
      </c>
      <c r="CC59" s="223">
        <v>109.908</v>
      </c>
      <c r="CD59" s="723">
        <f t="shared" si="10"/>
        <v>14.984000000000009</v>
      </c>
      <c r="CE59" s="631">
        <f t="shared" si="11"/>
        <v>0.15785259786776801</v>
      </c>
      <c r="CF59" s="223">
        <v>178.10199999999998</v>
      </c>
      <c r="CG59" s="723">
        <f t="shared" si="12"/>
        <v>16.079000000000008</v>
      </c>
      <c r="CH59" s="631">
        <f t="shared" si="13"/>
        <v>9.9238996932534337E-2</v>
      </c>
      <c r="CI59" s="223">
        <v>1556.7919999999999</v>
      </c>
      <c r="CJ59" s="723">
        <f t="shared" si="14"/>
        <v>-36.89200000000028</v>
      </c>
      <c r="CK59" s="631">
        <f t="shared" si="15"/>
        <v>-2.3148880204607862E-2</v>
      </c>
      <c r="CL59" s="223">
        <v>209.43799999999999</v>
      </c>
      <c r="CM59" s="723">
        <f t="shared" si="16"/>
        <v>26.656000000000006</v>
      </c>
      <c r="CN59" s="631">
        <f t="shared" si="17"/>
        <v>0.14583492904115289</v>
      </c>
      <c r="CO59" s="223">
        <v>326.99399999999997</v>
      </c>
      <c r="CP59" s="723">
        <f t="shared" si="18"/>
        <v>4.6909999999999741</v>
      </c>
      <c r="CQ59" s="631">
        <f t="shared" si="19"/>
        <v>1.4554627167603076E-2</v>
      </c>
      <c r="CR59" s="223">
        <v>425.12900000000008</v>
      </c>
      <c r="CS59" s="723">
        <f t="shared" si="20"/>
        <v>52.67000000000013</v>
      </c>
      <c r="CT59" s="631">
        <f t="shared" si="21"/>
        <v>0.1414115379142406</v>
      </c>
      <c r="CU59" s="223">
        <v>961.56100000000015</v>
      </c>
      <c r="CV59" s="723">
        <f t="shared" si="22"/>
        <v>84.01700000000028</v>
      </c>
      <c r="CW59" s="631">
        <f t="shared" si="23"/>
        <v>9.5741068254127759E-2</v>
      </c>
      <c r="CX59" s="223">
        <v>2518.3530000000005</v>
      </c>
      <c r="CY59" s="723">
        <f t="shared" si="44"/>
        <v>47.125</v>
      </c>
      <c r="CZ59" s="631">
        <f t="shared" si="45"/>
        <v>1.9069466678104972E-2</v>
      </c>
      <c r="DA59" s="223">
        <v>389.60900000000009</v>
      </c>
      <c r="DB59" s="723">
        <f t="shared" si="26"/>
        <v>-57.478999999999928</v>
      </c>
      <c r="DC59" s="631">
        <f t="shared" si="27"/>
        <v>-0.12856305693733655</v>
      </c>
      <c r="DD59" s="223">
        <v>304.11800000000005</v>
      </c>
      <c r="DE59" s="723">
        <f t="shared" si="28"/>
        <v>-41.95699999999988</v>
      </c>
      <c r="DF59" s="631">
        <f t="shared" si="29"/>
        <v>-0.12123672614317674</v>
      </c>
      <c r="DG59" s="223">
        <v>275.33999999999997</v>
      </c>
      <c r="DH59" s="723">
        <f t="shared" si="30"/>
        <v>6.0040000000000191</v>
      </c>
      <c r="DI59" s="631">
        <f t="shared" si="31"/>
        <v>2.2291858496450604E-2</v>
      </c>
      <c r="DJ59" s="285">
        <v>969.06700000000001</v>
      </c>
      <c r="DK59" s="723">
        <f t="shared" si="32"/>
        <v>-93.432000000000016</v>
      </c>
      <c r="DL59" s="631">
        <f t="shared" si="33"/>
        <v>-8.7936082763372031E-2</v>
      </c>
      <c r="DM59" s="223">
        <v>198.68499999999997</v>
      </c>
      <c r="DN59" s="723">
        <f t="shared" si="34"/>
        <v>19.073999999999955</v>
      </c>
      <c r="DO59" s="631">
        <f t="shared" si="35"/>
        <v>0.10619616838612309</v>
      </c>
      <c r="DP59" s="223">
        <v>116.083</v>
      </c>
      <c r="DQ59" s="723">
        <f t="shared" si="36"/>
        <v>18.36399999999999</v>
      </c>
      <c r="DR59" s="631">
        <f t="shared" si="37"/>
        <v>0.18792660588012555</v>
      </c>
      <c r="DS59" s="223">
        <v>32.261000000000003</v>
      </c>
      <c r="DT59" s="723">
        <f t="shared" si="38"/>
        <v>-6.5999999999999943</v>
      </c>
      <c r="DU59" s="631">
        <f t="shared" si="39"/>
        <v>-0.16983608244769807</v>
      </c>
      <c r="DV59" s="223">
        <v>347.029</v>
      </c>
      <c r="DW59" s="723">
        <f t="shared" si="40"/>
        <v>30.837999999999965</v>
      </c>
      <c r="DX59" s="631">
        <f t="shared" si="41"/>
        <v>9.7529657706892231E-2</v>
      </c>
      <c r="DY59" s="223">
        <v>1316.096</v>
      </c>
      <c r="DZ59" s="723">
        <f t="shared" si="42"/>
        <v>-62.594000000000051</v>
      </c>
      <c r="EA59" s="631">
        <f t="shared" si="43"/>
        <v>-4.5401069130841631E-2</v>
      </c>
    </row>
    <row r="60" spans="1:131" x14ac:dyDescent="0.25">
      <c r="A60" s="59" t="s">
        <v>49</v>
      </c>
      <c r="B60" s="275">
        <v>1418.5260000000001</v>
      </c>
      <c r="C60" s="736">
        <v>209.01900000000001</v>
      </c>
      <c r="D60" s="737">
        <v>180.755</v>
      </c>
      <c r="E60" s="738">
        <v>154.51900000000001</v>
      </c>
      <c r="F60" s="738">
        <v>544.29300000000001</v>
      </c>
      <c r="G60" s="736">
        <v>149.58099999999999</v>
      </c>
      <c r="H60" s="737">
        <v>84.790999999999997</v>
      </c>
      <c r="I60" s="738">
        <v>27.852</v>
      </c>
      <c r="J60" s="738">
        <v>262.22399999999999</v>
      </c>
      <c r="K60" s="223">
        <v>806.51700000000005</v>
      </c>
      <c r="L60" s="736">
        <v>27.05</v>
      </c>
      <c r="M60" s="737">
        <v>29.3</v>
      </c>
      <c r="N60" s="738">
        <v>77.658000000000001</v>
      </c>
      <c r="O60" s="737">
        <v>134.00800000000001</v>
      </c>
      <c r="P60" s="223">
        <v>940.52500000000009</v>
      </c>
      <c r="Q60" s="736">
        <v>133.08500000000001</v>
      </c>
      <c r="R60" s="737">
        <v>170.38499999999999</v>
      </c>
      <c r="S60" s="738">
        <v>220.578</v>
      </c>
      <c r="T60" s="737">
        <v>524.048</v>
      </c>
      <c r="U60" s="223">
        <v>1464.5730000000001</v>
      </c>
      <c r="V60" s="736">
        <v>204.697</v>
      </c>
      <c r="W60" s="737">
        <v>186.542</v>
      </c>
      <c r="X60" s="738">
        <v>153.584</v>
      </c>
      <c r="Y60" s="738">
        <v>544.82300000000009</v>
      </c>
      <c r="Z60" s="736">
        <v>145.71600000000001</v>
      </c>
      <c r="AA60" s="737">
        <v>82.834999999999994</v>
      </c>
      <c r="AB60" s="738">
        <v>30.581</v>
      </c>
      <c r="AC60" s="738">
        <v>259.13200000000001</v>
      </c>
      <c r="AD60" s="223">
        <v>803.95500000000015</v>
      </c>
      <c r="AE60" s="736">
        <v>28.896999999999998</v>
      </c>
      <c r="AF60" s="737">
        <v>32.771000000000001</v>
      </c>
      <c r="AG60" s="738">
        <v>75.415000000000006</v>
      </c>
      <c r="AH60" s="737">
        <v>137.083</v>
      </c>
      <c r="AI60" s="223">
        <v>941.03800000000012</v>
      </c>
      <c r="AJ60" s="736">
        <v>126.813</v>
      </c>
      <c r="AK60" s="737">
        <v>165.62799999999999</v>
      </c>
      <c r="AL60" s="738">
        <v>182.29900000000001</v>
      </c>
      <c r="AM60" s="737">
        <v>474.74</v>
      </c>
      <c r="AN60" s="223">
        <v>1415.7780000000002</v>
      </c>
      <c r="AO60" s="736">
        <v>216.11799999999999</v>
      </c>
      <c r="AP60" s="737">
        <v>183.98500000000001</v>
      </c>
      <c r="AQ60" s="738">
        <v>164.529</v>
      </c>
      <c r="AR60" s="738">
        <v>564.63200000000006</v>
      </c>
      <c r="AS60" s="736">
        <v>155.21899999999999</v>
      </c>
      <c r="AT60" s="737">
        <v>77.415000000000006</v>
      </c>
      <c r="AU60" s="738">
        <v>31.446999999999999</v>
      </c>
      <c r="AV60" s="738">
        <v>264.08100000000002</v>
      </c>
      <c r="AW60" s="223">
        <v>828.71300000000008</v>
      </c>
      <c r="AX60" s="736">
        <v>30.4</v>
      </c>
      <c r="AY60" s="737">
        <v>31.145</v>
      </c>
      <c r="AZ60" s="738">
        <v>71.382000000000005</v>
      </c>
      <c r="BA60" s="737">
        <v>132.92700000000002</v>
      </c>
      <c r="BB60" s="223">
        <v>961.6400000000001</v>
      </c>
      <c r="BC60" s="736">
        <v>96.863</v>
      </c>
      <c r="BD60" s="737">
        <v>151.73099999999999</v>
      </c>
      <c r="BE60" s="738">
        <v>184.17699999999999</v>
      </c>
      <c r="BF60" s="738">
        <v>432.77099999999996</v>
      </c>
      <c r="BG60" s="738">
        <f t="shared" si="0"/>
        <v>-41.969000000000051</v>
      </c>
      <c r="BH60" s="631">
        <f t="shared" si="1"/>
        <v>-8.840417912962896E-2</v>
      </c>
      <c r="BI60" s="738">
        <v>1394.4110000000001</v>
      </c>
      <c r="BJ60" s="670">
        <f t="shared" si="2"/>
        <v>-21.367000000000189</v>
      </c>
      <c r="BK60" s="631">
        <f t="shared" si="3"/>
        <v>-1.5092055392865397E-2</v>
      </c>
      <c r="BL60" s="43">
        <v>213.02</v>
      </c>
      <c r="BM60" s="737">
        <v>168.67</v>
      </c>
      <c r="BN60" s="738">
        <v>137.26499999999999</v>
      </c>
      <c r="BO60" s="286">
        <v>518.95499999999993</v>
      </c>
      <c r="BP60" s="736">
        <v>152.46100000000001</v>
      </c>
      <c r="BQ60" s="737">
        <v>81.7</v>
      </c>
      <c r="BR60" s="738">
        <v>34.787999999999997</v>
      </c>
      <c r="BS60" s="964">
        <v>268.94900000000001</v>
      </c>
      <c r="BT60" s="964">
        <f t="shared" si="4"/>
        <v>4.867999999999995</v>
      </c>
      <c r="BU60" s="759">
        <f t="shared" si="5"/>
        <v>1.8433738133375725E-2</v>
      </c>
      <c r="BV60" s="973">
        <v>787.904</v>
      </c>
      <c r="BW60" s="974">
        <f t="shared" si="6"/>
        <v>-40.809000000000083</v>
      </c>
      <c r="BX60" s="631">
        <f t="shared" si="7"/>
        <v>-4.9243827477063927E-2</v>
      </c>
      <c r="BY60" s="223">
        <v>30.928000000000001</v>
      </c>
      <c r="BZ60" s="223">
        <v>32.021000000000001</v>
      </c>
      <c r="CA60" s="723">
        <f t="shared" si="8"/>
        <v>0.87600000000000122</v>
      </c>
      <c r="CB60" s="631">
        <f t="shared" si="9"/>
        <v>2.8126505056991533E-2</v>
      </c>
      <c r="CC60" s="223">
        <v>77.733000000000004</v>
      </c>
      <c r="CD60" s="723">
        <f t="shared" si="10"/>
        <v>6.3509999999999991</v>
      </c>
      <c r="CE60" s="631">
        <f t="shared" si="11"/>
        <v>8.8972009750357212E-2</v>
      </c>
      <c r="CF60" s="223">
        <v>140.68200000000002</v>
      </c>
      <c r="CG60" s="723">
        <f t="shared" si="12"/>
        <v>7.7549999999999955</v>
      </c>
      <c r="CH60" s="631">
        <f t="shared" si="13"/>
        <v>5.8340292039991831E-2</v>
      </c>
      <c r="CI60" s="223">
        <v>928.58600000000001</v>
      </c>
      <c r="CJ60" s="723">
        <f t="shared" si="14"/>
        <v>-33.054000000000087</v>
      </c>
      <c r="CK60" s="631">
        <f t="shared" si="15"/>
        <v>-3.4372530260804543E-2</v>
      </c>
      <c r="CL60" s="223">
        <v>105.02800000000001</v>
      </c>
      <c r="CM60" s="723">
        <f t="shared" si="16"/>
        <v>8.1650000000000063</v>
      </c>
      <c r="CN60" s="631">
        <f t="shared" si="17"/>
        <v>8.4294312585817141E-2</v>
      </c>
      <c r="CO60" s="223">
        <v>160.21199999999999</v>
      </c>
      <c r="CP60" s="723">
        <f t="shared" si="18"/>
        <v>8.4809999999999945</v>
      </c>
      <c r="CQ60" s="631">
        <f t="shared" si="19"/>
        <v>5.5894972022856204E-2</v>
      </c>
      <c r="CR60" s="223">
        <v>203.892</v>
      </c>
      <c r="CS60" s="723">
        <f t="shared" si="20"/>
        <v>19.715000000000003</v>
      </c>
      <c r="CT60" s="631">
        <f t="shared" si="21"/>
        <v>0.1070437676800035</v>
      </c>
      <c r="CU60" s="223">
        <v>469.13200000000001</v>
      </c>
      <c r="CV60" s="723">
        <f t="shared" si="22"/>
        <v>36.361000000000047</v>
      </c>
      <c r="CW60" s="631">
        <f t="shared" si="23"/>
        <v>8.4019030850033968E-2</v>
      </c>
      <c r="CX60" s="223">
        <v>1397.7180000000001</v>
      </c>
      <c r="CY60" s="723">
        <f t="shared" si="44"/>
        <v>3.3070000000000164</v>
      </c>
      <c r="CZ60" s="631">
        <f t="shared" si="45"/>
        <v>2.3716106657219542E-3</v>
      </c>
      <c r="DA60" s="223">
        <v>190.95400000000001</v>
      </c>
      <c r="DB60" s="723">
        <f t="shared" si="26"/>
        <v>-22.066000000000003</v>
      </c>
      <c r="DC60" s="631">
        <f t="shared" si="27"/>
        <v>-0.10358651769786875</v>
      </c>
      <c r="DD60" s="223">
        <v>150.041</v>
      </c>
      <c r="DE60" s="723">
        <f t="shared" si="28"/>
        <v>-18.628999999999991</v>
      </c>
      <c r="DF60" s="631">
        <f t="shared" si="29"/>
        <v>-0.11044643386494334</v>
      </c>
      <c r="DG60" s="223">
        <v>141.13200000000001</v>
      </c>
      <c r="DH60" s="723">
        <f t="shared" si="30"/>
        <v>3.8670000000000186</v>
      </c>
      <c r="DI60" s="631">
        <f t="shared" si="31"/>
        <v>2.8171784504425885E-2</v>
      </c>
      <c r="DJ60" s="285">
        <v>482.12700000000001</v>
      </c>
      <c r="DK60" s="723">
        <f t="shared" si="32"/>
        <v>-36.827999999999918</v>
      </c>
      <c r="DL60" s="631">
        <f t="shared" si="33"/>
        <v>-7.096569066682068E-2</v>
      </c>
      <c r="DM60" s="223">
        <v>142.65700000000001</v>
      </c>
      <c r="DN60" s="723">
        <f t="shared" si="34"/>
        <v>-9.804000000000002</v>
      </c>
      <c r="DO60" s="631">
        <f t="shared" si="35"/>
        <v>-6.4304969795554279E-2</v>
      </c>
      <c r="DP60" s="223">
        <v>101.011</v>
      </c>
      <c r="DQ60" s="723">
        <f t="shared" si="36"/>
        <v>19.310999999999993</v>
      </c>
      <c r="DR60" s="631">
        <f t="shared" si="37"/>
        <v>0.23636474908200725</v>
      </c>
      <c r="DS60" s="223">
        <v>27.765999999999998</v>
      </c>
      <c r="DT60" s="723">
        <f t="shared" si="38"/>
        <v>-7.0219999999999985</v>
      </c>
      <c r="DU60" s="631">
        <f t="shared" si="39"/>
        <v>-0.20185121306197537</v>
      </c>
      <c r="DV60" s="223">
        <v>271.43400000000003</v>
      </c>
      <c r="DW60" s="723">
        <f t="shared" si="40"/>
        <v>2.4850000000000136</v>
      </c>
      <c r="DX60" s="631">
        <f t="shared" si="41"/>
        <v>9.239669974604901E-3</v>
      </c>
      <c r="DY60" s="223">
        <v>753.56100000000004</v>
      </c>
      <c r="DZ60" s="723">
        <f t="shared" si="42"/>
        <v>-34.342999999999961</v>
      </c>
      <c r="EA60" s="631">
        <f t="shared" si="43"/>
        <v>-4.3587797498172313E-2</v>
      </c>
    </row>
    <row r="61" spans="1:131" x14ac:dyDescent="0.25">
      <c r="A61" s="59" t="s">
        <v>50</v>
      </c>
      <c r="B61" s="272">
        <v>837.33699999999999</v>
      </c>
      <c r="C61" s="736">
        <v>174.57900000000001</v>
      </c>
      <c r="D61" s="737">
        <v>150.86500000000001</v>
      </c>
      <c r="E61" s="738">
        <v>82.697000000000003</v>
      </c>
      <c r="F61" s="738">
        <v>408.13100000000003</v>
      </c>
      <c r="G61" s="736">
        <v>22.94</v>
      </c>
      <c r="H61" s="737">
        <v>6.8449999999999998</v>
      </c>
      <c r="I61" s="738">
        <v>3.298</v>
      </c>
      <c r="J61" s="738">
        <v>33.082999999999998</v>
      </c>
      <c r="K61" s="223">
        <v>441.21400000000006</v>
      </c>
      <c r="L61" s="736">
        <v>3.516</v>
      </c>
      <c r="M61" s="737">
        <v>1.391</v>
      </c>
      <c r="N61" s="738">
        <v>10.08</v>
      </c>
      <c r="O61" s="737">
        <v>14.987</v>
      </c>
      <c r="P61" s="223">
        <v>456.20100000000008</v>
      </c>
      <c r="Q61" s="736">
        <v>61.058</v>
      </c>
      <c r="R61" s="737">
        <v>136.99199999999999</v>
      </c>
      <c r="S61" s="738">
        <v>173.00700000000001</v>
      </c>
      <c r="T61" s="737">
        <v>371.05700000000002</v>
      </c>
      <c r="U61" s="223">
        <v>827.25800000000004</v>
      </c>
      <c r="V61" s="736">
        <v>176.345</v>
      </c>
      <c r="W61" s="737">
        <v>156.27600000000001</v>
      </c>
      <c r="X61" s="738">
        <v>131.31800000000001</v>
      </c>
      <c r="Y61" s="738">
        <v>463.93899999999996</v>
      </c>
      <c r="Z61" s="736">
        <v>25.256</v>
      </c>
      <c r="AA61" s="737">
        <v>6.3419999999999996</v>
      </c>
      <c r="AB61" s="738">
        <v>2.875</v>
      </c>
      <c r="AC61" s="738">
        <v>34.472999999999999</v>
      </c>
      <c r="AD61" s="223">
        <v>498.41199999999998</v>
      </c>
      <c r="AE61" s="736">
        <v>2.391</v>
      </c>
      <c r="AF61" s="737">
        <v>1.2829999999999999</v>
      </c>
      <c r="AG61" s="738">
        <v>5.1630000000000003</v>
      </c>
      <c r="AH61" s="737">
        <v>8.8369999999999997</v>
      </c>
      <c r="AI61" s="223">
        <v>507.24899999999997</v>
      </c>
      <c r="AJ61" s="736">
        <v>64.7</v>
      </c>
      <c r="AK61" s="737">
        <v>153.292</v>
      </c>
      <c r="AL61" s="738">
        <v>193.6</v>
      </c>
      <c r="AM61" s="737">
        <v>411.59199999999998</v>
      </c>
      <c r="AN61" s="285">
        <v>918.84099999999989</v>
      </c>
      <c r="AO61" s="736">
        <v>202.29499999999999</v>
      </c>
      <c r="AP61" s="737">
        <v>159.40799999999999</v>
      </c>
      <c r="AQ61" s="738">
        <v>116.096</v>
      </c>
      <c r="AR61" s="738">
        <v>477.79899999999998</v>
      </c>
      <c r="AS61" s="736">
        <v>16.946999999999999</v>
      </c>
      <c r="AT61" s="737">
        <v>6.65</v>
      </c>
      <c r="AU61" s="738">
        <v>4.0549999999999997</v>
      </c>
      <c r="AV61" s="738">
        <v>27.652000000000001</v>
      </c>
      <c r="AW61" s="223">
        <v>505.45099999999996</v>
      </c>
      <c r="AX61" s="736">
        <v>3.6030000000000002</v>
      </c>
      <c r="AY61" s="737">
        <v>1.556</v>
      </c>
      <c r="AZ61" s="738">
        <v>19.045999999999999</v>
      </c>
      <c r="BA61" s="737">
        <v>24.204999999999998</v>
      </c>
      <c r="BB61" s="223">
        <v>529.65599999999995</v>
      </c>
      <c r="BC61" s="736">
        <v>72.162999999999997</v>
      </c>
      <c r="BD61" s="737">
        <v>149.834</v>
      </c>
      <c r="BE61" s="738">
        <v>164.05799999999999</v>
      </c>
      <c r="BF61" s="738">
        <v>386.05500000000001</v>
      </c>
      <c r="BG61" s="738">
        <f t="shared" si="0"/>
        <v>-25.536999999999978</v>
      </c>
      <c r="BH61" s="631">
        <f t="shared" si="1"/>
        <v>-6.2044451787206696E-2</v>
      </c>
      <c r="BI61" s="738">
        <v>915.71100000000001</v>
      </c>
      <c r="BJ61" s="670">
        <f t="shared" si="2"/>
        <v>-3.1299999999998818</v>
      </c>
      <c r="BK61" s="631">
        <f t="shared" si="3"/>
        <v>-3.4064653188091106E-3</v>
      </c>
      <c r="BL61" s="43">
        <v>204.172</v>
      </c>
      <c r="BM61" s="737">
        <v>154.971</v>
      </c>
      <c r="BN61" s="738">
        <v>115.649</v>
      </c>
      <c r="BO61" s="286">
        <v>474.79200000000003</v>
      </c>
      <c r="BP61" s="736">
        <v>11.531000000000001</v>
      </c>
      <c r="BQ61" s="737">
        <v>7.2949999999999999</v>
      </c>
      <c r="BR61" s="738">
        <v>3.8250000000000002</v>
      </c>
      <c r="BS61" s="964">
        <v>22.651</v>
      </c>
      <c r="BT61" s="964">
        <f t="shared" si="4"/>
        <v>-5.0010000000000012</v>
      </c>
      <c r="BU61" s="759">
        <f t="shared" si="5"/>
        <v>-0.18085491103717638</v>
      </c>
      <c r="BV61" s="973">
        <v>497.44300000000004</v>
      </c>
      <c r="BW61" s="974">
        <f t="shared" si="6"/>
        <v>-8.0079999999999245</v>
      </c>
      <c r="BX61" s="631">
        <f t="shared" si="7"/>
        <v>-1.5843276598522756E-2</v>
      </c>
      <c r="BY61" s="223">
        <v>3.5790000000000002</v>
      </c>
      <c r="BZ61" s="223">
        <v>1.256</v>
      </c>
      <c r="CA61" s="723">
        <f t="shared" si="8"/>
        <v>-0.30000000000000004</v>
      </c>
      <c r="CB61" s="631">
        <f t="shared" si="9"/>
        <v>-0.19280205655526994</v>
      </c>
      <c r="CC61" s="223">
        <v>23.023</v>
      </c>
      <c r="CD61" s="723">
        <f t="shared" si="10"/>
        <v>3.9770000000000003</v>
      </c>
      <c r="CE61" s="631">
        <f t="shared" si="11"/>
        <v>0.20881024887115407</v>
      </c>
      <c r="CF61" s="223">
        <v>27.858000000000001</v>
      </c>
      <c r="CG61" s="723">
        <f t="shared" si="12"/>
        <v>3.6530000000000022</v>
      </c>
      <c r="CH61" s="631">
        <f t="shared" si="13"/>
        <v>0.15091923156372661</v>
      </c>
      <c r="CI61" s="223">
        <v>525.30100000000004</v>
      </c>
      <c r="CJ61" s="723">
        <f t="shared" si="14"/>
        <v>-4.3549999999999045</v>
      </c>
      <c r="CK61" s="631">
        <f t="shared" si="15"/>
        <v>-8.2223178817947967E-3</v>
      </c>
      <c r="CL61" s="223">
        <v>87.647999999999996</v>
      </c>
      <c r="CM61" s="723">
        <f t="shared" si="16"/>
        <v>15.484999999999999</v>
      </c>
      <c r="CN61" s="631">
        <f t="shared" si="17"/>
        <v>0.21458365090143147</v>
      </c>
      <c r="CO61" s="223">
        <v>145.80600000000001</v>
      </c>
      <c r="CP61" s="723">
        <f t="shared" si="18"/>
        <v>-4.0279999999999916</v>
      </c>
      <c r="CQ61" s="631">
        <f t="shared" si="19"/>
        <v>-2.6883083946233774E-2</v>
      </c>
      <c r="CR61" s="223">
        <v>192.405</v>
      </c>
      <c r="CS61" s="723">
        <f t="shared" si="20"/>
        <v>28.347000000000008</v>
      </c>
      <c r="CT61" s="631">
        <f t="shared" si="21"/>
        <v>0.17278645357129802</v>
      </c>
      <c r="CU61" s="223">
        <v>425.85900000000004</v>
      </c>
      <c r="CV61" s="723">
        <f t="shared" si="22"/>
        <v>39.80400000000003</v>
      </c>
      <c r="CW61" s="631">
        <f t="shared" si="23"/>
        <v>0.10310447993161603</v>
      </c>
      <c r="CX61" s="223">
        <v>951.16000000000008</v>
      </c>
      <c r="CY61" s="723">
        <f t="shared" si="44"/>
        <v>35.449000000000069</v>
      </c>
      <c r="CZ61" s="631">
        <f t="shared" si="45"/>
        <v>3.8711995378454628E-2</v>
      </c>
      <c r="DA61" s="223">
        <v>173.29400000000001</v>
      </c>
      <c r="DB61" s="723">
        <f t="shared" si="26"/>
        <v>-30.877999999999986</v>
      </c>
      <c r="DC61" s="631">
        <f t="shared" si="27"/>
        <v>-0.15123523303881034</v>
      </c>
      <c r="DD61" s="223">
        <v>134.06</v>
      </c>
      <c r="DE61" s="723">
        <f t="shared" si="28"/>
        <v>-20.911000000000001</v>
      </c>
      <c r="DF61" s="631">
        <f t="shared" si="29"/>
        <v>-0.13493492330823187</v>
      </c>
      <c r="DG61" s="223">
        <v>116.68600000000001</v>
      </c>
      <c r="DH61" s="723">
        <f t="shared" si="30"/>
        <v>1.0370000000000061</v>
      </c>
      <c r="DI61" s="631">
        <f t="shared" si="31"/>
        <v>8.9667874343920487E-3</v>
      </c>
      <c r="DJ61" s="285">
        <v>424.04000000000008</v>
      </c>
      <c r="DK61" s="723">
        <f t="shared" si="32"/>
        <v>-50.751999999999953</v>
      </c>
      <c r="DL61" s="631">
        <f t="shared" si="33"/>
        <v>-0.1068931237257577</v>
      </c>
      <c r="DM61" s="223">
        <v>42.148000000000003</v>
      </c>
      <c r="DN61" s="723">
        <f t="shared" si="34"/>
        <v>30.617000000000004</v>
      </c>
      <c r="DO61" s="631">
        <f t="shared" si="35"/>
        <v>2.6551903564304919</v>
      </c>
      <c r="DP61" s="223">
        <v>6.915</v>
      </c>
      <c r="DQ61" s="723">
        <f t="shared" si="36"/>
        <v>-0.37999999999999989</v>
      </c>
      <c r="DR61" s="631">
        <f t="shared" si="37"/>
        <v>-5.2090472926662086E-2</v>
      </c>
      <c r="DS61" s="223">
        <v>4.2759999999999998</v>
      </c>
      <c r="DT61" s="723">
        <f t="shared" si="38"/>
        <v>0.45099999999999962</v>
      </c>
      <c r="DU61" s="631">
        <f t="shared" si="39"/>
        <v>0.11790849673202604</v>
      </c>
      <c r="DV61" s="223">
        <v>53.338999999999999</v>
      </c>
      <c r="DW61" s="723">
        <f t="shared" si="40"/>
        <v>30.687999999999999</v>
      </c>
      <c r="DX61" s="631">
        <f t="shared" si="41"/>
        <v>1.3548187717981546</v>
      </c>
      <c r="DY61" s="223">
        <v>477.37900000000008</v>
      </c>
      <c r="DZ61" s="723">
        <f t="shared" si="42"/>
        <v>-20.063999999999965</v>
      </c>
      <c r="EA61" s="631">
        <f t="shared" si="43"/>
        <v>-4.0334269453987617E-2</v>
      </c>
    </row>
    <row r="62" spans="1:131" x14ac:dyDescent="0.25">
      <c r="A62" s="59" t="s">
        <v>95</v>
      </c>
      <c r="B62" s="272">
        <v>153.38299999999998</v>
      </c>
      <c r="C62" s="736">
        <v>24.731000000000002</v>
      </c>
      <c r="D62" s="737">
        <v>21.988</v>
      </c>
      <c r="E62" s="738">
        <v>17.056000000000001</v>
      </c>
      <c r="F62" s="738">
        <v>63.775000000000006</v>
      </c>
      <c r="G62" s="736">
        <v>10.962</v>
      </c>
      <c r="H62" s="737">
        <v>4.5190000000000001</v>
      </c>
      <c r="I62" s="738">
        <v>0.16700000000000001</v>
      </c>
      <c r="J62" s="738">
        <v>15.648</v>
      </c>
      <c r="K62" s="223">
        <v>79.423000000000002</v>
      </c>
      <c r="L62" s="736">
        <v>0.123</v>
      </c>
      <c r="M62" s="737">
        <v>0.115</v>
      </c>
      <c r="N62" s="738">
        <v>5.0819999999999999</v>
      </c>
      <c r="O62" s="737">
        <v>5.32</v>
      </c>
      <c r="P62" s="223">
        <v>84.742999999999995</v>
      </c>
      <c r="Q62" s="736">
        <v>13.083</v>
      </c>
      <c r="R62" s="737">
        <v>18.815999999999999</v>
      </c>
      <c r="S62" s="738">
        <v>24.407</v>
      </c>
      <c r="T62" s="737">
        <v>56.305999999999997</v>
      </c>
      <c r="U62" s="223">
        <v>141.04899999999998</v>
      </c>
      <c r="V62" s="736">
        <v>23.445</v>
      </c>
      <c r="W62" s="737">
        <v>20.091999999999999</v>
      </c>
      <c r="X62" s="738">
        <v>15.885</v>
      </c>
      <c r="Y62" s="738">
        <v>59.421999999999997</v>
      </c>
      <c r="Z62" s="736">
        <v>15.569000000000001</v>
      </c>
      <c r="AA62" s="737">
        <v>3.5609999999999999</v>
      </c>
      <c r="AB62" s="738">
        <v>8.7999999999999995E-2</v>
      </c>
      <c r="AC62" s="738">
        <v>19.218000000000004</v>
      </c>
      <c r="AD62" s="223">
        <v>78.64</v>
      </c>
      <c r="AE62" s="736">
        <v>0.10100000000000001</v>
      </c>
      <c r="AF62" s="737">
        <v>0.14299999999999999</v>
      </c>
      <c r="AG62" s="738">
        <v>2.6339999999999999</v>
      </c>
      <c r="AH62" s="737">
        <v>2.8779999999999997</v>
      </c>
      <c r="AI62" s="223">
        <v>81.518000000000001</v>
      </c>
      <c r="AJ62" s="736">
        <v>14.193</v>
      </c>
      <c r="AK62" s="737">
        <v>19.486999999999998</v>
      </c>
      <c r="AL62" s="738">
        <v>22.163</v>
      </c>
      <c r="AM62" s="737">
        <v>55.842999999999996</v>
      </c>
      <c r="AN62" s="285">
        <v>137.36099999999999</v>
      </c>
      <c r="AO62" s="736">
        <v>23.821000000000002</v>
      </c>
      <c r="AP62" s="737">
        <v>19.375</v>
      </c>
      <c r="AQ62" s="738">
        <v>17.449000000000002</v>
      </c>
      <c r="AR62" s="738">
        <v>60.644999999999996</v>
      </c>
      <c r="AS62" s="736">
        <v>16.614000000000001</v>
      </c>
      <c r="AT62" s="737">
        <v>4.1280000000000001</v>
      </c>
      <c r="AU62" s="738">
        <v>0.21199999999999999</v>
      </c>
      <c r="AV62" s="738">
        <v>20.954000000000001</v>
      </c>
      <c r="AW62" s="223">
        <v>81.59899999999999</v>
      </c>
      <c r="AX62" s="736">
        <v>0.19</v>
      </c>
      <c r="AY62" s="737">
        <v>0.20499999999999999</v>
      </c>
      <c r="AZ62" s="738">
        <v>3.8260000000000001</v>
      </c>
      <c r="BA62" s="737">
        <v>4.2210000000000001</v>
      </c>
      <c r="BB62" s="223">
        <v>85.82</v>
      </c>
      <c r="BC62" s="736">
        <v>11.651999999999999</v>
      </c>
      <c r="BD62" s="741">
        <v>17.408999999999999</v>
      </c>
      <c r="BE62" s="738">
        <v>20.263000000000002</v>
      </c>
      <c r="BF62" s="738">
        <v>49.323999999999998</v>
      </c>
      <c r="BG62" s="738">
        <f t="shared" si="0"/>
        <v>-6.5189999999999984</v>
      </c>
      <c r="BH62" s="631">
        <f t="shared" si="1"/>
        <v>-0.11673799760041542</v>
      </c>
      <c r="BI62" s="738">
        <v>135.14400000000001</v>
      </c>
      <c r="BJ62" s="670">
        <f t="shared" si="2"/>
        <v>-2.2169999999999845</v>
      </c>
      <c r="BK62" s="631">
        <f t="shared" si="3"/>
        <v>-1.6139952388232355E-2</v>
      </c>
      <c r="BL62" s="43">
        <v>24.975000000000001</v>
      </c>
      <c r="BM62" s="228">
        <v>18.527000000000001</v>
      </c>
      <c r="BN62" s="229">
        <v>13.686</v>
      </c>
      <c r="BO62" s="855">
        <v>57.188000000000002</v>
      </c>
      <c r="BP62" s="736">
        <v>13.861000000000001</v>
      </c>
      <c r="BQ62" s="228">
        <v>7.7210000000000001</v>
      </c>
      <c r="BR62" s="744">
        <v>0.248</v>
      </c>
      <c r="BS62" s="964">
        <v>21.830000000000002</v>
      </c>
      <c r="BT62" s="964">
        <f t="shared" si="4"/>
        <v>0.87600000000000122</v>
      </c>
      <c r="BU62" s="759">
        <f t="shared" si="5"/>
        <v>4.1805860456237527E-2</v>
      </c>
      <c r="BV62" s="973">
        <v>79.018000000000001</v>
      </c>
      <c r="BW62" s="974">
        <f t="shared" si="6"/>
        <v>-2.5809999999999889</v>
      </c>
      <c r="BX62" s="631">
        <f t="shared" si="7"/>
        <v>-3.1630289586882063E-2</v>
      </c>
      <c r="BY62" s="223">
        <v>0.187</v>
      </c>
      <c r="BZ62" s="223">
        <v>0.223</v>
      </c>
      <c r="CA62" s="723">
        <f t="shared" si="8"/>
        <v>1.8000000000000016E-2</v>
      </c>
      <c r="CB62" s="631">
        <f t="shared" si="9"/>
        <v>8.7804878048780566E-2</v>
      </c>
      <c r="CC62" s="223">
        <v>8.2490000000000006</v>
      </c>
      <c r="CD62" s="723">
        <f t="shared" si="10"/>
        <v>4.423</v>
      </c>
      <c r="CE62" s="631">
        <f t="shared" si="11"/>
        <v>1.1560376372190277</v>
      </c>
      <c r="CF62" s="223">
        <v>8.6590000000000007</v>
      </c>
      <c r="CG62" s="723">
        <f t="shared" si="12"/>
        <v>4.4380000000000006</v>
      </c>
      <c r="CH62" s="631">
        <f t="shared" si="13"/>
        <v>1.0514096185737978</v>
      </c>
      <c r="CI62" s="223">
        <v>87.677000000000007</v>
      </c>
      <c r="CJ62" s="723">
        <f t="shared" si="14"/>
        <v>1.8570000000000135</v>
      </c>
      <c r="CK62" s="631">
        <f t="shared" si="15"/>
        <v>2.1638312747611438E-2</v>
      </c>
      <c r="CL62" s="223">
        <v>14.577</v>
      </c>
      <c r="CM62" s="723">
        <f t="shared" si="16"/>
        <v>2.9250000000000007</v>
      </c>
      <c r="CN62" s="631">
        <f t="shared" si="17"/>
        <v>0.2510298661174048</v>
      </c>
      <c r="CO62" s="223">
        <v>17.620999999999999</v>
      </c>
      <c r="CP62" s="723">
        <f t="shared" si="18"/>
        <v>0.21199999999999974</v>
      </c>
      <c r="CQ62" s="631">
        <f t="shared" si="19"/>
        <v>1.2177609282554987E-2</v>
      </c>
      <c r="CR62" s="223">
        <v>24.742000000000001</v>
      </c>
      <c r="CS62" s="723">
        <f t="shared" si="20"/>
        <v>4.4789999999999992</v>
      </c>
      <c r="CT62" s="631">
        <f t="shared" si="21"/>
        <v>0.22104328085673389</v>
      </c>
      <c r="CU62" s="223">
        <v>56.94</v>
      </c>
      <c r="CV62" s="723">
        <f t="shared" si="22"/>
        <v>7.6159999999999997</v>
      </c>
      <c r="CW62" s="631">
        <f t="shared" si="23"/>
        <v>0.15440759062525342</v>
      </c>
      <c r="CX62" s="223">
        <v>144.61700000000002</v>
      </c>
      <c r="CY62" s="723">
        <f t="shared" si="44"/>
        <v>9.4730000000000132</v>
      </c>
      <c r="CZ62" s="631">
        <f t="shared" si="45"/>
        <v>7.0095601728526705E-2</v>
      </c>
      <c r="DA62" s="223">
        <v>21.206</v>
      </c>
      <c r="DB62" s="723">
        <f t="shared" si="26"/>
        <v>-3.7690000000000019</v>
      </c>
      <c r="DC62" s="631">
        <f t="shared" si="27"/>
        <v>-0.15091091091091097</v>
      </c>
      <c r="DD62" s="223">
        <v>16.792000000000002</v>
      </c>
      <c r="DE62" s="723">
        <f t="shared" si="28"/>
        <v>-1.7349999999999994</v>
      </c>
      <c r="DF62" s="631">
        <f t="shared" si="29"/>
        <v>-9.3647109623792274E-2</v>
      </c>
      <c r="DG62" s="223">
        <v>14.704000000000001</v>
      </c>
      <c r="DH62" s="723">
        <f t="shared" si="30"/>
        <v>1.0180000000000007</v>
      </c>
      <c r="DI62" s="631">
        <f t="shared" si="31"/>
        <v>7.4382580739441817E-2</v>
      </c>
      <c r="DJ62" s="285">
        <v>52.702000000000005</v>
      </c>
      <c r="DK62" s="723">
        <f t="shared" si="32"/>
        <v>-4.4859999999999971</v>
      </c>
      <c r="DL62" s="631">
        <f t="shared" si="33"/>
        <v>-7.8443030006294975E-2</v>
      </c>
      <c r="DM62" s="223">
        <v>11.89</v>
      </c>
      <c r="DN62" s="723">
        <f t="shared" si="34"/>
        <v>-1.9710000000000001</v>
      </c>
      <c r="DO62" s="631">
        <f t="shared" si="35"/>
        <v>-0.14219753264555227</v>
      </c>
      <c r="DP62" s="223">
        <v>7.1689999999999996</v>
      </c>
      <c r="DQ62" s="723">
        <f t="shared" si="36"/>
        <v>-0.55200000000000049</v>
      </c>
      <c r="DR62" s="631">
        <f t="shared" si="37"/>
        <v>-7.1493329879549344E-2</v>
      </c>
      <c r="DS62" s="223">
        <v>0.219</v>
      </c>
      <c r="DT62" s="723">
        <f t="shared" si="38"/>
        <v>-2.8999999999999998E-2</v>
      </c>
      <c r="DU62" s="631">
        <f t="shared" si="39"/>
        <v>-0.11693548387096774</v>
      </c>
      <c r="DV62" s="223">
        <v>19.278000000000002</v>
      </c>
      <c r="DW62" s="723">
        <f t="shared" si="40"/>
        <v>-2.5519999999999996</v>
      </c>
      <c r="DX62" s="631">
        <f t="shared" si="41"/>
        <v>-0.11690334402198806</v>
      </c>
      <c r="DY62" s="223">
        <v>71.98</v>
      </c>
      <c r="DZ62" s="723">
        <f t="shared" si="42"/>
        <v>-7.0379999999999967</v>
      </c>
      <c r="EA62" s="631">
        <f t="shared" si="43"/>
        <v>-8.9068313548811617E-2</v>
      </c>
    </row>
    <row r="63" spans="1:131" x14ac:dyDescent="0.25">
      <c r="A63" s="59" t="s">
        <v>97</v>
      </c>
      <c r="C63" s="736">
        <v>0.114</v>
      </c>
      <c r="D63" s="737">
        <v>0.11</v>
      </c>
      <c r="E63" s="738">
        <v>6.3E-2</v>
      </c>
      <c r="F63" s="738">
        <v>0.28700000000000003</v>
      </c>
      <c r="G63" s="736">
        <v>4.4999999999999998E-2</v>
      </c>
      <c r="H63" s="737">
        <v>0.01</v>
      </c>
      <c r="I63" s="738">
        <v>0</v>
      </c>
      <c r="J63" s="738">
        <v>5.5E-2</v>
      </c>
      <c r="K63" s="223">
        <v>0.34200000000000003</v>
      </c>
      <c r="L63" s="736"/>
      <c r="M63" s="737"/>
      <c r="N63" s="738"/>
      <c r="O63" s="737">
        <v>0</v>
      </c>
      <c r="P63" s="223">
        <v>0.34200000000000003</v>
      </c>
      <c r="Q63" s="736">
        <v>0.04</v>
      </c>
      <c r="R63" s="737">
        <v>0</v>
      </c>
      <c r="S63" s="197">
        <v>0</v>
      </c>
      <c r="T63" s="737">
        <v>0.04</v>
      </c>
      <c r="U63" s="223">
        <v>0.38200000000000001</v>
      </c>
      <c r="V63" s="736">
        <v>0.11899999999999999</v>
      </c>
      <c r="W63" s="737">
        <v>0.13100000000000001</v>
      </c>
      <c r="X63" s="738">
        <v>9.4E-2</v>
      </c>
      <c r="Y63" s="738">
        <v>0.34399999999999997</v>
      </c>
      <c r="Z63" s="736">
        <v>5.1999999999999998E-2</v>
      </c>
      <c r="AA63" s="737">
        <v>1.7999999999999999E-2</v>
      </c>
      <c r="AB63" s="738">
        <v>0</v>
      </c>
      <c r="AC63" s="738">
        <v>6.9999999999999993E-2</v>
      </c>
      <c r="AD63" s="223">
        <v>0.41399999999999998</v>
      </c>
      <c r="AE63" s="736"/>
      <c r="AF63" s="737"/>
      <c r="AG63" s="738"/>
      <c r="AH63" s="737">
        <v>0</v>
      </c>
      <c r="AI63" s="223">
        <v>0.41399999999999998</v>
      </c>
      <c r="AJ63" s="736">
        <v>4.9000000000000002E-2</v>
      </c>
      <c r="AK63" s="737">
        <v>0</v>
      </c>
      <c r="AL63" s="738">
        <v>0</v>
      </c>
      <c r="AM63" s="737">
        <v>4.9000000000000002E-2</v>
      </c>
      <c r="AN63" s="285">
        <v>0.46299999999999997</v>
      </c>
      <c r="AO63" s="736">
        <v>0.152</v>
      </c>
      <c r="AP63" s="737">
        <v>0.111</v>
      </c>
      <c r="AQ63" s="738">
        <v>8.7999999999999995E-2</v>
      </c>
      <c r="AR63" s="738">
        <v>0.35099999999999998</v>
      </c>
      <c r="AS63" s="736">
        <v>5.3999999999999999E-2</v>
      </c>
      <c r="AT63" s="737">
        <v>0</v>
      </c>
      <c r="AU63" s="738">
        <v>0</v>
      </c>
      <c r="AV63" s="738">
        <v>5.3999999999999999E-2</v>
      </c>
      <c r="AW63" s="223">
        <v>0.40499999999999997</v>
      </c>
      <c r="AX63" s="736"/>
      <c r="AY63" s="737"/>
      <c r="AZ63" s="738"/>
      <c r="BA63" s="737">
        <v>0</v>
      </c>
      <c r="BB63" s="223">
        <v>0.40499999999999997</v>
      </c>
      <c r="BC63" s="736">
        <v>0</v>
      </c>
      <c r="BD63" s="741">
        <v>0</v>
      </c>
      <c r="BE63" s="738"/>
      <c r="BF63" s="738">
        <v>0</v>
      </c>
      <c r="BG63" s="738">
        <f t="shared" si="0"/>
        <v>-4.9000000000000002E-2</v>
      </c>
      <c r="BH63" s="631">
        <f t="shared" si="1"/>
        <v>-1</v>
      </c>
      <c r="BI63" s="738">
        <v>0.40499999999999997</v>
      </c>
      <c r="BJ63" s="670">
        <f t="shared" si="2"/>
        <v>-5.7999999999999996E-2</v>
      </c>
      <c r="BK63" s="631">
        <f t="shared" si="3"/>
        <v>-0.12526997840172785</v>
      </c>
      <c r="BL63" s="43"/>
      <c r="BM63" s="228"/>
      <c r="BN63" s="229"/>
      <c r="BO63" s="855">
        <v>0</v>
      </c>
      <c r="BP63" s="736"/>
      <c r="BQ63" s="745"/>
      <c r="BR63" s="229"/>
      <c r="BS63" s="964">
        <v>0</v>
      </c>
      <c r="BT63" s="964">
        <f t="shared" si="4"/>
        <v>-5.3999999999999999E-2</v>
      </c>
      <c r="BU63" s="759">
        <f t="shared" si="5"/>
        <v>-1</v>
      </c>
      <c r="BV63" s="973">
        <v>0</v>
      </c>
      <c r="BW63" s="974">
        <f t="shared" si="6"/>
        <v>-0.40499999999999997</v>
      </c>
      <c r="BX63" s="631">
        <f t="shared" si="7"/>
        <v>-1</v>
      </c>
      <c r="BY63" s="223">
        <v>0</v>
      </c>
      <c r="BZ63" s="223">
        <v>0</v>
      </c>
      <c r="CA63" s="723">
        <f t="shared" si="8"/>
        <v>0</v>
      </c>
      <c r="CB63" s="631" t="e">
        <f t="shared" si="9"/>
        <v>#DIV/0!</v>
      </c>
      <c r="CC63" s="223">
        <v>0</v>
      </c>
      <c r="CD63" s="723">
        <f t="shared" si="10"/>
        <v>0</v>
      </c>
      <c r="CE63" s="631" t="e">
        <f t="shared" si="11"/>
        <v>#DIV/0!</v>
      </c>
      <c r="CF63" s="223">
        <v>0</v>
      </c>
      <c r="CG63" s="723">
        <f t="shared" si="12"/>
        <v>0</v>
      </c>
      <c r="CH63" s="631" t="e">
        <f t="shared" si="13"/>
        <v>#DIV/0!</v>
      </c>
      <c r="CI63" s="223">
        <v>0</v>
      </c>
      <c r="CJ63" s="723">
        <f t="shared" si="14"/>
        <v>-0.40499999999999997</v>
      </c>
      <c r="CK63" s="631">
        <f t="shared" si="15"/>
        <v>-1</v>
      </c>
      <c r="CL63" s="223"/>
      <c r="CM63" s="723">
        <f t="shared" si="16"/>
        <v>0</v>
      </c>
      <c r="CN63" s="631" t="e">
        <f t="shared" si="17"/>
        <v>#DIV/0!</v>
      </c>
      <c r="CO63" s="223">
        <v>0</v>
      </c>
      <c r="CP63" s="723">
        <f t="shared" si="18"/>
        <v>0</v>
      </c>
      <c r="CQ63" s="631" t="e">
        <f t="shared" si="19"/>
        <v>#DIV/0!</v>
      </c>
      <c r="CR63" s="223">
        <v>0</v>
      </c>
      <c r="CS63" s="723">
        <f t="shared" si="20"/>
        <v>0</v>
      </c>
      <c r="CT63" s="631" t="e">
        <f t="shared" si="21"/>
        <v>#DIV/0!</v>
      </c>
      <c r="CU63" s="223">
        <v>0</v>
      </c>
      <c r="CV63" s="723">
        <f t="shared" si="22"/>
        <v>0</v>
      </c>
      <c r="CW63" s="631" t="e">
        <f t="shared" si="23"/>
        <v>#DIV/0!</v>
      </c>
      <c r="CX63" s="223">
        <v>0</v>
      </c>
      <c r="CY63" s="723">
        <f t="shared" si="44"/>
        <v>-0.40499999999999997</v>
      </c>
      <c r="CZ63" s="631">
        <f t="shared" si="45"/>
        <v>-1</v>
      </c>
      <c r="DA63" s="223"/>
      <c r="DB63" s="723">
        <f t="shared" si="26"/>
        <v>0</v>
      </c>
      <c r="DC63" s="631" t="e">
        <f t="shared" si="27"/>
        <v>#DIV/0!</v>
      </c>
      <c r="DD63" s="223"/>
      <c r="DE63" s="723">
        <f t="shared" si="28"/>
        <v>0</v>
      </c>
      <c r="DF63" s="631" t="e">
        <f t="shared" si="29"/>
        <v>#DIV/0!</v>
      </c>
      <c r="DG63" s="223"/>
      <c r="DH63" s="723">
        <f t="shared" si="30"/>
        <v>0</v>
      </c>
      <c r="DI63" s="631" t="e">
        <f t="shared" si="31"/>
        <v>#DIV/0!</v>
      </c>
      <c r="DJ63" s="285">
        <v>0</v>
      </c>
      <c r="DK63" s="723">
        <f t="shared" si="32"/>
        <v>0</v>
      </c>
      <c r="DL63" s="631" t="e">
        <f t="shared" si="33"/>
        <v>#DIV/0!</v>
      </c>
      <c r="DM63" s="223"/>
      <c r="DN63" s="723">
        <f t="shared" si="34"/>
        <v>0</v>
      </c>
      <c r="DO63" s="631" t="e">
        <f t="shared" si="35"/>
        <v>#DIV/0!</v>
      </c>
      <c r="DP63" s="223"/>
      <c r="DQ63" s="723">
        <f t="shared" si="36"/>
        <v>0</v>
      </c>
      <c r="DR63" s="631" t="e">
        <f t="shared" si="37"/>
        <v>#DIV/0!</v>
      </c>
      <c r="DS63" s="223"/>
      <c r="DT63" s="723">
        <f t="shared" si="38"/>
        <v>0</v>
      </c>
      <c r="DU63" s="631" t="e">
        <f t="shared" si="39"/>
        <v>#DIV/0!</v>
      </c>
      <c r="DV63" s="223">
        <v>0</v>
      </c>
      <c r="DW63" s="723">
        <f t="shared" si="40"/>
        <v>0</v>
      </c>
      <c r="DX63" s="631" t="e">
        <f t="shared" si="41"/>
        <v>#DIV/0!</v>
      </c>
      <c r="DY63" s="223">
        <v>0</v>
      </c>
      <c r="DZ63" s="723">
        <f t="shared" si="42"/>
        <v>0</v>
      </c>
      <c r="EA63" s="631" t="e">
        <f t="shared" si="43"/>
        <v>#DIV/0!</v>
      </c>
    </row>
    <row r="64" spans="1:131" x14ac:dyDescent="0.25">
      <c r="A64" s="59" t="s">
        <v>275</v>
      </c>
      <c r="B64" s="272">
        <v>0.33699999999999997</v>
      </c>
      <c r="C64" s="736">
        <v>3.6999999999999998E-2</v>
      </c>
      <c r="D64" s="737">
        <v>3.5999999999999997E-2</v>
      </c>
      <c r="E64" s="738">
        <v>3.3000000000000002E-2</v>
      </c>
      <c r="F64" s="738">
        <v>0.106</v>
      </c>
      <c r="G64" s="736">
        <v>3.1E-2</v>
      </c>
      <c r="H64" s="737">
        <v>2.8000000000000001E-2</v>
      </c>
      <c r="I64" s="738">
        <v>2.4E-2</v>
      </c>
      <c r="J64" s="738">
        <v>8.299999999999999E-2</v>
      </c>
      <c r="K64" s="223">
        <v>0.189</v>
      </c>
      <c r="L64" s="736">
        <v>1.9E-2</v>
      </c>
      <c r="M64" s="737">
        <v>2.1999999999999999E-2</v>
      </c>
      <c r="N64" s="738"/>
      <c r="O64" s="737">
        <v>4.0999999999999995E-2</v>
      </c>
      <c r="P64" s="223">
        <v>0.22999999999999998</v>
      </c>
      <c r="Q64" s="736">
        <v>3.1E-2</v>
      </c>
      <c r="R64" s="737">
        <v>0</v>
      </c>
      <c r="S64" s="197">
        <v>0</v>
      </c>
      <c r="T64" s="737">
        <v>3.1E-2</v>
      </c>
      <c r="U64" s="223">
        <v>0.26100000000000001</v>
      </c>
      <c r="V64" s="736">
        <v>3.6999999999999998E-2</v>
      </c>
      <c r="W64" s="737">
        <v>3.5999999999999997E-2</v>
      </c>
      <c r="X64" s="738">
        <v>3.3000000000000002E-2</v>
      </c>
      <c r="Y64" s="738">
        <v>0.106</v>
      </c>
      <c r="Z64" s="736">
        <v>3.3000000000000002E-2</v>
      </c>
      <c r="AA64" s="737">
        <v>2.8000000000000001E-2</v>
      </c>
      <c r="AB64" s="738">
        <v>2.5999999999999999E-2</v>
      </c>
      <c r="AC64" s="738">
        <v>8.6999999999999994E-2</v>
      </c>
      <c r="AD64" s="223">
        <v>0.193</v>
      </c>
      <c r="AE64" s="736">
        <v>2.4E-2</v>
      </c>
      <c r="AF64" s="737">
        <v>2.3E-2</v>
      </c>
      <c r="AG64" s="738"/>
      <c r="AH64" s="737">
        <v>4.7E-2</v>
      </c>
      <c r="AI64" s="223">
        <v>0.24</v>
      </c>
      <c r="AJ64" s="736">
        <v>1.7999999999999999E-2</v>
      </c>
      <c r="AK64" s="737">
        <v>0</v>
      </c>
      <c r="AL64" s="738">
        <v>0</v>
      </c>
      <c r="AM64" s="737">
        <v>1.7999999999999999E-2</v>
      </c>
      <c r="AN64" s="285">
        <v>0.25800000000000001</v>
      </c>
      <c r="AO64" s="736">
        <v>0</v>
      </c>
      <c r="AP64" s="737">
        <v>0</v>
      </c>
      <c r="AQ64" s="738">
        <v>0</v>
      </c>
      <c r="AR64" s="738">
        <v>0</v>
      </c>
      <c r="AS64" s="736">
        <v>0</v>
      </c>
      <c r="AT64" s="737">
        <v>0</v>
      </c>
      <c r="AU64" s="738">
        <v>0</v>
      </c>
      <c r="AV64" s="738">
        <v>0</v>
      </c>
      <c r="AW64" s="223">
        <v>0</v>
      </c>
      <c r="AX64" s="736"/>
      <c r="AY64" s="737"/>
      <c r="AZ64" s="738"/>
      <c r="BA64" s="737">
        <v>0</v>
      </c>
      <c r="BB64" s="223">
        <v>0</v>
      </c>
      <c r="BC64" s="736">
        <v>0.29499999999999998</v>
      </c>
      <c r="BD64" s="741">
        <v>0.497</v>
      </c>
      <c r="BE64" s="738">
        <v>0.60899999999999999</v>
      </c>
      <c r="BF64" s="738">
        <v>1.401</v>
      </c>
      <c r="BG64" s="738">
        <f t="shared" si="0"/>
        <v>1.383</v>
      </c>
      <c r="BH64" s="631">
        <f t="shared" si="1"/>
        <v>76.833333333333343</v>
      </c>
      <c r="BI64" s="738">
        <v>1.401</v>
      </c>
      <c r="BJ64" s="670">
        <f t="shared" si="2"/>
        <v>1.143</v>
      </c>
      <c r="BK64" s="631">
        <f t="shared" si="3"/>
        <v>4.4302325581395348</v>
      </c>
      <c r="BL64" s="43">
        <v>0.749</v>
      </c>
      <c r="BM64" s="228"/>
      <c r="BN64" s="229"/>
      <c r="BO64" s="855">
        <v>0.749</v>
      </c>
      <c r="BP64" s="736">
        <v>0.29499999999999998</v>
      </c>
      <c r="BQ64" s="228">
        <v>0.13400000000000001</v>
      </c>
      <c r="BR64" s="229">
        <v>0</v>
      </c>
      <c r="BS64" s="964">
        <v>0.42899999999999999</v>
      </c>
      <c r="BT64" s="964">
        <f t="shared" si="4"/>
        <v>0.42899999999999999</v>
      </c>
      <c r="BU64" s="759" t="e">
        <f t="shared" si="5"/>
        <v>#DIV/0!</v>
      </c>
      <c r="BV64" s="973">
        <v>1.1779999999999999</v>
      </c>
      <c r="BW64" s="974">
        <f t="shared" si="6"/>
        <v>1.1779999999999999</v>
      </c>
      <c r="BX64" s="631" t="e">
        <f t="shared" si="7"/>
        <v>#DIV/0!</v>
      </c>
      <c r="BY64" s="223">
        <v>0</v>
      </c>
      <c r="BZ64" s="223">
        <v>0</v>
      </c>
      <c r="CA64" s="723">
        <f t="shared" si="8"/>
        <v>0</v>
      </c>
      <c r="CB64" s="631" t="e">
        <f t="shared" si="9"/>
        <v>#DIV/0!</v>
      </c>
      <c r="CC64" s="223">
        <v>0</v>
      </c>
      <c r="CD64" s="723">
        <f t="shared" si="10"/>
        <v>0</v>
      </c>
      <c r="CE64" s="631" t="e">
        <f t="shared" si="11"/>
        <v>#DIV/0!</v>
      </c>
      <c r="CF64" s="223">
        <v>0</v>
      </c>
      <c r="CG64" s="723">
        <f t="shared" si="12"/>
        <v>0</v>
      </c>
      <c r="CH64" s="631" t="e">
        <f t="shared" si="13"/>
        <v>#DIV/0!</v>
      </c>
      <c r="CI64" s="223">
        <v>1.1779999999999999</v>
      </c>
      <c r="CJ64" s="723">
        <f t="shared" si="14"/>
        <v>1.1779999999999999</v>
      </c>
      <c r="CK64" s="631" t="e">
        <f t="shared" si="15"/>
        <v>#DIV/0!</v>
      </c>
      <c r="CL64" s="223"/>
      <c r="CM64" s="723">
        <f t="shared" si="16"/>
        <v>-0.29499999999999998</v>
      </c>
      <c r="CN64" s="631">
        <f t="shared" si="17"/>
        <v>-1</v>
      </c>
      <c r="CO64" s="223">
        <v>0</v>
      </c>
      <c r="CP64" s="723">
        <f t="shared" si="18"/>
        <v>-0.497</v>
      </c>
      <c r="CQ64" s="631">
        <f t="shared" si="19"/>
        <v>-1</v>
      </c>
      <c r="CR64" s="223">
        <v>0</v>
      </c>
      <c r="CS64" s="723">
        <f t="shared" si="20"/>
        <v>-0.60899999999999999</v>
      </c>
      <c r="CT64" s="631">
        <f t="shared" si="21"/>
        <v>-1</v>
      </c>
      <c r="CU64" s="223">
        <v>0</v>
      </c>
      <c r="CV64" s="723">
        <f t="shared" si="22"/>
        <v>-1.401</v>
      </c>
      <c r="CW64" s="631">
        <f t="shared" si="23"/>
        <v>-1</v>
      </c>
      <c r="CX64" s="223">
        <v>1.1779999999999999</v>
      </c>
      <c r="CY64" s="723">
        <f t="shared" si="44"/>
        <v>-0.22300000000000009</v>
      </c>
      <c r="CZ64" s="631">
        <f t="shared" si="45"/>
        <v>-0.15917201998572456</v>
      </c>
      <c r="DA64" s="223">
        <v>0</v>
      </c>
      <c r="DB64" s="723">
        <f t="shared" si="26"/>
        <v>-0.749</v>
      </c>
      <c r="DC64" s="631">
        <f t="shared" si="27"/>
        <v>-1</v>
      </c>
      <c r="DD64" s="223"/>
      <c r="DE64" s="723">
        <f t="shared" si="28"/>
        <v>0</v>
      </c>
      <c r="DF64" s="631" t="e">
        <f t="shared" si="29"/>
        <v>#DIV/0!</v>
      </c>
      <c r="DG64" s="223"/>
      <c r="DH64" s="723">
        <f t="shared" si="30"/>
        <v>0</v>
      </c>
      <c r="DI64" s="631" t="e">
        <f t="shared" si="31"/>
        <v>#DIV/0!</v>
      </c>
      <c r="DJ64" s="285">
        <v>0</v>
      </c>
      <c r="DK64" s="723">
        <f t="shared" si="32"/>
        <v>-0.749</v>
      </c>
      <c r="DL64" s="631">
        <f t="shared" si="33"/>
        <v>-1</v>
      </c>
      <c r="DM64" s="223"/>
      <c r="DN64" s="723">
        <f t="shared" si="34"/>
        <v>-0.29499999999999998</v>
      </c>
      <c r="DO64" s="631">
        <f t="shared" si="35"/>
        <v>-1</v>
      </c>
      <c r="DP64" s="223">
        <v>0</v>
      </c>
      <c r="DQ64" s="723">
        <f t="shared" si="36"/>
        <v>-0.13400000000000001</v>
      </c>
      <c r="DR64" s="631">
        <f t="shared" si="37"/>
        <v>-1</v>
      </c>
      <c r="DS64" s="223">
        <v>0</v>
      </c>
      <c r="DT64" s="723">
        <f t="shared" si="38"/>
        <v>0</v>
      </c>
      <c r="DU64" s="631" t="e">
        <f t="shared" si="39"/>
        <v>#DIV/0!</v>
      </c>
      <c r="DV64" s="223">
        <v>0</v>
      </c>
      <c r="DW64" s="723">
        <f t="shared" si="40"/>
        <v>-0.42899999999999999</v>
      </c>
      <c r="DX64" s="631">
        <f t="shared" si="41"/>
        <v>-1</v>
      </c>
      <c r="DY64" s="223">
        <v>0</v>
      </c>
      <c r="DZ64" s="723">
        <f t="shared" si="42"/>
        <v>-1.1779999999999999</v>
      </c>
      <c r="EA64" s="631">
        <f t="shared" si="43"/>
        <v>-1</v>
      </c>
    </row>
    <row r="65" spans="1:131" x14ac:dyDescent="0.25">
      <c r="A65" s="59" t="s">
        <v>120</v>
      </c>
      <c r="B65" s="272">
        <v>14.716999999999999</v>
      </c>
      <c r="C65" s="736">
        <v>0.67300000000000004</v>
      </c>
      <c r="D65" s="737">
        <v>0.67700000000000005</v>
      </c>
      <c r="E65" s="738">
        <v>0.54400000000000004</v>
      </c>
      <c r="F65" s="738">
        <v>1.8940000000000001</v>
      </c>
      <c r="G65" s="736">
        <v>0.3</v>
      </c>
      <c r="H65" s="737">
        <v>9.7000000000000003E-2</v>
      </c>
      <c r="I65" s="738">
        <v>0</v>
      </c>
      <c r="J65" s="738">
        <v>0.39700000000000002</v>
      </c>
      <c r="K65" s="223">
        <v>2.2910000000000004</v>
      </c>
      <c r="L65" s="736"/>
      <c r="M65" s="737"/>
      <c r="N65" s="738"/>
      <c r="O65" s="737">
        <v>0</v>
      </c>
      <c r="P65" s="223">
        <v>2.2910000000000004</v>
      </c>
      <c r="Q65" s="736">
        <v>0.186</v>
      </c>
      <c r="R65" s="737">
        <v>0</v>
      </c>
      <c r="S65" s="197">
        <v>0</v>
      </c>
      <c r="T65" s="737">
        <v>0.186</v>
      </c>
      <c r="U65" s="223">
        <v>2.4770000000000003</v>
      </c>
      <c r="V65" s="736">
        <v>0.45400000000000001</v>
      </c>
      <c r="W65" s="737">
        <v>0.38900000000000001</v>
      </c>
      <c r="X65" s="738">
        <v>0.379</v>
      </c>
      <c r="Y65" s="738">
        <v>1.222</v>
      </c>
      <c r="Z65" s="736">
        <v>0.20599999999999999</v>
      </c>
      <c r="AA65" s="737">
        <v>2.7E-2</v>
      </c>
      <c r="AB65" s="738">
        <v>0</v>
      </c>
      <c r="AC65" s="738">
        <v>0.23299999999999998</v>
      </c>
      <c r="AD65" s="223">
        <v>1.4550000000000001</v>
      </c>
      <c r="AE65" s="736"/>
      <c r="AF65" s="737"/>
      <c r="AG65" s="738"/>
      <c r="AH65" s="737">
        <v>0</v>
      </c>
      <c r="AI65" s="223">
        <v>1.4550000000000001</v>
      </c>
      <c r="AJ65" s="736">
        <v>0.19600000000000001</v>
      </c>
      <c r="AK65" s="737">
        <v>0.35499999999999998</v>
      </c>
      <c r="AL65" s="738">
        <v>0</v>
      </c>
      <c r="AM65" s="737">
        <v>0.55099999999999993</v>
      </c>
      <c r="AN65" s="285">
        <v>2.0060000000000002</v>
      </c>
      <c r="AO65" s="736">
        <v>0.45900000000000002</v>
      </c>
      <c r="AP65" s="737">
        <v>0.371</v>
      </c>
      <c r="AQ65" s="738">
        <v>0.27800000000000002</v>
      </c>
      <c r="AR65" s="738">
        <v>1.1080000000000001</v>
      </c>
      <c r="AS65" s="736">
        <v>0.14899999999999999</v>
      </c>
      <c r="AT65" s="737">
        <v>1.7000000000000001E-2</v>
      </c>
      <c r="AU65" s="738">
        <v>0</v>
      </c>
      <c r="AV65" s="738">
        <v>0.16599999999999998</v>
      </c>
      <c r="AW65" s="223">
        <v>1.274</v>
      </c>
      <c r="AX65" s="736"/>
      <c r="AY65" s="737"/>
      <c r="AZ65" s="738">
        <v>6.9000000000000006E-2</v>
      </c>
      <c r="BA65" s="737">
        <v>6.9000000000000006E-2</v>
      </c>
      <c r="BB65" s="223">
        <v>1.343</v>
      </c>
      <c r="BC65" s="736">
        <v>0.21299999999999999</v>
      </c>
      <c r="BD65" s="741">
        <v>0.32800000000000001</v>
      </c>
      <c r="BE65" s="738">
        <v>0.41199999999999998</v>
      </c>
      <c r="BF65" s="738">
        <v>0.95300000000000007</v>
      </c>
      <c r="BG65" s="738">
        <f t="shared" si="0"/>
        <v>0.40200000000000014</v>
      </c>
      <c r="BH65" s="631">
        <f t="shared" si="1"/>
        <v>0.72958257713248675</v>
      </c>
      <c r="BI65" s="738">
        <v>2.2960000000000003</v>
      </c>
      <c r="BJ65" s="670">
        <f t="shared" si="2"/>
        <v>0.29000000000000004</v>
      </c>
      <c r="BK65" s="631">
        <f t="shared" si="3"/>
        <v>0.14456630109670987</v>
      </c>
      <c r="BL65" s="43">
        <v>0.501</v>
      </c>
      <c r="BM65" s="228">
        <v>0.38800000000000001</v>
      </c>
      <c r="BN65" s="229">
        <v>0.28399999999999997</v>
      </c>
      <c r="BO65" s="855">
        <v>1.173</v>
      </c>
      <c r="BP65" s="736">
        <v>0.151</v>
      </c>
      <c r="BQ65" s="228">
        <v>3.5000000000000003E-2</v>
      </c>
      <c r="BR65" s="229">
        <v>0</v>
      </c>
      <c r="BS65" s="964">
        <v>0.186</v>
      </c>
      <c r="BT65" s="964">
        <f t="shared" si="4"/>
        <v>2.0000000000000018E-2</v>
      </c>
      <c r="BU65" s="759">
        <f t="shared" si="5"/>
        <v>0.1204819277108435</v>
      </c>
      <c r="BV65" s="973">
        <v>1.359</v>
      </c>
      <c r="BW65" s="974">
        <f t="shared" si="6"/>
        <v>8.4999999999999964E-2</v>
      </c>
      <c r="BX65" s="631">
        <f t="shared" si="7"/>
        <v>6.6718995290423827E-2</v>
      </c>
      <c r="BY65" s="223">
        <v>0</v>
      </c>
      <c r="BZ65" s="223">
        <v>0</v>
      </c>
      <c r="CA65" s="723">
        <f t="shared" si="8"/>
        <v>0</v>
      </c>
      <c r="CB65" s="631" t="e">
        <f t="shared" si="9"/>
        <v>#DIV/0!</v>
      </c>
      <c r="CC65" s="223">
        <v>4.5999999999999999E-2</v>
      </c>
      <c r="CD65" s="723">
        <f t="shared" si="10"/>
        <v>-2.3000000000000007E-2</v>
      </c>
      <c r="CE65" s="631">
        <f t="shared" si="11"/>
        <v>-0.33333333333333343</v>
      </c>
      <c r="CF65" s="223">
        <v>4.5999999999999999E-2</v>
      </c>
      <c r="CG65" s="723">
        <f t="shared" si="12"/>
        <v>-2.3000000000000007E-2</v>
      </c>
      <c r="CH65" s="631">
        <f t="shared" si="13"/>
        <v>-0.33333333333333343</v>
      </c>
      <c r="CI65" s="223">
        <v>1.405</v>
      </c>
      <c r="CJ65" s="723">
        <f t="shared" si="14"/>
        <v>6.2000000000000055E-2</v>
      </c>
      <c r="CK65" s="631">
        <f t="shared" si="15"/>
        <v>4.6165301563663483E-2</v>
      </c>
      <c r="CL65" s="223">
        <v>0.224</v>
      </c>
      <c r="CM65" s="723">
        <f t="shared" si="16"/>
        <v>1.100000000000001E-2</v>
      </c>
      <c r="CN65" s="631">
        <f t="shared" si="17"/>
        <v>5.1643192488262955E-2</v>
      </c>
      <c r="CO65" s="223">
        <v>0.35899999999999999</v>
      </c>
      <c r="CP65" s="723">
        <f t="shared" si="18"/>
        <v>3.0999999999999972E-2</v>
      </c>
      <c r="CQ65" s="631">
        <f t="shared" si="19"/>
        <v>9.4512195121951137E-2</v>
      </c>
      <c r="CR65" s="223">
        <v>0.439</v>
      </c>
      <c r="CS65" s="723">
        <f t="shared" si="20"/>
        <v>2.7000000000000024E-2</v>
      </c>
      <c r="CT65" s="631">
        <f t="shared" si="21"/>
        <v>6.553398058252434E-2</v>
      </c>
      <c r="CU65" s="223">
        <v>1.022</v>
      </c>
      <c r="CV65" s="723">
        <f t="shared" si="22"/>
        <v>6.899999999999995E-2</v>
      </c>
      <c r="CW65" s="631">
        <f t="shared" si="23"/>
        <v>7.2402938090241287E-2</v>
      </c>
      <c r="CX65" s="223">
        <v>2.427</v>
      </c>
      <c r="CY65" s="723">
        <f t="shared" si="44"/>
        <v>0.13099999999999978</v>
      </c>
      <c r="CZ65" s="631">
        <f t="shared" si="45"/>
        <v>5.705574912891976E-2</v>
      </c>
      <c r="DA65" s="223">
        <v>0.47299999999999998</v>
      </c>
      <c r="DB65" s="723">
        <f t="shared" si="26"/>
        <v>-2.8000000000000025E-2</v>
      </c>
      <c r="DC65" s="631">
        <f t="shared" si="27"/>
        <v>-5.5888223552894259E-2</v>
      </c>
      <c r="DD65" s="223">
        <v>0.35</v>
      </c>
      <c r="DE65" s="723">
        <f t="shared" si="28"/>
        <v>-3.8000000000000034E-2</v>
      </c>
      <c r="DF65" s="631">
        <f t="shared" si="29"/>
        <v>-9.7938144329896989E-2</v>
      </c>
      <c r="DG65" s="223">
        <v>0.29399999999999998</v>
      </c>
      <c r="DH65" s="723">
        <f t="shared" si="30"/>
        <v>1.0000000000000009E-2</v>
      </c>
      <c r="DI65" s="631">
        <f t="shared" si="31"/>
        <v>3.5211267605633839E-2</v>
      </c>
      <c r="DJ65" s="285">
        <v>1.117</v>
      </c>
      <c r="DK65" s="723">
        <f t="shared" si="32"/>
        <v>-5.600000000000005E-2</v>
      </c>
      <c r="DL65" s="631">
        <f t="shared" si="33"/>
        <v>-4.7740835464620671E-2</v>
      </c>
      <c r="DM65" s="223">
        <v>0.182</v>
      </c>
      <c r="DN65" s="723">
        <f t="shared" si="34"/>
        <v>3.1E-2</v>
      </c>
      <c r="DO65" s="631">
        <f t="shared" si="35"/>
        <v>0.20529801324503311</v>
      </c>
      <c r="DP65" s="223">
        <v>4.3999999999999997E-2</v>
      </c>
      <c r="DQ65" s="723">
        <f t="shared" si="36"/>
        <v>8.9999999999999941E-3</v>
      </c>
      <c r="DR65" s="631">
        <f t="shared" si="37"/>
        <v>0.25714285714285695</v>
      </c>
      <c r="DS65" s="223">
        <v>0</v>
      </c>
      <c r="DT65" s="723">
        <f t="shared" si="38"/>
        <v>0</v>
      </c>
      <c r="DU65" s="631" t="e">
        <f t="shared" si="39"/>
        <v>#DIV/0!</v>
      </c>
      <c r="DV65" s="223">
        <v>0.22599999999999998</v>
      </c>
      <c r="DW65" s="723">
        <f t="shared" si="40"/>
        <v>3.999999999999998E-2</v>
      </c>
      <c r="DX65" s="631">
        <f t="shared" si="41"/>
        <v>0.21505376344086011</v>
      </c>
      <c r="DY65" s="223">
        <v>1.343</v>
      </c>
      <c r="DZ65" s="723">
        <f t="shared" si="42"/>
        <v>-1.6000000000000014E-2</v>
      </c>
      <c r="EA65" s="631">
        <f t="shared" si="43"/>
        <v>-1.1773362766740261E-2</v>
      </c>
    </row>
    <row r="66" spans="1:131" x14ac:dyDescent="0.25">
      <c r="A66" s="59" t="s">
        <v>69</v>
      </c>
      <c r="B66" s="271">
        <v>34.6</v>
      </c>
      <c r="C66" s="736">
        <v>5.3869999999999996</v>
      </c>
      <c r="D66" s="737">
        <v>4.516</v>
      </c>
      <c r="E66" s="738">
        <v>3.3769999999999998</v>
      </c>
      <c r="F66" s="738">
        <v>13.279999999999998</v>
      </c>
      <c r="G66" s="736">
        <v>2.2309999999999999</v>
      </c>
      <c r="H66" s="737">
        <v>1.135</v>
      </c>
      <c r="I66" s="738">
        <v>0</v>
      </c>
      <c r="J66" s="738">
        <v>3.3659999999999997</v>
      </c>
      <c r="K66" s="223">
        <v>16.645999999999997</v>
      </c>
      <c r="L66" s="736"/>
      <c r="M66" s="737"/>
      <c r="N66" s="738"/>
      <c r="O66" s="737">
        <v>0</v>
      </c>
      <c r="P66" s="223">
        <v>16.645999999999997</v>
      </c>
      <c r="Q66" s="736">
        <v>2.4790000000000001</v>
      </c>
      <c r="R66" s="737">
        <v>0</v>
      </c>
      <c r="S66" s="197">
        <v>0</v>
      </c>
      <c r="T66" s="737">
        <v>2.4790000000000001</v>
      </c>
      <c r="U66" s="223">
        <v>19.124999999999996</v>
      </c>
      <c r="V66" s="736">
        <v>5.4790000000000001</v>
      </c>
      <c r="W66" s="737">
        <v>4.3369999999999997</v>
      </c>
      <c r="X66" s="738">
        <v>3.9820000000000002</v>
      </c>
      <c r="Y66" s="738">
        <v>13.797999999999998</v>
      </c>
      <c r="Z66" s="736">
        <v>2.6349999999999998</v>
      </c>
      <c r="AA66" s="737">
        <v>1.2090000000000001</v>
      </c>
      <c r="AB66" s="738">
        <v>0</v>
      </c>
      <c r="AC66" s="738">
        <v>3.8439999999999999</v>
      </c>
      <c r="AD66" s="223">
        <v>17.641999999999999</v>
      </c>
      <c r="AE66" s="736"/>
      <c r="AF66" s="737"/>
      <c r="AG66" s="738"/>
      <c r="AH66" s="737">
        <v>0</v>
      </c>
      <c r="AI66" s="223">
        <v>17.641999999999999</v>
      </c>
      <c r="AJ66" s="736">
        <v>2.1840000000000002</v>
      </c>
      <c r="AK66" s="737">
        <v>3.41</v>
      </c>
      <c r="AL66" s="738">
        <v>0</v>
      </c>
      <c r="AM66" s="737">
        <v>5.5940000000000003</v>
      </c>
      <c r="AN66" s="223">
        <v>23.236000000000001</v>
      </c>
      <c r="AO66" s="736">
        <v>4.6319999999999997</v>
      </c>
      <c r="AP66" s="737">
        <v>3.8330000000000002</v>
      </c>
      <c r="AQ66" s="738">
        <v>3.1360000000000001</v>
      </c>
      <c r="AR66" s="738">
        <v>11.600999999999999</v>
      </c>
      <c r="AS66" s="736">
        <v>1.881</v>
      </c>
      <c r="AT66" s="737">
        <v>0.73699999999999999</v>
      </c>
      <c r="AU66" s="738">
        <v>0</v>
      </c>
      <c r="AV66" s="738">
        <v>2.6179999999999999</v>
      </c>
      <c r="AW66" s="223">
        <v>14.218999999999999</v>
      </c>
      <c r="AX66" s="736"/>
      <c r="AY66" s="737"/>
      <c r="AZ66" s="738">
        <v>0.60099999999999998</v>
      </c>
      <c r="BA66" s="737">
        <v>0.60099999999999998</v>
      </c>
      <c r="BB66" s="223">
        <v>14.82</v>
      </c>
      <c r="BC66" s="736">
        <v>1.5960000000000001</v>
      </c>
      <c r="BD66" s="741">
        <v>2.504</v>
      </c>
      <c r="BE66" s="738">
        <v>2.94</v>
      </c>
      <c r="BF66" s="738">
        <v>7.0399999999999991</v>
      </c>
      <c r="BG66" s="738">
        <f t="shared" si="0"/>
        <v>1.4459999999999988</v>
      </c>
      <c r="BH66" s="631">
        <f t="shared" si="1"/>
        <v>0.25849124061494438</v>
      </c>
      <c r="BI66" s="738">
        <v>21.86</v>
      </c>
      <c r="BJ66" s="670">
        <f t="shared" si="2"/>
        <v>-1.3760000000000012</v>
      </c>
      <c r="BK66" s="631">
        <f t="shared" si="3"/>
        <v>-5.9218454122912774E-2</v>
      </c>
      <c r="BL66" s="43">
        <v>3.6709999999999998</v>
      </c>
      <c r="BM66" s="228">
        <v>3.5190000000000001</v>
      </c>
      <c r="BN66" s="229">
        <v>2.452</v>
      </c>
      <c r="BO66" s="855">
        <v>9.6419999999999995</v>
      </c>
      <c r="BP66" s="736">
        <v>1.3120000000000001</v>
      </c>
      <c r="BQ66" s="745">
        <v>0.83399999999999996</v>
      </c>
      <c r="BR66" s="229">
        <v>0</v>
      </c>
      <c r="BS66" s="964">
        <v>2.1459999999999999</v>
      </c>
      <c r="BT66" s="964">
        <f t="shared" si="4"/>
        <v>-0.47199999999999998</v>
      </c>
      <c r="BU66" s="759">
        <f t="shared" si="5"/>
        <v>-0.18029029793735676</v>
      </c>
      <c r="BV66" s="973">
        <v>11.788</v>
      </c>
      <c r="BW66" s="974">
        <f t="shared" si="6"/>
        <v>-2.4309999999999992</v>
      </c>
      <c r="BX66" s="631">
        <f t="shared" si="7"/>
        <v>-0.17096842253323014</v>
      </c>
      <c r="BY66" s="223">
        <v>0</v>
      </c>
      <c r="BZ66" s="223">
        <v>0</v>
      </c>
      <c r="CA66" s="723">
        <f t="shared" si="8"/>
        <v>0</v>
      </c>
      <c r="CB66" s="631" t="e">
        <f t="shared" si="9"/>
        <v>#DIV/0!</v>
      </c>
      <c r="CC66" s="223">
        <v>0.85699999999999998</v>
      </c>
      <c r="CD66" s="723">
        <f t="shared" si="10"/>
        <v>0.25600000000000001</v>
      </c>
      <c r="CE66" s="631">
        <f t="shared" si="11"/>
        <v>0.42595673876871881</v>
      </c>
      <c r="CF66" s="223">
        <v>0.85699999999999998</v>
      </c>
      <c r="CG66" s="723">
        <f t="shared" si="12"/>
        <v>0.25600000000000001</v>
      </c>
      <c r="CH66" s="631">
        <f t="shared" si="13"/>
        <v>0.42595673876871881</v>
      </c>
      <c r="CI66" s="223">
        <v>12.645</v>
      </c>
      <c r="CJ66" s="723">
        <f t="shared" si="14"/>
        <v>-2.1750000000000007</v>
      </c>
      <c r="CK66" s="631">
        <f t="shared" si="15"/>
        <v>-0.14676113360323892</v>
      </c>
      <c r="CL66" s="223">
        <v>1.9610000000000001</v>
      </c>
      <c r="CM66" s="723">
        <f t="shared" si="16"/>
        <v>0.36499999999999999</v>
      </c>
      <c r="CN66" s="631">
        <f t="shared" si="17"/>
        <v>0.22869674185463656</v>
      </c>
      <c r="CO66" s="223">
        <v>2.996</v>
      </c>
      <c r="CP66" s="723">
        <f t="shared" si="18"/>
        <v>0.49199999999999999</v>
      </c>
      <c r="CQ66" s="631">
        <f t="shared" si="19"/>
        <v>0.19648562300319489</v>
      </c>
      <c r="CR66" s="223">
        <v>3.6509999999999998</v>
      </c>
      <c r="CS66" s="723">
        <f t="shared" si="20"/>
        <v>0.71099999999999985</v>
      </c>
      <c r="CT66" s="631">
        <f t="shared" si="21"/>
        <v>0.24183673469387751</v>
      </c>
      <c r="CU66" s="223">
        <v>8.6080000000000005</v>
      </c>
      <c r="CV66" s="723">
        <f t="shared" si="22"/>
        <v>1.5680000000000014</v>
      </c>
      <c r="CW66" s="631">
        <f t="shared" si="23"/>
        <v>0.22272727272727294</v>
      </c>
      <c r="CX66" s="223">
        <v>21.253</v>
      </c>
      <c r="CY66" s="723">
        <f t="shared" si="44"/>
        <v>-0.60699999999999932</v>
      </c>
      <c r="CZ66" s="631">
        <f t="shared" si="45"/>
        <v>-2.7767612076852667E-2</v>
      </c>
      <c r="DA66" s="223">
        <v>3.6819999999999999</v>
      </c>
      <c r="DB66" s="723">
        <f t="shared" si="26"/>
        <v>1.1000000000000121E-2</v>
      </c>
      <c r="DC66" s="631">
        <f t="shared" si="27"/>
        <v>2.9964587305911527E-3</v>
      </c>
      <c r="DD66" s="223">
        <v>2.875</v>
      </c>
      <c r="DE66" s="723">
        <f t="shared" si="28"/>
        <v>-0.64400000000000013</v>
      </c>
      <c r="DF66" s="631">
        <f t="shared" si="29"/>
        <v>-0.18300653594771243</v>
      </c>
      <c r="DG66" s="223">
        <v>2.524</v>
      </c>
      <c r="DH66" s="723">
        <f t="shared" si="30"/>
        <v>7.2000000000000064E-2</v>
      </c>
      <c r="DI66" s="631">
        <f t="shared" si="31"/>
        <v>2.9363784665579144E-2</v>
      </c>
      <c r="DJ66" s="285">
        <v>9.0809999999999995</v>
      </c>
      <c r="DK66" s="723">
        <f t="shared" si="32"/>
        <v>-0.56099999999999994</v>
      </c>
      <c r="DL66" s="631">
        <f t="shared" si="33"/>
        <v>-5.8182949595519597E-2</v>
      </c>
      <c r="DM66" s="223">
        <v>1.8080000000000001</v>
      </c>
      <c r="DN66" s="723">
        <f t="shared" si="34"/>
        <v>0.496</v>
      </c>
      <c r="DO66" s="631">
        <f t="shared" si="35"/>
        <v>0.37804878048780488</v>
      </c>
      <c r="DP66" s="223">
        <v>0.94399999999999995</v>
      </c>
      <c r="DQ66" s="723">
        <f t="shared" si="36"/>
        <v>0.10999999999999999</v>
      </c>
      <c r="DR66" s="631">
        <f t="shared" si="37"/>
        <v>0.13189448441247001</v>
      </c>
      <c r="DS66" s="223">
        <v>0</v>
      </c>
      <c r="DT66" s="723">
        <f t="shared" si="38"/>
        <v>0</v>
      </c>
      <c r="DU66" s="631" t="e">
        <f t="shared" si="39"/>
        <v>#DIV/0!</v>
      </c>
      <c r="DV66" s="223">
        <v>2.7519999999999998</v>
      </c>
      <c r="DW66" s="723">
        <f t="shared" si="40"/>
        <v>0.60599999999999987</v>
      </c>
      <c r="DX66" s="631">
        <f t="shared" si="41"/>
        <v>0.28238583410997198</v>
      </c>
      <c r="DY66" s="223">
        <v>11.832999999999998</v>
      </c>
      <c r="DZ66" s="723">
        <f t="shared" si="42"/>
        <v>4.4999999999998153E-2</v>
      </c>
      <c r="EA66" s="631">
        <f t="shared" si="43"/>
        <v>3.8174414658973662E-3</v>
      </c>
    </row>
    <row r="67" spans="1:131" x14ac:dyDescent="0.25">
      <c r="A67" s="59" t="s">
        <v>53</v>
      </c>
      <c r="B67" s="284">
        <v>118.5</v>
      </c>
      <c r="C67" s="43">
        <v>14.541</v>
      </c>
      <c r="D67" s="741">
        <v>13.31</v>
      </c>
      <c r="E67" s="743">
        <v>34.561999999999998</v>
      </c>
      <c r="F67" s="743">
        <v>62.412999999999997</v>
      </c>
      <c r="G67" s="43">
        <v>10.928000000000001</v>
      </c>
      <c r="H67" s="741">
        <v>6.5449999999999999</v>
      </c>
      <c r="I67" s="743">
        <v>1.39</v>
      </c>
      <c r="J67" s="743">
        <v>18.863</v>
      </c>
      <c r="K67" s="141">
        <v>81.275999999999996</v>
      </c>
      <c r="L67" s="43">
        <v>0</v>
      </c>
      <c r="M67" s="741">
        <v>0</v>
      </c>
      <c r="N67" s="743">
        <v>4.2350000000000003</v>
      </c>
      <c r="O67" s="737">
        <v>4.2350000000000003</v>
      </c>
      <c r="P67" s="141">
        <v>85.510999999999996</v>
      </c>
      <c r="Q67" s="43">
        <v>9.8559999999999999</v>
      </c>
      <c r="R67" s="741">
        <v>13.438000000000001</v>
      </c>
      <c r="S67" s="743">
        <v>16.352</v>
      </c>
      <c r="T67" s="741">
        <v>39.646000000000001</v>
      </c>
      <c r="U67" s="141">
        <v>125.157</v>
      </c>
      <c r="V67" s="43">
        <v>15.771000000000001</v>
      </c>
      <c r="W67" s="741">
        <v>14.721</v>
      </c>
      <c r="X67" s="743">
        <v>13.297000000000001</v>
      </c>
      <c r="Y67" s="743">
        <v>43.789000000000001</v>
      </c>
      <c r="Z67" s="43">
        <v>10.476000000000001</v>
      </c>
      <c r="AA67" s="741">
        <v>5.9189999999999996</v>
      </c>
      <c r="AB67" s="743">
        <v>1.0449999999999999</v>
      </c>
      <c r="AC67" s="743">
        <v>17.439999999999998</v>
      </c>
      <c r="AD67" s="141">
        <v>61.228999999999999</v>
      </c>
      <c r="AE67" s="43">
        <v>0</v>
      </c>
      <c r="AF67" s="741">
        <v>0</v>
      </c>
      <c r="AG67" s="743">
        <v>5.0060000000000002</v>
      </c>
      <c r="AH67" s="737">
        <v>5.0060000000000002</v>
      </c>
      <c r="AI67" s="141">
        <v>66.234999999999999</v>
      </c>
      <c r="AJ67" s="43">
        <v>9.6530000000000005</v>
      </c>
      <c r="AK67" s="741">
        <v>13.847</v>
      </c>
      <c r="AL67" s="743">
        <v>15.04</v>
      </c>
      <c r="AM67" s="741">
        <v>38.54</v>
      </c>
      <c r="AN67" s="141">
        <v>104.77500000000001</v>
      </c>
      <c r="AO67" s="43">
        <v>16.838999999999999</v>
      </c>
      <c r="AP67" s="741">
        <v>15.391</v>
      </c>
      <c r="AQ67" s="743">
        <v>13.9</v>
      </c>
      <c r="AR67" s="738">
        <v>46.129999999999995</v>
      </c>
      <c r="AS67" s="43">
        <v>9.7159999999999993</v>
      </c>
      <c r="AT67" s="741">
        <v>5.9279999999999999</v>
      </c>
      <c r="AU67" s="743">
        <v>1.3879999999999999</v>
      </c>
      <c r="AV67" s="743">
        <v>17.031999999999996</v>
      </c>
      <c r="AW67" s="141">
        <v>63.161999999999992</v>
      </c>
      <c r="AX67" s="43">
        <v>2.5000000000000001E-2</v>
      </c>
      <c r="AY67" s="741">
        <v>6.6000000000000003E-2</v>
      </c>
      <c r="AZ67" s="743">
        <v>5.7859999999999996</v>
      </c>
      <c r="BA67" s="737">
        <v>5.8769999999999998</v>
      </c>
      <c r="BB67" s="141">
        <v>69.038999999999987</v>
      </c>
      <c r="BC67" s="43">
        <v>9.2460000000000004</v>
      </c>
      <c r="BD67" s="741">
        <v>12.458</v>
      </c>
      <c r="BE67" s="743">
        <v>12.836</v>
      </c>
      <c r="BF67" s="743">
        <v>34.54</v>
      </c>
      <c r="BG67" s="743">
        <f t="shared" si="0"/>
        <v>-4</v>
      </c>
      <c r="BH67" s="595">
        <f t="shared" si="1"/>
        <v>-0.10378827192527244</v>
      </c>
      <c r="BI67" s="743">
        <v>103.57899999999998</v>
      </c>
      <c r="BJ67" s="673">
        <f t="shared" si="2"/>
        <v>-1.1960000000000264</v>
      </c>
      <c r="BK67" s="595">
        <f t="shared" si="3"/>
        <v>-1.141493676926773E-2</v>
      </c>
      <c r="BL67" s="43">
        <v>14.827</v>
      </c>
      <c r="BM67" s="741">
        <v>14.028</v>
      </c>
      <c r="BN67" s="743">
        <v>10.206</v>
      </c>
      <c r="BO67" s="286">
        <v>39.061</v>
      </c>
      <c r="BP67" s="43">
        <v>8.5739999999999998</v>
      </c>
      <c r="BQ67" s="741">
        <v>5.6120000000000001</v>
      </c>
      <c r="BR67" s="743">
        <v>1.927</v>
      </c>
      <c r="BS67" s="966">
        <v>16.113</v>
      </c>
      <c r="BT67" s="966">
        <f t="shared" si="4"/>
        <v>-0.91899999999999693</v>
      </c>
      <c r="BU67" s="534">
        <f t="shared" si="5"/>
        <v>-5.3957256928135106E-2</v>
      </c>
      <c r="BV67" s="977">
        <v>55.173999999999999</v>
      </c>
      <c r="BW67" s="978">
        <f t="shared" si="6"/>
        <v>-7.9879999999999924</v>
      </c>
      <c r="BX67" s="595">
        <f t="shared" si="7"/>
        <v>-0.12646844621766243</v>
      </c>
      <c r="BY67" s="141">
        <v>2.1000000000000001E-2</v>
      </c>
      <c r="BZ67" s="141">
        <v>0.157</v>
      </c>
      <c r="CA67" s="726">
        <f t="shared" si="8"/>
        <v>9.0999999999999998E-2</v>
      </c>
      <c r="CB67" s="595">
        <f t="shared" si="9"/>
        <v>1.3787878787878787</v>
      </c>
      <c r="CC67" s="141">
        <v>3.8919999999999999</v>
      </c>
      <c r="CD67" s="726">
        <f t="shared" si="10"/>
        <v>-1.8939999999999997</v>
      </c>
      <c r="CE67" s="595">
        <f t="shared" si="11"/>
        <v>-0.32734185966125129</v>
      </c>
      <c r="CF67" s="141">
        <v>4.07</v>
      </c>
      <c r="CG67" s="726">
        <f t="shared" si="12"/>
        <v>-1.8069999999999995</v>
      </c>
      <c r="CH67" s="595">
        <f t="shared" si="13"/>
        <v>-0.30746979751573927</v>
      </c>
      <c r="CI67" s="141">
        <v>59.244</v>
      </c>
      <c r="CJ67" s="726">
        <f t="shared" si="14"/>
        <v>-9.7949999999999875</v>
      </c>
      <c r="CK67" s="595">
        <f t="shared" si="15"/>
        <v>-0.14187633076956488</v>
      </c>
      <c r="CL67" s="141">
        <v>7.3550000000000004</v>
      </c>
      <c r="CM67" s="726">
        <f t="shared" si="16"/>
        <v>-1.891</v>
      </c>
      <c r="CN67" s="595">
        <f t="shared" si="17"/>
        <v>-0.20452087389141249</v>
      </c>
      <c r="CO67" s="141">
        <v>12.523</v>
      </c>
      <c r="CP67" s="726">
        <f t="shared" si="18"/>
        <v>6.4999999999999503E-2</v>
      </c>
      <c r="CQ67" s="595">
        <f t="shared" si="19"/>
        <v>5.2175309038368523E-3</v>
      </c>
      <c r="CR67" s="141">
        <v>15.097</v>
      </c>
      <c r="CS67" s="726">
        <f t="shared" si="20"/>
        <v>2.2609999999999992</v>
      </c>
      <c r="CT67" s="595">
        <f t="shared" si="21"/>
        <v>0.17614521657837326</v>
      </c>
      <c r="CU67" s="141">
        <v>34.975000000000001</v>
      </c>
      <c r="CV67" s="726">
        <f t="shared" si="22"/>
        <v>0.43500000000000227</v>
      </c>
      <c r="CW67" s="595">
        <f t="shared" si="23"/>
        <v>1.2594093804284954E-2</v>
      </c>
      <c r="CX67" s="141">
        <v>94.218999999999994</v>
      </c>
      <c r="CY67" s="726">
        <f t="shared" si="44"/>
        <v>-9.3599999999999852</v>
      </c>
      <c r="CZ67" s="595">
        <f t="shared" si="45"/>
        <v>-9.0365807740951223E-2</v>
      </c>
      <c r="DA67" s="141">
        <v>14.455</v>
      </c>
      <c r="DB67" s="726">
        <f t="shared" si="26"/>
        <v>-0.37199999999999989</v>
      </c>
      <c r="DC67" s="595">
        <f t="shared" si="27"/>
        <v>-2.5089363998111545E-2</v>
      </c>
      <c r="DD67" s="141">
        <v>14.67</v>
      </c>
      <c r="DE67" s="726">
        <f t="shared" si="28"/>
        <v>0.64199999999999946</v>
      </c>
      <c r="DF67" s="595">
        <f t="shared" si="29"/>
        <v>4.5765611633875068E-2</v>
      </c>
      <c r="DG67" s="141">
        <v>12.973000000000001</v>
      </c>
      <c r="DH67" s="726">
        <f t="shared" si="30"/>
        <v>2.7670000000000012</v>
      </c>
      <c r="DI67" s="595">
        <f t="shared" si="31"/>
        <v>0.27111503037428974</v>
      </c>
      <c r="DJ67" s="716">
        <v>42.097999999999999</v>
      </c>
      <c r="DK67" s="726">
        <f t="shared" si="32"/>
        <v>3.036999999999999</v>
      </c>
      <c r="DL67" s="595">
        <f t="shared" si="33"/>
        <v>7.7750185607127292E-2</v>
      </c>
      <c r="DM67" s="141">
        <v>10.831</v>
      </c>
      <c r="DN67" s="726">
        <f t="shared" si="34"/>
        <v>2.2569999999999997</v>
      </c>
      <c r="DO67" s="595">
        <f t="shared" si="35"/>
        <v>0.26323769535805924</v>
      </c>
      <c r="DP67" s="141">
        <v>7.2060000000000004</v>
      </c>
      <c r="DQ67" s="726">
        <f t="shared" si="36"/>
        <v>1.5940000000000003</v>
      </c>
      <c r="DR67" s="595">
        <f t="shared" si="37"/>
        <v>0.28403421240199578</v>
      </c>
      <c r="DS67" s="141">
        <v>1.5189999999999999</v>
      </c>
      <c r="DT67" s="726">
        <f t="shared" si="38"/>
        <v>-0.40800000000000014</v>
      </c>
      <c r="DU67" s="595">
        <f t="shared" si="39"/>
        <v>-0.21172807472755586</v>
      </c>
      <c r="DV67" s="141">
        <v>19.555999999999997</v>
      </c>
      <c r="DW67" s="726">
        <f t="shared" si="40"/>
        <v>3.4429999999999978</v>
      </c>
      <c r="DX67" s="595">
        <f t="shared" si="41"/>
        <v>0.21367839632594787</v>
      </c>
      <c r="DY67" s="141">
        <v>61.653999999999996</v>
      </c>
      <c r="DZ67" s="726">
        <f t="shared" si="42"/>
        <v>6.4799999999999969</v>
      </c>
      <c r="EA67" s="595">
        <f t="shared" si="43"/>
        <v>0.11744662340957691</v>
      </c>
    </row>
    <row r="68" spans="1:131" x14ac:dyDescent="0.25">
      <c r="A68" s="59" t="s">
        <v>98</v>
      </c>
      <c r="B68" s="72"/>
      <c r="C68" s="736">
        <v>11.301</v>
      </c>
      <c r="D68" s="737">
        <v>10.509</v>
      </c>
      <c r="E68" s="738">
        <v>31.922999999999998</v>
      </c>
      <c r="F68" s="738">
        <v>53.733000000000004</v>
      </c>
      <c r="G68" s="736">
        <v>8.8450000000000006</v>
      </c>
      <c r="H68" s="737">
        <v>5.3289999999999997</v>
      </c>
      <c r="I68" s="738">
        <v>1.3420000000000001</v>
      </c>
      <c r="J68" s="738">
        <v>15.516</v>
      </c>
      <c r="K68" s="223">
        <v>69.249000000000009</v>
      </c>
      <c r="L68" s="736">
        <v>0</v>
      </c>
      <c r="M68" s="737">
        <v>0</v>
      </c>
      <c r="N68" s="738">
        <v>3.145</v>
      </c>
      <c r="O68" s="737">
        <v>3.145</v>
      </c>
      <c r="P68" s="223">
        <v>72.394000000000005</v>
      </c>
      <c r="Q68" s="736">
        <v>7.9249999999999998</v>
      </c>
      <c r="R68" s="737">
        <v>10.391</v>
      </c>
      <c r="S68" s="738">
        <v>12.097</v>
      </c>
      <c r="T68" s="737">
        <v>30.413</v>
      </c>
      <c r="U68" s="223">
        <v>102.807</v>
      </c>
      <c r="V68" s="736">
        <v>11.831</v>
      </c>
      <c r="W68" s="737">
        <v>11.340999999999999</v>
      </c>
      <c r="X68" s="738">
        <v>10.138999999999999</v>
      </c>
      <c r="Y68" s="738">
        <v>33.310999999999993</v>
      </c>
      <c r="Z68" s="736">
        <v>6.1790000000000003</v>
      </c>
      <c r="AA68" s="737">
        <v>3.883</v>
      </c>
      <c r="AB68" s="738">
        <v>0.96699999999999997</v>
      </c>
      <c r="AC68" s="738">
        <v>11.029000000000002</v>
      </c>
      <c r="AD68" s="223">
        <v>44.339999999999996</v>
      </c>
      <c r="AE68" s="736"/>
      <c r="AF68" s="737"/>
      <c r="AG68" s="738">
        <v>3.6309999999999998</v>
      </c>
      <c r="AH68" s="737">
        <v>3.6309999999999998</v>
      </c>
      <c r="AI68" s="223">
        <v>47.970999999999997</v>
      </c>
      <c r="AJ68" s="736">
        <v>7.2160000000000002</v>
      </c>
      <c r="AK68" s="737">
        <v>9.7720000000000002</v>
      </c>
      <c r="AL68" s="738">
        <v>10.15</v>
      </c>
      <c r="AM68" s="737">
        <v>27.138000000000002</v>
      </c>
      <c r="AN68" s="223">
        <v>75.108999999999995</v>
      </c>
      <c r="AO68" s="736">
        <v>11.754</v>
      </c>
      <c r="AP68" s="737">
        <v>11.05</v>
      </c>
      <c r="AQ68" s="738">
        <v>10.1</v>
      </c>
      <c r="AR68" s="738">
        <v>32.904000000000003</v>
      </c>
      <c r="AS68" s="736">
        <v>7.173</v>
      </c>
      <c r="AT68" s="737">
        <v>4.4770000000000003</v>
      </c>
      <c r="AU68" s="738">
        <v>1.3220000000000001</v>
      </c>
      <c r="AV68" s="738">
        <v>12.972000000000001</v>
      </c>
      <c r="AW68" s="223">
        <v>45.876000000000005</v>
      </c>
      <c r="AX68" s="736"/>
      <c r="AY68" s="737"/>
      <c r="AZ68" s="738">
        <v>4.3079999999999998</v>
      </c>
      <c r="BA68" s="737">
        <v>4.3079999999999998</v>
      </c>
      <c r="BB68" s="223">
        <v>50.184000000000005</v>
      </c>
      <c r="BC68" s="736">
        <v>6.6669999999999998</v>
      </c>
      <c r="BD68" s="737">
        <v>8.577</v>
      </c>
      <c r="BE68" s="738">
        <v>9.2070000000000007</v>
      </c>
      <c r="BF68" s="738">
        <v>24.451000000000001</v>
      </c>
      <c r="BG68" s="738">
        <f t="shared" si="0"/>
        <v>-2.6870000000000012</v>
      </c>
      <c r="BH68" s="631">
        <f t="shared" si="1"/>
        <v>-9.9012454860343463E-2</v>
      </c>
      <c r="BI68" s="738">
        <v>74.635000000000005</v>
      </c>
      <c r="BJ68" s="670">
        <f t="shared" si="2"/>
        <v>-0.47399999999998954</v>
      </c>
      <c r="BK68" s="631">
        <f t="shared" si="3"/>
        <v>-6.3108282629244106E-3</v>
      </c>
      <c r="BL68" s="736">
        <v>11.301</v>
      </c>
      <c r="BM68" s="737">
        <v>13.087</v>
      </c>
      <c r="BN68" s="738">
        <v>9.6080000000000005</v>
      </c>
      <c r="BO68" s="286">
        <v>33.995999999999995</v>
      </c>
      <c r="BP68" s="736">
        <v>6.5780000000000003</v>
      </c>
      <c r="BQ68" s="737">
        <v>4.4080000000000004</v>
      </c>
      <c r="BR68" s="738">
        <v>1.823</v>
      </c>
      <c r="BS68" s="964">
        <v>12.809000000000001</v>
      </c>
      <c r="BT68" s="964">
        <f t="shared" si="4"/>
        <v>-0.16300000000000026</v>
      </c>
      <c r="BU68" s="759">
        <f t="shared" si="5"/>
        <v>-1.2565525747764435E-2</v>
      </c>
      <c r="BV68" s="973">
        <v>46.804999999999993</v>
      </c>
      <c r="BW68" s="974">
        <f t="shared" si="6"/>
        <v>0.92899999999998784</v>
      </c>
      <c r="BX68" s="631">
        <f t="shared" si="7"/>
        <v>2.0250239776789341E-2</v>
      </c>
      <c r="BY68" s="223">
        <v>0</v>
      </c>
      <c r="BZ68" s="223">
        <v>0</v>
      </c>
      <c r="CA68" s="723">
        <f t="shared" si="8"/>
        <v>0</v>
      </c>
      <c r="CB68" s="631" t="e">
        <f t="shared" si="9"/>
        <v>#DIV/0!</v>
      </c>
      <c r="CC68" s="223">
        <v>3.7639999999999998</v>
      </c>
      <c r="CD68" s="723">
        <f t="shared" si="10"/>
        <v>-0.54400000000000004</v>
      </c>
      <c r="CE68" s="631">
        <f t="shared" si="11"/>
        <v>-0.12627669452181989</v>
      </c>
      <c r="CF68" s="223">
        <v>3.7639999999999998</v>
      </c>
      <c r="CG68" s="723">
        <f t="shared" si="12"/>
        <v>-0.54400000000000004</v>
      </c>
      <c r="CH68" s="631">
        <f t="shared" si="13"/>
        <v>-0.12627669452181989</v>
      </c>
      <c r="CI68" s="223">
        <v>50.568999999999996</v>
      </c>
      <c r="CJ68" s="723">
        <f t="shared" si="14"/>
        <v>0.38499999999999091</v>
      </c>
      <c r="CK68" s="631">
        <f t="shared" si="15"/>
        <v>7.6717678941493478E-3</v>
      </c>
      <c r="CL68" s="223">
        <v>5.383</v>
      </c>
      <c r="CM68" s="723">
        <f t="shared" si="16"/>
        <v>-1.2839999999999998</v>
      </c>
      <c r="CN68" s="631">
        <f t="shared" si="17"/>
        <v>-0.1925903704814759</v>
      </c>
      <c r="CO68" s="223">
        <v>9.41</v>
      </c>
      <c r="CP68" s="723">
        <f t="shared" si="18"/>
        <v>0.83300000000000018</v>
      </c>
      <c r="CQ68" s="631">
        <f t="shared" si="19"/>
        <v>9.7120205199953388E-2</v>
      </c>
      <c r="CR68" s="223">
        <v>11.201000000000001</v>
      </c>
      <c r="CS68" s="723">
        <f t="shared" si="20"/>
        <v>1.9939999999999998</v>
      </c>
      <c r="CT68" s="631">
        <f t="shared" si="21"/>
        <v>0.21657434560660363</v>
      </c>
      <c r="CU68" s="223">
        <v>25.994</v>
      </c>
      <c r="CV68" s="723">
        <f t="shared" si="22"/>
        <v>1.5429999999999993</v>
      </c>
      <c r="CW68" s="631">
        <f t="shared" si="23"/>
        <v>6.3105803443621905E-2</v>
      </c>
      <c r="CX68" s="223">
        <v>76.562999999999988</v>
      </c>
      <c r="CY68" s="723">
        <f t="shared" si="44"/>
        <v>1.9279999999999831</v>
      </c>
      <c r="CZ68" s="631">
        <f t="shared" si="45"/>
        <v>2.583238427011433E-2</v>
      </c>
      <c r="DA68" s="223">
        <v>10.537000000000001</v>
      </c>
      <c r="DB68" s="723">
        <f t="shared" si="26"/>
        <v>-0.76399999999999935</v>
      </c>
      <c r="DC68" s="631">
        <f t="shared" si="27"/>
        <v>-6.7604636757808978E-2</v>
      </c>
      <c r="DD68" s="223">
        <v>11.321999999999999</v>
      </c>
      <c r="DE68" s="723">
        <f t="shared" si="28"/>
        <v>-1.7650000000000006</v>
      </c>
      <c r="DF68" s="631">
        <f t="shared" si="29"/>
        <v>-0.13486666157255295</v>
      </c>
      <c r="DG68" s="223">
        <v>9.7560000000000002</v>
      </c>
      <c r="DH68" s="723">
        <f t="shared" si="30"/>
        <v>0.14799999999999969</v>
      </c>
      <c r="DI68" s="631">
        <f t="shared" si="31"/>
        <v>1.5403830141548676E-2</v>
      </c>
      <c r="DJ68" s="285">
        <v>31.615000000000002</v>
      </c>
      <c r="DK68" s="723">
        <f t="shared" si="32"/>
        <v>-2.3809999999999931</v>
      </c>
      <c r="DL68" s="631">
        <f t="shared" si="33"/>
        <v>-7.0037651488410207E-2</v>
      </c>
      <c r="DM68" s="223">
        <v>10.41</v>
      </c>
      <c r="DN68" s="723">
        <f t="shared" si="34"/>
        <v>3.8319999999999999</v>
      </c>
      <c r="DO68" s="631">
        <f t="shared" si="35"/>
        <v>0.58254788689571291</v>
      </c>
      <c r="DP68" s="223">
        <v>7.0179999999999998</v>
      </c>
      <c r="DQ68" s="723">
        <f t="shared" si="36"/>
        <v>2.6099999999999994</v>
      </c>
      <c r="DR68" s="631">
        <f t="shared" si="37"/>
        <v>0.59210526315789458</v>
      </c>
      <c r="DS68" s="223">
        <v>1.488</v>
      </c>
      <c r="DT68" s="723">
        <f t="shared" si="38"/>
        <v>-0.33499999999999996</v>
      </c>
      <c r="DU68" s="631">
        <f t="shared" si="39"/>
        <v>-0.18376302797586394</v>
      </c>
      <c r="DV68" s="223">
        <v>18.916</v>
      </c>
      <c r="DW68" s="723">
        <f t="shared" si="40"/>
        <v>6.1069999999999993</v>
      </c>
      <c r="DX68" s="631">
        <f t="shared" si="41"/>
        <v>0.47677414318057604</v>
      </c>
      <c r="DY68" s="223">
        <v>50.531000000000006</v>
      </c>
      <c r="DZ68" s="723">
        <f t="shared" si="42"/>
        <v>3.7260000000000133</v>
      </c>
      <c r="EA68" s="631">
        <f t="shared" si="43"/>
        <v>7.9606879606879899E-2</v>
      </c>
    </row>
    <row r="69" spans="1:131" x14ac:dyDescent="0.25">
      <c r="A69" s="58" t="s">
        <v>70</v>
      </c>
      <c r="B69" s="272">
        <v>677.96400000000006</v>
      </c>
      <c r="C69" s="43">
        <v>107.764</v>
      </c>
      <c r="D69" s="741">
        <v>93.647000000000006</v>
      </c>
      <c r="E69" s="743">
        <v>75.004999999999995</v>
      </c>
      <c r="F69" s="743">
        <v>276.416</v>
      </c>
      <c r="G69" s="43">
        <v>49.31</v>
      </c>
      <c r="H69" s="741">
        <v>27.568000000000001</v>
      </c>
      <c r="I69" s="743">
        <v>3.4420000000000002</v>
      </c>
      <c r="J69" s="743">
        <v>80.319999999999993</v>
      </c>
      <c r="K69" s="141">
        <v>356.73599999999999</v>
      </c>
      <c r="L69" s="43">
        <v>1.988</v>
      </c>
      <c r="M69" s="741">
        <v>2.5779999999999998</v>
      </c>
      <c r="N69" s="743">
        <v>61.951999999999998</v>
      </c>
      <c r="O69" s="741">
        <v>66.518000000000001</v>
      </c>
      <c r="P69" s="141">
        <v>423.25400000000002</v>
      </c>
      <c r="Q69" s="43">
        <v>123.33499999999999</v>
      </c>
      <c r="R69" s="741">
        <v>182.91300000000001</v>
      </c>
      <c r="S69" s="743">
        <v>231.2</v>
      </c>
      <c r="T69" s="741">
        <v>537.44799999999998</v>
      </c>
      <c r="U69" s="141">
        <v>960.702</v>
      </c>
      <c r="V69" s="43">
        <v>245.666</v>
      </c>
      <c r="W69" s="741">
        <v>193.00700000000001</v>
      </c>
      <c r="X69" s="743">
        <v>184.886</v>
      </c>
      <c r="Y69" s="743">
        <v>623.55899999999997</v>
      </c>
      <c r="Z69" s="43">
        <v>123.99</v>
      </c>
      <c r="AA69" s="741">
        <v>71.515000000000001</v>
      </c>
      <c r="AB69" s="743">
        <v>10.292</v>
      </c>
      <c r="AC69" s="743">
        <v>205.797</v>
      </c>
      <c r="AD69" s="141">
        <v>829.35599999999999</v>
      </c>
      <c r="AE69" s="43">
        <v>5.1550000000000002</v>
      </c>
      <c r="AF69" s="741">
        <v>7.6840000000000002</v>
      </c>
      <c r="AG69" s="743">
        <v>55.177999999999997</v>
      </c>
      <c r="AH69" s="741">
        <v>68.016999999999996</v>
      </c>
      <c r="AI69" s="141">
        <v>897.37300000000005</v>
      </c>
      <c r="AJ69" s="43">
        <v>140.715</v>
      </c>
      <c r="AK69" s="741">
        <v>187.22499999999999</v>
      </c>
      <c r="AL69" s="743">
        <v>231.50399999999999</v>
      </c>
      <c r="AM69" s="741">
        <v>559.44399999999996</v>
      </c>
      <c r="AN69" s="141">
        <v>1456.817</v>
      </c>
      <c r="AO69" s="43">
        <v>259.75599999999997</v>
      </c>
      <c r="AP69" s="741">
        <v>220.95599999999999</v>
      </c>
      <c r="AQ69" s="739">
        <v>199.14699999999999</v>
      </c>
      <c r="AR69" s="738">
        <v>679.85899999999992</v>
      </c>
      <c r="AS69" s="43">
        <v>130.096</v>
      </c>
      <c r="AT69" s="741">
        <v>82.67</v>
      </c>
      <c r="AU69" s="743">
        <v>11.377000000000001</v>
      </c>
      <c r="AV69" s="743">
        <v>224.14300000000003</v>
      </c>
      <c r="AW69" s="141">
        <v>904.00199999999995</v>
      </c>
      <c r="AX69" s="43">
        <v>2.9060000000000001</v>
      </c>
      <c r="AY69" s="741">
        <v>3.79</v>
      </c>
      <c r="AZ69" s="739">
        <v>59.109000000000002</v>
      </c>
      <c r="BA69" s="741">
        <v>65.805000000000007</v>
      </c>
      <c r="BB69" s="141">
        <v>923.59199999999998</v>
      </c>
      <c r="BC69" s="43">
        <v>115.34399999999999</v>
      </c>
      <c r="BD69" s="741">
        <v>160.30799999999999</v>
      </c>
      <c r="BE69" s="743">
        <v>194.90100000000001</v>
      </c>
      <c r="BF69" s="743">
        <v>470.553</v>
      </c>
      <c r="BG69" s="743">
        <f t="shared" ref="BG69" si="46">BF69-AM69</f>
        <v>-88.890999999999963</v>
      </c>
      <c r="BH69" s="595">
        <f t="shared" ref="BH69" si="47">BG69/AM69</f>
        <v>-0.15889168531613526</v>
      </c>
      <c r="BI69" s="743">
        <v>1388.94</v>
      </c>
      <c r="BJ69" s="673">
        <f t="shared" ref="BJ69" si="48">BI69-AN69</f>
        <v>-67.876999999999953</v>
      </c>
      <c r="BK69" s="595">
        <f t="shared" ref="BK69" si="49">BJ69/AN69</f>
        <v>-4.6592674302949479E-2</v>
      </c>
      <c r="BL69" s="43">
        <v>231.595</v>
      </c>
      <c r="BM69" s="741">
        <v>185.983</v>
      </c>
      <c r="BN69" s="739">
        <v>156.577</v>
      </c>
      <c r="BO69" s="286">
        <v>574.15499999999997</v>
      </c>
      <c r="BP69" s="43">
        <v>138.298</v>
      </c>
      <c r="BQ69" s="43">
        <v>82.334000000000003</v>
      </c>
      <c r="BR69" s="739">
        <v>8.7089999999999996</v>
      </c>
      <c r="BS69" s="966">
        <v>229.34100000000001</v>
      </c>
      <c r="BT69" s="966">
        <f t="shared" ref="BT69" si="50">BS69-AV69</f>
        <v>5.1979999999999791</v>
      </c>
      <c r="BU69" s="534">
        <f t="shared" ref="BU69" si="51">BT69/AV69</f>
        <v>2.3190552459813506E-2</v>
      </c>
      <c r="BV69" s="977">
        <v>803.49599999999998</v>
      </c>
      <c r="BW69" s="978">
        <f t="shared" ref="BW69" si="52">BV69-AW69</f>
        <v>-100.50599999999997</v>
      </c>
      <c r="BX69" s="595">
        <f t="shared" ref="BX69" si="53">BW69/AW69</f>
        <v>-0.11117895756867792</v>
      </c>
      <c r="BY69" s="141">
        <v>3.1869999999999998</v>
      </c>
      <c r="BZ69" s="141">
        <v>4.3760000000000003</v>
      </c>
      <c r="CA69" s="726">
        <f t="shared" ref="CA69" si="54">BZ69-AY69</f>
        <v>0.5860000000000003</v>
      </c>
      <c r="CB69" s="595">
        <f t="shared" ref="CB69" si="55">CA69/AY69</f>
        <v>0.1546174142480212</v>
      </c>
      <c r="CC69" s="141">
        <v>60.790999999999997</v>
      </c>
      <c r="CD69" s="726">
        <f t="shared" ref="CD69" si="56">CC69-AZ69</f>
        <v>1.6819999999999951</v>
      </c>
      <c r="CE69" s="595">
        <f t="shared" ref="CE69" si="57">CD69/AZ69</f>
        <v>2.8455903500312896E-2</v>
      </c>
      <c r="CF69" s="141">
        <v>68.353999999999999</v>
      </c>
      <c r="CG69" s="726">
        <f t="shared" ref="CG69" si="58">CF69-BA69</f>
        <v>2.5489999999999924</v>
      </c>
      <c r="CH69" s="595">
        <f t="shared" ref="CH69" si="59">CG69/BA69</f>
        <v>3.8735658384621112E-2</v>
      </c>
      <c r="CI69" s="141">
        <v>871.85</v>
      </c>
      <c r="CJ69" s="726">
        <f t="shared" ref="CJ69" si="60">CI69-BB69</f>
        <v>-51.741999999999962</v>
      </c>
      <c r="CK69" s="595">
        <f t="shared" ref="CK69" si="61">CJ69/BB69</f>
        <v>-5.6022572737745628E-2</v>
      </c>
      <c r="CL69" s="141">
        <v>128.30500000000001</v>
      </c>
      <c r="CM69" s="726">
        <f t="shared" ref="CM69" si="62">CL69-BC69</f>
        <v>12.961000000000013</v>
      </c>
      <c r="CN69" s="595">
        <f t="shared" ref="CN69" si="63">CM69/BC69</f>
        <v>0.11236822028020542</v>
      </c>
      <c r="CO69" s="141">
        <v>182.06200000000001</v>
      </c>
      <c r="CP69" s="726">
        <f t="shared" ref="CP69" si="64">CO69-BD69</f>
        <v>21.754000000000019</v>
      </c>
      <c r="CQ69" s="595">
        <f t="shared" ref="CQ69" si="65">CP69/BD69</f>
        <v>0.13570127504553747</v>
      </c>
      <c r="CR69" s="141">
        <v>227.16499999999999</v>
      </c>
      <c r="CS69" s="726">
        <f t="shared" ref="CS69" si="66">CR69-BE69</f>
        <v>32.263999999999982</v>
      </c>
      <c r="CT69" s="595">
        <f t="shared" ref="CT69" si="67">CS69/BE69</f>
        <v>0.16554045387145258</v>
      </c>
      <c r="CU69" s="141">
        <v>537.53200000000004</v>
      </c>
      <c r="CV69" s="726">
        <f t="shared" ref="CV69" si="68">CU69-BF69</f>
        <v>66.979000000000042</v>
      </c>
      <c r="CW69" s="595">
        <f t="shared" ref="CW69" si="69">CV69/BF69</f>
        <v>0.14234103278482985</v>
      </c>
      <c r="CX69" s="141">
        <v>1409.3820000000001</v>
      </c>
      <c r="CY69" s="726">
        <f t="shared" si="44"/>
        <v>20.442000000000007</v>
      </c>
      <c r="CZ69" s="595">
        <f t="shared" si="45"/>
        <v>1.47176983886993E-2</v>
      </c>
      <c r="DA69" s="141">
        <v>242.964</v>
      </c>
      <c r="DB69" s="726">
        <f t="shared" ref="DB69" si="70">DA69-BL69</f>
        <v>11.369</v>
      </c>
      <c r="DC69" s="595">
        <f t="shared" ref="DC69" si="71">DB69/BL69</f>
        <v>4.9090006260929638E-2</v>
      </c>
      <c r="DD69" s="141">
        <v>192.256</v>
      </c>
      <c r="DE69" s="726">
        <f t="shared" ref="DE69" si="72">DD69-BM69</f>
        <v>6.2729999999999961</v>
      </c>
      <c r="DF69" s="595">
        <f t="shared" ref="DF69" si="73">DE69/BM69</f>
        <v>3.3728889199550478E-2</v>
      </c>
      <c r="DG69" s="141">
        <v>167.84</v>
      </c>
      <c r="DH69" s="726">
        <f t="shared" ref="DH69" si="74">DG69-BN69</f>
        <v>11.263000000000005</v>
      </c>
      <c r="DI69" s="595">
        <f t="shared" ref="DI69" si="75">DH69/BN69</f>
        <v>7.1932659330553053E-2</v>
      </c>
      <c r="DJ69" s="716">
        <v>603.06000000000006</v>
      </c>
      <c r="DK69" s="726">
        <f t="shared" ref="DK69" si="76">DJ69-BO69</f>
        <v>28.905000000000086</v>
      </c>
      <c r="DL69" s="595">
        <f t="shared" ref="DL69" si="77">DK69/BO69</f>
        <v>5.0343548344959264E-2</v>
      </c>
      <c r="DM69" s="141">
        <v>114.77800000000001</v>
      </c>
      <c r="DN69" s="726">
        <f t="shared" ref="DN69" si="78">DM69-BP69</f>
        <v>-23.519999999999996</v>
      </c>
      <c r="DO69" s="595">
        <f t="shared" ref="DO69" si="79">DN69/BP69</f>
        <v>-0.17006753532227506</v>
      </c>
      <c r="DP69" s="141">
        <v>64.388999999999996</v>
      </c>
      <c r="DQ69" s="726">
        <f t="shared" ref="DQ69" si="80">DP69-BQ69</f>
        <v>-17.945000000000007</v>
      </c>
      <c r="DR69" s="595">
        <f t="shared" ref="DR69" si="81">DQ69/BQ69</f>
        <v>-0.21795370077975085</v>
      </c>
      <c r="DS69" s="141">
        <v>7.1340000000000003</v>
      </c>
      <c r="DT69" s="726">
        <f t="shared" ref="DT69" si="82">DS69-BR69</f>
        <v>-1.5749999999999993</v>
      </c>
      <c r="DU69" s="595">
        <f t="shared" ref="DU69" si="83">DT69/BR69</f>
        <v>-0.1808473992421632</v>
      </c>
      <c r="DV69" s="141">
        <v>186.30099999999999</v>
      </c>
      <c r="DW69" s="726">
        <f t="shared" ref="DW69" si="84">DV69-BS69</f>
        <v>-43.04000000000002</v>
      </c>
      <c r="DX69" s="595">
        <f t="shared" ref="DX69" si="85">DW69/BS69</f>
        <v>-0.18766814481492633</v>
      </c>
      <c r="DY69" s="141">
        <v>789.3610000000001</v>
      </c>
      <c r="DZ69" s="726">
        <f t="shared" ref="DZ69" si="86">DY69-BV69</f>
        <v>-14.134999999999877</v>
      </c>
      <c r="EA69" s="595">
        <f t="shared" ref="EA69" si="87">DZ69/BV69</f>
        <v>-1.7591873512749132E-2</v>
      </c>
    </row>
    <row r="85" spans="36:36" x14ac:dyDescent="0.25">
      <c r="AJ85" s="567"/>
    </row>
    <row r="86" spans="36:36" x14ac:dyDescent="0.25">
      <c r="AJ86" s="567"/>
    </row>
    <row r="87" spans="36:36" x14ac:dyDescent="0.25">
      <c r="AJ87" s="567"/>
    </row>
    <row r="88" spans="36:36" x14ac:dyDescent="0.25">
      <c r="AJ88" s="567"/>
    </row>
    <row r="89" spans="36:36" x14ac:dyDescent="0.25">
      <c r="AJ89" s="567"/>
    </row>
    <row r="90" spans="36:36" x14ac:dyDescent="0.25">
      <c r="AJ90" s="567"/>
    </row>
    <row r="91" spans="36:36" x14ac:dyDescent="0.25">
      <c r="AJ91" s="567"/>
    </row>
    <row r="92" spans="36:36" x14ac:dyDescent="0.25">
      <c r="AJ92" s="567"/>
    </row>
    <row r="93" spans="36:36" x14ac:dyDescent="0.25">
      <c r="AJ93" s="567"/>
    </row>
    <row r="94" spans="36:36" x14ac:dyDescent="0.25">
      <c r="AJ94" s="567"/>
    </row>
  </sheetData>
  <pageMargins left="0.7" right="0.7" top="0.75" bottom="0.75" header="0.3" footer="0.3"/>
  <pageSetup paperSize="9" scale="21" orientation="portrait" r:id="rId1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C65"/>
  <sheetViews>
    <sheetView workbookViewId="0">
      <pane xSplit="1" ySplit="3" topLeftCell="CU4" activePane="bottomRight" state="frozen"/>
      <selection pane="topRight" activeCell="B1" sqref="B1"/>
      <selection pane="bottomLeft" activeCell="A4" sqref="A4"/>
      <selection pane="bottomRight" activeCell="DC5" sqref="DC5"/>
    </sheetView>
  </sheetViews>
  <sheetFormatPr defaultColWidth="9.140625" defaultRowHeight="15" x14ac:dyDescent="0.25"/>
  <cols>
    <col min="1" max="1" width="43" style="493" bestFit="1" customWidth="1"/>
    <col min="2" max="16384" width="9.140625" style="493"/>
  </cols>
  <sheetData>
    <row r="1" spans="1:107" ht="19.5" x14ac:dyDescent="0.25">
      <c r="A1" s="801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Q1" s="819" t="s">
        <v>250</v>
      </c>
      <c r="AR1" s="819"/>
      <c r="AS1" s="819"/>
      <c r="AT1" s="819"/>
    </row>
    <row r="2" spans="1:107" ht="18.75" x14ac:dyDescent="0.25">
      <c r="A2" s="3"/>
      <c r="B2" s="806">
        <v>2010</v>
      </c>
      <c r="C2" s="806">
        <v>2011</v>
      </c>
      <c r="D2" s="806"/>
      <c r="E2" s="806"/>
      <c r="F2" s="806"/>
      <c r="G2" s="806"/>
      <c r="H2" s="806"/>
      <c r="I2" s="806"/>
      <c r="J2" s="807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>
        <v>2011</v>
      </c>
      <c r="V2" s="808">
        <v>2012</v>
      </c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/>
      <c r="AN2" s="806">
        <v>2012</v>
      </c>
      <c r="AO2" s="808">
        <v>2013</v>
      </c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F2" s="806"/>
      <c r="BG2" s="806"/>
      <c r="BH2" s="806">
        <v>2014</v>
      </c>
      <c r="BI2" s="806"/>
      <c r="BJ2" s="806"/>
      <c r="BK2" s="806"/>
      <c r="BL2" s="806"/>
      <c r="BM2" s="806"/>
      <c r="BN2" s="806"/>
      <c r="BO2" s="806"/>
      <c r="BP2" s="806"/>
      <c r="BQ2" s="806" t="s">
        <v>232</v>
      </c>
      <c r="BR2" s="806"/>
      <c r="BS2" s="806" t="s">
        <v>232</v>
      </c>
      <c r="BT2" s="806"/>
      <c r="BU2" s="806" t="s">
        <v>232</v>
      </c>
      <c r="BV2" s="806"/>
      <c r="BW2" s="806" t="s">
        <v>232</v>
      </c>
      <c r="BX2" s="806"/>
      <c r="BY2" s="806" t="s">
        <v>232</v>
      </c>
      <c r="BZ2" s="806"/>
      <c r="CA2" s="806" t="s">
        <v>232</v>
      </c>
      <c r="CB2" s="806"/>
      <c r="CC2" s="806" t="s">
        <v>232</v>
      </c>
      <c r="CD2" s="806"/>
      <c r="CE2" s="806" t="s">
        <v>232</v>
      </c>
      <c r="CF2" s="806"/>
      <c r="CG2" s="806" t="s">
        <v>232</v>
      </c>
      <c r="CH2" s="806"/>
      <c r="CI2" s="806" t="s">
        <v>232</v>
      </c>
      <c r="CJ2" s="806"/>
      <c r="CK2" s="806" t="s">
        <v>232</v>
      </c>
      <c r="CL2" s="806"/>
      <c r="CM2" s="806" t="s">
        <v>232</v>
      </c>
      <c r="CN2" s="806"/>
      <c r="CO2" s="806" t="s">
        <v>232</v>
      </c>
      <c r="CP2" s="806"/>
      <c r="CQ2" s="806" t="s">
        <v>232</v>
      </c>
      <c r="CR2" s="806"/>
      <c r="CS2" s="806" t="s">
        <v>232</v>
      </c>
      <c r="CT2" s="806"/>
      <c r="CU2" s="806" t="s">
        <v>232</v>
      </c>
      <c r="CV2" s="872"/>
      <c r="CW2" s="872" t="s">
        <v>232</v>
      </c>
      <c r="CX2" s="942"/>
      <c r="CY2" s="942" t="s">
        <v>232</v>
      </c>
      <c r="CZ2" s="942"/>
      <c r="DA2" s="942" t="s">
        <v>232</v>
      </c>
      <c r="DB2" s="942"/>
      <c r="DC2" s="942" t="s">
        <v>232</v>
      </c>
    </row>
    <row r="3" spans="1:107" x14ac:dyDescent="0.25">
      <c r="A3" s="215"/>
      <c r="B3" s="215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137" t="s">
        <v>107</v>
      </c>
      <c r="U3" s="137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137" t="s">
        <v>107</v>
      </c>
      <c r="AN3" s="137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137" t="s">
        <v>107</v>
      </c>
      <c r="BG3" s="137" t="s">
        <v>110</v>
      </c>
      <c r="BH3" s="832" t="s">
        <v>323</v>
      </c>
      <c r="BI3" s="832" t="s">
        <v>324</v>
      </c>
      <c r="BJ3" s="832" t="s">
        <v>325</v>
      </c>
      <c r="BK3" s="64" t="s">
        <v>3</v>
      </c>
      <c r="BL3" s="833" t="s">
        <v>326</v>
      </c>
      <c r="BM3" s="833" t="s">
        <v>327</v>
      </c>
      <c r="BN3" s="833" t="s">
        <v>328</v>
      </c>
      <c r="BO3" s="821" t="s">
        <v>6</v>
      </c>
      <c r="BP3" s="821" t="s">
        <v>108</v>
      </c>
      <c r="BQ3" s="821" t="s">
        <v>226</v>
      </c>
      <c r="BR3" s="833" t="s">
        <v>329</v>
      </c>
      <c r="BS3" s="821" t="s">
        <v>226</v>
      </c>
      <c r="BT3" s="833" t="s">
        <v>330</v>
      </c>
      <c r="BU3" s="821" t="s">
        <v>226</v>
      </c>
      <c r="BV3" s="833" t="s">
        <v>331</v>
      </c>
      <c r="BW3" s="821" t="s">
        <v>226</v>
      </c>
      <c r="BX3" s="833" t="s">
        <v>103</v>
      </c>
      <c r="BY3" s="821" t="s">
        <v>226</v>
      </c>
      <c r="BZ3" s="833" t="s">
        <v>109</v>
      </c>
      <c r="CA3" s="821" t="s">
        <v>226</v>
      </c>
      <c r="CB3" s="833" t="s">
        <v>332</v>
      </c>
      <c r="CC3" s="821" t="s">
        <v>226</v>
      </c>
      <c r="CD3" s="833" t="s">
        <v>333</v>
      </c>
      <c r="CE3" s="821" t="s">
        <v>226</v>
      </c>
      <c r="CF3" s="833" t="s">
        <v>336</v>
      </c>
      <c r="CG3" s="821" t="s">
        <v>226</v>
      </c>
      <c r="CH3" s="833" t="s">
        <v>107</v>
      </c>
      <c r="CI3" s="821" t="s">
        <v>226</v>
      </c>
      <c r="CJ3" s="833" t="s">
        <v>334</v>
      </c>
      <c r="CK3" s="821" t="s">
        <v>226</v>
      </c>
      <c r="CL3" s="833" t="s">
        <v>337</v>
      </c>
      <c r="CM3" s="821" t="s">
        <v>226</v>
      </c>
      <c r="CN3" s="833" t="s">
        <v>340</v>
      </c>
      <c r="CO3" s="821" t="s">
        <v>226</v>
      </c>
      <c r="CP3" s="833" t="s">
        <v>341</v>
      </c>
      <c r="CQ3" s="821" t="s">
        <v>226</v>
      </c>
      <c r="CR3" s="833" t="s">
        <v>3</v>
      </c>
      <c r="CS3" s="821" t="s">
        <v>226</v>
      </c>
      <c r="CT3" s="833" t="s">
        <v>342</v>
      </c>
      <c r="CU3" s="821" t="s">
        <v>226</v>
      </c>
      <c r="CV3" s="833" t="s">
        <v>373</v>
      </c>
      <c r="CW3" s="882" t="s">
        <v>226</v>
      </c>
      <c r="CX3" s="833" t="s">
        <v>376</v>
      </c>
      <c r="CY3" s="944" t="s">
        <v>226</v>
      </c>
      <c r="CZ3" s="944" t="s">
        <v>6</v>
      </c>
      <c r="DA3" s="944" t="s">
        <v>226</v>
      </c>
      <c r="DB3" s="944" t="s">
        <v>108</v>
      </c>
      <c r="DC3" s="944" t="s">
        <v>226</v>
      </c>
    </row>
    <row r="4" spans="1:107" x14ac:dyDescent="0.25">
      <c r="A4" s="16" t="s">
        <v>7</v>
      </c>
      <c r="B4" s="134">
        <v>0.3562519229296478</v>
      </c>
      <c r="C4" s="134">
        <v>0.50192924255271432</v>
      </c>
      <c r="D4" s="292">
        <v>0.48677825264709323</v>
      </c>
      <c r="E4" s="292">
        <v>0.447191581512904</v>
      </c>
      <c r="F4" s="138">
        <v>0.47837213665536238</v>
      </c>
      <c r="G4" s="134">
        <v>0.37081027496565877</v>
      </c>
      <c r="H4" s="292">
        <v>0.32308604287822218</v>
      </c>
      <c r="I4" s="292">
        <v>0.27390706036246876</v>
      </c>
      <c r="J4" s="138">
        <v>0.32260645482493089</v>
      </c>
      <c r="K4" s="292">
        <v>0.40005490859186654</v>
      </c>
      <c r="L4" s="134">
        <v>0.26585841976326696</v>
      </c>
      <c r="M4" s="292">
        <v>0.27470115905414377</v>
      </c>
      <c r="N4" s="292">
        <v>0.30893975368408005</v>
      </c>
      <c r="O4" s="138">
        <v>0.28288751622836161</v>
      </c>
      <c r="P4" s="292">
        <v>0.36056587148252905</v>
      </c>
      <c r="Q4" s="134">
        <v>0.37869949595756064</v>
      </c>
      <c r="R4" s="292">
        <v>0.44868425428933345</v>
      </c>
      <c r="S4" s="292">
        <v>0.52523855779952644</v>
      </c>
      <c r="T4" s="138">
        <v>0.45089337037343097</v>
      </c>
      <c r="U4" s="138">
        <v>0.38333108667697469</v>
      </c>
      <c r="V4" s="134">
        <v>0.55441095981843924</v>
      </c>
      <c r="W4" s="292">
        <v>0.53209563860563469</v>
      </c>
      <c r="X4" s="292">
        <v>0.47747782131837119</v>
      </c>
      <c r="Y4" s="138">
        <v>0.52109149159125856</v>
      </c>
      <c r="Z4" s="134">
        <v>0.41982841159283429</v>
      </c>
      <c r="AA4" s="292">
        <v>0.33421410467537177</v>
      </c>
      <c r="AB4" s="292">
        <v>0.29547560633620079</v>
      </c>
      <c r="AC4" s="138">
        <v>0.34957575717431794</v>
      </c>
      <c r="AD4" s="292">
        <v>0.4353968742363506</v>
      </c>
      <c r="AE4" s="134">
        <v>0.28857724226051595</v>
      </c>
      <c r="AF4" s="292">
        <v>0.30149351991666729</v>
      </c>
      <c r="AG4" s="292">
        <v>0.29146482763831388</v>
      </c>
      <c r="AH4" s="138">
        <v>0.29387107379548955</v>
      </c>
      <c r="AI4" s="292">
        <v>0.38773119438708931</v>
      </c>
      <c r="AJ4" s="134">
        <v>0.34131930198463734</v>
      </c>
      <c r="AK4" s="292">
        <v>0.43952039070661947</v>
      </c>
      <c r="AL4" s="292">
        <v>0.51993896739600221</v>
      </c>
      <c r="AM4" s="138">
        <v>0.43352605835334035</v>
      </c>
      <c r="AN4" s="138">
        <v>0.39936675799834259</v>
      </c>
      <c r="AO4" s="134">
        <v>0.51803587127609507</v>
      </c>
      <c r="AP4" s="292">
        <v>0.49535608023688937</v>
      </c>
      <c r="AQ4" s="292">
        <v>0.47282482438145002</v>
      </c>
      <c r="AR4" s="138">
        <v>0.49540716852149225</v>
      </c>
      <c r="AS4" s="134">
        <v>0.41579414723948083</v>
      </c>
      <c r="AT4" s="292">
        <v>0.32363137790941049</v>
      </c>
      <c r="AU4" s="292">
        <v>0.26430126551461203</v>
      </c>
      <c r="AV4" s="138">
        <v>0.33445473801898812</v>
      </c>
      <c r="AW4" s="292">
        <v>0.41448644247811106</v>
      </c>
      <c r="AX4" s="134">
        <v>0.26213421840338286</v>
      </c>
      <c r="AY4" s="292">
        <v>0.25406690239506152</v>
      </c>
      <c r="AZ4" s="292">
        <v>0.27617288187611677</v>
      </c>
      <c r="BA4" s="292">
        <v>0.26396722091743435</v>
      </c>
      <c r="BB4" s="292">
        <v>0.36342453183812473</v>
      </c>
      <c r="BC4" s="292">
        <v>0.35580540014624545</v>
      </c>
      <c r="BD4" s="292">
        <v>0.40697336876626811</v>
      </c>
      <c r="BE4" s="292">
        <v>0.46509054475914663</v>
      </c>
      <c r="BF4" s="526">
        <v>0.40931813149798613</v>
      </c>
      <c r="BG4" s="526">
        <v>0.37510052500176561</v>
      </c>
      <c r="BH4" s="526">
        <v>0.47982606172453174</v>
      </c>
      <c r="BI4" s="526">
        <v>0.46714979330302858</v>
      </c>
      <c r="BJ4" s="526">
        <v>0.42910673354233203</v>
      </c>
      <c r="BK4" s="526">
        <v>0.45841227705572052</v>
      </c>
      <c r="BL4" s="526">
        <v>0.35081143026078154</v>
      </c>
      <c r="BM4" s="292">
        <v>0.32298985584851836</v>
      </c>
      <c r="BN4" s="292">
        <v>0.2775715557289285</v>
      </c>
      <c r="BO4" s="292">
        <v>0.31718993743681739</v>
      </c>
      <c r="BP4" s="292">
        <v>0.38741975368735693</v>
      </c>
      <c r="BQ4" s="588">
        <v>-2.7066688790754134E-2</v>
      </c>
      <c r="BR4" s="292">
        <v>0.28591296786408266</v>
      </c>
      <c r="BS4" s="588">
        <v>2.37787494606998E-2</v>
      </c>
      <c r="BT4" s="292">
        <v>0.2753192464281074</v>
      </c>
      <c r="BU4" s="588">
        <v>2.1252344033045878E-2</v>
      </c>
      <c r="BV4" s="292">
        <v>0.31483768683997504</v>
      </c>
      <c r="BW4" s="588">
        <f>BV4-AZ4</f>
        <v>3.8664804963858268E-2</v>
      </c>
      <c r="BX4" s="292">
        <v>0.29162747605816802</v>
      </c>
      <c r="BY4" s="588">
        <f>BX4-BA4</f>
        <v>2.7660255140733669E-2</v>
      </c>
      <c r="BZ4" s="292">
        <v>0.35538621683361454</v>
      </c>
      <c r="CA4" s="588">
        <v>-8.0383150045101881E-3</v>
      </c>
      <c r="CB4" s="292">
        <v>0.4277700367679258</v>
      </c>
      <c r="CC4" s="588">
        <f>CB4-BC4</f>
        <v>7.1964636621680345E-2</v>
      </c>
      <c r="CD4" s="292">
        <v>0.50534121526575948</v>
      </c>
      <c r="CE4" s="588">
        <f>CD4-BD4</f>
        <v>9.8367846499491374E-2</v>
      </c>
      <c r="CF4" s="292">
        <v>0.59152468755321608</v>
      </c>
      <c r="CG4" s="588">
        <f>CF4-BE4</f>
        <v>0.12643414279406945</v>
      </c>
      <c r="CH4" s="292">
        <v>0.50818706651901235</v>
      </c>
      <c r="CI4" s="588">
        <f>CH4-BF4</f>
        <v>9.8868935021026227E-2</v>
      </c>
      <c r="CJ4" s="292">
        <v>0.3936865704319773</v>
      </c>
      <c r="CK4" s="588">
        <f>CJ4-BG4</f>
        <v>1.8586045430211695E-2</v>
      </c>
      <c r="CL4" s="292">
        <v>0.57598319665021636</v>
      </c>
      <c r="CM4" s="588">
        <f>CL4-BH4</f>
        <v>9.6157134925684618E-2</v>
      </c>
      <c r="CN4" s="292">
        <v>0.54970656169490839</v>
      </c>
      <c r="CO4" s="588">
        <f>CN4-BI4</f>
        <v>8.2556768391879809E-2</v>
      </c>
      <c r="CP4" s="292">
        <v>0.49936628162496433</v>
      </c>
      <c r="CQ4" s="588">
        <f>CP4-BJ4</f>
        <v>7.0259548082632295E-2</v>
      </c>
      <c r="CR4" s="292">
        <v>0.54153637474552274</v>
      </c>
      <c r="CS4" s="857">
        <f>CR4-BK4</f>
        <v>8.3124097689802223E-2</v>
      </c>
      <c r="CT4" s="292">
        <v>0.44170904649554071</v>
      </c>
      <c r="CU4" s="857">
        <f>CT4-BL4</f>
        <v>9.0897616234759171E-2</v>
      </c>
      <c r="CV4" s="292">
        <v>0.35459965192990539</v>
      </c>
      <c r="CW4" s="857">
        <f>CV4-BM4</f>
        <v>3.1609796081387032E-2</v>
      </c>
      <c r="CX4" s="292">
        <v>0.31980807906452102</v>
      </c>
      <c r="CY4" s="857">
        <f>CX4-BN4</f>
        <v>4.2236523335592524E-2</v>
      </c>
      <c r="CZ4" s="292">
        <v>0.3718424120910061</v>
      </c>
      <c r="DA4" s="857">
        <f>CZ4-BO4</f>
        <v>5.465247465418871E-2</v>
      </c>
      <c r="DB4" s="292">
        <v>0.456409083626301</v>
      </c>
      <c r="DC4" s="857">
        <f>DB4-BP4</f>
        <v>6.8989329938944077E-2</v>
      </c>
    </row>
    <row r="5" spans="1:107" x14ac:dyDescent="0.25">
      <c r="A5" s="32" t="s">
        <v>25</v>
      </c>
      <c r="B5" s="134">
        <v>0.38399382186576747</v>
      </c>
      <c r="C5" s="134">
        <v>0.55440436089522527</v>
      </c>
      <c r="D5" s="292">
        <v>0.35751978521006239</v>
      </c>
      <c r="E5" s="292">
        <v>0.37131148167101019</v>
      </c>
      <c r="F5" s="138">
        <v>0.52838338490144454</v>
      </c>
      <c r="G5" s="134">
        <v>0.40504837028577284</v>
      </c>
      <c r="H5" s="292">
        <v>0.26584270347940725</v>
      </c>
      <c r="I5" s="292">
        <v>0.22090016385442543</v>
      </c>
      <c r="J5" s="138">
        <v>0.35640004301263234</v>
      </c>
      <c r="K5" s="292">
        <v>0.44191662185237313</v>
      </c>
      <c r="L5" s="134">
        <v>0.30533805107850293</v>
      </c>
      <c r="M5" s="292">
        <v>0.23034402312601035</v>
      </c>
      <c r="N5" s="292">
        <v>0.24223897329189811</v>
      </c>
      <c r="O5" s="138">
        <v>0.31691780182079465</v>
      </c>
      <c r="P5" s="292">
        <v>0.39979247737286683</v>
      </c>
      <c r="Q5" s="134">
        <v>0.41575828955154603</v>
      </c>
      <c r="R5" s="292">
        <v>0.35465241342149045</v>
      </c>
      <c r="S5" s="292">
        <v>0.43740799105327371</v>
      </c>
      <c r="T5" s="138">
        <v>0.49881445731125718</v>
      </c>
      <c r="U5" s="138">
        <v>0.42475174830946655</v>
      </c>
      <c r="V5" s="134">
        <v>0.62893945631578574</v>
      </c>
      <c r="W5" s="292">
        <v>0.41856765139191554</v>
      </c>
      <c r="X5" s="292">
        <v>0.39669701189172968</v>
      </c>
      <c r="Y5" s="138">
        <v>0.58754378149385977</v>
      </c>
      <c r="Z5" s="134">
        <v>0.47154166718768531</v>
      </c>
      <c r="AA5" s="292">
        <v>0.27528203059724654</v>
      </c>
      <c r="AB5" s="292">
        <v>0.24290981673026885</v>
      </c>
      <c r="AC5" s="138">
        <v>0.39272062623747656</v>
      </c>
      <c r="AD5" s="292">
        <v>0.49013220386566814</v>
      </c>
      <c r="AE5" s="134">
        <v>0.33843502648687696</v>
      </c>
      <c r="AF5" s="292">
        <v>0.26046400253726604</v>
      </c>
      <c r="AG5" s="292">
        <v>0.23040021280296286</v>
      </c>
      <c r="AH5" s="138">
        <v>0.33634958108988472</v>
      </c>
      <c r="AI5" s="292">
        <v>0.43849716264168243</v>
      </c>
      <c r="AJ5" s="134">
        <v>0.36088249928117766</v>
      </c>
      <c r="AK5" s="292">
        <v>0.34754995754171658</v>
      </c>
      <c r="AL5" s="292">
        <v>0.43824109143365769</v>
      </c>
      <c r="AM5" s="138">
        <v>0.47748371060309275</v>
      </c>
      <c r="AN5" s="138">
        <v>0.44829746925913866</v>
      </c>
      <c r="AO5" s="134">
        <v>0.58834598097180035</v>
      </c>
      <c r="AP5" s="134">
        <v>0.56208843460621427</v>
      </c>
      <c r="AQ5" s="134">
        <v>0.54584732506241962</v>
      </c>
      <c r="AR5" s="138">
        <v>0.56553854062260911</v>
      </c>
      <c r="AS5" s="134">
        <v>0.48726668078698249</v>
      </c>
      <c r="AT5" s="292">
        <v>0.27880423598069298</v>
      </c>
      <c r="AU5" s="292">
        <v>0.21959275476345227</v>
      </c>
      <c r="AV5" s="138">
        <v>0.38884101819880307</v>
      </c>
      <c r="AW5" s="292">
        <v>0.476701615840389</v>
      </c>
      <c r="AX5" s="134">
        <v>0.30582934608810414</v>
      </c>
      <c r="AY5" s="292">
        <v>0.2925959035469195</v>
      </c>
      <c r="AZ5" s="292">
        <v>0.30543511518565392</v>
      </c>
      <c r="BA5" s="138">
        <v>0.30124169776364507</v>
      </c>
      <c r="BB5" s="292">
        <v>0.41757215876458476</v>
      </c>
      <c r="BC5" s="134">
        <v>0.40540214437256972</v>
      </c>
      <c r="BD5" s="292">
        <v>0.46156922280565715</v>
      </c>
      <c r="BE5" s="292">
        <v>0.53612191756333683</v>
      </c>
      <c r="BF5" s="576">
        <v>0.46776813386725408</v>
      </c>
      <c r="BG5" s="576">
        <v>0.43020946810817712</v>
      </c>
      <c r="BH5" s="576">
        <v>0.5319754066222413</v>
      </c>
      <c r="BI5" s="576">
        <v>0.52127973034377928</v>
      </c>
      <c r="BJ5" s="576">
        <v>0.49253249381487518</v>
      </c>
      <c r="BK5" s="576">
        <v>0.51506197070196036</v>
      </c>
      <c r="BL5" s="576">
        <v>0.3941077939296706</v>
      </c>
      <c r="BM5" s="134">
        <v>0.37254568790827342</v>
      </c>
      <c r="BN5" s="134">
        <v>0.32418108582757404</v>
      </c>
      <c r="BO5" s="134">
        <v>0.36370970019641552</v>
      </c>
      <c r="BP5" s="134">
        <v>0.43896773525442112</v>
      </c>
      <c r="BQ5" s="613">
        <v>-3.7733880585967883E-2</v>
      </c>
      <c r="BR5" s="134">
        <v>0.34256529076625519</v>
      </c>
      <c r="BS5" s="613">
        <v>3.6735944678151056E-2</v>
      </c>
      <c r="BT5" s="134">
        <v>0.32029766473714971</v>
      </c>
      <c r="BU5" s="613">
        <v>2.7701761190230212E-2</v>
      </c>
      <c r="BV5" s="134">
        <v>0.35463003775046459</v>
      </c>
      <c r="BW5" s="613">
        <f t="shared" ref="BW5:BW64" si="0">BV5-AZ5</f>
        <v>4.9194922564810672E-2</v>
      </c>
      <c r="BX5" s="134">
        <v>0.33899622557738573</v>
      </c>
      <c r="BY5" s="613">
        <f t="shared" ref="BY5:BY64" si="1">BX5-BA5</f>
        <v>3.7754527813740668E-2</v>
      </c>
      <c r="BZ5" s="134">
        <v>0.40527770268926633</v>
      </c>
      <c r="CA5" s="613">
        <v>-8.0383150045101881E-3</v>
      </c>
      <c r="CB5" s="134">
        <v>0.49104816221574182</v>
      </c>
      <c r="CC5" s="613">
        <f t="shared" ref="CC5:CC64" si="2">CB5-BC5</f>
        <v>8.5646017843172106E-2</v>
      </c>
      <c r="CD5" s="134">
        <v>0.58206143282815681</v>
      </c>
      <c r="CE5" s="613">
        <f t="shared" ref="CE5:CE64" si="3">CD5-BD5</f>
        <v>0.12049221002249966</v>
      </c>
      <c r="CF5" s="134">
        <v>0.69265923503592608</v>
      </c>
      <c r="CG5" s="613">
        <f t="shared" ref="CG5:CG64" si="4">CF5-BE5</f>
        <v>0.15653731747258925</v>
      </c>
      <c r="CH5" s="134">
        <v>0.5886605684744175</v>
      </c>
      <c r="CI5" s="613">
        <f t="shared" ref="CI5:CI64" si="5">CH5-BF5</f>
        <v>0.12089243460716342</v>
      </c>
      <c r="CJ5" s="134">
        <v>0.45150023324333183</v>
      </c>
      <c r="CK5" s="613">
        <f t="shared" ref="CK5:CK64" si="6">CJ5-BG5</f>
        <v>2.129076513515471E-2</v>
      </c>
      <c r="CL5" s="134">
        <v>0.67509755159240781</v>
      </c>
      <c r="CM5" s="613">
        <f t="shared" ref="CM5:CM64" si="7">CL5-BH5</f>
        <v>0.14312214497016651</v>
      </c>
      <c r="CN5" s="134">
        <v>0.65051973341814262</v>
      </c>
      <c r="CO5" s="613">
        <f t="shared" ref="CO5:CO64" si="8">CN5-BI5</f>
        <v>0.12924000307436334</v>
      </c>
      <c r="CP5" s="134">
        <v>0.58876852558657999</v>
      </c>
      <c r="CQ5" s="613">
        <f t="shared" ref="CQ5:CQ64" si="9">CP5-BJ5</f>
        <v>9.6236031771704811E-2</v>
      </c>
      <c r="CR5" s="134">
        <v>0.63771771199065053</v>
      </c>
      <c r="CS5" s="613">
        <f t="shared" ref="CS5:CS64" si="10">CR5-BK5</f>
        <v>0.12265574128869017</v>
      </c>
      <c r="CT5" s="134">
        <v>0.51669744836855402</v>
      </c>
      <c r="CU5" s="613">
        <f t="shared" ref="CU5:CU64" si="11">CT5-BL5</f>
        <v>0.12258965443888342</v>
      </c>
      <c r="CV5" s="134">
        <v>0.40950174056164779</v>
      </c>
      <c r="CW5" s="613">
        <f t="shared" ref="CW5:CW64" si="12">CV5-BM5</f>
        <v>3.6956052653374372E-2</v>
      </c>
      <c r="CX5" s="134">
        <v>0.37598500804348367</v>
      </c>
      <c r="CY5" s="613">
        <f t="shared" ref="CY5:CY64" si="13">CX5-BO5</f>
        <v>1.2275307847068151E-2</v>
      </c>
      <c r="CZ5" s="134">
        <v>0.43379151263485932</v>
      </c>
      <c r="DA5" s="613">
        <f t="shared" ref="DA5:DA64" si="14">CZ5-BO5</f>
        <v>7.0081812438443802E-2</v>
      </c>
      <c r="DB5" s="134">
        <v>0.53519110870629905</v>
      </c>
      <c r="DC5" s="613">
        <f t="shared" ref="DC5:DC64" si="15">DB5-BP5</f>
        <v>9.6223373451877925E-2</v>
      </c>
    </row>
    <row r="6" spans="1:107" x14ac:dyDescent="0.25">
      <c r="A6" s="5" t="s">
        <v>26</v>
      </c>
      <c r="B6" s="583">
        <v>0.43835753886450624</v>
      </c>
      <c r="C6" s="583">
        <v>0.68912104168841559</v>
      </c>
      <c r="D6" s="584">
        <v>0.69165053118739395</v>
      </c>
      <c r="E6" s="584">
        <v>0.65089539835403842</v>
      </c>
      <c r="F6" s="585">
        <v>0.67674138349514568</v>
      </c>
      <c r="G6" s="586">
        <v>0.53508109942466731</v>
      </c>
      <c r="H6" s="560">
        <v>0.46813199011727047</v>
      </c>
      <c r="I6" s="560">
        <v>0.46261983773822368</v>
      </c>
      <c r="J6" s="574">
        <v>0.48838593196178154</v>
      </c>
      <c r="K6" s="560">
        <v>0.58204333880157588</v>
      </c>
      <c r="L6" s="586">
        <v>0.45061749660716144</v>
      </c>
      <c r="M6" s="560">
        <v>0.46825518930298921</v>
      </c>
      <c r="N6" s="560">
        <v>0.55013371988493343</v>
      </c>
      <c r="O6" s="574">
        <v>0.48901157456263772</v>
      </c>
      <c r="P6" s="560">
        <v>0.55069197502874689</v>
      </c>
      <c r="Q6" s="586">
        <v>0.58133158036677446</v>
      </c>
      <c r="R6" s="560">
        <v>0.6666504854368932</v>
      </c>
      <c r="S6" s="560">
        <v>0.67770209138045046</v>
      </c>
      <c r="T6" s="574">
        <v>0.64162563464424738</v>
      </c>
      <c r="U6" s="585">
        <v>0.57361223991813337</v>
      </c>
      <c r="V6" s="583">
        <v>0.75119900302745579</v>
      </c>
      <c r="W6" s="584">
        <v>0.71040306141427678</v>
      </c>
      <c r="X6" s="584">
        <v>0.7053273045203049</v>
      </c>
      <c r="Y6" s="585">
        <v>0.72257147598895166</v>
      </c>
      <c r="Z6" s="586">
        <v>0.56258400755124061</v>
      </c>
      <c r="AA6" s="560">
        <v>0.48235819240004174</v>
      </c>
      <c r="AB6" s="560">
        <v>0.48029241055375771</v>
      </c>
      <c r="AC6" s="574">
        <v>0.50812523634671691</v>
      </c>
      <c r="AD6" s="560">
        <v>0.61534835616783423</v>
      </c>
      <c r="AE6" s="586">
        <v>0.46944992518356127</v>
      </c>
      <c r="AF6" s="560">
        <v>0.51944881598635906</v>
      </c>
      <c r="AG6" s="560">
        <v>0.4791626438331536</v>
      </c>
      <c r="AH6" s="574">
        <v>0.48946456838328412</v>
      </c>
      <c r="AI6" s="560">
        <v>0.57308080698470065</v>
      </c>
      <c r="AJ6" s="586">
        <v>0.47653778230156246</v>
      </c>
      <c r="AK6" s="560">
        <v>0.66335785239122624</v>
      </c>
      <c r="AL6" s="560">
        <v>0.69681664752757766</v>
      </c>
      <c r="AM6" s="574">
        <v>0.61168177061347973</v>
      </c>
      <c r="AN6" s="587">
        <v>0.5827837814487653</v>
      </c>
      <c r="AO6" s="583">
        <v>0.71408505150154877</v>
      </c>
      <c r="AP6" s="584">
        <v>0.70939349283402675</v>
      </c>
      <c r="AQ6" s="584">
        <v>0.69494467063367793</v>
      </c>
      <c r="AR6" s="585">
        <v>0.70603265761716416</v>
      </c>
      <c r="AS6" s="586">
        <v>0.62332324253865523</v>
      </c>
      <c r="AT6" s="560">
        <v>0.50091067265198175</v>
      </c>
      <c r="AU6" s="560">
        <v>0.38492673498741464</v>
      </c>
      <c r="AV6" s="574">
        <v>0.50303000195597269</v>
      </c>
      <c r="AW6" s="560">
        <v>0.60397054896982483</v>
      </c>
      <c r="AX6" s="586">
        <v>0.46433280700838642</v>
      </c>
      <c r="AY6" s="560">
        <v>0.44689522653721686</v>
      </c>
      <c r="AZ6" s="560">
        <v>0.47275035958288386</v>
      </c>
      <c r="BA6" s="574">
        <v>0.4612019546456545</v>
      </c>
      <c r="BB6" s="560">
        <v>0.55585805564446333</v>
      </c>
      <c r="BC6" s="586">
        <v>0.59657007951421515</v>
      </c>
      <c r="BD6" s="560">
        <v>0.65157935095289454</v>
      </c>
      <c r="BE6" s="560">
        <v>0.68303806938789724</v>
      </c>
      <c r="BF6" s="574">
        <v>0.64364383852774254</v>
      </c>
      <c r="BG6" s="587">
        <v>0.57798441392915723</v>
      </c>
      <c r="BH6" s="587">
        <v>0.68555490308661315</v>
      </c>
      <c r="BI6" s="485">
        <v>0.70713793535213432</v>
      </c>
      <c r="BJ6" s="485">
        <v>0.70734640663604409</v>
      </c>
      <c r="BK6" s="485">
        <v>0.69977558656957939</v>
      </c>
      <c r="BL6" s="485">
        <v>0.53291725773103193</v>
      </c>
      <c r="BM6" s="502">
        <v>0.4859252205345026</v>
      </c>
      <c r="BN6" s="502">
        <v>0.42283763034879546</v>
      </c>
      <c r="BO6" s="502">
        <v>0.48061899427433413</v>
      </c>
      <c r="BP6" s="502">
        <v>0.58959188547086494</v>
      </c>
      <c r="BQ6" s="608">
        <v>-1.4378663498959887E-2</v>
      </c>
      <c r="BR6" s="136">
        <v>0.50478268651912162</v>
      </c>
      <c r="BS6" s="608">
        <v>4.0449879510735198E-2</v>
      </c>
      <c r="BT6" s="136">
        <v>0.43988499582419882</v>
      </c>
      <c r="BU6" s="608">
        <v>-7.0102307130180397E-3</v>
      </c>
      <c r="BV6" s="136">
        <v>0.45864729413879901</v>
      </c>
      <c r="BW6" s="608">
        <f t="shared" si="0"/>
        <v>-1.410306544408485E-2</v>
      </c>
      <c r="BX6" s="136">
        <v>0.46787083670442287</v>
      </c>
      <c r="BY6" s="608">
        <f t="shared" si="1"/>
        <v>6.6688820587683662E-3</v>
      </c>
      <c r="BZ6" s="136">
        <v>0.54857233790122151</v>
      </c>
      <c r="CA6" s="608">
        <v>-8.0383150045101881E-3</v>
      </c>
      <c r="CB6" s="136">
        <v>0.54930454640359117</v>
      </c>
      <c r="CC6" s="608">
        <f t="shared" si="2"/>
        <v>-4.7265533110623981E-2</v>
      </c>
      <c r="CD6" s="136">
        <v>0.57878199613448389</v>
      </c>
      <c r="CE6" s="608">
        <f t="shared" si="3"/>
        <v>-7.2797354818410653E-2</v>
      </c>
      <c r="CF6" s="502">
        <v>0.58173479529874383</v>
      </c>
      <c r="CG6" s="608">
        <f t="shared" si="4"/>
        <v>-0.10130327408915341</v>
      </c>
      <c r="CH6" s="502">
        <v>0.56984434213920543</v>
      </c>
      <c r="CI6" s="608">
        <f t="shared" si="5"/>
        <v>-7.3799496388537111E-2</v>
      </c>
      <c r="CJ6" s="502">
        <v>0.55393404855846684</v>
      </c>
      <c r="CK6" s="608">
        <f t="shared" si="6"/>
        <v>-2.4050365370690385E-2</v>
      </c>
      <c r="CL6" s="502">
        <v>0.68250987837978916</v>
      </c>
      <c r="CM6" s="608">
        <f t="shared" si="7"/>
        <v>-3.0450247068239955E-3</v>
      </c>
      <c r="CN6" s="502">
        <v>0.70154440206503321</v>
      </c>
      <c r="CO6" s="608">
        <f t="shared" si="8"/>
        <v>-5.5935332871011045E-3</v>
      </c>
      <c r="CP6" s="502">
        <v>0.61604401772975614</v>
      </c>
      <c r="CQ6" s="608">
        <f t="shared" si="9"/>
        <v>-9.1302388906287946E-2</v>
      </c>
      <c r="CR6" s="502">
        <v>0.66553793374685377</v>
      </c>
      <c r="CS6" s="608">
        <f t="shared" si="10"/>
        <v>-3.4237652822725617E-2</v>
      </c>
      <c r="CT6" s="502">
        <v>0.5468828074433657</v>
      </c>
      <c r="CU6" s="608">
        <f t="shared" si="11"/>
        <v>1.3965549712333769E-2</v>
      </c>
      <c r="CV6" s="502">
        <v>0.50462433448167865</v>
      </c>
      <c r="CW6" s="608">
        <f t="shared" si="12"/>
        <v>1.8699113947176049E-2</v>
      </c>
      <c r="CX6" s="502">
        <v>0.48096679476806903</v>
      </c>
      <c r="CY6" s="608">
        <f t="shared" si="13"/>
        <v>3.4780049373489552E-4</v>
      </c>
      <c r="CZ6" s="502">
        <v>0.51075651027774815</v>
      </c>
      <c r="DA6" s="608">
        <f t="shared" si="14"/>
        <v>3.0137516003414022E-2</v>
      </c>
      <c r="DB6" s="502">
        <v>0.5877196490192923</v>
      </c>
      <c r="DC6" s="608">
        <f t="shared" si="15"/>
        <v>-1.8722364515726397E-3</v>
      </c>
    </row>
    <row r="7" spans="1:107" x14ac:dyDescent="0.25">
      <c r="A7" s="6" t="s">
        <v>9</v>
      </c>
      <c r="B7" s="135">
        <v>0.45496291977088849</v>
      </c>
      <c r="C7" s="135">
        <v>0.71667803716279954</v>
      </c>
      <c r="D7" s="62">
        <v>0.72538996971595648</v>
      </c>
      <c r="E7" s="62">
        <v>0.68431878419166203</v>
      </c>
      <c r="F7" s="140">
        <v>0.70824245126705654</v>
      </c>
      <c r="G7" s="136">
        <v>0.55343251461988308</v>
      </c>
      <c r="H7" s="502">
        <v>0.49425652707036405</v>
      </c>
      <c r="I7" s="502">
        <v>0.49348234649122807</v>
      </c>
      <c r="J7" s="139">
        <v>0.51350987002763315</v>
      </c>
      <c r="K7" s="502">
        <v>0.61033822534005377</v>
      </c>
      <c r="L7" s="136">
        <v>0.47424094510469716</v>
      </c>
      <c r="M7" s="502">
        <v>0.49916713827579706</v>
      </c>
      <c r="N7" s="502">
        <v>0.58394461500974659</v>
      </c>
      <c r="O7" s="139">
        <v>0.51841292429443175</v>
      </c>
      <c r="P7" s="502">
        <v>0.57935973561039356</v>
      </c>
      <c r="Q7" s="136">
        <v>0.61112169873608746</v>
      </c>
      <c r="R7" s="502">
        <v>0.69502965399610128</v>
      </c>
      <c r="S7" s="502">
        <v>0.70712365591397852</v>
      </c>
      <c r="T7" s="139">
        <v>0.67083147406559884</v>
      </c>
      <c r="U7" s="140">
        <v>0.6024156258511576</v>
      </c>
      <c r="V7" s="135">
        <v>0.79250139124693453</v>
      </c>
      <c r="W7" s="62">
        <v>0.74564236993345423</v>
      </c>
      <c r="X7" s="62">
        <v>0.74015722740992262</v>
      </c>
      <c r="Y7" s="140">
        <v>0.75973676820255764</v>
      </c>
      <c r="Z7" s="136">
        <v>0.58839213937621826</v>
      </c>
      <c r="AA7" s="502">
        <v>0.50826707460856435</v>
      </c>
      <c r="AB7" s="502">
        <v>0.51362676656920081</v>
      </c>
      <c r="AC7" s="139">
        <v>0.5364488625409678</v>
      </c>
      <c r="AD7" s="502">
        <v>0.64809281537176266</v>
      </c>
      <c r="AE7" s="136">
        <v>0.49750398509715155</v>
      </c>
      <c r="AF7" s="502">
        <v>0.55649651009243539</v>
      </c>
      <c r="AG7" s="502">
        <v>0.5082679337231969</v>
      </c>
      <c r="AH7" s="139">
        <v>0.52089188437579459</v>
      </c>
      <c r="AI7" s="502">
        <v>0.60538301372348147</v>
      </c>
      <c r="AJ7" s="136">
        <v>0.50013558762497645</v>
      </c>
      <c r="AK7" s="502">
        <v>0.69820879629629629</v>
      </c>
      <c r="AL7" s="502">
        <v>0.73112051971326153</v>
      </c>
      <c r="AM7" s="139">
        <v>0.64255655669972034</v>
      </c>
      <c r="AN7" s="198">
        <v>0.61472718299619722</v>
      </c>
      <c r="AO7" s="135">
        <v>0.75151997264667048</v>
      </c>
      <c r="AP7" s="62">
        <v>0.74541241123642432</v>
      </c>
      <c r="AQ7" s="62">
        <v>0.73052254291643082</v>
      </c>
      <c r="AR7" s="140">
        <v>0.74238739441195589</v>
      </c>
      <c r="AS7" s="136">
        <v>0.65497403752436656</v>
      </c>
      <c r="AT7" s="502">
        <v>0.52151820411243166</v>
      </c>
      <c r="AU7" s="502">
        <v>0.40318226120857698</v>
      </c>
      <c r="AV7" s="139">
        <v>0.52650278340080969</v>
      </c>
      <c r="AW7" s="502">
        <v>0.6338487225776227</v>
      </c>
      <c r="AX7" s="136">
        <v>0.49554822203357857</v>
      </c>
      <c r="AY7" s="502">
        <v>0.46853926146010189</v>
      </c>
      <c r="AZ7" s="502">
        <v>0.49857943469785576</v>
      </c>
      <c r="BA7" s="139">
        <v>0.48743581553521481</v>
      </c>
      <c r="BB7" s="502">
        <v>0.58450810921534613</v>
      </c>
      <c r="BC7" s="136">
        <v>0.6257197934352009</v>
      </c>
      <c r="BD7" s="502">
        <v>0.68331451510721253</v>
      </c>
      <c r="BE7" s="502">
        <v>0.71098259762309002</v>
      </c>
      <c r="BF7" s="139">
        <v>0.67323053886981943</v>
      </c>
      <c r="BG7" s="198">
        <v>0.60687046823680213</v>
      </c>
      <c r="BH7" s="198">
        <v>0.71820230381060179</v>
      </c>
      <c r="BI7" s="546">
        <v>0.74153421052631574</v>
      </c>
      <c r="BJ7" s="546">
        <v>0.74663601443123939</v>
      </c>
      <c r="BK7" s="546">
        <v>0.73525495289148812</v>
      </c>
      <c r="BL7" s="546">
        <v>0.56017807017543852</v>
      </c>
      <c r="BM7" s="502">
        <v>0.51412392944727414</v>
      </c>
      <c r="BN7" s="502">
        <v>0.44797528752436649</v>
      </c>
      <c r="BO7" s="502">
        <v>0.50749936861384226</v>
      </c>
      <c r="BP7" s="502">
        <v>0.62074800168007505</v>
      </c>
      <c r="BQ7" s="609">
        <v>-1.3100720897547657E-2</v>
      </c>
      <c r="BR7" s="136">
        <v>0.54174079890586679</v>
      </c>
      <c r="BS7" s="609">
        <v>4.6192576872288227E-2</v>
      </c>
      <c r="BT7" s="136">
        <v>0.46637247217506134</v>
      </c>
      <c r="BU7" s="609">
        <v>-2.166789285040549E-3</v>
      </c>
      <c r="BV7" s="136">
        <v>0.4824877412280702</v>
      </c>
      <c r="BW7" s="609">
        <f t="shared" si="0"/>
        <v>-1.6091693469785562E-2</v>
      </c>
      <c r="BX7" s="136">
        <v>0.49702330043859649</v>
      </c>
      <c r="BY7" s="609">
        <f t="shared" si="1"/>
        <v>9.5874849033816822E-3</v>
      </c>
      <c r="BZ7" s="136">
        <v>0.57905323056573066</v>
      </c>
      <c r="CA7" s="609">
        <v>-8.0383150045101881E-3</v>
      </c>
      <c r="CB7" s="136">
        <v>0.57307099839652897</v>
      </c>
      <c r="CC7" s="609">
        <f t="shared" si="2"/>
        <v>-5.2648795038671925E-2</v>
      </c>
      <c r="CD7" s="136">
        <v>0.60505858918128663</v>
      </c>
      <c r="CE7" s="609">
        <f t="shared" si="3"/>
        <v>-7.8255925925925895E-2</v>
      </c>
      <c r="CF7" s="502">
        <v>0.60666015610262214</v>
      </c>
      <c r="CG7" s="609">
        <f t="shared" si="4"/>
        <v>-0.10432244152046788</v>
      </c>
      <c r="CH7" s="502">
        <v>0.59481982027078573</v>
      </c>
      <c r="CI7" s="609">
        <f t="shared" si="5"/>
        <v>-7.8410718599033702E-2</v>
      </c>
      <c r="CJ7" s="502">
        <v>0.58302727509412811</v>
      </c>
      <c r="CK7" s="609">
        <f t="shared" si="6"/>
        <v>-2.3843193142674024E-2</v>
      </c>
      <c r="CL7" s="502">
        <v>0.71647399311450677</v>
      </c>
      <c r="CM7" s="609">
        <f t="shared" si="7"/>
        <v>-1.7283106960950256E-3</v>
      </c>
      <c r="CN7" s="502">
        <v>0.73962771251044279</v>
      </c>
      <c r="CO7" s="609">
        <f t="shared" si="8"/>
        <v>-1.9064980158729483E-3</v>
      </c>
      <c r="CP7" s="502">
        <v>0.64821017732503305</v>
      </c>
      <c r="CQ7" s="609">
        <f t="shared" si="9"/>
        <v>-9.8425837106206338E-2</v>
      </c>
      <c r="CR7" s="502">
        <v>0.70016428037686818</v>
      </c>
      <c r="CS7" s="609">
        <f t="shared" si="10"/>
        <v>-3.5090672514619947E-2</v>
      </c>
      <c r="CT7" s="502">
        <v>0.57310105263157896</v>
      </c>
      <c r="CU7" s="609">
        <f t="shared" si="11"/>
        <v>1.2922982456140431E-2</v>
      </c>
      <c r="CV7" s="502">
        <v>0.53289594651952465</v>
      </c>
      <c r="CW7" s="609">
        <f t="shared" si="12"/>
        <v>1.8772017072250513E-2</v>
      </c>
      <c r="CX7" s="502">
        <v>0.50901382797270955</v>
      </c>
      <c r="CY7" s="609">
        <f t="shared" si="13"/>
        <v>1.5144593588672928E-3</v>
      </c>
      <c r="CZ7" s="502">
        <v>0.53827715121136166</v>
      </c>
      <c r="DA7" s="609">
        <f t="shared" si="14"/>
        <v>3.0777782597519399E-2</v>
      </c>
      <c r="DB7" s="502">
        <v>0.61877351377984557</v>
      </c>
      <c r="DC7" s="609">
        <f t="shared" si="15"/>
        <v>-1.9744879002294713E-3</v>
      </c>
    </row>
    <row r="8" spans="1:107" x14ac:dyDescent="0.25">
      <c r="A8" s="6" t="s">
        <v>10</v>
      </c>
      <c r="B8" s="135">
        <v>0.24116864060121765</v>
      </c>
      <c r="C8" s="135">
        <v>0.36188172043010752</v>
      </c>
      <c r="D8" s="62">
        <v>0.29099469866071426</v>
      </c>
      <c r="E8" s="62">
        <v>0.25399269153225806</v>
      </c>
      <c r="F8" s="140">
        <v>0.30266620370370373</v>
      </c>
      <c r="G8" s="136">
        <v>0.31715804398148151</v>
      </c>
      <c r="H8" s="502">
        <v>0.15790311379928315</v>
      </c>
      <c r="I8" s="502">
        <v>9.6127546296296301E-2</v>
      </c>
      <c r="J8" s="139">
        <v>0.19003916742979243</v>
      </c>
      <c r="K8" s="502">
        <v>0.24604156115715159</v>
      </c>
      <c r="L8" s="136">
        <v>0.17008904569892475</v>
      </c>
      <c r="M8" s="502">
        <v>0.10117579525089605</v>
      </c>
      <c r="N8" s="502">
        <v>0.14862934027777777</v>
      </c>
      <c r="O8" s="139">
        <v>0.13987054649758454</v>
      </c>
      <c r="P8" s="502">
        <v>0.2102623181216931</v>
      </c>
      <c r="Q8" s="136">
        <v>0.22757392473118279</v>
      </c>
      <c r="R8" s="502">
        <v>0.32964785879629632</v>
      </c>
      <c r="S8" s="502">
        <v>0.32832101254480289</v>
      </c>
      <c r="T8" s="139">
        <v>0.29480629151570042</v>
      </c>
      <c r="U8" s="140">
        <v>0.23157203196347029</v>
      </c>
      <c r="V8" s="135">
        <v>0.26073314292114697</v>
      </c>
      <c r="W8" s="62">
        <v>0.29193627274904216</v>
      </c>
      <c r="X8" s="62">
        <v>0.2917219702060932</v>
      </c>
      <c r="Y8" s="140">
        <v>0.28123363095238096</v>
      </c>
      <c r="Z8" s="136">
        <v>0.25611244212962958</v>
      </c>
      <c r="AA8" s="502">
        <v>0.17469021617383512</v>
      </c>
      <c r="AB8" s="502">
        <v>8.4446932870370361E-2</v>
      </c>
      <c r="AC8" s="139">
        <v>0.17178217528998779</v>
      </c>
      <c r="AD8" s="502">
        <v>0.22650790312118438</v>
      </c>
      <c r="AE8" s="136">
        <v>0.1363079637096774</v>
      </c>
      <c r="AF8" s="502">
        <v>7.9507448476702519E-2</v>
      </c>
      <c r="AG8" s="502">
        <v>0.13353732638888891</v>
      </c>
      <c r="AH8" s="139">
        <v>0.11626519097222222</v>
      </c>
      <c r="AI8" s="502">
        <v>0.18949210196167884</v>
      </c>
      <c r="AJ8" s="136">
        <v>0.19631384408602151</v>
      </c>
      <c r="AK8" s="502">
        <v>0.24950289351851856</v>
      </c>
      <c r="AL8" s="502">
        <v>0.28945816532258067</v>
      </c>
      <c r="AM8" s="139">
        <v>0.24504368583937197</v>
      </c>
      <c r="AN8" s="198">
        <v>0.20345588807301154</v>
      </c>
      <c r="AO8" s="135">
        <v>0.26954536290322584</v>
      </c>
      <c r="AP8" s="62">
        <v>0.28166883680555549</v>
      </c>
      <c r="AQ8" s="62">
        <v>0.27245743727598565</v>
      </c>
      <c r="AR8" s="140">
        <v>0.2743201581790124</v>
      </c>
      <c r="AS8" s="136">
        <v>0.24747005208333331</v>
      </c>
      <c r="AT8" s="502">
        <v>0.25619623655913976</v>
      </c>
      <c r="AU8" s="502">
        <v>0.16814236111111111</v>
      </c>
      <c r="AV8" s="139">
        <v>0.22429072229853478</v>
      </c>
      <c r="AW8" s="502">
        <v>0.24916723737722526</v>
      </c>
      <c r="AX8" s="136">
        <v>9.3649753584229389E-2</v>
      </c>
      <c r="AY8" s="502">
        <v>0.18987231182795697</v>
      </c>
      <c r="AZ8" s="502">
        <v>0.1660300925925926</v>
      </c>
      <c r="BA8" s="139">
        <v>0.14967485658212562</v>
      </c>
      <c r="BB8" s="502">
        <v>0.21563866949023197</v>
      </c>
      <c r="BC8" s="136">
        <v>0.25041722670250893</v>
      </c>
      <c r="BD8" s="502">
        <v>0.27472427662037041</v>
      </c>
      <c r="BE8" s="502">
        <v>0.3511967965949821</v>
      </c>
      <c r="BF8" s="139">
        <v>0.29230177196557972</v>
      </c>
      <c r="BG8" s="198">
        <v>0.23496251902587517</v>
      </c>
      <c r="BH8" s="198">
        <v>0.29786701948924738</v>
      </c>
      <c r="BI8" s="546">
        <v>0.29868216765873012</v>
      </c>
      <c r="BJ8" s="546">
        <v>0.24078231406810033</v>
      </c>
      <c r="BK8" s="546">
        <v>0.27845811149691357</v>
      </c>
      <c r="BL8" s="546">
        <v>0.20919510995370372</v>
      </c>
      <c r="BM8" s="502">
        <v>0.15106555219534051</v>
      </c>
      <c r="BN8" s="502">
        <v>0.1243279513888889</v>
      </c>
      <c r="BO8" s="502">
        <v>0.16141454899267399</v>
      </c>
      <c r="BP8" s="502">
        <v>0.21961300548649479</v>
      </c>
      <c r="BQ8" s="609">
        <v>-2.9554231890730476E-2</v>
      </c>
      <c r="BR8" s="136">
        <v>6.5905101926523296E-2</v>
      </c>
      <c r="BS8" s="609">
        <v>-2.7744651657706093E-2</v>
      </c>
      <c r="BT8" s="136">
        <v>0.12534621415770608</v>
      </c>
      <c r="BU8" s="609">
        <v>-6.4526097670250887E-2</v>
      </c>
      <c r="BV8" s="136">
        <v>0.17554198495370368</v>
      </c>
      <c r="BW8" s="609">
        <f t="shared" si="0"/>
        <v>9.5118923611110795E-3</v>
      </c>
      <c r="BX8" s="136">
        <v>0.12168532986111111</v>
      </c>
      <c r="BY8" s="609">
        <f t="shared" si="1"/>
        <v>-2.7989526721014513E-2</v>
      </c>
      <c r="BZ8" s="136">
        <v>0.18661173751017501</v>
      </c>
      <c r="CA8" s="609">
        <v>-8.0383150045101881E-3</v>
      </c>
      <c r="CB8" s="136">
        <v>0.26707792898745519</v>
      </c>
      <c r="CC8" s="609">
        <f t="shared" si="2"/>
        <v>1.666070228494626E-2</v>
      </c>
      <c r="CD8" s="136">
        <v>0.26674745370370367</v>
      </c>
      <c r="CE8" s="609">
        <f t="shared" si="3"/>
        <v>-7.976822916666737E-3</v>
      </c>
      <c r="CF8" s="502">
        <v>0.2857461357526882</v>
      </c>
      <c r="CG8" s="609">
        <f t="shared" si="4"/>
        <v>-6.5450660842293895E-2</v>
      </c>
      <c r="CH8" s="502">
        <v>0.27326053932669081</v>
      </c>
      <c r="CI8" s="609">
        <f t="shared" si="5"/>
        <v>-1.9041232638888905E-2</v>
      </c>
      <c r="CJ8" s="502">
        <v>0.20845198344748858</v>
      </c>
      <c r="CK8" s="609">
        <f t="shared" si="6"/>
        <v>-2.651053557838659E-2</v>
      </c>
      <c r="CL8" s="502">
        <v>0.2791860159050179</v>
      </c>
      <c r="CM8" s="609">
        <f t="shared" si="7"/>
        <v>-1.8681003584229472E-2</v>
      </c>
      <c r="CN8" s="502">
        <v>0.24930509052579361</v>
      </c>
      <c r="CO8" s="609">
        <f t="shared" si="8"/>
        <v>-4.9377077132936514E-2</v>
      </c>
      <c r="CP8" s="502">
        <v>0.23407087253584227</v>
      </c>
      <c r="CQ8" s="609">
        <f t="shared" si="9"/>
        <v>-6.7114415322580556E-3</v>
      </c>
      <c r="CR8" s="502">
        <v>0.2543500675154321</v>
      </c>
      <c r="CS8" s="609">
        <f t="shared" si="10"/>
        <v>-2.4108043981481475E-2</v>
      </c>
      <c r="CT8" s="502">
        <v>0.23554114583333335</v>
      </c>
      <c r="CU8" s="609">
        <f t="shared" si="11"/>
        <v>2.6346035879629637E-2</v>
      </c>
      <c r="CV8" s="502">
        <v>0.16889894153225807</v>
      </c>
      <c r="CW8" s="609">
        <f t="shared" si="12"/>
        <v>1.7833389336917554E-2</v>
      </c>
      <c r="CX8" s="502">
        <v>0.14790827546296295</v>
      </c>
      <c r="CY8" s="609">
        <f t="shared" si="13"/>
        <v>-1.3506273529711038E-2</v>
      </c>
      <c r="CZ8" s="502">
        <v>0.18394889919108673</v>
      </c>
      <c r="DA8" s="609">
        <f t="shared" si="14"/>
        <v>2.2534350198412739E-2</v>
      </c>
      <c r="DB8" s="502">
        <v>0.21895500498772255</v>
      </c>
      <c r="DC8" s="609">
        <f t="shared" si="15"/>
        <v>-6.5800049877223765E-4</v>
      </c>
    </row>
    <row r="9" spans="1:107" x14ac:dyDescent="0.25">
      <c r="A9" s="5" t="s">
        <v>27</v>
      </c>
      <c r="B9" s="583">
        <v>0.38322932624494971</v>
      </c>
      <c r="C9" s="583">
        <v>0.69809535621798124</v>
      </c>
      <c r="D9" s="584">
        <v>0.6935514249875343</v>
      </c>
      <c r="E9" s="584">
        <v>0.55063854993525863</v>
      </c>
      <c r="F9" s="585">
        <v>0.64589101100446</v>
      </c>
      <c r="G9" s="586">
        <v>0.44355716259453171</v>
      </c>
      <c r="H9" s="560">
        <v>0.36165414062939821</v>
      </c>
      <c r="I9" s="560">
        <v>0.32634420811518322</v>
      </c>
      <c r="J9" s="574">
        <v>0.37701449978904167</v>
      </c>
      <c r="K9" s="560">
        <v>0.51071000260333799</v>
      </c>
      <c r="L9" s="586">
        <v>0.31580631087091149</v>
      </c>
      <c r="M9" s="560">
        <v>0.33754542447784719</v>
      </c>
      <c r="N9" s="560">
        <v>0.35632082606166376</v>
      </c>
      <c r="O9" s="574">
        <v>0.33634270193110244</v>
      </c>
      <c r="P9" s="560">
        <v>0.45194886098485576</v>
      </c>
      <c r="Q9" s="586">
        <v>0.4330100137927152</v>
      </c>
      <c r="R9" s="560">
        <v>0.54346182373472962</v>
      </c>
      <c r="S9" s="560">
        <v>0.68129679671226706</v>
      </c>
      <c r="T9" s="574">
        <v>0.55268875910539506</v>
      </c>
      <c r="U9" s="585">
        <v>0.47734083530564925</v>
      </c>
      <c r="V9" s="583">
        <v>0.71565441155773235</v>
      </c>
      <c r="W9" s="584">
        <v>0.70395597881687433</v>
      </c>
      <c r="X9" s="584">
        <v>0.64562964096717901</v>
      </c>
      <c r="Y9" s="585">
        <v>0.6880717474061715</v>
      </c>
      <c r="Z9" s="586">
        <v>0.53353840168702726</v>
      </c>
      <c r="AA9" s="560">
        <v>0.4018947636941958</v>
      </c>
      <c r="AB9" s="560">
        <v>0.37714179392088421</v>
      </c>
      <c r="AC9" s="574">
        <v>0.43713344552480682</v>
      </c>
      <c r="AD9" s="560">
        <v>0.56260259646548916</v>
      </c>
      <c r="AE9" s="586">
        <v>0.35459797050047853</v>
      </c>
      <c r="AF9" s="560">
        <v>0.4329807394584248</v>
      </c>
      <c r="AG9" s="560">
        <v>0.37046909540430484</v>
      </c>
      <c r="AH9" s="574">
        <v>0.38618492250929509</v>
      </c>
      <c r="AI9" s="560">
        <v>0.50336746506413932</v>
      </c>
      <c r="AJ9" s="586">
        <v>0.46250365929178627</v>
      </c>
      <c r="AK9" s="560">
        <v>0.64762798138452593</v>
      </c>
      <c r="AL9" s="560">
        <v>0.75293102234982834</v>
      </c>
      <c r="AM9" s="574">
        <v>0.62073168013506341</v>
      </c>
      <c r="AN9" s="574">
        <v>0.53286885245901638</v>
      </c>
      <c r="AO9" s="583">
        <v>0.7540810814614648</v>
      </c>
      <c r="AP9" s="584">
        <v>0.68507658626277734</v>
      </c>
      <c r="AQ9" s="584">
        <v>0.65775418003715591</v>
      </c>
      <c r="AR9" s="585">
        <v>0.69943375024238896</v>
      </c>
      <c r="AS9" s="586">
        <v>0.54695210878417688</v>
      </c>
      <c r="AT9" s="560">
        <v>0.38191219107132801</v>
      </c>
      <c r="AU9" s="560">
        <v>0.35350130890052356</v>
      </c>
      <c r="AV9" s="574">
        <v>0.4269547302610131</v>
      </c>
      <c r="AW9" s="560">
        <v>0.56244153577661427</v>
      </c>
      <c r="AX9" s="586">
        <v>0.29169421691155767</v>
      </c>
      <c r="AY9" s="560">
        <v>0.35402810617575858</v>
      </c>
      <c r="AZ9" s="560">
        <v>0.37022251308900522</v>
      </c>
      <c r="BA9" s="574">
        <v>0.33830508052583652</v>
      </c>
      <c r="BB9" s="560">
        <v>0.48690837136975879</v>
      </c>
      <c r="BC9" s="586">
        <v>0.43349304030850644</v>
      </c>
      <c r="BD9" s="560">
        <v>0.59232511634671314</v>
      </c>
      <c r="BE9" s="560">
        <v>0.70173183020886121</v>
      </c>
      <c r="BF9" s="574">
        <v>0.57567091822217165</v>
      </c>
      <c r="BG9" s="574">
        <v>0.50928177639914896</v>
      </c>
      <c r="BH9" s="574">
        <v>0.70903110046163376</v>
      </c>
      <c r="BI9" s="485">
        <v>0.74468702863998992</v>
      </c>
      <c r="BJ9" s="485">
        <v>0.65964223737544336</v>
      </c>
      <c r="BK9" s="485">
        <v>0.70311233638743442</v>
      </c>
      <c r="BL9" s="485">
        <v>0.48319620782431649</v>
      </c>
      <c r="BM9" s="502">
        <v>0.39194955807014581</v>
      </c>
      <c r="BN9" s="502">
        <v>0.36768438045375218</v>
      </c>
      <c r="BO9" s="502">
        <v>0.41403136207161079</v>
      </c>
      <c r="BP9" s="502">
        <v>0.5577732830021308</v>
      </c>
      <c r="BQ9" s="610">
        <v>-4.6682527744834612E-3</v>
      </c>
      <c r="BR9" s="136">
        <v>0.39604843987502114</v>
      </c>
      <c r="BS9" s="610">
        <v>0.10435422296346347</v>
      </c>
      <c r="BT9" s="136">
        <v>0.36635215053763448</v>
      </c>
      <c r="BU9" s="610">
        <v>1.2324044361875897E-2</v>
      </c>
      <c r="BV9" s="136">
        <v>0.37177246218731819</v>
      </c>
      <c r="BW9" s="610">
        <f t="shared" si="0"/>
        <v>1.5499490983129638E-3</v>
      </c>
      <c r="BX9" s="136">
        <v>0.37812600183056372</v>
      </c>
      <c r="BY9" s="610">
        <f t="shared" si="1"/>
        <v>3.9820921304727197E-2</v>
      </c>
      <c r="BZ9" s="136">
        <v>0.4972328072959617</v>
      </c>
      <c r="CA9" s="610">
        <v>-8.0383150045101881E-3</v>
      </c>
      <c r="CB9" s="136">
        <v>0.58341065346506782</v>
      </c>
      <c r="CC9" s="610">
        <f t="shared" si="2"/>
        <v>0.14991761315656138</v>
      </c>
      <c r="CD9" s="136">
        <v>0.73202671974985445</v>
      </c>
      <c r="CE9" s="610">
        <f t="shared" si="3"/>
        <v>0.13970160340314131</v>
      </c>
      <c r="CF9" s="502">
        <v>0.91177253631143396</v>
      </c>
      <c r="CG9" s="610">
        <f t="shared" si="4"/>
        <v>0.21004070610257275</v>
      </c>
      <c r="CH9" s="502">
        <v>0.74251609212573044</v>
      </c>
      <c r="CI9" s="610">
        <f t="shared" si="5"/>
        <v>0.1668451739035588</v>
      </c>
      <c r="CJ9" s="502">
        <v>0.55905763525305407</v>
      </c>
      <c r="CK9" s="610">
        <f t="shared" si="6"/>
        <v>4.9775858853905119E-2</v>
      </c>
      <c r="CL9" s="502">
        <v>0.8255505087823003</v>
      </c>
      <c r="CM9" s="610">
        <f t="shared" si="7"/>
        <v>0.11651940832066654</v>
      </c>
      <c r="CN9" s="502">
        <v>0.8040637037210171</v>
      </c>
      <c r="CO9" s="610">
        <f t="shared" si="8"/>
        <v>5.9376675081027175E-2</v>
      </c>
      <c r="CP9" s="502">
        <v>0.75770294291504803</v>
      </c>
      <c r="CQ9" s="610">
        <f t="shared" si="9"/>
        <v>9.8060705539604665E-2</v>
      </c>
      <c r="CR9" s="502">
        <v>0.79549600785340324</v>
      </c>
      <c r="CS9" s="610">
        <f t="shared" si="10"/>
        <v>9.238367146596882E-2</v>
      </c>
      <c r="CT9" s="502">
        <v>0.63203905977312391</v>
      </c>
      <c r="CU9" s="610">
        <f t="shared" si="11"/>
        <v>0.14884285194880742</v>
      </c>
      <c r="CV9" s="502">
        <v>0.45655359103192034</v>
      </c>
      <c r="CW9" s="610">
        <f t="shared" si="12"/>
        <v>6.4604032961774527E-2</v>
      </c>
      <c r="CX9" s="502">
        <v>0.40706448880162888</v>
      </c>
      <c r="CY9" s="610">
        <f t="shared" si="13"/>
        <v>-6.9668732699819103E-3</v>
      </c>
      <c r="CZ9" s="502">
        <v>0.4980908547168364</v>
      </c>
      <c r="DA9" s="610">
        <f t="shared" si="14"/>
        <v>8.4059492645225609E-2</v>
      </c>
      <c r="DB9" s="502">
        <v>0.6459718700886099</v>
      </c>
      <c r="DC9" s="610">
        <f t="shared" si="15"/>
        <v>8.8198587086479097E-2</v>
      </c>
    </row>
    <row r="10" spans="1:107" x14ac:dyDescent="0.25">
      <c r="A10" s="6" t="s">
        <v>12</v>
      </c>
      <c r="B10" s="135">
        <v>0.16911217544095264</v>
      </c>
      <c r="C10" s="135">
        <v>0.30079000632511066</v>
      </c>
      <c r="D10" s="62">
        <v>0.27730517623716155</v>
      </c>
      <c r="E10" s="62">
        <v>0.23490738983765547</v>
      </c>
      <c r="F10" s="140">
        <v>0.27079071350762524</v>
      </c>
      <c r="G10" s="136">
        <v>0.13388017429193899</v>
      </c>
      <c r="H10" s="502">
        <v>8.1304712207463631E-2</v>
      </c>
      <c r="I10" s="502">
        <v>0.22392814542483661</v>
      </c>
      <c r="J10" s="139">
        <v>0.14565599637290816</v>
      </c>
      <c r="K10" s="502">
        <v>0.20787767892608239</v>
      </c>
      <c r="L10" s="136">
        <v>0.2370565833860426</v>
      </c>
      <c r="M10" s="502">
        <v>0.24962141577060928</v>
      </c>
      <c r="N10" s="502">
        <v>0.2258251633986928</v>
      </c>
      <c r="O10" s="139">
        <v>0.23762796604148903</v>
      </c>
      <c r="P10" s="502">
        <v>0.21790341670856372</v>
      </c>
      <c r="Q10" s="136">
        <v>0.25759593084545646</v>
      </c>
      <c r="R10" s="502">
        <v>0.24292592592592591</v>
      </c>
      <c r="S10" s="502">
        <v>0.32916930212945394</v>
      </c>
      <c r="T10" s="139">
        <v>0.27692934782608697</v>
      </c>
      <c r="U10" s="140">
        <v>0.23278118564777509</v>
      </c>
      <c r="V10" s="135">
        <v>0.31406336970271981</v>
      </c>
      <c r="W10" s="62">
        <v>0.29425774735181431</v>
      </c>
      <c r="X10" s="62">
        <v>0.28730007379295802</v>
      </c>
      <c r="Y10" s="140">
        <v>0.29863452111613875</v>
      </c>
      <c r="Z10" s="136">
        <v>0.34777189542483661</v>
      </c>
      <c r="AA10" s="502">
        <v>0.33136838498840393</v>
      </c>
      <c r="AB10" s="502">
        <v>0.31163646514161225</v>
      </c>
      <c r="AC10" s="139">
        <v>0.33027110716081304</v>
      </c>
      <c r="AD10" s="502">
        <v>0.31445281413847592</v>
      </c>
      <c r="AE10" s="136">
        <v>0.22960164979970479</v>
      </c>
      <c r="AF10" s="502">
        <v>0.47150669407547963</v>
      </c>
      <c r="AG10" s="502">
        <v>0.25384150326797383</v>
      </c>
      <c r="AH10" s="139">
        <v>0.31901743215402106</v>
      </c>
      <c r="AI10" s="502">
        <v>0.3159854596035494</v>
      </c>
      <c r="AJ10" s="136">
        <v>0.37131615011596036</v>
      </c>
      <c r="AK10" s="502">
        <v>0.33888984204793027</v>
      </c>
      <c r="AL10" s="502">
        <v>0.39889560931899642</v>
      </c>
      <c r="AM10" s="139">
        <v>0.37003543265132138</v>
      </c>
      <c r="AN10" s="139">
        <v>0.32957179162648664</v>
      </c>
      <c r="AO10" s="135">
        <v>0.46742641787897948</v>
      </c>
      <c r="AP10" s="62">
        <v>0.42152850723622781</v>
      </c>
      <c r="AQ10" s="62">
        <v>0.34940965633565252</v>
      </c>
      <c r="AR10" s="140">
        <v>0.41249685003631081</v>
      </c>
      <c r="AS10" s="136">
        <v>0.28798235294117647</v>
      </c>
      <c r="AT10" s="502">
        <v>0.25916310879190385</v>
      </c>
      <c r="AU10" s="502">
        <v>0.2593681917211329</v>
      </c>
      <c r="AV10" s="139">
        <v>0.268731568268333</v>
      </c>
      <c r="AW10" s="502">
        <v>0.34021706748997943</v>
      </c>
      <c r="AX10" s="136">
        <v>0.25305977229601517</v>
      </c>
      <c r="AY10" s="502">
        <v>0.23047122074636306</v>
      </c>
      <c r="AZ10" s="502">
        <v>0.26100217864923747</v>
      </c>
      <c r="BA10" s="139">
        <v>0.24803832764990053</v>
      </c>
      <c r="BB10" s="502">
        <v>0.30915316981493457</v>
      </c>
      <c r="BC10" s="136">
        <v>0.31319207252793591</v>
      </c>
      <c r="BD10" s="502">
        <v>0.3710148965141612</v>
      </c>
      <c r="BE10" s="502">
        <v>0.46940873392367699</v>
      </c>
      <c r="BF10" s="139">
        <v>0.38468556408070476</v>
      </c>
      <c r="BG10" s="139">
        <v>0.32819213224102417</v>
      </c>
      <c r="BH10" s="139">
        <v>0.43824238351254474</v>
      </c>
      <c r="BI10" s="546">
        <v>0.44419206640989728</v>
      </c>
      <c r="BJ10" s="546">
        <v>0.34474914347459412</v>
      </c>
      <c r="BK10" s="546">
        <v>0.40789016884531587</v>
      </c>
      <c r="BL10" s="546">
        <v>0.24796379357298473</v>
      </c>
      <c r="BM10" s="502">
        <v>0.25938114062829432</v>
      </c>
      <c r="BN10" s="502">
        <v>0.24401633986928101</v>
      </c>
      <c r="BO10" s="502">
        <v>0.25055186112906702</v>
      </c>
      <c r="BP10" s="502">
        <v>0.32878637877803057</v>
      </c>
      <c r="BQ10" s="611">
        <v>-1.1430688711948855E-2</v>
      </c>
      <c r="BR10" s="136">
        <v>0.27372650484925154</v>
      </c>
      <c r="BS10" s="611">
        <v>2.0666732553236367E-2</v>
      </c>
      <c r="BT10" s="136">
        <v>0.28983355734767025</v>
      </c>
      <c r="BU10" s="611">
        <v>5.9362336601307186E-2</v>
      </c>
      <c r="BV10" s="136">
        <v>0.24861895424836603</v>
      </c>
      <c r="BW10" s="611">
        <f t="shared" si="0"/>
        <v>-1.2383224400871445E-2</v>
      </c>
      <c r="BX10" s="136">
        <v>0.27096663647342994</v>
      </c>
      <c r="BY10" s="611">
        <f t="shared" si="1"/>
        <v>2.292830882352942E-2</v>
      </c>
      <c r="BZ10" s="136">
        <v>0.30930133741530796</v>
      </c>
      <c r="CA10" s="611">
        <v>-8.0383150045101881E-3</v>
      </c>
      <c r="CB10" s="136">
        <v>0.29074268659076535</v>
      </c>
      <c r="CC10" s="611">
        <f t="shared" si="2"/>
        <v>-2.2449385937170552E-2</v>
      </c>
      <c r="CD10" s="136">
        <v>0.46941798747276692</v>
      </c>
      <c r="CE10" s="611">
        <f t="shared" si="3"/>
        <v>9.8403090958605721E-2</v>
      </c>
      <c r="CF10" s="502">
        <v>0.78384433639047013</v>
      </c>
      <c r="CG10" s="611">
        <f t="shared" si="4"/>
        <v>0.31443560246679314</v>
      </c>
      <c r="CH10" s="502">
        <v>0.51516018844131861</v>
      </c>
      <c r="CI10" s="611">
        <f t="shared" si="5"/>
        <v>0.13047462436061386</v>
      </c>
      <c r="CJ10" s="502">
        <v>0.36118904781090522</v>
      </c>
      <c r="CK10" s="611">
        <f t="shared" si="6"/>
        <v>3.2996915569881047E-2</v>
      </c>
      <c r="CL10" s="502">
        <v>0.78324359582542691</v>
      </c>
      <c r="CM10" s="611">
        <f t="shared" si="7"/>
        <v>0.34500121231288217</v>
      </c>
      <c r="CN10" s="502">
        <v>0.76767037231559287</v>
      </c>
      <c r="CO10" s="611">
        <f t="shared" si="8"/>
        <v>0.3234783059056956</v>
      </c>
      <c r="CP10" s="502">
        <v>0.75911938646426314</v>
      </c>
      <c r="CQ10" s="611">
        <f t="shared" si="9"/>
        <v>0.41437024298966901</v>
      </c>
      <c r="CR10" s="502">
        <v>0.77008914306463327</v>
      </c>
      <c r="CS10" s="611">
        <f t="shared" si="10"/>
        <v>0.3621989742193174</v>
      </c>
      <c r="CT10" s="502">
        <v>0.45664601034858388</v>
      </c>
      <c r="CU10" s="611">
        <f t="shared" si="11"/>
        <v>0.20868221677559914</v>
      </c>
      <c r="CV10" s="502">
        <v>0.37976748629559348</v>
      </c>
      <c r="CW10" s="611">
        <f t="shared" si="12"/>
        <v>0.12038634566729917</v>
      </c>
      <c r="CX10" s="502">
        <v>0.27080189270152505</v>
      </c>
      <c r="CY10" s="611">
        <f t="shared" si="13"/>
        <v>2.0250031572458027E-2</v>
      </c>
      <c r="CZ10" s="502">
        <v>0.36918933150183147</v>
      </c>
      <c r="DA10" s="611">
        <f t="shared" si="14"/>
        <v>0.11863747037276445</v>
      </c>
      <c r="DB10" s="502">
        <v>0.56853177924024123</v>
      </c>
      <c r="DC10" s="611">
        <f t="shared" si="15"/>
        <v>0.23974540046221066</v>
      </c>
    </row>
    <row r="11" spans="1:107" x14ac:dyDescent="0.25">
      <c r="A11" s="6" t="s">
        <v>11</v>
      </c>
      <c r="B11" s="135">
        <v>0.46122914546640575</v>
      </c>
      <c r="C11" s="135">
        <v>0.84282801939324115</v>
      </c>
      <c r="D11" s="62">
        <v>0.84518398703231301</v>
      </c>
      <c r="E11" s="62">
        <v>0.6656549011136712</v>
      </c>
      <c r="F11" s="140">
        <v>0.78253469080687821</v>
      </c>
      <c r="G11" s="136">
        <v>0.55636806547619055</v>
      </c>
      <c r="H11" s="502">
        <v>0.46378143241167435</v>
      </c>
      <c r="I11" s="502">
        <v>0.36365291666666666</v>
      </c>
      <c r="J11" s="139">
        <v>0.46129509746206177</v>
      </c>
      <c r="K11" s="502">
        <v>0.62102749194290974</v>
      </c>
      <c r="L11" s="136">
        <v>0.34449371159754227</v>
      </c>
      <c r="M11" s="502">
        <v>0.36957488479262673</v>
      </c>
      <c r="N11" s="502">
        <v>0.4038585317460317</v>
      </c>
      <c r="O11" s="139">
        <v>0.37230307000517593</v>
      </c>
      <c r="P11" s="502">
        <v>0.53720827282836214</v>
      </c>
      <c r="Q11" s="136">
        <v>0.49691085829493087</v>
      </c>
      <c r="R11" s="502">
        <v>0.65294275793650802</v>
      </c>
      <c r="S11" s="502">
        <v>0.80957181259600619</v>
      </c>
      <c r="T11" s="139">
        <v>0.65314397321428574</v>
      </c>
      <c r="U11" s="140">
        <v>0.56643042196673199</v>
      </c>
      <c r="V11" s="135">
        <v>0.86194829109062976</v>
      </c>
      <c r="W11" s="62">
        <v>0.85320319170771752</v>
      </c>
      <c r="X11" s="62">
        <v>0.77616398329493086</v>
      </c>
      <c r="Y11" s="140">
        <v>0.82993816555468336</v>
      </c>
      <c r="Z11" s="136">
        <v>0.60121048611111116</v>
      </c>
      <c r="AA11" s="502">
        <v>0.42758651593701991</v>
      </c>
      <c r="AB11" s="502">
        <v>0.40100444940476182</v>
      </c>
      <c r="AC11" s="139">
        <v>0.47606186878597589</v>
      </c>
      <c r="AD11" s="502">
        <v>0.65300001717032963</v>
      </c>
      <c r="AE11" s="136">
        <v>0.40013234447004614</v>
      </c>
      <c r="AF11" s="502">
        <v>0.418946284562212</v>
      </c>
      <c r="AG11" s="502">
        <v>0.41295486111111107</v>
      </c>
      <c r="AH11" s="139">
        <v>0.41065307971014492</v>
      </c>
      <c r="AI11" s="502">
        <v>0.57162805276763984</v>
      </c>
      <c r="AJ11" s="136">
        <v>0.49572196620583719</v>
      </c>
      <c r="AK11" s="502">
        <v>0.76009687500000001</v>
      </c>
      <c r="AL11" s="502">
        <v>0.88190106566820281</v>
      </c>
      <c r="AM11" s="139">
        <v>0.71205674171842659</v>
      </c>
      <c r="AN11" s="139">
        <v>0.60692706747658087</v>
      </c>
      <c r="AO11" s="135">
        <v>0.85850528033794171</v>
      </c>
      <c r="AP11" s="62">
        <v>0.78108338647959186</v>
      </c>
      <c r="AQ11" s="62">
        <v>0.77007968509984637</v>
      </c>
      <c r="AR11" s="140">
        <v>0.80396076388888882</v>
      </c>
      <c r="AS11" s="136">
        <v>0.6412910912698413</v>
      </c>
      <c r="AT11" s="502">
        <v>0.42662792818740403</v>
      </c>
      <c r="AU11" s="502">
        <v>0.38779265873015872</v>
      </c>
      <c r="AV11" s="139">
        <v>0.48459316784406076</v>
      </c>
      <c r="AW11" s="502">
        <v>0.64339473493817423</v>
      </c>
      <c r="AX11" s="136">
        <v>0.30576819316436249</v>
      </c>
      <c r="AY11" s="502">
        <v>0.39903811443932408</v>
      </c>
      <c r="AZ11" s="502">
        <v>0.41000992063492064</v>
      </c>
      <c r="BA11" s="139">
        <v>0.37118796907349899</v>
      </c>
      <c r="BB11" s="502">
        <v>0.55166205193615903</v>
      </c>
      <c r="BC11" s="136">
        <v>0.4773169642857143</v>
      </c>
      <c r="BD11" s="502">
        <v>0.67294526785714293</v>
      </c>
      <c r="BE11" s="502">
        <v>0.7863638152841782</v>
      </c>
      <c r="BF11" s="139">
        <v>0.64524415437370597</v>
      </c>
      <c r="BG11" s="139">
        <v>0.57525014677103714</v>
      </c>
      <c r="BH11" s="139">
        <v>0.80767556163594467</v>
      </c>
      <c r="BI11" s="546">
        <v>0.85415305059523805</v>
      </c>
      <c r="BJ11" s="546">
        <v>0.77435329301075262</v>
      </c>
      <c r="BK11" s="546">
        <v>0.81065755456349198</v>
      </c>
      <c r="BL11" s="546">
        <v>0.56888801587301596</v>
      </c>
      <c r="BM11" s="502">
        <v>0.44024233870967744</v>
      </c>
      <c r="BN11" s="502">
        <v>0.41273488095238092</v>
      </c>
      <c r="BO11" s="502">
        <v>0.47358460884353742</v>
      </c>
      <c r="BP11" s="502">
        <v>0.64118994096948168</v>
      </c>
      <c r="BQ11" s="611">
        <v>-2.2047939686925533E-3</v>
      </c>
      <c r="BR11" s="136">
        <v>0.4406085733486943</v>
      </c>
      <c r="BS11" s="611">
        <v>0.13484038018433181</v>
      </c>
      <c r="BT11" s="136">
        <v>0.3942267809139785</v>
      </c>
      <c r="BU11" s="611">
        <v>-4.8113335253455736E-3</v>
      </c>
      <c r="BV11" s="136">
        <v>0.41663552579365076</v>
      </c>
      <c r="BW11" s="611">
        <f t="shared" si="0"/>
        <v>6.625605158730119E-3</v>
      </c>
      <c r="BX11" s="136">
        <v>0.41716262778209101</v>
      </c>
      <c r="BY11" s="611">
        <f t="shared" si="1"/>
        <v>4.597465870859202E-2</v>
      </c>
      <c r="BZ11" s="136">
        <v>0.56569355703820001</v>
      </c>
      <c r="CA11" s="611">
        <v>-8.0383150045101881E-3</v>
      </c>
      <c r="CB11" s="136">
        <v>0.69002541282642094</v>
      </c>
      <c r="CC11" s="611">
        <f t="shared" si="2"/>
        <v>0.21270844854070664</v>
      </c>
      <c r="CD11" s="136">
        <v>0.82769132936507928</v>
      </c>
      <c r="CE11" s="611">
        <f t="shared" si="3"/>
        <v>0.15474606150793635</v>
      </c>
      <c r="CF11" s="502">
        <v>0.9583749519969279</v>
      </c>
      <c r="CG11" s="611">
        <f t="shared" si="4"/>
        <v>0.1720111367127497</v>
      </c>
      <c r="CH11" s="502">
        <v>0.8253385998964804</v>
      </c>
      <c r="CI11" s="611">
        <f t="shared" si="5"/>
        <v>0.18009444552277443</v>
      </c>
      <c r="CJ11" s="502">
        <v>0.63113833496412275</v>
      </c>
      <c r="CK11" s="611">
        <f t="shared" si="6"/>
        <v>5.5888188193085608E-2</v>
      </c>
      <c r="CL11" s="502">
        <v>0.84096231278801847</v>
      </c>
      <c r="CM11" s="611">
        <f t="shared" si="7"/>
        <v>3.3286751152073801E-2</v>
      </c>
      <c r="CN11" s="502">
        <v>0.81732127444727898</v>
      </c>
      <c r="CO11" s="611">
        <f t="shared" si="8"/>
        <v>-3.6831776147959072E-2</v>
      </c>
      <c r="CP11" s="502">
        <v>0.75718695276497694</v>
      </c>
      <c r="CQ11" s="611">
        <f t="shared" si="9"/>
        <v>-1.716634024577568E-2</v>
      </c>
      <c r="CR11" s="502">
        <v>0.80475136574074069</v>
      </c>
      <c r="CS11" s="611">
        <f t="shared" si="10"/>
        <v>-5.9061888227512904E-3</v>
      </c>
      <c r="CT11" s="502">
        <v>0.69593224206349202</v>
      </c>
      <c r="CU11" s="611">
        <f t="shared" si="11"/>
        <v>0.12704422619047606</v>
      </c>
      <c r="CV11" s="502">
        <v>0.48452567204301078</v>
      </c>
      <c r="CW11" s="611">
        <f t="shared" si="12"/>
        <v>4.4283333333333341E-2</v>
      </c>
      <c r="CX11" s="502">
        <v>0.45670300595238095</v>
      </c>
      <c r="CY11" s="611">
        <f t="shared" si="13"/>
        <v>-1.6881602891156477E-2</v>
      </c>
      <c r="CZ11" s="502">
        <v>0.54504783817373115</v>
      </c>
      <c r="DA11" s="611">
        <f t="shared" si="14"/>
        <v>7.1463229330193723E-2</v>
      </c>
      <c r="DB11" s="502">
        <v>0.67418218889765846</v>
      </c>
      <c r="DC11" s="611">
        <f t="shared" si="15"/>
        <v>3.2992247928176788E-2</v>
      </c>
    </row>
    <row r="12" spans="1:107" x14ac:dyDescent="0.25">
      <c r="A12" s="5" t="s">
        <v>28</v>
      </c>
      <c r="B12" s="583">
        <v>0.34411601686154003</v>
      </c>
      <c r="C12" s="583">
        <v>0.54185847416068322</v>
      </c>
      <c r="D12" s="584">
        <v>0.50847978096627422</v>
      </c>
      <c r="E12" s="584">
        <v>0.43297859918807485</v>
      </c>
      <c r="F12" s="585">
        <v>0.49397092378741314</v>
      </c>
      <c r="G12" s="586">
        <v>0.33355880044957303</v>
      </c>
      <c r="H12" s="560">
        <v>0.25250391805437017</v>
      </c>
      <c r="I12" s="560">
        <v>0.21099557621436635</v>
      </c>
      <c r="J12" s="574">
        <v>0.26554123911652366</v>
      </c>
      <c r="K12" s="560">
        <v>0.37912506022359582</v>
      </c>
      <c r="L12" s="586">
        <v>0.2194245174045632</v>
      </c>
      <c r="M12" s="560">
        <v>0.19569950707961936</v>
      </c>
      <c r="N12" s="560">
        <v>0.24457242764563328</v>
      </c>
      <c r="O12" s="574">
        <v>0.21963062596063757</v>
      </c>
      <c r="P12" s="560">
        <v>0.32537602010567579</v>
      </c>
      <c r="Q12" s="586">
        <v>0.35286725475405312</v>
      </c>
      <c r="R12" s="560">
        <v>0.4486133980419505</v>
      </c>
      <c r="S12" s="560">
        <v>0.55284401933379923</v>
      </c>
      <c r="T12" s="574">
        <v>0.45146998178278097</v>
      </c>
      <c r="U12" s="585">
        <v>0.35715934174412051</v>
      </c>
      <c r="V12" s="583">
        <v>0.60840336175570053</v>
      </c>
      <c r="W12" s="584">
        <v>0.58803410850066895</v>
      </c>
      <c r="X12" s="584">
        <v>0.47563974313038615</v>
      </c>
      <c r="Y12" s="585">
        <v>0.55668489448338554</v>
      </c>
      <c r="Z12" s="586">
        <v>0.39425293256325344</v>
      </c>
      <c r="AA12" s="560">
        <v>0.31222942793816255</v>
      </c>
      <c r="AB12" s="560">
        <v>0.220770769887566</v>
      </c>
      <c r="AC12" s="574">
        <v>0.30911893779788596</v>
      </c>
      <c r="AD12" s="560">
        <v>0.43290191614063583</v>
      </c>
      <c r="AE12" s="586">
        <v>0.22907202608392555</v>
      </c>
      <c r="AF12" s="560">
        <v>0.26566216019728683</v>
      </c>
      <c r="AG12" s="560">
        <v>0.24562110138399329</v>
      </c>
      <c r="AH12" s="574">
        <v>0.24679774800258023</v>
      </c>
      <c r="AI12" s="560">
        <v>0.37041438523296749</v>
      </c>
      <c r="AJ12" s="586">
        <v>0.31875965619160518</v>
      </c>
      <c r="AK12" s="560">
        <v>0.44523916279702991</v>
      </c>
      <c r="AL12" s="560">
        <v>0.58045392895716141</v>
      </c>
      <c r="AM12" s="574">
        <v>0.4481785862262867</v>
      </c>
      <c r="AN12" s="574">
        <v>0.38996267097638165</v>
      </c>
      <c r="AO12" s="583">
        <v>0.59402575302933924</v>
      </c>
      <c r="AP12" s="584">
        <v>0.57096730172794818</v>
      </c>
      <c r="AQ12" s="584">
        <v>0.55612132062631958</v>
      </c>
      <c r="AR12" s="585">
        <v>0.573796041463422</v>
      </c>
      <c r="AS12" s="586">
        <v>0.45541339175345902</v>
      </c>
      <c r="AT12" s="560">
        <v>0.33266079709766244</v>
      </c>
      <c r="AU12" s="560">
        <v>0.23671773223147072</v>
      </c>
      <c r="AV12" s="574">
        <v>0.34149878325622612</v>
      </c>
      <c r="AW12" s="560">
        <v>0.45700553773914365</v>
      </c>
      <c r="AX12" s="586">
        <v>0.22940155992412589</v>
      </c>
      <c r="AY12" s="560">
        <v>0.22548869129593327</v>
      </c>
      <c r="AZ12" s="560">
        <v>0.25995828236721458</v>
      </c>
      <c r="BA12" s="574">
        <v>0.23804724194389426</v>
      </c>
      <c r="BB12" s="560">
        <v>0.38321703968787318</v>
      </c>
      <c r="BC12" s="586">
        <v>0.35375278212407907</v>
      </c>
      <c r="BD12" s="560">
        <v>0.43793431523911819</v>
      </c>
      <c r="BE12" s="560">
        <v>0.53965372552303026</v>
      </c>
      <c r="BF12" s="574">
        <v>0.44385319471481949</v>
      </c>
      <c r="BG12" s="574">
        <v>0.39851569417268878</v>
      </c>
      <c r="BH12" s="574">
        <v>0.56070307636170735</v>
      </c>
      <c r="BI12" s="485">
        <v>0.5310141361922065</v>
      </c>
      <c r="BJ12" s="485">
        <v>0.4996928965121733</v>
      </c>
      <c r="BK12" s="485">
        <v>0.53045189969413431</v>
      </c>
      <c r="BL12" s="485">
        <v>0.37209378583198832</v>
      </c>
      <c r="BM12" s="502">
        <v>0.33534594482983354</v>
      </c>
      <c r="BN12" s="502">
        <v>0.27711234512376676</v>
      </c>
      <c r="BO12" s="502">
        <v>0.32826272767469777</v>
      </c>
      <c r="BP12" s="502">
        <v>0.42879878006005301</v>
      </c>
      <c r="BQ12" s="610">
        <v>-2.8206757679090644E-2</v>
      </c>
      <c r="BR12" s="136">
        <v>0.24981881262332431</v>
      </c>
      <c r="BS12" s="610">
        <v>2.0417252699198418E-2</v>
      </c>
      <c r="BT12" s="136">
        <v>0.23484054868457155</v>
      </c>
      <c r="BU12" s="610">
        <v>9.3518573886382794E-3</v>
      </c>
      <c r="BV12" s="136">
        <v>0.32022703558013887</v>
      </c>
      <c r="BW12" s="610">
        <f t="shared" si="0"/>
        <v>6.0268753212924298E-2</v>
      </c>
      <c r="BX12" s="136">
        <v>0.26773099204292322</v>
      </c>
      <c r="BY12" s="610">
        <f t="shared" si="1"/>
        <v>2.968375009902896E-2</v>
      </c>
      <c r="BZ12" s="136">
        <v>0.3745195254901777</v>
      </c>
      <c r="CA12" s="610">
        <v>-8.0383150045101881E-3</v>
      </c>
      <c r="CB12" s="136">
        <v>0.45722259863704384</v>
      </c>
      <c r="CC12" s="610">
        <f t="shared" si="2"/>
        <v>0.10346981651296477</v>
      </c>
      <c r="CD12" s="136">
        <v>0.56729529585972416</v>
      </c>
      <c r="CE12" s="610">
        <f t="shared" si="3"/>
        <v>0.12936098062060597</v>
      </c>
      <c r="CF12" s="502">
        <v>0.71543703529190283</v>
      </c>
      <c r="CG12" s="610">
        <f t="shared" si="4"/>
        <v>0.17578330976887258</v>
      </c>
      <c r="CH12" s="502">
        <v>0.58012290790857701</v>
      </c>
      <c r="CI12" s="610">
        <f t="shared" si="5"/>
        <v>0.13626971319375752</v>
      </c>
      <c r="CJ12" s="502">
        <v>0.42634284379837684</v>
      </c>
      <c r="CK12" s="610">
        <f t="shared" si="6"/>
        <v>2.7827149625688052E-2</v>
      </c>
      <c r="CL12" s="502">
        <v>0.72482472797423181</v>
      </c>
      <c r="CM12" s="610">
        <f t="shared" si="7"/>
        <v>0.16412165161252446</v>
      </c>
      <c r="CN12" s="502">
        <v>0.66178083008662392</v>
      </c>
      <c r="CO12" s="610">
        <f t="shared" si="8"/>
        <v>0.13076669389441742</v>
      </c>
      <c r="CP12" s="502">
        <v>0.54015209557050026</v>
      </c>
      <c r="CQ12" s="610">
        <f t="shared" si="9"/>
        <v>4.0459199058326956E-2</v>
      </c>
      <c r="CR12" s="502">
        <v>0.64160726210808372</v>
      </c>
      <c r="CS12" s="610">
        <f t="shared" si="10"/>
        <v>0.11115536241394941</v>
      </c>
      <c r="CT12" s="502">
        <v>0.46838673567022476</v>
      </c>
      <c r="CU12" s="610">
        <f t="shared" si="11"/>
        <v>9.6292949838236441E-2</v>
      </c>
      <c r="CV12" s="502">
        <v>0.36090401520473953</v>
      </c>
      <c r="CW12" s="610">
        <f t="shared" si="12"/>
        <v>2.5558070374905983E-2</v>
      </c>
      <c r="CX12" s="502">
        <v>0.29341948946029273</v>
      </c>
      <c r="CY12" s="610">
        <f t="shared" si="13"/>
        <v>-3.4843238214405048E-2</v>
      </c>
      <c r="CZ12" s="502">
        <v>0.37409023324464225</v>
      </c>
      <c r="DA12" s="610">
        <f t="shared" si="14"/>
        <v>4.5827505569944471E-2</v>
      </c>
      <c r="DB12" s="502">
        <v>0.50710916106742832</v>
      </c>
      <c r="DC12" s="610">
        <f t="shared" si="15"/>
        <v>7.8310381007375307E-2</v>
      </c>
    </row>
    <row r="13" spans="1:107" x14ac:dyDescent="0.25">
      <c r="A13" s="6" t="s">
        <v>13</v>
      </c>
      <c r="B13" s="135">
        <v>0.42011531228677901</v>
      </c>
      <c r="C13" s="135">
        <v>0.68106201952787049</v>
      </c>
      <c r="D13" s="62">
        <v>0.63770157703886143</v>
      </c>
      <c r="E13" s="62">
        <v>0.55665811704362878</v>
      </c>
      <c r="F13" s="140">
        <v>0.62472187100893994</v>
      </c>
      <c r="G13" s="136">
        <v>0.41787179118773943</v>
      </c>
      <c r="H13" s="502">
        <v>0.29713101594364111</v>
      </c>
      <c r="I13" s="502">
        <v>0.24478717752234994</v>
      </c>
      <c r="J13" s="139">
        <v>0.31967945665445668</v>
      </c>
      <c r="K13" s="502">
        <v>0.47135800522850907</v>
      </c>
      <c r="L13" s="136">
        <v>0.25554029168211595</v>
      </c>
      <c r="M13" s="502">
        <v>0.24590161908293168</v>
      </c>
      <c r="N13" s="502">
        <v>0.28656459131545337</v>
      </c>
      <c r="O13" s="139">
        <v>0.26240909753456604</v>
      </c>
      <c r="P13" s="502">
        <v>0.4009429887162646</v>
      </c>
      <c r="Q13" s="136">
        <v>0.389458225188481</v>
      </c>
      <c r="R13" s="502">
        <v>0.54475625798212002</v>
      </c>
      <c r="S13" s="502">
        <v>0.69984550735384998</v>
      </c>
      <c r="T13" s="139">
        <v>0.54468590704647668</v>
      </c>
      <c r="U13" s="140">
        <v>0.43717408045977013</v>
      </c>
      <c r="V13" s="135">
        <v>0.74704816462736379</v>
      </c>
      <c r="W13" s="62">
        <v>0.71605277447483162</v>
      </c>
      <c r="X13" s="62">
        <v>0.55106965455444323</v>
      </c>
      <c r="Y13" s="140">
        <v>0.67040860279567172</v>
      </c>
      <c r="Z13" s="136">
        <v>0.42505260217113666</v>
      </c>
      <c r="AA13" s="502">
        <v>0.27339344951180322</v>
      </c>
      <c r="AB13" s="502">
        <v>0.24250569604086844</v>
      </c>
      <c r="AC13" s="139">
        <v>0.31320819649698961</v>
      </c>
      <c r="AD13" s="502">
        <v>0.49180839964633066</v>
      </c>
      <c r="AE13" s="136">
        <v>0.26010595105672973</v>
      </c>
      <c r="AF13" s="502">
        <v>0.27190946730935606</v>
      </c>
      <c r="AG13" s="502">
        <v>0.28699297573435506</v>
      </c>
      <c r="AH13" s="139">
        <v>0.27285073088455775</v>
      </c>
      <c r="AI13" s="502">
        <v>0.41828976633945797</v>
      </c>
      <c r="AJ13" s="136">
        <v>0.37298297491039423</v>
      </c>
      <c r="AK13" s="502">
        <v>0.50242014687100889</v>
      </c>
      <c r="AL13" s="502">
        <v>0.67560508589791124</v>
      </c>
      <c r="AM13" s="139">
        <v>0.51716124229551885</v>
      </c>
      <c r="AN13" s="139">
        <v>0.44314270565081759</v>
      </c>
      <c r="AO13" s="135">
        <v>0.6871077122728958</v>
      </c>
      <c r="AP13" s="62">
        <v>0.64434852216748773</v>
      </c>
      <c r="AQ13" s="62">
        <v>0.53022185143987144</v>
      </c>
      <c r="AR13" s="140">
        <v>0.61976638995317157</v>
      </c>
      <c r="AS13" s="136">
        <v>0.40604319923371646</v>
      </c>
      <c r="AT13" s="502">
        <v>0.30898801137065873</v>
      </c>
      <c r="AU13" s="502">
        <v>0.27577266922094507</v>
      </c>
      <c r="AV13" s="139">
        <v>0.33003411435307983</v>
      </c>
      <c r="AW13" s="502">
        <v>0.47409988675091552</v>
      </c>
      <c r="AX13" s="136">
        <v>0.26756173526140159</v>
      </c>
      <c r="AY13" s="502">
        <v>0.27325738474848599</v>
      </c>
      <c r="AZ13" s="502">
        <v>0.26254469987228607</v>
      </c>
      <c r="BA13" s="139">
        <v>0.26784493170081625</v>
      </c>
      <c r="BB13" s="502">
        <v>0.40459272241168792</v>
      </c>
      <c r="BC13" s="136">
        <v>0.38195603139290568</v>
      </c>
      <c r="BD13" s="502">
        <v>0.46329018199233724</v>
      </c>
      <c r="BE13" s="502">
        <v>0.60855642071437399</v>
      </c>
      <c r="BF13" s="139">
        <v>0.4848325160336498</v>
      </c>
      <c r="BG13" s="139">
        <v>0.42481784364666986</v>
      </c>
      <c r="BH13" s="139">
        <v>0.6773266530713139</v>
      </c>
      <c r="BI13" s="546">
        <v>0.64142357348111656</v>
      </c>
      <c r="BJ13" s="546">
        <v>0.51998651279199104</v>
      </c>
      <c r="BK13" s="546">
        <v>0.61196186888037463</v>
      </c>
      <c r="BL13" s="546">
        <v>0.38883556194125157</v>
      </c>
      <c r="BM13" s="502">
        <v>0.28051495488814732</v>
      </c>
      <c r="BN13" s="502">
        <v>0.26798555555555553</v>
      </c>
      <c r="BO13" s="502">
        <v>0.31209447391688777</v>
      </c>
      <c r="BP13" s="502">
        <v>0.46119980842911878</v>
      </c>
      <c r="BQ13" s="611">
        <v>-1.2900078321796737E-2</v>
      </c>
      <c r="BR13" s="136">
        <v>0.26100649487084415</v>
      </c>
      <c r="BS13" s="611">
        <v>-6.5552403905574375E-3</v>
      </c>
      <c r="BT13" s="136">
        <v>0.22792591150661226</v>
      </c>
      <c r="BU13" s="611">
        <v>-4.5331473241873727E-2</v>
      </c>
      <c r="BV13" s="136">
        <v>0.23183984993614301</v>
      </c>
      <c r="BW13" s="611">
        <f t="shared" si="0"/>
        <v>-3.0704849936143058E-2</v>
      </c>
      <c r="BX13" s="136">
        <v>0.24034891408462436</v>
      </c>
      <c r="BY13" s="611">
        <f t="shared" si="1"/>
        <v>-2.7496017616191887E-2</v>
      </c>
      <c r="BZ13" s="136">
        <v>0.38677386601265917</v>
      </c>
      <c r="CA13" s="611">
        <v>-8.0383150045101881E-3</v>
      </c>
      <c r="CB13" s="136">
        <v>0.34534845507353845</v>
      </c>
      <c r="CC13" s="611">
        <f t="shared" si="2"/>
        <v>-3.660757631936723E-2</v>
      </c>
      <c r="CD13" s="136">
        <v>0.52440700510855687</v>
      </c>
      <c r="CE13" s="611">
        <f t="shared" si="3"/>
        <v>6.1116823116219632E-2</v>
      </c>
      <c r="CF13" s="502">
        <v>0.68965477691261901</v>
      </c>
      <c r="CG13" s="611">
        <f t="shared" si="4"/>
        <v>8.1098356198245014E-2</v>
      </c>
      <c r="CH13" s="502">
        <v>0.51975337331334326</v>
      </c>
      <c r="CI13" s="611">
        <f t="shared" si="5"/>
        <v>3.4920857279693462E-2</v>
      </c>
      <c r="CJ13" s="502">
        <v>0.42029198840077681</v>
      </c>
      <c r="CK13" s="611">
        <f t="shared" si="6"/>
        <v>-4.5258552458930512E-3</v>
      </c>
      <c r="CL13" s="502">
        <v>0.71456881411444817</v>
      </c>
      <c r="CM13" s="611">
        <f t="shared" si="7"/>
        <v>3.724216104313427E-2</v>
      </c>
      <c r="CN13" s="502">
        <v>0.659891714559387</v>
      </c>
      <c r="CO13" s="611">
        <f t="shared" si="8"/>
        <v>1.8468141078270439E-2</v>
      </c>
      <c r="CP13" s="502">
        <v>0.55139964157706101</v>
      </c>
      <c r="CQ13" s="611">
        <f t="shared" si="9"/>
        <v>3.1413128785069966E-2</v>
      </c>
      <c r="CR13" s="502">
        <v>0.64135544593444016</v>
      </c>
      <c r="CS13" s="611">
        <f t="shared" si="10"/>
        <v>2.9393577054065534E-2</v>
      </c>
      <c r="CT13" s="502">
        <v>0.47850705938697313</v>
      </c>
      <c r="CU13" s="611">
        <f t="shared" si="11"/>
        <v>8.967149744572156E-2</v>
      </c>
      <c r="CV13" s="502">
        <v>0.29860273142998395</v>
      </c>
      <c r="CW13" s="611">
        <f t="shared" si="12"/>
        <v>1.8087776541836631E-2</v>
      </c>
      <c r="CX13" s="502">
        <v>0.26915072796934869</v>
      </c>
      <c r="CY13" s="611">
        <f t="shared" si="13"/>
        <v>-4.294374594753908E-2</v>
      </c>
      <c r="CZ13" s="502">
        <v>0.34820239884636434</v>
      </c>
      <c r="DA13" s="611">
        <f t="shared" si="14"/>
        <v>3.6107924929476565E-2</v>
      </c>
      <c r="DB13" s="502">
        <v>0.49396910734319766</v>
      </c>
      <c r="DC13" s="611">
        <f t="shared" si="15"/>
        <v>3.276929891407887E-2</v>
      </c>
    </row>
    <row r="14" spans="1:107" x14ac:dyDescent="0.25">
      <c r="A14" s="6" t="s">
        <v>14</v>
      </c>
      <c r="B14" s="135">
        <v>0.38912608066971077</v>
      </c>
      <c r="C14" s="135">
        <v>0.62898581242532858</v>
      </c>
      <c r="D14" s="62">
        <v>0.57968489996693118</v>
      </c>
      <c r="E14" s="62">
        <v>0.47556509109916373</v>
      </c>
      <c r="F14" s="140">
        <v>0.56080283564814815</v>
      </c>
      <c r="G14" s="136">
        <v>0.37737042824074074</v>
      </c>
      <c r="H14" s="502">
        <v>0.24181783527479092</v>
      </c>
      <c r="I14" s="502">
        <v>0.20696800347222222</v>
      </c>
      <c r="J14" s="139">
        <v>0.27501654774623524</v>
      </c>
      <c r="K14" s="502">
        <v>0.41712022681348476</v>
      </c>
      <c r="L14" s="136">
        <v>0.22942941681600956</v>
      </c>
      <c r="M14" s="502">
        <v>0.18474624775985665</v>
      </c>
      <c r="N14" s="502">
        <v>0.25590572916666665</v>
      </c>
      <c r="O14" s="139">
        <v>0.22300671170491146</v>
      </c>
      <c r="P14" s="502">
        <v>0.35170468326041243</v>
      </c>
      <c r="Q14" s="136">
        <v>0.40209307795698923</v>
      </c>
      <c r="R14" s="502">
        <v>0.53690189043209879</v>
      </c>
      <c r="S14" s="502">
        <v>0.61516017025089609</v>
      </c>
      <c r="T14" s="139">
        <v>0.51784681964573276</v>
      </c>
      <c r="U14" s="140">
        <v>0.39358160530821912</v>
      </c>
      <c r="V14" s="135">
        <v>0.64753046221624855</v>
      </c>
      <c r="W14" s="62">
        <v>0.61095592871966786</v>
      </c>
      <c r="X14" s="62">
        <v>0.51156857638888886</v>
      </c>
      <c r="Y14" s="140">
        <v>0.58955815527065536</v>
      </c>
      <c r="Z14" s="136">
        <v>0.41852720871913579</v>
      </c>
      <c r="AA14" s="502">
        <v>0.31855016054360813</v>
      </c>
      <c r="AB14" s="502">
        <v>0.1997629861111111</v>
      </c>
      <c r="AC14" s="139">
        <v>0.31234902001933257</v>
      </c>
      <c r="AD14" s="502">
        <v>0.45095358764499394</v>
      </c>
      <c r="AE14" s="136">
        <v>0.203016763739546</v>
      </c>
      <c r="AF14" s="502">
        <v>0.32940180704898447</v>
      </c>
      <c r="AG14" s="502">
        <v>0.23730819830246916</v>
      </c>
      <c r="AH14" s="139">
        <v>0.25678501786433178</v>
      </c>
      <c r="AI14" s="502">
        <v>0.38575830144126794</v>
      </c>
      <c r="AJ14" s="136">
        <v>0.38069832735961773</v>
      </c>
      <c r="AK14" s="502">
        <v>0.54601799768518511</v>
      </c>
      <c r="AL14" s="502">
        <v>0.71043315038829147</v>
      </c>
      <c r="AM14" s="139">
        <v>0.54571321457326893</v>
      </c>
      <c r="AN14" s="139">
        <v>0.42596554736515885</v>
      </c>
      <c r="AO14" s="135">
        <v>0.72198932198327359</v>
      </c>
      <c r="AP14" s="62">
        <v>0.69766081762566146</v>
      </c>
      <c r="AQ14" s="62">
        <v>0.78975881123058544</v>
      </c>
      <c r="AR14" s="140">
        <v>0.73776327803497954</v>
      </c>
      <c r="AS14" s="136">
        <v>0.55228177276234569</v>
      </c>
      <c r="AT14" s="502">
        <v>0.38423319892473118</v>
      </c>
      <c r="AU14" s="502">
        <v>0.16187114197530864</v>
      </c>
      <c r="AV14" s="139">
        <v>0.36632765504171749</v>
      </c>
      <c r="AW14" s="502">
        <v>0.55101940128146099</v>
      </c>
      <c r="AX14" s="136">
        <v>0.23759819295101553</v>
      </c>
      <c r="AY14" s="502">
        <v>0.20221574447431301</v>
      </c>
      <c r="AZ14" s="502">
        <v>0.18635416666666665</v>
      </c>
      <c r="BA14" s="139">
        <v>0.20896583761070855</v>
      </c>
      <c r="BB14" s="502">
        <v>0.43574860326787418</v>
      </c>
      <c r="BC14" s="136">
        <v>0.42000024268219827</v>
      </c>
      <c r="BD14" s="502">
        <v>0.5295167650462963</v>
      </c>
      <c r="BE14" s="502">
        <v>0.63541407183393073</v>
      </c>
      <c r="BF14" s="139">
        <v>0.52829724675422707</v>
      </c>
      <c r="BG14" s="139">
        <v>0.45907606100963977</v>
      </c>
      <c r="BH14" s="139">
        <v>0.63000976329151737</v>
      </c>
      <c r="BI14" s="546">
        <v>0.59761777653769843</v>
      </c>
      <c r="BJ14" s="546">
        <v>0.6297278561827957</v>
      </c>
      <c r="BK14" s="546">
        <v>0.61983515496399189</v>
      </c>
      <c r="BL14" s="546">
        <v>0.46819250964506176</v>
      </c>
      <c r="BM14" s="502">
        <v>0.41452072505973714</v>
      </c>
      <c r="BN14" s="502">
        <v>0.32126311728395057</v>
      </c>
      <c r="BO14" s="502">
        <v>0.40147045367826617</v>
      </c>
      <c r="BP14" s="502">
        <v>0.51004958691426239</v>
      </c>
      <c r="BQ14" s="611">
        <v>-4.0969814367198598E-2</v>
      </c>
      <c r="BR14" s="136">
        <v>0.23163808057048985</v>
      </c>
      <c r="BS14" s="611">
        <v>-5.9601123805256839E-3</v>
      </c>
      <c r="BT14" s="136">
        <v>0.25851757392473124</v>
      </c>
      <c r="BU14" s="611">
        <v>5.6301829450418228E-2</v>
      </c>
      <c r="BV14" s="136">
        <v>0.38235081790123454</v>
      </c>
      <c r="BW14" s="611">
        <f t="shared" si="0"/>
        <v>0.19599665123456789</v>
      </c>
      <c r="BX14" s="136">
        <v>0.2898407589824879</v>
      </c>
      <c r="BY14" s="611">
        <f t="shared" si="1"/>
        <v>8.0874921371779346E-2</v>
      </c>
      <c r="BZ14" s="136">
        <v>0.43584001852699766</v>
      </c>
      <c r="CA14" s="611">
        <v>-8.0383150045101881E-3</v>
      </c>
      <c r="CB14" s="136">
        <v>0.54970951874253293</v>
      </c>
      <c r="CC14" s="611">
        <f t="shared" si="2"/>
        <v>0.12970927606033467</v>
      </c>
      <c r="CD14" s="136">
        <v>0.70734483603395071</v>
      </c>
      <c r="CE14" s="611">
        <f t="shared" si="3"/>
        <v>0.17782807098765441</v>
      </c>
      <c r="CF14" s="502">
        <v>0.87112799432497012</v>
      </c>
      <c r="CG14" s="611">
        <f t="shared" si="4"/>
        <v>0.2357139224910394</v>
      </c>
      <c r="CH14" s="502">
        <v>0.70941639115338162</v>
      </c>
      <c r="CI14" s="611">
        <f t="shared" si="5"/>
        <v>0.18111914439915455</v>
      </c>
      <c r="CJ14" s="502">
        <v>0.50479625491501767</v>
      </c>
      <c r="CK14" s="611">
        <f t="shared" si="6"/>
        <v>4.5720193905377904E-2</v>
      </c>
      <c r="CL14" s="502">
        <v>0.81088367122162486</v>
      </c>
      <c r="CM14" s="611">
        <f t="shared" si="7"/>
        <v>0.18087390793010749</v>
      </c>
      <c r="CN14" s="502">
        <v>0.66348125206679887</v>
      </c>
      <c r="CO14" s="611">
        <f t="shared" si="8"/>
        <v>6.5863475529100435E-2</v>
      </c>
      <c r="CP14" s="502">
        <v>0.56546616450119469</v>
      </c>
      <c r="CQ14" s="611">
        <f t="shared" si="9"/>
        <v>-6.4261691681601008E-2</v>
      </c>
      <c r="CR14" s="502">
        <v>0.68049244405864195</v>
      </c>
      <c r="CS14" s="611">
        <f t="shared" si="10"/>
        <v>6.0657289094650069E-2</v>
      </c>
      <c r="CT14" s="502">
        <v>0.47899067901234571</v>
      </c>
      <c r="CU14" s="611">
        <f t="shared" si="11"/>
        <v>1.079816936728395E-2</v>
      </c>
      <c r="CV14" s="502">
        <v>0.37683398297491044</v>
      </c>
      <c r="CW14" s="611">
        <f t="shared" si="12"/>
        <v>-3.7686742084826697E-2</v>
      </c>
      <c r="CX14" s="502">
        <v>0.24019442708333333</v>
      </c>
      <c r="CY14" s="611">
        <f t="shared" si="13"/>
        <v>-0.16127602659493284</v>
      </c>
      <c r="CZ14" s="502">
        <v>0.36546600719881966</v>
      </c>
      <c r="DA14" s="611">
        <f t="shared" si="14"/>
        <v>-3.6004446479446506E-2</v>
      </c>
      <c r="DB14" s="502">
        <v>0.52210898685287499</v>
      </c>
      <c r="DC14" s="611">
        <f t="shared" si="15"/>
        <v>1.2059399938612603E-2</v>
      </c>
    </row>
    <row r="15" spans="1:107" x14ac:dyDescent="0.25">
      <c r="A15" s="6" t="s">
        <v>15</v>
      </c>
      <c r="B15" s="135">
        <v>0.38836110079199238</v>
      </c>
      <c r="C15" s="135">
        <v>0.68291964846202136</v>
      </c>
      <c r="D15" s="62">
        <v>0.64536629001883239</v>
      </c>
      <c r="E15" s="62">
        <v>0.51367519186764676</v>
      </c>
      <c r="F15" s="140">
        <v>0.61294106856385566</v>
      </c>
      <c r="G15" s="136">
        <v>0.37805964636953338</v>
      </c>
      <c r="H15" s="502">
        <v>0.30299848125873274</v>
      </c>
      <c r="I15" s="502">
        <v>0.20153029922577945</v>
      </c>
      <c r="J15" s="139">
        <v>0.29429287128439668</v>
      </c>
      <c r="K15" s="502">
        <v>0.4527367262852327</v>
      </c>
      <c r="L15" s="136">
        <v>0.20653959864730778</v>
      </c>
      <c r="M15" s="502">
        <v>0.28128024826357245</v>
      </c>
      <c r="N15" s="502">
        <v>0.20006403013182672</v>
      </c>
      <c r="O15" s="139">
        <v>0.22961234954556617</v>
      </c>
      <c r="P15" s="502">
        <v>0.37754462862937438</v>
      </c>
      <c r="Q15" s="136">
        <v>0.33182238827126748</v>
      </c>
      <c r="R15" s="502">
        <v>0.46915494873404479</v>
      </c>
      <c r="S15" s="502">
        <v>0.66086001255492777</v>
      </c>
      <c r="T15" s="139">
        <v>0.4874761183438413</v>
      </c>
      <c r="U15" s="140">
        <v>0.40525338768069197</v>
      </c>
      <c r="V15" s="135">
        <v>0.81371181789730185</v>
      </c>
      <c r="W15" s="62">
        <v>0.82535966138552352</v>
      </c>
      <c r="X15" s="62">
        <v>0.63280057787315858</v>
      </c>
      <c r="Y15" s="140">
        <v>0.75579466427543351</v>
      </c>
      <c r="Z15" s="136">
        <v>0.40929323746823743</v>
      </c>
      <c r="AA15" s="502">
        <v>0.1676909049247759</v>
      </c>
      <c r="AB15" s="502">
        <v>0.19942627627627629</v>
      </c>
      <c r="AC15" s="139">
        <v>0.2578022358791589</v>
      </c>
      <c r="AD15" s="502">
        <v>0.50679845007729618</v>
      </c>
      <c r="AE15" s="136">
        <v>5.4630585920908498E-2</v>
      </c>
      <c r="AF15" s="502">
        <v>0.32492455234390721</v>
      </c>
      <c r="AG15" s="502">
        <v>0.29997441672441671</v>
      </c>
      <c r="AH15" s="139">
        <v>0.22571132378197598</v>
      </c>
      <c r="AI15" s="502">
        <v>0.41241883102923244</v>
      </c>
      <c r="AJ15" s="136">
        <v>0.3606120202087944</v>
      </c>
      <c r="AK15" s="502">
        <v>0.49022557172557174</v>
      </c>
      <c r="AL15" s="502">
        <v>0.75647022332506209</v>
      </c>
      <c r="AM15" s="139">
        <v>0.5362643119708338</v>
      </c>
      <c r="AN15" s="139">
        <v>0.44354938908012675</v>
      </c>
      <c r="AO15" s="135">
        <v>0.85373855261568199</v>
      </c>
      <c r="AP15" s="62">
        <v>0.77743599518459072</v>
      </c>
      <c r="AQ15" s="62">
        <v>0.5813156940920623</v>
      </c>
      <c r="AR15" s="140">
        <v>0.73616543903454013</v>
      </c>
      <c r="AS15" s="136">
        <v>0.43584470661672908</v>
      </c>
      <c r="AT15" s="502">
        <v>0.27333581007611457</v>
      </c>
      <c r="AU15" s="502">
        <v>0.21069912609238453</v>
      </c>
      <c r="AV15" s="139">
        <v>0.30626071531464788</v>
      </c>
      <c r="AW15" s="502">
        <v>0.52002549506487061</v>
      </c>
      <c r="AX15" s="136">
        <v>0.22829521565784702</v>
      </c>
      <c r="AY15" s="502">
        <v>0.35629557810801016</v>
      </c>
      <c r="AZ15" s="502">
        <v>0.23786516853932585</v>
      </c>
      <c r="BA15" s="139">
        <v>0.2745464093795798</v>
      </c>
      <c r="BB15" s="502">
        <v>0.43729994237971764</v>
      </c>
      <c r="BC15" s="136">
        <v>0.3849690105110547</v>
      </c>
      <c r="BD15" s="502">
        <v>0.49565863920099884</v>
      </c>
      <c r="BE15" s="502">
        <v>0.7439959526398453</v>
      </c>
      <c r="BF15" s="139">
        <v>0.54203992427943326</v>
      </c>
      <c r="BG15" s="139">
        <v>0.46370089066748754</v>
      </c>
      <c r="BH15" s="139">
        <v>0.84396740364866496</v>
      </c>
      <c r="BI15" s="546">
        <v>0.74000025414660242</v>
      </c>
      <c r="BJ15" s="546">
        <v>0.51479574121058358</v>
      </c>
      <c r="BK15" s="546">
        <v>0.69824071785268405</v>
      </c>
      <c r="BL15" s="546">
        <v>0.37451491260923847</v>
      </c>
      <c r="BM15" s="502">
        <v>0.19288025250694696</v>
      </c>
      <c r="BN15" s="502">
        <v>0.2843056803995006</v>
      </c>
      <c r="BO15" s="502">
        <v>0.28290006173601678</v>
      </c>
      <c r="BP15" s="502">
        <v>0.48942303991557506</v>
      </c>
      <c r="BQ15" s="611">
        <v>-3.0602455149295549E-2</v>
      </c>
      <c r="BR15" s="136">
        <v>0.12211303008336354</v>
      </c>
      <c r="BS15" s="611">
        <v>-0.10618218557448349</v>
      </c>
      <c r="BT15" s="136">
        <v>0.3831684245499577</v>
      </c>
      <c r="BU15" s="611">
        <v>2.687284644194754E-2</v>
      </c>
      <c r="BV15" s="136">
        <v>0.21186583021223473</v>
      </c>
      <c r="BW15" s="611">
        <f t="shared" si="0"/>
        <v>-2.5999338327091115E-2</v>
      </c>
      <c r="BX15" s="136">
        <v>0.23934456521739134</v>
      </c>
      <c r="BY15" s="611">
        <f t="shared" si="1"/>
        <v>-3.5201844162188467E-2</v>
      </c>
      <c r="BZ15" s="136">
        <v>0.40514750998065602</v>
      </c>
      <c r="CA15" s="611">
        <v>-8.0383150045101881E-3</v>
      </c>
      <c r="CB15" s="136">
        <v>0.48147212154162139</v>
      </c>
      <c r="CC15" s="611">
        <f t="shared" si="2"/>
        <v>9.6503111030566691E-2</v>
      </c>
      <c r="CD15" s="136">
        <v>0.59791082397003747</v>
      </c>
      <c r="CE15" s="611">
        <f t="shared" si="3"/>
        <v>0.10225218476903863</v>
      </c>
      <c r="CF15" s="502">
        <v>0.94172170472393379</v>
      </c>
      <c r="CG15" s="611">
        <f t="shared" si="4"/>
        <v>0.19772575208408849</v>
      </c>
      <c r="CH15" s="502">
        <v>0.67452536231884053</v>
      </c>
      <c r="CI15" s="611">
        <f t="shared" si="5"/>
        <v>0.13248543803940727</v>
      </c>
      <c r="CJ15" s="502">
        <v>0.47304548920014361</v>
      </c>
      <c r="CK15" s="611">
        <f t="shared" si="6"/>
        <v>9.3445985326560677E-3</v>
      </c>
      <c r="CL15" s="502">
        <v>0.95022078651685393</v>
      </c>
      <c r="CM15" s="611">
        <f t="shared" si="7"/>
        <v>0.10625338286818897</v>
      </c>
      <c r="CN15" s="502">
        <v>0.91080539727126797</v>
      </c>
      <c r="CO15" s="611">
        <f t="shared" si="8"/>
        <v>0.17080514312466555</v>
      </c>
      <c r="CP15" s="502">
        <v>0.75218352664008692</v>
      </c>
      <c r="CQ15" s="611">
        <f t="shared" si="9"/>
        <v>0.23738778542950334</v>
      </c>
      <c r="CR15" s="502">
        <v>0.86974538701622961</v>
      </c>
      <c r="CS15" s="611">
        <f t="shared" si="10"/>
        <v>0.17150466916354556</v>
      </c>
      <c r="CT15" s="502">
        <v>0.49417016853932583</v>
      </c>
      <c r="CU15" s="611">
        <f t="shared" si="11"/>
        <v>0.11965525593008736</v>
      </c>
      <c r="CV15" s="502">
        <v>0.3039482360758729</v>
      </c>
      <c r="CW15" s="611">
        <f t="shared" si="12"/>
        <v>0.11106798356892594</v>
      </c>
      <c r="CX15" s="502">
        <v>0.26974717852684144</v>
      </c>
      <c r="CY15" s="611">
        <f t="shared" si="13"/>
        <v>-1.3152883209175348E-2</v>
      </c>
      <c r="CZ15" s="502">
        <v>0.35538368934436354</v>
      </c>
      <c r="DA15" s="611">
        <f t="shared" si="14"/>
        <v>7.2483627608346757E-2</v>
      </c>
      <c r="DB15" s="502">
        <v>0.61114364951269473</v>
      </c>
      <c r="DC15" s="611">
        <f t="shared" si="15"/>
        <v>0.12172060959711967</v>
      </c>
    </row>
    <row r="16" spans="1:107" x14ac:dyDescent="0.25">
      <c r="A16" s="6" t="s">
        <v>16</v>
      </c>
      <c r="B16" s="135">
        <v>0.32882272418822939</v>
      </c>
      <c r="C16" s="135">
        <v>0.43372432795698923</v>
      </c>
      <c r="D16" s="62">
        <v>0.43579635416666662</v>
      </c>
      <c r="E16" s="62">
        <v>0.43151307123655913</v>
      </c>
      <c r="F16" s="140">
        <v>0.4336073032407407</v>
      </c>
      <c r="G16" s="136">
        <v>0.32114651234567898</v>
      </c>
      <c r="H16" s="502">
        <v>0.25630714232377538</v>
      </c>
      <c r="I16" s="502">
        <v>0.25534517361111109</v>
      </c>
      <c r="J16" s="139">
        <v>0.27736562627187628</v>
      </c>
      <c r="K16" s="502">
        <v>0.35505485791385305</v>
      </c>
      <c r="L16" s="136">
        <v>0.27788717144563918</v>
      </c>
      <c r="M16" s="502">
        <v>0.17542760603345281</v>
      </c>
      <c r="N16" s="502">
        <v>0.30938966049382716</v>
      </c>
      <c r="O16" s="139">
        <v>0.25363530344202895</v>
      </c>
      <c r="P16" s="502">
        <v>0.32087683955704782</v>
      </c>
      <c r="Q16" s="136">
        <v>0.44349775985663081</v>
      </c>
      <c r="R16" s="502">
        <v>0.42828260030864201</v>
      </c>
      <c r="S16" s="502">
        <v>0.44501568100358424</v>
      </c>
      <c r="T16" s="139">
        <v>0.43904776821658614</v>
      </c>
      <c r="U16" s="140">
        <v>0.35066238869863003</v>
      </c>
      <c r="V16" s="135">
        <v>0.46635442054958187</v>
      </c>
      <c r="W16" s="62">
        <v>0.4961769236909323</v>
      </c>
      <c r="X16" s="62">
        <v>0.46850769862604541</v>
      </c>
      <c r="Y16" s="140">
        <v>0.47659182946682949</v>
      </c>
      <c r="Z16" s="136">
        <v>0.55201513888888887</v>
      </c>
      <c r="AA16" s="502">
        <v>0.63756687201314211</v>
      </c>
      <c r="AB16" s="502">
        <v>0.3004361149691358</v>
      </c>
      <c r="AC16" s="139">
        <v>0.49822099613349613</v>
      </c>
      <c r="AD16" s="502">
        <v>0.48740641280016278</v>
      </c>
      <c r="AE16" s="136">
        <v>0.32883064516129035</v>
      </c>
      <c r="AF16" s="502">
        <v>0.25308844832735966</v>
      </c>
      <c r="AG16" s="502">
        <v>0.29577334104938269</v>
      </c>
      <c r="AH16" s="139">
        <v>0.29252926227858295</v>
      </c>
      <c r="AI16" s="502">
        <v>0.42197320897539875</v>
      </c>
      <c r="AJ16" s="136">
        <v>0.27444022550776581</v>
      </c>
      <c r="AK16" s="502">
        <v>0.44129274691358028</v>
      </c>
      <c r="AL16" s="502">
        <v>0.45546277628434889</v>
      </c>
      <c r="AM16" s="139">
        <v>0.38984538546698877</v>
      </c>
      <c r="AN16" s="139">
        <v>0.41389736262902244</v>
      </c>
      <c r="AO16" s="135">
        <v>0.43795878882915174</v>
      </c>
      <c r="AP16" s="62">
        <v>0.44214728009259263</v>
      </c>
      <c r="AQ16" s="62">
        <v>0.47784498207885306</v>
      </c>
      <c r="AR16" s="140">
        <v>0.45300045267489714</v>
      </c>
      <c r="AS16" s="136">
        <v>0.6652611651234569</v>
      </c>
      <c r="AT16" s="502">
        <v>0.49672315561529268</v>
      </c>
      <c r="AU16" s="502">
        <v>0.41423611111111114</v>
      </c>
      <c r="AV16" s="139">
        <v>0.52509160561660562</v>
      </c>
      <c r="AW16" s="502">
        <v>0.48924517597708206</v>
      </c>
      <c r="AX16" s="136">
        <v>0.23075171744324971</v>
      </c>
      <c r="AY16" s="502">
        <v>0.21937473864994028</v>
      </c>
      <c r="AZ16" s="502">
        <v>0.5072492283950617</v>
      </c>
      <c r="BA16" s="139">
        <v>0.31708040207326893</v>
      </c>
      <c r="BB16" s="502">
        <v>0.43122627781169454</v>
      </c>
      <c r="BC16" s="136">
        <v>0.35462787485065711</v>
      </c>
      <c r="BD16" s="502">
        <v>0.45988371913580245</v>
      </c>
      <c r="BE16" s="502">
        <v>0.43600825119474312</v>
      </c>
      <c r="BF16" s="139">
        <v>0.41637208132045084</v>
      </c>
      <c r="BG16" s="139">
        <v>0.42748265981735162</v>
      </c>
      <c r="BH16" s="139">
        <v>0.4338315860215054</v>
      </c>
      <c r="BI16" s="546">
        <v>0.43617005208333337</v>
      </c>
      <c r="BJ16" s="546">
        <v>0.54133980361409795</v>
      </c>
      <c r="BK16" s="546">
        <v>0.47158971707818931</v>
      </c>
      <c r="BL16" s="546">
        <v>0.42463142361111111</v>
      </c>
      <c r="BM16" s="502">
        <v>0.52471115964755077</v>
      </c>
      <c r="BN16" s="502">
        <v>0.30592831790123459</v>
      </c>
      <c r="BO16" s="502">
        <v>0.41959162851037851</v>
      </c>
      <c r="BP16" s="502">
        <v>0.44544703166564359</v>
      </c>
      <c r="BQ16" s="611">
        <v>-4.3798144311438469E-2</v>
      </c>
      <c r="BR16" s="136">
        <v>0.29709166666666664</v>
      </c>
      <c r="BS16" s="611">
        <v>6.6339949223416933E-2</v>
      </c>
      <c r="BT16" s="136">
        <v>0.23168130227001194</v>
      </c>
      <c r="BU16" s="611">
        <v>1.2306563620071653E-2</v>
      </c>
      <c r="BV16" s="136">
        <v>0.53564583719135805</v>
      </c>
      <c r="BW16" s="611">
        <f t="shared" si="0"/>
        <v>2.8396608796296352E-2</v>
      </c>
      <c r="BX16" s="136">
        <v>0.35284062122584547</v>
      </c>
      <c r="BY16" s="611">
        <f t="shared" si="1"/>
        <v>3.5760219152576544E-2</v>
      </c>
      <c r="BZ16" s="136">
        <v>0.41423901056505225</v>
      </c>
      <c r="CA16" s="611">
        <v>-8.0383150045101881E-3</v>
      </c>
      <c r="CB16" s="136">
        <v>0.65736750672043009</v>
      </c>
      <c r="CC16" s="611">
        <f t="shared" si="2"/>
        <v>0.30273963186977298</v>
      </c>
      <c r="CD16" s="136">
        <v>0.58949017746913579</v>
      </c>
      <c r="CE16" s="611">
        <f t="shared" si="3"/>
        <v>0.12960645833333334</v>
      </c>
      <c r="CF16" s="502">
        <v>0.58032999178614098</v>
      </c>
      <c r="CG16" s="611">
        <f t="shared" si="4"/>
        <v>0.14432174059139785</v>
      </c>
      <c r="CH16" s="502">
        <v>0.60927530193236712</v>
      </c>
      <c r="CI16" s="611">
        <f t="shared" si="5"/>
        <v>0.19290322061191628</v>
      </c>
      <c r="CJ16" s="502">
        <v>0.46339884290969052</v>
      </c>
      <c r="CK16" s="611">
        <f t="shared" si="6"/>
        <v>3.5916183092338905E-2</v>
      </c>
      <c r="CL16" s="502">
        <v>0.66831724163679807</v>
      </c>
      <c r="CM16" s="611">
        <f t="shared" si="7"/>
        <v>0.23448565561529267</v>
      </c>
      <c r="CN16" s="502">
        <v>0.68845143435846556</v>
      </c>
      <c r="CO16" s="611">
        <f t="shared" si="8"/>
        <v>0.25228138227513219</v>
      </c>
      <c r="CP16" s="502">
        <v>0.63758098491636794</v>
      </c>
      <c r="CQ16" s="611">
        <f t="shared" si="9"/>
        <v>9.6241181302269996E-2</v>
      </c>
      <c r="CR16" s="502">
        <v>0.66399427983539094</v>
      </c>
      <c r="CS16" s="611">
        <f t="shared" si="10"/>
        <v>0.19240456275720164</v>
      </c>
      <c r="CT16" s="502">
        <v>0.73504119984567906</v>
      </c>
      <c r="CU16" s="611">
        <f t="shared" si="11"/>
        <v>0.31040977623456795</v>
      </c>
      <c r="CV16" s="502">
        <v>0.64661006571087221</v>
      </c>
      <c r="CW16" s="611">
        <f t="shared" si="12"/>
        <v>0.12189890606332143</v>
      </c>
      <c r="CX16" s="502">
        <v>0.45770630401234569</v>
      </c>
      <c r="CY16" s="611">
        <f t="shared" si="13"/>
        <v>3.8114675501967177E-2</v>
      </c>
      <c r="CZ16" s="502">
        <v>0.61348722145909651</v>
      </c>
      <c r="DA16" s="611">
        <f t="shared" si="14"/>
        <v>0.193895592948718</v>
      </c>
      <c r="DB16" s="502">
        <v>0.63860122838653577</v>
      </c>
      <c r="DC16" s="611">
        <f t="shared" si="15"/>
        <v>0.19315419672089218</v>
      </c>
    </row>
    <row r="17" spans="1:107" x14ac:dyDescent="0.25">
      <c r="A17" s="6" t="s">
        <v>17</v>
      </c>
      <c r="B17" s="135">
        <v>0.20238200312424898</v>
      </c>
      <c r="C17" s="135">
        <v>0.33658493680437646</v>
      </c>
      <c r="D17" s="62">
        <v>0.29289076858813701</v>
      </c>
      <c r="E17" s="62">
        <v>0.21541823240897942</v>
      </c>
      <c r="F17" s="140">
        <v>0.28125599740090967</v>
      </c>
      <c r="G17" s="136">
        <v>0.16789969785575051</v>
      </c>
      <c r="H17" s="502">
        <v>0.20838379551028111</v>
      </c>
      <c r="I17" s="502">
        <v>0.11428646198830408</v>
      </c>
      <c r="J17" s="139">
        <v>0.16401629072681706</v>
      </c>
      <c r="K17" s="502">
        <v>0.22231227747084104</v>
      </c>
      <c r="L17" s="136">
        <v>0.14385370684776455</v>
      </c>
      <c r="M17" s="502">
        <v>0.1718494623655914</v>
      </c>
      <c r="N17" s="502">
        <v>0.17778625730994155</v>
      </c>
      <c r="O17" s="139">
        <v>0.16435202135774221</v>
      </c>
      <c r="P17" s="502">
        <v>0.20277988346935716</v>
      </c>
      <c r="Q17" s="136">
        <v>0.17595500848896434</v>
      </c>
      <c r="R17" s="502">
        <v>0.21790238791423003</v>
      </c>
      <c r="S17" s="502">
        <v>0.43037634408602149</v>
      </c>
      <c r="T17" s="139">
        <v>0.27536243007882028</v>
      </c>
      <c r="U17" s="140">
        <v>0.22107466234078349</v>
      </c>
      <c r="V17" s="135">
        <v>0.54781347387285417</v>
      </c>
      <c r="W17" s="62">
        <v>0.4778898265779391</v>
      </c>
      <c r="X17" s="62">
        <v>0.3061852716468591</v>
      </c>
      <c r="Y17" s="140">
        <v>0.44321720969089379</v>
      </c>
      <c r="Z17" s="136">
        <v>0.19418491228070175</v>
      </c>
      <c r="AA17" s="502">
        <v>0.1764248538011696</v>
      </c>
      <c r="AB17" s="502">
        <v>0.17635541423001949</v>
      </c>
      <c r="AC17" s="139">
        <v>0.18225692596876808</v>
      </c>
      <c r="AD17" s="502">
        <v>0.31273706782983096</v>
      </c>
      <c r="AE17" s="136">
        <v>0.27975787587247691</v>
      </c>
      <c r="AF17" s="502">
        <v>0.14463610639501981</v>
      </c>
      <c r="AG17" s="502">
        <v>0.13591832358674466</v>
      </c>
      <c r="AH17" s="139">
        <v>0.18732351258581237</v>
      </c>
      <c r="AI17" s="502">
        <v>0.270627406944978</v>
      </c>
      <c r="AJ17" s="136">
        <v>0.17223905866817582</v>
      </c>
      <c r="AK17" s="502">
        <v>0.21802568226120855</v>
      </c>
      <c r="AL17" s="502">
        <v>0.34201777966421426</v>
      </c>
      <c r="AM17" s="139">
        <v>0.24437752669717774</v>
      </c>
      <c r="AN17" s="139">
        <v>0.26402907639088613</v>
      </c>
      <c r="AO17" s="135">
        <v>0.35229976419543485</v>
      </c>
      <c r="AP17" s="62">
        <v>0.3536515246449457</v>
      </c>
      <c r="AQ17" s="62">
        <v>0.29385021694019997</v>
      </c>
      <c r="AR17" s="140">
        <v>0.33258769005847949</v>
      </c>
      <c r="AS17" s="136">
        <v>0.2108481871345029</v>
      </c>
      <c r="AT17" s="502">
        <v>0.16699929258630447</v>
      </c>
      <c r="AU17" s="502">
        <v>0.17985867446393763</v>
      </c>
      <c r="AV17" s="139">
        <v>0.18569432877064457</v>
      </c>
      <c r="AW17" s="502">
        <v>0.25873522664857357</v>
      </c>
      <c r="AX17" s="136">
        <v>0.15723688926617621</v>
      </c>
      <c r="AY17" s="502">
        <v>0.17888379551028111</v>
      </c>
      <c r="AZ17" s="502">
        <v>0.19289961013645224</v>
      </c>
      <c r="BA17" s="139">
        <v>0.17616010361047546</v>
      </c>
      <c r="BB17" s="502">
        <v>0.23090771265771265</v>
      </c>
      <c r="BC17" s="136">
        <v>0.21133682324089795</v>
      </c>
      <c r="BD17" s="502">
        <v>0.22470735867446393</v>
      </c>
      <c r="BE17" s="502">
        <v>0.35582220335785697</v>
      </c>
      <c r="BF17" s="139">
        <v>0.26438207157386218</v>
      </c>
      <c r="BG17" s="139">
        <v>0.23934561403508772</v>
      </c>
      <c r="BH17" s="139">
        <v>0.34736945859271834</v>
      </c>
      <c r="BI17" s="546">
        <v>0.33361517335004176</v>
      </c>
      <c r="BJ17" s="546">
        <v>0.25844036030937562</v>
      </c>
      <c r="BK17" s="546">
        <v>0.31245921377517871</v>
      </c>
      <c r="BL17" s="546">
        <v>0.14311751949317739</v>
      </c>
      <c r="BM17" s="502">
        <v>0.14561320033955857</v>
      </c>
      <c r="BN17" s="502">
        <v>0.17141590643274851</v>
      </c>
      <c r="BO17" s="502">
        <v>0.1532968350363087</v>
      </c>
      <c r="BP17" s="502">
        <v>0.23243834932635454</v>
      </c>
      <c r="BQ17" s="611">
        <v>-2.6296877322219026E-2</v>
      </c>
      <c r="BR17" s="136">
        <v>0.2875762308998302</v>
      </c>
      <c r="BS17" s="611">
        <v>0.13033934163365399</v>
      </c>
      <c r="BT17" s="136">
        <v>0.13691685059422751</v>
      </c>
      <c r="BU17" s="611">
        <v>-4.19669449160536E-2</v>
      </c>
      <c r="BV17" s="136">
        <v>0.15867551169590643</v>
      </c>
      <c r="BW17" s="611">
        <f t="shared" si="0"/>
        <v>-3.4224098440545803E-2</v>
      </c>
      <c r="BX17" s="136">
        <v>0.1947777269260107</v>
      </c>
      <c r="BY17" s="611">
        <f t="shared" si="1"/>
        <v>1.8617623315535237E-2</v>
      </c>
      <c r="BZ17" s="136">
        <v>0.21974685752843648</v>
      </c>
      <c r="CA17" s="611">
        <v>-8.0383150045101881E-3</v>
      </c>
      <c r="CB17" s="136">
        <v>0.26453775702697607</v>
      </c>
      <c r="CC17" s="611">
        <f t="shared" si="2"/>
        <v>5.3200933786078125E-2</v>
      </c>
      <c r="CD17" s="136">
        <v>0.44132511208576997</v>
      </c>
      <c r="CE17" s="611">
        <f t="shared" si="3"/>
        <v>0.21661775341130604</v>
      </c>
      <c r="CF17" s="502">
        <v>0.67642111865685717</v>
      </c>
      <c r="CG17" s="611">
        <f t="shared" si="4"/>
        <v>0.3205989152990002</v>
      </c>
      <c r="CH17" s="502">
        <v>0.4609725924866514</v>
      </c>
      <c r="CI17" s="611">
        <f t="shared" si="5"/>
        <v>0.19659052091278922</v>
      </c>
      <c r="CJ17" s="502">
        <v>0.2805489605863975</v>
      </c>
      <c r="CK17" s="611">
        <f t="shared" si="6"/>
        <v>4.1203346551309777E-2</v>
      </c>
      <c r="CL17" s="502">
        <v>0.73845592812676852</v>
      </c>
      <c r="CM17" s="611">
        <f t="shared" si="7"/>
        <v>0.39108646953405019</v>
      </c>
      <c r="CN17" s="502">
        <v>0.70771491750208848</v>
      </c>
      <c r="CO17" s="611">
        <f t="shared" si="8"/>
        <v>0.37409974415204672</v>
      </c>
      <c r="CP17" s="502">
        <v>0.36702533012639127</v>
      </c>
      <c r="CQ17" s="611">
        <f t="shared" si="9"/>
        <v>0.10858496981701565</v>
      </c>
      <c r="CR17" s="502">
        <v>0.60095485217673805</v>
      </c>
      <c r="CS17" s="611">
        <f t="shared" si="10"/>
        <v>0.28849563840155934</v>
      </c>
      <c r="CT17" s="502">
        <v>0.23479892300194932</v>
      </c>
      <c r="CU17" s="611">
        <f t="shared" si="11"/>
        <v>9.1681403508771936E-2</v>
      </c>
      <c r="CV17" s="502">
        <v>0.18322815978117338</v>
      </c>
      <c r="CW17" s="611">
        <f t="shared" si="12"/>
        <v>3.7614959441614804E-2</v>
      </c>
      <c r="CX17" s="502">
        <v>0.28310409356725147</v>
      </c>
      <c r="CY17" s="611">
        <f t="shared" si="13"/>
        <v>0.12980725853094277</v>
      </c>
      <c r="CZ17" s="502">
        <v>0.23315564231090549</v>
      </c>
      <c r="DA17" s="611">
        <f t="shared" si="14"/>
        <v>7.9858807274596794E-2</v>
      </c>
      <c r="DB17" s="502">
        <v>0.41603922732706528</v>
      </c>
      <c r="DC17" s="611">
        <f t="shared" si="15"/>
        <v>0.18360087800071073</v>
      </c>
    </row>
    <row r="18" spans="1:107" x14ac:dyDescent="0.25">
      <c r="A18" s="6" t="s">
        <v>18</v>
      </c>
      <c r="B18" s="135">
        <v>0.19565606996112453</v>
      </c>
      <c r="C18" s="135">
        <v>0.27712636290467341</v>
      </c>
      <c r="D18" s="62">
        <v>0.27614303664384443</v>
      </c>
      <c r="E18" s="62">
        <v>0.25156194810684362</v>
      </c>
      <c r="F18" s="140">
        <v>0.26801491852649634</v>
      </c>
      <c r="G18" s="136">
        <v>0.19398073356070128</v>
      </c>
      <c r="H18" s="502">
        <v>0.17567935333321755</v>
      </c>
      <c r="I18" s="502">
        <v>0.28542152815173821</v>
      </c>
      <c r="J18" s="139">
        <v>0.21789151433739481</v>
      </c>
      <c r="K18" s="502">
        <v>0.24281475398943422</v>
      </c>
      <c r="L18" s="136">
        <v>0.1062376593071262</v>
      </c>
      <c r="M18" s="502">
        <v>1.8789700117544199E-3</v>
      </c>
      <c r="N18" s="502">
        <v>0.10812286842577636</v>
      </c>
      <c r="O18" s="139">
        <v>7.1688060452810773E-2</v>
      </c>
      <c r="P18" s="502">
        <v>0.18514568510529736</v>
      </c>
      <c r="Q18" s="136">
        <v>0.25021308504293549</v>
      </c>
      <c r="R18" s="502">
        <v>0.33917250044875252</v>
      </c>
      <c r="S18" s="502">
        <v>0.27605125177957568</v>
      </c>
      <c r="T18" s="139">
        <v>0.28782302538181925</v>
      </c>
      <c r="U18" s="140">
        <v>0.21105559670642762</v>
      </c>
      <c r="V18" s="135">
        <v>0.31620849708407317</v>
      </c>
      <c r="W18" s="62">
        <v>0.31683477988896713</v>
      </c>
      <c r="X18" s="62">
        <v>0.28371719166650045</v>
      </c>
      <c r="Y18" s="140">
        <v>0.30533961503349266</v>
      </c>
      <c r="Z18" s="136">
        <v>0.25123685837971554</v>
      </c>
      <c r="AA18" s="502">
        <v>0.13393081572805077</v>
      </c>
      <c r="AB18" s="502">
        <v>0.23892358963787538</v>
      </c>
      <c r="AC18" s="139">
        <v>0.20721613986920112</v>
      </c>
      <c r="AD18" s="502">
        <v>0.25627787745134689</v>
      </c>
      <c r="AE18" s="136">
        <v>0.2815922556705967</v>
      </c>
      <c r="AF18" s="502">
        <v>0.12342915660888011</v>
      </c>
      <c r="AG18" s="502">
        <v>0.18061842918985779</v>
      </c>
      <c r="AH18" s="139">
        <v>0.19537192017782079</v>
      </c>
      <c r="AI18" s="502">
        <v>0.23582770201644035</v>
      </c>
      <c r="AJ18" s="136">
        <v>0.23747913632706263</v>
      </c>
      <c r="AK18" s="502">
        <v>0.25987854737854738</v>
      </c>
      <c r="AL18" s="502">
        <v>0.30961956630159398</v>
      </c>
      <c r="AM18" s="139">
        <v>0.26892516929112698</v>
      </c>
      <c r="AN18" s="139">
        <v>0.24418908894904212</v>
      </c>
      <c r="AO18" s="135">
        <v>0.31764408402657252</v>
      </c>
      <c r="AP18" s="62">
        <v>0.31669537945048154</v>
      </c>
      <c r="AQ18" s="62">
        <v>0.30437688271789659</v>
      </c>
      <c r="AR18" s="140">
        <v>0.31277911770768918</v>
      </c>
      <c r="AS18" s="136">
        <v>0.21036294922009213</v>
      </c>
      <c r="AT18" s="502">
        <v>0.23056486524228462</v>
      </c>
      <c r="AU18" s="502">
        <v>0.2555967586869935</v>
      </c>
      <c r="AV18" s="139">
        <v>0.23216141751900204</v>
      </c>
      <c r="AW18" s="502">
        <v>0.27224356766119501</v>
      </c>
      <c r="AX18" s="136">
        <v>0.28277692491726147</v>
      </c>
      <c r="AY18" s="502">
        <v>5.8284819968898276E-2</v>
      </c>
      <c r="AZ18" s="502">
        <v>0.16864098338140363</v>
      </c>
      <c r="BA18" s="139">
        <v>0.16991460427079416</v>
      </c>
      <c r="BB18" s="502">
        <v>0.23774775097815559</v>
      </c>
      <c r="BC18" s="136">
        <v>0.21383834921910547</v>
      </c>
      <c r="BD18" s="502">
        <v>0.28266360887789466</v>
      </c>
      <c r="BE18" s="502">
        <v>0.31238271457165467</v>
      </c>
      <c r="BF18" s="139">
        <v>0.26950796787753312</v>
      </c>
      <c r="BG18" s="139">
        <v>0.24619316169805405</v>
      </c>
      <c r="BH18" s="139">
        <v>0.3105406101834674</v>
      </c>
      <c r="BI18" s="546">
        <v>0.3098265637423801</v>
      </c>
      <c r="BJ18" s="546">
        <v>0.25988532460882696</v>
      </c>
      <c r="BK18" s="546">
        <v>0.29287053070386404</v>
      </c>
      <c r="BL18" s="546">
        <v>0.22026226551226552</v>
      </c>
      <c r="BM18" s="502">
        <v>0.30320283147472094</v>
      </c>
      <c r="BN18" s="502">
        <v>0.25300209578781008</v>
      </c>
      <c r="BO18" s="502">
        <v>0.25931009466723759</v>
      </c>
      <c r="BP18" s="502">
        <v>0.27599760429870929</v>
      </c>
      <c r="BQ18" s="611">
        <v>3.7540366375142797E-3</v>
      </c>
      <c r="BR18" s="136">
        <v>0.40855661619486511</v>
      </c>
      <c r="BS18" s="611">
        <v>0.12577969127760363</v>
      </c>
      <c r="BT18" s="136">
        <v>4.2282502443792766E-2</v>
      </c>
      <c r="BU18" s="611">
        <v>-1.600231752510551E-2</v>
      </c>
      <c r="BV18" s="136">
        <v>0.30414029753315475</v>
      </c>
      <c r="BW18" s="611">
        <f t="shared" si="0"/>
        <v>0.13549931415175112</v>
      </c>
      <c r="BX18" s="136">
        <v>0.25108936525861991</v>
      </c>
      <c r="BY18" s="611">
        <f t="shared" si="1"/>
        <v>8.117476098782575E-2</v>
      </c>
      <c r="BZ18" s="136">
        <v>0.26760361898116997</v>
      </c>
      <c r="CA18" s="611">
        <v>-8.0383150045101881E-3</v>
      </c>
      <c r="CB18" s="136">
        <v>0.30548704623589418</v>
      </c>
      <c r="CC18" s="611">
        <f t="shared" si="2"/>
        <v>9.1648697016788711E-2</v>
      </c>
      <c r="CD18" s="136">
        <v>0.30787870198584488</v>
      </c>
      <c r="CE18" s="611">
        <f t="shared" si="3"/>
        <v>2.5215093107950226E-2</v>
      </c>
      <c r="CF18" s="502">
        <v>0.31201478245257047</v>
      </c>
      <c r="CG18" s="611">
        <f t="shared" si="4"/>
        <v>-3.679321190842022E-4</v>
      </c>
      <c r="CH18" s="502">
        <v>0.30846649727084513</v>
      </c>
      <c r="CI18" s="611">
        <f t="shared" si="5"/>
        <v>3.8958529393312014E-2</v>
      </c>
      <c r="CJ18" s="502">
        <v>0.27790330337199221</v>
      </c>
      <c r="CK18" s="611">
        <f t="shared" si="6"/>
        <v>3.1710141673938153E-2</v>
      </c>
      <c r="CL18" s="502">
        <v>0.32091126282209947</v>
      </c>
      <c r="CM18" s="611">
        <f t="shared" si="7"/>
        <v>1.0370652638632072E-2</v>
      </c>
      <c r="CN18" s="502">
        <v>0.32520945606503471</v>
      </c>
      <c r="CO18" s="611">
        <f t="shared" si="8"/>
        <v>1.5382892322654607E-2</v>
      </c>
      <c r="CP18" s="502">
        <v>0.28854402139537444</v>
      </c>
      <c r="CQ18" s="611">
        <f t="shared" si="9"/>
        <v>2.8658696786547477E-2</v>
      </c>
      <c r="CR18" s="502">
        <v>0.31109976200625178</v>
      </c>
      <c r="CS18" s="611">
        <f t="shared" si="10"/>
        <v>1.8229231302387738E-2</v>
      </c>
      <c r="CT18" s="502">
        <v>0.22506953324808182</v>
      </c>
      <c r="CU18" s="611">
        <f t="shared" si="11"/>
        <v>4.8072677358163007E-3</v>
      </c>
      <c r="CV18" s="502">
        <v>0.26108637213651237</v>
      </c>
      <c r="CW18" s="611">
        <f t="shared" si="12"/>
        <v>-4.2116459338208567E-2</v>
      </c>
      <c r="CX18" s="502">
        <v>0.37368680733162829</v>
      </c>
      <c r="CY18" s="611">
        <f t="shared" si="13"/>
        <v>0.1143767126643907</v>
      </c>
      <c r="CZ18" s="502">
        <v>0.28633371157827675</v>
      </c>
      <c r="DA18" s="611">
        <f t="shared" si="14"/>
        <v>2.7023616911039161E-2</v>
      </c>
      <c r="DB18" s="502">
        <v>0.29864832228831961</v>
      </c>
      <c r="DC18" s="611">
        <f t="shared" si="15"/>
        <v>2.2650717989610325E-2</v>
      </c>
    </row>
    <row r="19" spans="1:107" x14ac:dyDescent="0.25">
      <c r="A19" s="6" t="s">
        <v>19</v>
      </c>
      <c r="B19" s="135">
        <v>0.21155146251582094</v>
      </c>
      <c r="C19" s="135">
        <v>0.24795365476131667</v>
      </c>
      <c r="D19" s="62">
        <v>0.24568633550280758</v>
      </c>
      <c r="E19" s="62">
        <v>0.23207352541619328</v>
      </c>
      <c r="F19" s="140">
        <v>0.24177844421757139</v>
      </c>
      <c r="G19" s="136">
        <v>0.2172933788497533</v>
      </c>
      <c r="H19" s="502">
        <v>0.20175505112878525</v>
      </c>
      <c r="I19" s="502">
        <v>0.17678621107708015</v>
      </c>
      <c r="J19" s="139">
        <v>0.19864609101975106</v>
      </c>
      <c r="K19" s="502">
        <v>0.22009311747170593</v>
      </c>
      <c r="L19" s="136">
        <v>0.15545682458133678</v>
      </c>
      <c r="M19" s="502">
        <v>0.16156027186352487</v>
      </c>
      <c r="N19" s="502">
        <v>0.19796973370767404</v>
      </c>
      <c r="O19" s="139">
        <v>0.17137632609805362</v>
      </c>
      <c r="P19" s="502">
        <v>0.20367573722857035</v>
      </c>
      <c r="Q19" s="136">
        <v>0.21331519949282882</v>
      </c>
      <c r="R19" s="502">
        <v>0.23936606687085252</v>
      </c>
      <c r="S19" s="502">
        <v>0.26399043290684848</v>
      </c>
      <c r="T19" s="139">
        <v>0.23888539794038663</v>
      </c>
      <c r="U19" s="140">
        <v>0.21255050102442546</v>
      </c>
      <c r="V19" s="135">
        <v>0.26042710237283673</v>
      </c>
      <c r="W19" s="62">
        <v>0.26252115567407719</v>
      </c>
      <c r="X19" s="62">
        <v>0.24746745788667687</v>
      </c>
      <c r="Y19" s="140">
        <v>0.25667961409443035</v>
      </c>
      <c r="Z19" s="136">
        <v>0.22230570444104136</v>
      </c>
      <c r="AA19" s="502">
        <v>0.18435200851323089</v>
      </c>
      <c r="AB19" s="502">
        <v>0.17065242683341844</v>
      </c>
      <c r="AC19" s="139">
        <v>0.19234787035323028</v>
      </c>
      <c r="AD19" s="502">
        <v>0.2245137422238303</v>
      </c>
      <c r="AE19" s="136">
        <v>0.1735795501325561</v>
      </c>
      <c r="AF19" s="502">
        <v>0.17242431540120864</v>
      </c>
      <c r="AG19" s="502">
        <v>0.1961359962565935</v>
      </c>
      <c r="AH19" s="139">
        <v>0.18054564912222298</v>
      </c>
      <c r="AI19" s="502">
        <v>0.20975073286124685</v>
      </c>
      <c r="AJ19" s="136">
        <v>0.21337859589323058</v>
      </c>
      <c r="AK19" s="502">
        <v>0.23995384549940449</v>
      </c>
      <c r="AL19" s="502">
        <v>0.25814190913731494</v>
      </c>
      <c r="AM19" s="139">
        <v>0.23712772848835917</v>
      </c>
      <c r="AN19" s="139">
        <v>0.2166323820352751</v>
      </c>
      <c r="AO19" s="135">
        <v>0.26772551005285777</v>
      </c>
      <c r="AP19" s="62">
        <v>0.26582451414715969</v>
      </c>
      <c r="AQ19" s="62">
        <v>0.25805216618090204</v>
      </c>
      <c r="AR19" s="140">
        <v>0.26380215954852254</v>
      </c>
      <c r="AS19" s="136">
        <v>0.22830738472009532</v>
      </c>
      <c r="AT19" s="502">
        <v>0.20234268224406793</v>
      </c>
      <c r="AU19" s="502">
        <v>0.18773396290624472</v>
      </c>
      <c r="AV19" s="139">
        <v>0.20608641294897037</v>
      </c>
      <c r="AW19" s="502">
        <v>0.2347848504846593</v>
      </c>
      <c r="AX19" s="136">
        <v>0.18074426962406759</v>
      </c>
      <c r="AY19" s="502">
        <v>0.19499950600207477</v>
      </c>
      <c r="AZ19" s="502">
        <v>0.21720265441551814</v>
      </c>
      <c r="BA19" s="139">
        <v>0.19743626822691257</v>
      </c>
      <c r="BB19" s="502">
        <v>0.22219851507179228</v>
      </c>
      <c r="BC19" s="136">
        <v>0.23809063626932769</v>
      </c>
      <c r="BD19" s="502">
        <v>0.25335057214565254</v>
      </c>
      <c r="BE19" s="502">
        <v>0.26433767228177646</v>
      </c>
      <c r="BF19" s="139">
        <v>0.25191081227667184</v>
      </c>
      <c r="BG19" s="139">
        <v>0.22968804411672158</v>
      </c>
      <c r="BH19" s="139">
        <v>0.28041450542574387</v>
      </c>
      <c r="BI19" s="546">
        <v>0.2717338246554365</v>
      </c>
      <c r="BJ19" s="546">
        <v>0.25202105871988673</v>
      </c>
      <c r="BK19" s="546">
        <v>0.26793388420963082</v>
      </c>
      <c r="BL19" s="546">
        <v>0.23306031989110093</v>
      </c>
      <c r="BM19" s="502">
        <v>0.237770515322169</v>
      </c>
      <c r="BN19" s="502">
        <v>0.21933829972775229</v>
      </c>
      <c r="BO19" s="502">
        <v>0.23014114905003119</v>
      </c>
      <c r="BP19" s="502">
        <v>0.24893311680894817</v>
      </c>
      <c r="BQ19" s="611">
        <v>1.4148266324288866E-2</v>
      </c>
      <c r="BR19" s="136">
        <v>0.22058730178333252</v>
      </c>
      <c r="BS19" s="611">
        <v>3.9843032159264935E-2</v>
      </c>
      <c r="BT19" s="136">
        <v>0.21737735472344349</v>
      </c>
      <c r="BU19" s="611">
        <v>2.237784872136872E-2</v>
      </c>
      <c r="BV19" s="136">
        <v>0.22699152416198745</v>
      </c>
      <c r="BW19" s="611">
        <f t="shared" si="0"/>
        <v>9.7888697464693086E-3</v>
      </c>
      <c r="BX19" s="136">
        <v>0.22159402257140956</v>
      </c>
      <c r="BY19" s="611">
        <f t="shared" si="1"/>
        <v>2.415775434449699E-2</v>
      </c>
      <c r="BZ19" s="136">
        <v>0.23971994219410001</v>
      </c>
      <c r="CA19" s="611">
        <v>-8.0383150045101881E-3</v>
      </c>
      <c r="CB19" s="136">
        <v>0.24357814018014459</v>
      </c>
      <c r="CC19" s="611">
        <f t="shared" si="2"/>
        <v>5.4875039108168988E-3</v>
      </c>
      <c r="CD19" s="136">
        <v>0.26294120086778972</v>
      </c>
      <c r="CE19" s="611">
        <f t="shared" si="3"/>
        <v>9.5906287221371733E-3</v>
      </c>
      <c r="CF19" s="502">
        <v>0.26823136392827152</v>
      </c>
      <c r="CG19" s="611">
        <f t="shared" si="4"/>
        <v>3.8936916464950566E-3</v>
      </c>
      <c r="CH19" s="502">
        <v>0.25819924623254992</v>
      </c>
      <c r="CI19" s="611">
        <f t="shared" si="5"/>
        <v>6.2884339558780811E-3</v>
      </c>
      <c r="CJ19" s="502">
        <v>0.24437773937639429</v>
      </c>
      <c r="CK19" s="611">
        <f t="shared" si="6"/>
        <v>1.4689695259672703E-2</v>
      </c>
      <c r="CL19" s="502">
        <v>0.27190540145564723</v>
      </c>
      <c r="CM19" s="611">
        <f t="shared" si="7"/>
        <v>-8.509103970096632E-3</v>
      </c>
      <c r="CN19" s="502">
        <v>0.26540767656603226</v>
      </c>
      <c r="CO19" s="611">
        <f t="shared" si="8"/>
        <v>-6.3261480894042377E-3</v>
      </c>
      <c r="CP19" s="502">
        <v>0.26440148034711586</v>
      </c>
      <c r="CQ19" s="611">
        <f t="shared" si="9"/>
        <v>1.2380421627229132E-2</v>
      </c>
      <c r="CR19" s="502">
        <v>0.2672992031081618</v>
      </c>
      <c r="CS19" s="611">
        <f t="shared" si="10"/>
        <v>-6.3468110146902568E-4</v>
      </c>
      <c r="CT19" s="502">
        <v>0.25495193125744431</v>
      </c>
      <c r="CU19" s="611">
        <f t="shared" si="11"/>
        <v>2.1891611366343378E-2</v>
      </c>
      <c r="CV19" s="502">
        <v>0.23931666707833163</v>
      </c>
      <c r="CW19" s="611">
        <f t="shared" si="12"/>
        <v>1.5461517561626281E-3</v>
      </c>
      <c r="CX19" s="502">
        <v>0.23102002509783909</v>
      </c>
      <c r="CY19" s="611">
        <f t="shared" si="13"/>
        <v>8.7887604780789719E-4</v>
      </c>
      <c r="CZ19" s="502">
        <v>0.24173599307787677</v>
      </c>
      <c r="DA19" s="611">
        <f t="shared" si="14"/>
        <v>1.159484402784558E-2</v>
      </c>
      <c r="DB19" s="502">
        <v>0.25444698149072564</v>
      </c>
      <c r="DC19" s="611">
        <f t="shared" si="15"/>
        <v>5.513864681777475E-3</v>
      </c>
    </row>
    <row r="20" spans="1:107" x14ac:dyDescent="0.25">
      <c r="A20" s="5" t="s">
        <v>29</v>
      </c>
      <c r="B20" s="583">
        <v>0.40619852515960758</v>
      </c>
      <c r="C20" s="583">
        <v>0.5125130677888653</v>
      </c>
      <c r="D20" s="584">
        <v>0.49127005282396258</v>
      </c>
      <c r="E20" s="584">
        <v>0.51354980476790324</v>
      </c>
      <c r="F20" s="585">
        <v>0.50626122809256424</v>
      </c>
      <c r="G20" s="586">
        <v>0.43131579143270377</v>
      </c>
      <c r="H20" s="560">
        <v>0.42233553213868169</v>
      </c>
      <c r="I20" s="560">
        <v>0.35106626148545172</v>
      </c>
      <c r="J20" s="574">
        <v>0.40180069322905271</v>
      </c>
      <c r="K20" s="560">
        <v>0.4537423956473734</v>
      </c>
      <c r="L20" s="586">
        <v>0.3447424675608029</v>
      </c>
      <c r="M20" s="560">
        <v>0.36782094427703399</v>
      </c>
      <c r="N20" s="560">
        <v>0.36350691254041179</v>
      </c>
      <c r="O20" s="574">
        <v>0.35863775155636191</v>
      </c>
      <c r="P20" s="560">
        <v>0.42169247895736223</v>
      </c>
      <c r="Q20" s="586">
        <v>0.42918845917930476</v>
      </c>
      <c r="R20" s="560">
        <v>0.48247667815211842</v>
      </c>
      <c r="S20" s="560">
        <v>0.58375426073210501</v>
      </c>
      <c r="T20" s="574">
        <v>0.49864700719366573</v>
      </c>
      <c r="U20" s="585">
        <v>0.44108923675938938</v>
      </c>
      <c r="V20" s="583">
        <v>0.60504117266874147</v>
      </c>
      <c r="W20" s="584">
        <v>0.57211615598211607</v>
      </c>
      <c r="X20" s="584">
        <v>0.5256603470952923</v>
      </c>
      <c r="Y20" s="585">
        <v>0.56750676523259802</v>
      </c>
      <c r="Z20" s="586">
        <v>0.50758766217883267</v>
      </c>
      <c r="AA20" s="560">
        <v>0.38857874378385948</v>
      </c>
      <c r="AB20" s="560">
        <v>0.39830340309681811</v>
      </c>
      <c r="AC20" s="574">
        <v>0.43101838478647436</v>
      </c>
      <c r="AD20" s="560">
        <v>0.49926257500953619</v>
      </c>
      <c r="AE20" s="586">
        <v>0.39938734480231847</v>
      </c>
      <c r="AF20" s="560">
        <v>0.37069839985838726</v>
      </c>
      <c r="AG20" s="560">
        <v>0.33910583631104307</v>
      </c>
      <c r="AH20" s="574">
        <v>0.37006340406318661</v>
      </c>
      <c r="AI20" s="560">
        <v>0.45588183148010497</v>
      </c>
      <c r="AJ20" s="586">
        <v>0.35498312173755536</v>
      </c>
      <c r="AK20" s="560">
        <v>0.44816057299642681</v>
      </c>
      <c r="AL20" s="560">
        <v>0.54696177382305</v>
      </c>
      <c r="AM20" s="574">
        <v>0.45005553208990839</v>
      </c>
      <c r="AN20" s="574">
        <v>0.45441729720715934</v>
      </c>
      <c r="AO20" s="583">
        <v>0.52949856174562404</v>
      </c>
      <c r="AP20" s="584">
        <v>0.5016533125501349</v>
      </c>
      <c r="AQ20" s="584">
        <v>0.48541522583938479</v>
      </c>
      <c r="AR20" s="585">
        <v>0.50565133518376737</v>
      </c>
      <c r="AS20" s="586">
        <v>0.47359743651097497</v>
      </c>
      <c r="AT20" s="560">
        <v>0.37983105270957862</v>
      </c>
      <c r="AU20" s="560">
        <v>0.33738993108728943</v>
      </c>
      <c r="AV20" s="574">
        <v>0.39675146881258094</v>
      </c>
      <c r="AW20" s="560">
        <v>0.45090057363803271</v>
      </c>
      <c r="AX20" s="586">
        <v>0.33577958018409648</v>
      </c>
      <c r="AY20" s="560">
        <v>0.30451538803537032</v>
      </c>
      <c r="AZ20" s="560">
        <v>0.29527926663263576</v>
      </c>
      <c r="BA20" s="574">
        <v>0.31203828275850592</v>
      </c>
      <c r="BB20" s="560">
        <v>0.40410449026471229</v>
      </c>
      <c r="BC20" s="586">
        <v>0.40025000926246118</v>
      </c>
      <c r="BD20" s="560">
        <v>0.4177099402331122</v>
      </c>
      <c r="BE20" s="560">
        <v>0.47411987065487654</v>
      </c>
      <c r="BF20" s="574">
        <v>0.43083439656990036</v>
      </c>
      <c r="BG20" s="574">
        <v>0.41079582974959272</v>
      </c>
      <c r="BH20" s="574">
        <v>0.44516771898516361</v>
      </c>
      <c r="BI20" s="485">
        <v>0.43630489601564204</v>
      </c>
      <c r="BJ20" s="485">
        <v>0.41114221325478761</v>
      </c>
      <c r="BK20" s="485">
        <v>0.43069049986529412</v>
      </c>
      <c r="BL20" s="485">
        <v>0.3670695242045261</v>
      </c>
      <c r="BM20" s="502">
        <v>0.3747068564853695</v>
      </c>
      <c r="BN20" s="502">
        <v>0.33474420356899781</v>
      </c>
      <c r="BO20" s="502">
        <v>0.35901455367310081</v>
      </c>
      <c r="BP20" s="502">
        <v>0.39465452691783781</v>
      </c>
      <c r="BQ20" s="610">
        <v>-5.6246046720194898E-2</v>
      </c>
      <c r="BR20" s="136">
        <v>0.37570790623096051</v>
      </c>
      <c r="BS20" s="610">
        <v>3.9928326046864027E-2</v>
      </c>
      <c r="BT20" s="136">
        <v>0.3583769060086614</v>
      </c>
      <c r="BU20" s="610">
        <v>5.3861517973291084E-2</v>
      </c>
      <c r="BV20" s="136">
        <v>0.35694442902416196</v>
      </c>
      <c r="BW20" s="610">
        <f t="shared" si="0"/>
        <v>6.1665162391526196E-2</v>
      </c>
      <c r="BX20" s="136">
        <v>0.36374958750166458</v>
      </c>
      <c r="BY20" s="610">
        <f t="shared" si="1"/>
        <v>5.1711304743158659E-2</v>
      </c>
      <c r="BZ20" s="136">
        <v>0.38423967553949373</v>
      </c>
      <c r="CA20" s="610">
        <v>-8.0383150045101881E-3</v>
      </c>
      <c r="CB20" s="136">
        <v>0.49269479727560145</v>
      </c>
      <c r="CC20" s="610">
        <f t="shared" si="2"/>
        <v>9.2444788013140267E-2</v>
      </c>
      <c r="CD20" s="136">
        <v>0.57353772173302697</v>
      </c>
      <c r="CE20" s="610">
        <f t="shared" si="3"/>
        <v>0.15582778149991477</v>
      </c>
      <c r="CF20" s="502">
        <v>0.66737256037066317</v>
      </c>
      <c r="CG20" s="610">
        <f t="shared" si="4"/>
        <v>0.19325268971578663</v>
      </c>
      <c r="CH20" s="502">
        <v>0.5779154319459241</v>
      </c>
      <c r="CI20" s="610">
        <f t="shared" si="5"/>
        <v>0.14708103537602374</v>
      </c>
      <c r="CJ20" s="502">
        <v>0.43305657852412821</v>
      </c>
      <c r="CK20" s="610">
        <f t="shared" si="6"/>
        <v>2.2260748774535488E-2</v>
      </c>
      <c r="CL20" s="502">
        <v>0.60884892051161732</v>
      </c>
      <c r="CM20" s="610">
        <f t="shared" si="7"/>
        <v>0.16368120152645371</v>
      </c>
      <c r="CN20" s="502">
        <v>0.60636926581984241</v>
      </c>
      <c r="CO20" s="610">
        <f t="shared" si="8"/>
        <v>0.17006436980420037</v>
      </c>
      <c r="CP20" s="502">
        <v>0.5991510933820744</v>
      </c>
      <c r="CQ20" s="610">
        <f t="shared" si="9"/>
        <v>0.18800888012728678</v>
      </c>
      <c r="CR20" s="502">
        <v>0.60473710970733363</v>
      </c>
      <c r="CS20" s="610">
        <f t="shared" si="10"/>
        <v>0.17404660984203951</v>
      </c>
      <c r="CT20" s="502">
        <v>0.53396815339458914</v>
      </c>
      <c r="CU20" s="610">
        <f t="shared" si="11"/>
        <v>0.16689862919006304</v>
      </c>
      <c r="CV20" s="502">
        <v>0.42164077242750581</v>
      </c>
      <c r="CW20" s="610">
        <f t="shared" si="12"/>
        <v>4.6933915942136306E-2</v>
      </c>
      <c r="CX20" s="502">
        <v>0.41715244757103964</v>
      </c>
      <c r="CY20" s="610">
        <f t="shared" si="13"/>
        <v>5.813789389793883E-2</v>
      </c>
      <c r="CZ20" s="502">
        <v>0.4571921096068301</v>
      </c>
      <c r="DA20" s="610">
        <f t="shared" si="14"/>
        <v>9.8177555933729288E-2</v>
      </c>
      <c r="DB20" s="502">
        <v>0.53055702678387606</v>
      </c>
      <c r="DC20" s="610">
        <f t="shared" si="15"/>
        <v>0.13590249986603825</v>
      </c>
    </row>
    <row r="21" spans="1:107" x14ac:dyDescent="0.25">
      <c r="A21" s="6" t="s">
        <v>20</v>
      </c>
      <c r="B21" s="135">
        <v>0.32580235220513398</v>
      </c>
      <c r="C21" s="135">
        <v>0.40852516107043119</v>
      </c>
      <c r="D21" s="62">
        <v>0.38845256354075369</v>
      </c>
      <c r="E21" s="62">
        <v>0.43980080590188442</v>
      </c>
      <c r="F21" s="140">
        <v>0.41305307505869882</v>
      </c>
      <c r="G21" s="136">
        <v>0.36178395251079298</v>
      </c>
      <c r="H21" s="502">
        <v>0.35106913384787913</v>
      </c>
      <c r="I21" s="502">
        <v>0.27772301560251456</v>
      </c>
      <c r="J21" s="139">
        <v>0.33042145266685141</v>
      </c>
      <c r="K21" s="502">
        <v>0.37150899971252138</v>
      </c>
      <c r="L21" s="136">
        <v>0.2913765658098233</v>
      </c>
      <c r="M21" s="502">
        <v>0.33906371169309024</v>
      </c>
      <c r="N21" s="502">
        <v>0.34702456827993639</v>
      </c>
      <c r="O21" s="139">
        <v>0.32559114838030884</v>
      </c>
      <c r="P21" s="502">
        <v>0.35603485201082341</v>
      </c>
      <c r="Q21" s="136">
        <v>0.40492391758471313</v>
      </c>
      <c r="R21" s="502">
        <v>0.42793207983034165</v>
      </c>
      <c r="S21" s="502">
        <v>0.53379638791770201</v>
      </c>
      <c r="T21" s="139">
        <v>0.45585099853788175</v>
      </c>
      <c r="U21" s="140">
        <v>0.3811939903135339</v>
      </c>
      <c r="V21" s="135">
        <v>0.53747759856630828</v>
      </c>
      <c r="W21" s="62">
        <v>0.48593125386863484</v>
      </c>
      <c r="X21" s="62">
        <v>0.44409940739274795</v>
      </c>
      <c r="Y21" s="140">
        <v>0.48924058842770513</v>
      </c>
      <c r="Z21" s="136">
        <v>0.45547921873816555</v>
      </c>
      <c r="AA21" s="502">
        <v>0.28359760703212611</v>
      </c>
      <c r="AB21" s="502">
        <v>0.31578488127698251</v>
      </c>
      <c r="AC21" s="139">
        <v>0.35087306393901485</v>
      </c>
      <c r="AD21" s="502">
        <v>0.42005682618335993</v>
      </c>
      <c r="AE21" s="136">
        <v>0.36509804406623125</v>
      </c>
      <c r="AF21" s="502">
        <v>0.36823541753707001</v>
      </c>
      <c r="AG21" s="502">
        <v>0.28082635575248049</v>
      </c>
      <c r="AH21" s="139">
        <v>0.3386753041551821</v>
      </c>
      <c r="AI21" s="502">
        <v>0.3927316436045557</v>
      </c>
      <c r="AJ21" s="136">
        <v>0.27976942557043483</v>
      </c>
      <c r="AK21" s="502">
        <v>0.38835377376353863</v>
      </c>
      <c r="AL21" s="502">
        <v>0.49523590679537643</v>
      </c>
      <c r="AM21" s="139">
        <v>0.38778020126354679</v>
      </c>
      <c r="AN21" s="139">
        <v>0.39148701875381026</v>
      </c>
      <c r="AO21" s="135">
        <v>0.45339426248433273</v>
      </c>
      <c r="AP21" s="62">
        <v>0.46173433594637581</v>
      </c>
      <c r="AQ21" s="62">
        <v>0.45450355857539709</v>
      </c>
      <c r="AR21" s="140">
        <v>0.4563710428816683</v>
      </c>
      <c r="AS21" s="136">
        <v>0.48606867662652425</v>
      </c>
      <c r="AT21" s="502">
        <v>0.33201718267842351</v>
      </c>
      <c r="AU21" s="502">
        <v>0.2787680830114368</v>
      </c>
      <c r="AV21" s="139">
        <v>0.36524874123263695</v>
      </c>
      <c r="AW21" s="502">
        <v>0.41055817299182384</v>
      </c>
      <c r="AX21" s="136">
        <v>0.29836496104257826</v>
      </c>
      <c r="AY21" s="502">
        <v>0.28167863242225011</v>
      </c>
      <c r="AZ21" s="502">
        <v>0.2378114822388851</v>
      </c>
      <c r="BA21" s="139">
        <v>0.27299669418017647</v>
      </c>
      <c r="BB21" s="502">
        <v>0.36420045852049943</v>
      </c>
      <c r="BC21" s="136">
        <v>0.37060794467533037</v>
      </c>
      <c r="BD21" s="502">
        <v>0.36598330682420666</v>
      </c>
      <c r="BE21" s="502">
        <v>0.38126026159743753</v>
      </c>
      <c r="BF21" s="139">
        <v>0.37268927825197834</v>
      </c>
      <c r="BG21" s="139">
        <v>0.36625932291228958</v>
      </c>
      <c r="BH21" s="139">
        <v>0.32810903130520191</v>
      </c>
      <c r="BI21" s="546">
        <v>0.32698641643944559</v>
      </c>
      <c r="BJ21" s="546">
        <v>0.33681374559301042</v>
      </c>
      <c r="BK21" s="546">
        <v>0.3307580638238784</v>
      </c>
      <c r="BL21" s="546">
        <v>0.30735720480193895</v>
      </c>
      <c r="BM21" s="502">
        <v>0.35066733000564387</v>
      </c>
      <c r="BN21" s="502">
        <v>0.28706283041732938</v>
      </c>
      <c r="BO21" s="502">
        <v>0.31542075040387924</v>
      </c>
      <c r="BP21" s="502">
        <v>0.32304703884476282</v>
      </c>
      <c r="BQ21" s="611">
        <v>-8.751113414706102E-2</v>
      </c>
      <c r="BR21" s="136">
        <v>0.41855963728917911</v>
      </c>
      <c r="BS21" s="611">
        <v>0.12019467624660085</v>
      </c>
      <c r="BT21" s="136">
        <v>0.31827319212642291</v>
      </c>
      <c r="BU21" s="611">
        <v>3.6594559704172802E-2</v>
      </c>
      <c r="BV21" s="136">
        <v>0.29158164053624175</v>
      </c>
      <c r="BW21" s="611">
        <f t="shared" si="0"/>
        <v>5.3770158297356652E-2</v>
      </c>
      <c r="BX21" s="136">
        <v>0.3433615970431621</v>
      </c>
      <c r="BY21" s="611">
        <f t="shared" si="1"/>
        <v>7.0364902862985634E-2</v>
      </c>
      <c r="BZ21" s="136">
        <v>0.32989297054532224</v>
      </c>
      <c r="CA21" s="611">
        <v>-8.0383150045101881E-3</v>
      </c>
      <c r="CB21" s="136">
        <v>0.47683989709083718</v>
      </c>
      <c r="CC21" s="611">
        <f t="shared" si="2"/>
        <v>0.10623195241550681</v>
      </c>
      <c r="CD21" s="136">
        <v>0.55629410455956974</v>
      </c>
      <c r="CE21" s="611">
        <f t="shared" si="3"/>
        <v>0.19031079773536308</v>
      </c>
      <c r="CF21" s="502">
        <v>0.59254213118719357</v>
      </c>
      <c r="CG21" s="611">
        <f t="shared" si="4"/>
        <v>0.21128186958975603</v>
      </c>
      <c r="CH21" s="502">
        <v>0.54173550014571792</v>
      </c>
      <c r="CI21" s="611">
        <f t="shared" si="5"/>
        <v>0.16904622189373958</v>
      </c>
      <c r="CJ21" s="502">
        <v>0.38328889581446307</v>
      </c>
      <c r="CK21" s="611">
        <f t="shared" si="6"/>
        <v>1.7029572902173495E-2</v>
      </c>
      <c r="CL21" s="502">
        <v>0.50808946738644445</v>
      </c>
      <c r="CM21" s="611">
        <f t="shared" si="7"/>
        <v>0.17998043608124253</v>
      </c>
      <c r="CN21" s="502">
        <v>0.52635477022267663</v>
      </c>
      <c r="CO21" s="611">
        <f t="shared" si="8"/>
        <v>0.19936835378323103</v>
      </c>
      <c r="CP21" s="502">
        <v>0.57670327308309688</v>
      </c>
      <c r="CQ21" s="611">
        <f t="shared" si="9"/>
        <v>0.23988952749008646</v>
      </c>
      <c r="CR21" s="502">
        <v>0.53740565023100806</v>
      </c>
      <c r="CS21" s="611">
        <f t="shared" si="10"/>
        <v>0.20664758640712966</v>
      </c>
      <c r="CT21" s="502">
        <v>0.52077173369688701</v>
      </c>
      <c r="CU21" s="611">
        <f t="shared" si="11"/>
        <v>0.21341452889494805</v>
      </c>
      <c r="CV21" s="502">
        <v>0.38433755524770763</v>
      </c>
      <c r="CW21" s="611">
        <f t="shared" si="12"/>
        <v>3.3670225242063756E-2</v>
      </c>
      <c r="CX21" s="502">
        <v>0.37658664981443607</v>
      </c>
      <c r="CY21" s="611">
        <f t="shared" si="13"/>
        <v>6.1165899410556834E-2</v>
      </c>
      <c r="CZ21" s="502">
        <v>0.42676061228591911</v>
      </c>
      <c r="DA21" s="611">
        <f t="shared" si="14"/>
        <v>0.11133986188203987</v>
      </c>
      <c r="DB21" s="502">
        <v>0.48177748198237208</v>
      </c>
      <c r="DC21" s="611">
        <f t="shared" si="15"/>
        <v>0.15873044313760926</v>
      </c>
    </row>
    <row r="22" spans="1:107" x14ac:dyDescent="0.25">
      <c r="A22" s="6" t="s">
        <v>23</v>
      </c>
      <c r="B22" s="135">
        <v>0.48265144015565603</v>
      </c>
      <c r="C22" s="135">
        <v>0.70707532178611165</v>
      </c>
      <c r="D22" s="62">
        <v>0.68500774102744544</v>
      </c>
      <c r="E22" s="62">
        <v>0.71018660946024681</v>
      </c>
      <c r="F22" s="140">
        <v>0.70128151797117322</v>
      </c>
      <c r="G22" s="136">
        <v>0.53149233716475097</v>
      </c>
      <c r="H22" s="502">
        <v>0.502058239313523</v>
      </c>
      <c r="I22" s="502">
        <v>0.52469132457580736</v>
      </c>
      <c r="J22" s="139">
        <v>0.51922324473556003</v>
      </c>
      <c r="K22" s="502">
        <v>0.60974945794663837</v>
      </c>
      <c r="L22" s="136">
        <v>0.45948242756501934</v>
      </c>
      <c r="M22" s="502">
        <v>0.45249728534350342</v>
      </c>
      <c r="N22" s="502">
        <v>0.43769971264367818</v>
      </c>
      <c r="O22" s="139">
        <v>0.45002567912472335</v>
      </c>
      <c r="P22" s="502">
        <v>0.55592312955243994</v>
      </c>
      <c r="Q22" s="136">
        <v>0.47058656443667563</v>
      </c>
      <c r="R22" s="502">
        <v>0.64149356869184448</v>
      </c>
      <c r="S22" s="502">
        <v>0.72599184278828333</v>
      </c>
      <c r="T22" s="139">
        <v>0.61237758352966376</v>
      </c>
      <c r="U22" s="140">
        <v>0.57015274534943872</v>
      </c>
      <c r="V22" s="135">
        <v>0.73390486784257636</v>
      </c>
      <c r="W22" s="62">
        <v>0.72748987882905836</v>
      </c>
      <c r="X22" s="62">
        <v>0.63863620954499711</v>
      </c>
      <c r="Y22" s="140">
        <v>0.69940637236326886</v>
      </c>
      <c r="Z22" s="136">
        <v>0.55322796934865903</v>
      </c>
      <c r="AA22" s="502">
        <v>0.52252304147465445</v>
      </c>
      <c r="AB22" s="502">
        <v>0.61380894909688011</v>
      </c>
      <c r="AC22" s="139">
        <v>0.56273980042945559</v>
      </c>
      <c r="AD22" s="502">
        <v>0.63107308639636228</v>
      </c>
      <c r="AE22" s="136">
        <v>0.52832326924095552</v>
      </c>
      <c r="AF22" s="502">
        <v>0.49285330261136717</v>
      </c>
      <c r="AG22" s="502">
        <v>0.53679460864805684</v>
      </c>
      <c r="AH22" s="139">
        <v>0.51913382594417079</v>
      </c>
      <c r="AI22" s="502">
        <v>0.59348764128102782</v>
      </c>
      <c r="AJ22" s="136">
        <v>0.55457134911806771</v>
      </c>
      <c r="AK22" s="502">
        <v>0.59097564313081552</v>
      </c>
      <c r="AL22" s="502">
        <v>0.67708247258859056</v>
      </c>
      <c r="AM22" s="139">
        <v>0.6077232365959877</v>
      </c>
      <c r="AN22" s="139">
        <v>0.59706598764435104</v>
      </c>
      <c r="AO22" s="135">
        <v>0.65925241008527991</v>
      </c>
      <c r="AP22" s="62">
        <v>0.51593398135116109</v>
      </c>
      <c r="AQ22" s="62">
        <v>0.5274312728428413</v>
      </c>
      <c r="AR22" s="140">
        <v>0.56925939609560294</v>
      </c>
      <c r="AS22" s="136">
        <v>0.49712263273125334</v>
      </c>
      <c r="AT22" s="502">
        <v>0.53587286138036971</v>
      </c>
      <c r="AU22" s="502">
        <v>0.5647509578544061</v>
      </c>
      <c r="AV22" s="139">
        <v>0.53261831231166201</v>
      </c>
      <c r="AW22" s="502">
        <v>0.55083763574014089</v>
      </c>
      <c r="AX22" s="136">
        <v>0.54799333915991311</v>
      </c>
      <c r="AY22" s="502">
        <v>0.2178229117008316</v>
      </c>
      <c r="AZ22" s="502">
        <v>0.46574302134646961</v>
      </c>
      <c r="BA22" s="139">
        <v>0.4099195045334475</v>
      </c>
      <c r="BB22" s="502">
        <v>0.50334874170711608</v>
      </c>
      <c r="BC22" s="136">
        <v>0.5560993034588696</v>
      </c>
      <c r="BD22" s="502">
        <v>0.50881442255062936</v>
      </c>
      <c r="BE22" s="502">
        <v>0.61799764288362735</v>
      </c>
      <c r="BF22" s="139">
        <v>0.56153736970800305</v>
      </c>
      <c r="BG22" s="139">
        <v>0.51801571743482466</v>
      </c>
      <c r="BH22" s="139">
        <v>0.60084546321309396</v>
      </c>
      <c r="BI22" s="546">
        <v>0.63076430184142618</v>
      </c>
      <c r="BJ22" s="546">
        <v>0.48390836379045499</v>
      </c>
      <c r="BK22" s="546">
        <v>0.56987521209633274</v>
      </c>
      <c r="BL22" s="546">
        <v>0.52156545566502466</v>
      </c>
      <c r="BM22" s="502">
        <v>0.52582183908045976</v>
      </c>
      <c r="BN22" s="502">
        <v>0.29871633825944172</v>
      </c>
      <c r="BO22" s="502">
        <v>0.44954869043107964</v>
      </c>
      <c r="BP22" s="502">
        <v>0.50937955755744857</v>
      </c>
      <c r="BQ22" s="611">
        <v>-4.1458078182692315E-2</v>
      </c>
      <c r="BR22" s="136">
        <v>1.0865392764447269E-2</v>
      </c>
      <c r="BS22" s="611">
        <v>-0.53712794639546579</v>
      </c>
      <c r="BT22" s="136">
        <v>0.54654090523862486</v>
      </c>
      <c r="BU22" s="611">
        <v>0.3287179935377933</v>
      </c>
      <c r="BV22" s="136">
        <v>0.57027493158182818</v>
      </c>
      <c r="BW22" s="611">
        <f t="shared" si="0"/>
        <v>0.10453191023535857</v>
      </c>
      <c r="BX22" s="136">
        <v>0.37378090419076182</v>
      </c>
      <c r="BY22" s="611">
        <f t="shared" si="1"/>
        <v>-3.6138600342685678E-2</v>
      </c>
      <c r="BZ22" s="136">
        <v>0.46368330807123914</v>
      </c>
      <c r="CA22" s="611">
        <v>-8.0383150045101881E-3</v>
      </c>
      <c r="CB22" s="136">
        <v>0.61137613221039255</v>
      </c>
      <c r="CC22" s="611">
        <f t="shared" si="2"/>
        <v>5.5276828751522955E-2</v>
      </c>
      <c r="CD22" s="136">
        <v>0.67572506841817181</v>
      </c>
      <c r="CE22" s="611">
        <f t="shared" si="3"/>
        <v>0.16691064586754245</v>
      </c>
      <c r="CF22" s="502">
        <v>0.84638529583134692</v>
      </c>
      <c r="CG22" s="611">
        <f t="shared" si="4"/>
        <v>0.22838765294771957</v>
      </c>
      <c r="CH22" s="502">
        <v>0.71154735132433777</v>
      </c>
      <c r="CI22" s="611">
        <f t="shared" si="5"/>
        <v>0.15000998161633472</v>
      </c>
      <c r="CJ22" s="502">
        <v>0.52615862856243112</v>
      </c>
      <c r="CK22" s="611">
        <f t="shared" si="6"/>
        <v>8.1429111276064559E-3</v>
      </c>
      <c r="CL22" s="502">
        <v>0.69064180438582556</v>
      </c>
      <c r="CM22" s="611">
        <f t="shared" si="7"/>
        <v>8.9796341172731609E-2</v>
      </c>
      <c r="CN22" s="502">
        <v>0.65256908280553605</v>
      </c>
      <c r="CO22" s="611">
        <f t="shared" si="8"/>
        <v>2.1804780964109871E-2</v>
      </c>
      <c r="CP22" s="502">
        <v>0.57038426955876897</v>
      </c>
      <c r="CQ22" s="611">
        <f t="shared" si="9"/>
        <v>8.6475905768313988E-2</v>
      </c>
      <c r="CR22" s="502">
        <v>0.63737491789819367</v>
      </c>
      <c r="CS22" s="611">
        <f t="shared" si="10"/>
        <v>6.7499705801860932E-2</v>
      </c>
      <c r="CT22" s="502">
        <v>0.5973092022441161</v>
      </c>
      <c r="CU22" s="611">
        <f t="shared" si="11"/>
        <v>7.5743746579091442E-2</v>
      </c>
      <c r="CV22" s="502">
        <v>0.54700418454367283</v>
      </c>
      <c r="CW22" s="611">
        <f t="shared" si="12"/>
        <v>2.118234546321307E-2</v>
      </c>
      <c r="CX22" s="502">
        <v>0.61221516146688559</v>
      </c>
      <c r="CY22" s="611">
        <f t="shared" si="13"/>
        <v>0.16266647103580595</v>
      </c>
      <c r="CZ22" s="502">
        <v>0.58508638057344964</v>
      </c>
      <c r="DA22" s="611">
        <f t="shared" si="14"/>
        <v>0.13553769014236999</v>
      </c>
      <c r="DB22" s="502">
        <v>0.61108620576254891</v>
      </c>
      <c r="DC22" s="611">
        <f t="shared" si="15"/>
        <v>0.10170664820510034</v>
      </c>
    </row>
    <row r="23" spans="1:107" x14ac:dyDescent="0.25">
      <c r="A23" s="6" t="s">
        <v>21</v>
      </c>
      <c r="B23" s="135">
        <v>0.4793058444272944</v>
      </c>
      <c r="C23" s="135">
        <v>0.60605192444992539</v>
      </c>
      <c r="D23" s="62">
        <v>0.560070039283319</v>
      </c>
      <c r="E23" s="62">
        <v>0.51398476882802191</v>
      </c>
      <c r="F23" s="140">
        <v>0.56003442879499221</v>
      </c>
      <c r="G23" s="136">
        <v>0.45927780013413821</v>
      </c>
      <c r="H23" s="502">
        <v>0.46137547867852274</v>
      </c>
      <c r="I23" s="502">
        <v>0.38941721439749605</v>
      </c>
      <c r="J23" s="139">
        <v>0.43696143159322232</v>
      </c>
      <c r="K23" s="502">
        <v>0.49815794953885373</v>
      </c>
      <c r="L23" s="136">
        <v>0.27629827351203995</v>
      </c>
      <c r="M23" s="502">
        <v>0.26642381168732826</v>
      </c>
      <c r="N23" s="502">
        <v>0.2643862899619942</v>
      </c>
      <c r="O23" s="139">
        <v>0.26908666673956788</v>
      </c>
      <c r="P23" s="502">
        <v>0.42096176632444238</v>
      </c>
      <c r="Q23" s="136">
        <v>0.33859452413405161</v>
      </c>
      <c r="R23" s="502">
        <v>0.42656891348088527</v>
      </c>
      <c r="S23" s="502">
        <v>0.55829871703338307</v>
      </c>
      <c r="T23" s="139">
        <v>0.44131258565888082</v>
      </c>
      <c r="U23" s="140">
        <v>0.42609128791010908</v>
      </c>
      <c r="V23" s="135">
        <v>0.63676856839964513</v>
      </c>
      <c r="W23" s="62">
        <v>0.65387578343624975</v>
      </c>
      <c r="X23" s="62">
        <v>0.59565300404578014</v>
      </c>
      <c r="Y23" s="140">
        <v>0.6282139172028508</v>
      </c>
      <c r="Z23" s="136">
        <v>0.4832637212161861</v>
      </c>
      <c r="AA23" s="502">
        <v>0.45183774691157702</v>
      </c>
      <c r="AB23" s="502">
        <v>0.38993390900961328</v>
      </c>
      <c r="AC23" s="139">
        <v>0.44179009957178972</v>
      </c>
      <c r="AD23" s="502">
        <v>0.53500200838732026</v>
      </c>
      <c r="AE23" s="136">
        <v>0.27604665628177666</v>
      </c>
      <c r="AF23" s="502">
        <v>0.26186873931762622</v>
      </c>
      <c r="AG23" s="502">
        <v>0.26833928571428572</v>
      </c>
      <c r="AH23" s="139">
        <v>0.26875604168489198</v>
      </c>
      <c r="AI23" s="502">
        <v>0.4456055524142421</v>
      </c>
      <c r="AJ23" s="136">
        <v>0.31838033577810954</v>
      </c>
      <c r="AK23" s="502">
        <v>0.4393199474625531</v>
      </c>
      <c r="AL23" s="502">
        <v>0.58069773479587206</v>
      </c>
      <c r="AM23" s="139">
        <v>0.44620672403989159</v>
      </c>
      <c r="AN23" s="139">
        <v>0.44575666659336716</v>
      </c>
      <c r="AO23" s="135">
        <v>0.62718647908959124</v>
      </c>
      <c r="AP23" s="62">
        <v>0.55417274480214629</v>
      </c>
      <c r="AQ23" s="62">
        <v>0.50315062417515843</v>
      </c>
      <c r="AR23" s="140">
        <v>0.56174763395185934</v>
      </c>
      <c r="AS23" s="136">
        <v>0.4542656494522691</v>
      </c>
      <c r="AT23" s="502">
        <v>0.33834277168386667</v>
      </c>
      <c r="AU23" s="502">
        <v>0.26837972278113126</v>
      </c>
      <c r="AV23" s="139">
        <v>0.35349436361760306</v>
      </c>
      <c r="AW23" s="502">
        <v>0.45704571350756473</v>
      </c>
      <c r="AX23" s="136">
        <v>0.19373536920447415</v>
      </c>
      <c r="AY23" s="502">
        <v>0.22319854611540207</v>
      </c>
      <c r="AZ23" s="502">
        <v>0.19339928459646769</v>
      </c>
      <c r="BA23" s="139">
        <v>0.20355358600880646</v>
      </c>
      <c r="BB23" s="502">
        <v>0.37161979508307474</v>
      </c>
      <c r="BC23" s="136">
        <v>0.30543935656952464</v>
      </c>
      <c r="BD23" s="502">
        <v>0.41631825955734408</v>
      </c>
      <c r="BE23" s="502">
        <v>0.56781270959087859</v>
      </c>
      <c r="BF23" s="139">
        <v>0.43000393301840023</v>
      </c>
      <c r="BG23" s="139">
        <v>0.38633279264628867</v>
      </c>
      <c r="BH23" s="139">
        <v>0.55027748750567917</v>
      </c>
      <c r="BI23" s="546">
        <v>0.54731304493628441</v>
      </c>
      <c r="BJ23" s="546">
        <v>0.49648933926137467</v>
      </c>
      <c r="BK23" s="546">
        <v>0.53082818764438489</v>
      </c>
      <c r="BL23" s="546">
        <v>0.42671920970266036</v>
      </c>
      <c r="BM23" s="502">
        <v>0.31793804764068284</v>
      </c>
      <c r="BN23" s="502">
        <v>0.34526225687458084</v>
      </c>
      <c r="BO23" s="502">
        <v>0.36280795026569673</v>
      </c>
      <c r="BP23" s="502">
        <v>0.44635392465288976</v>
      </c>
      <c r="BQ23" s="611">
        <v>-1.0691788854674977E-2</v>
      </c>
      <c r="BR23" s="136">
        <v>0.27377664914216487</v>
      </c>
      <c r="BS23" s="611">
        <v>8.0041279937690724E-2</v>
      </c>
      <c r="BT23" s="136">
        <v>0.31708944527379329</v>
      </c>
      <c r="BU23" s="611">
        <v>9.3890899158391217E-2</v>
      </c>
      <c r="BV23" s="136">
        <v>0.33179712161860053</v>
      </c>
      <c r="BW23" s="611">
        <f t="shared" si="0"/>
        <v>0.13839783702213285</v>
      </c>
      <c r="BX23" s="136">
        <v>0.30729089755926869</v>
      </c>
      <c r="BY23" s="611">
        <f t="shared" si="1"/>
        <v>0.10373731155046223</v>
      </c>
      <c r="BZ23" s="136">
        <v>0.39949019391071705</v>
      </c>
      <c r="CA23" s="611">
        <v>-8.0383150045101881E-3</v>
      </c>
      <c r="CB23" s="136">
        <v>0.39614580764154822</v>
      </c>
      <c r="CC23" s="611">
        <f t="shared" si="2"/>
        <v>9.0706451072023575E-2</v>
      </c>
      <c r="CD23" s="136">
        <v>0.48182520120724343</v>
      </c>
      <c r="CE23" s="611">
        <f t="shared" si="3"/>
        <v>6.5506941649899342E-2</v>
      </c>
      <c r="CF23" s="502">
        <v>0.71700314791977671</v>
      </c>
      <c r="CG23" s="611">
        <f t="shared" si="4"/>
        <v>0.14919043832889811</v>
      </c>
      <c r="CH23" s="502">
        <v>0.53219971368063446</v>
      </c>
      <c r="CI23" s="611">
        <f t="shared" si="5"/>
        <v>0.10219578066223423</v>
      </c>
      <c r="CJ23" s="502">
        <v>0.43294026464724422</v>
      </c>
      <c r="CK23" s="611">
        <f t="shared" si="6"/>
        <v>4.6607472000955552E-2</v>
      </c>
      <c r="CL23" s="502">
        <v>0.74796281993033475</v>
      </c>
      <c r="CM23" s="611">
        <f t="shared" si="7"/>
        <v>0.19768533242465558</v>
      </c>
      <c r="CN23" s="502">
        <v>0.66669050613203029</v>
      </c>
      <c r="CO23" s="611">
        <f t="shared" si="8"/>
        <v>0.11937746119574588</v>
      </c>
      <c r="CP23" s="502">
        <v>0.59152597304255639</v>
      </c>
      <c r="CQ23" s="611">
        <f t="shared" si="9"/>
        <v>9.5036633781181712E-2</v>
      </c>
      <c r="CR23" s="502">
        <v>0.66879429726507189</v>
      </c>
      <c r="CS23" s="611">
        <f t="shared" si="10"/>
        <v>0.13796610962068701</v>
      </c>
      <c r="CT23" s="502">
        <v>0.57107287055667333</v>
      </c>
      <c r="CU23" s="611">
        <f t="shared" si="11"/>
        <v>0.14435366085401297</v>
      </c>
      <c r="CV23" s="502">
        <v>0.33853799679799224</v>
      </c>
      <c r="CW23" s="611">
        <f t="shared" si="12"/>
        <v>2.0599949157309394E-2</v>
      </c>
      <c r="CX23" s="502">
        <v>0.32770516990833892</v>
      </c>
      <c r="CY23" s="611">
        <f t="shared" si="13"/>
        <v>-3.510278035735781E-2</v>
      </c>
      <c r="CZ23" s="502">
        <v>0.41162658367789157</v>
      </c>
      <c r="DA23" s="611">
        <f t="shared" si="14"/>
        <v>4.8818633412194834E-2</v>
      </c>
      <c r="DB23" s="502">
        <v>0.53950003242289835</v>
      </c>
      <c r="DC23" s="611">
        <f t="shared" si="15"/>
        <v>9.314610777000859E-2</v>
      </c>
    </row>
    <row r="24" spans="1:107" x14ac:dyDescent="0.25">
      <c r="A24" s="6" t="s">
        <v>22</v>
      </c>
      <c r="B24" s="135">
        <v>0.60794771004566217</v>
      </c>
      <c r="C24" s="135">
        <v>0.73180053763440855</v>
      </c>
      <c r="D24" s="62">
        <v>0.72055214285714286</v>
      </c>
      <c r="E24" s="62">
        <v>0.71756822580645163</v>
      </c>
      <c r="F24" s="140">
        <v>0.72339879629629633</v>
      </c>
      <c r="G24" s="136">
        <v>0.64197161111111112</v>
      </c>
      <c r="H24" s="502">
        <v>0.63159376344086016</v>
      </c>
      <c r="I24" s="502">
        <v>0.50225877777777783</v>
      </c>
      <c r="J24" s="139">
        <v>0.59237712454212454</v>
      </c>
      <c r="K24" s="502">
        <v>0.65752602209944755</v>
      </c>
      <c r="L24" s="136">
        <v>0.59776018145161292</v>
      </c>
      <c r="M24" s="502">
        <v>0.57956935483870964</v>
      </c>
      <c r="N24" s="502">
        <v>0.54294704861111109</v>
      </c>
      <c r="O24" s="139">
        <v>0.57375681612318841</v>
      </c>
      <c r="P24" s="502">
        <v>0.62929610653235646</v>
      </c>
      <c r="Q24" s="136">
        <v>0.65472493279569888</v>
      </c>
      <c r="R24" s="502">
        <v>0.72476593749999996</v>
      </c>
      <c r="S24" s="502">
        <v>0.79193548387096779</v>
      </c>
      <c r="T24" s="139">
        <v>0.72379838088768111</v>
      </c>
      <c r="U24" s="140">
        <v>0.65311585787671234</v>
      </c>
      <c r="V24" s="135">
        <v>0.81430279569892472</v>
      </c>
      <c r="W24" s="62">
        <v>0.77212385057471267</v>
      </c>
      <c r="X24" s="62">
        <v>0.73919489247311831</v>
      </c>
      <c r="Y24" s="140">
        <v>0.7752749450549451</v>
      </c>
      <c r="Z24" s="136">
        <v>0.76234013888888885</v>
      </c>
      <c r="AA24" s="502">
        <v>0.67056802419354844</v>
      </c>
      <c r="AB24" s="502">
        <v>0.64526566666666663</v>
      </c>
      <c r="AC24" s="139">
        <v>0.69248113095238084</v>
      </c>
      <c r="AD24" s="502">
        <v>0.73387803800366302</v>
      </c>
      <c r="AE24" s="136">
        <v>0.65726972446236565</v>
      </c>
      <c r="AF24" s="502">
        <v>0.49361619623655911</v>
      </c>
      <c r="AG24" s="502">
        <v>0.57857343750000012</v>
      </c>
      <c r="AH24" s="139">
        <v>0.57646376811594202</v>
      </c>
      <c r="AI24" s="502">
        <v>0.68102361161800495</v>
      </c>
      <c r="AJ24" s="136">
        <v>0.61401861559139781</v>
      </c>
      <c r="AK24" s="502">
        <v>0.65464017361111104</v>
      </c>
      <c r="AL24" s="502">
        <v>0.69013215725806443</v>
      </c>
      <c r="AM24" s="139">
        <v>0.65291173007246384</v>
      </c>
      <c r="AN24" s="139">
        <v>0.67395723702185795</v>
      </c>
      <c r="AO24" s="135">
        <v>0.68095235215053773</v>
      </c>
      <c r="AP24" s="62">
        <v>0.63143604910714279</v>
      </c>
      <c r="AQ24" s="62">
        <v>0.60994287634408606</v>
      </c>
      <c r="AR24" s="140">
        <v>0.64108846064814817</v>
      </c>
      <c r="AS24" s="136">
        <v>0.49305588888888896</v>
      </c>
      <c r="AT24" s="502">
        <v>0.5671512768817204</v>
      </c>
      <c r="AU24" s="502">
        <v>0.56009722222222225</v>
      </c>
      <c r="AV24" s="139">
        <v>0.54039871336996337</v>
      </c>
      <c r="AW24" s="502">
        <v>0.5904654385359116</v>
      </c>
      <c r="AX24" s="136">
        <v>0.57820557795698924</v>
      </c>
      <c r="AY24" s="502">
        <v>0.56041757392473113</v>
      </c>
      <c r="AZ24" s="502">
        <v>0.57912152777777781</v>
      </c>
      <c r="BA24" s="139">
        <v>0.57251047327898552</v>
      </c>
      <c r="BB24" s="502">
        <v>0.58441468101343108</v>
      </c>
      <c r="BC24" s="136">
        <v>0.58831962365591406</v>
      </c>
      <c r="BD24" s="502">
        <v>0.60990337500000003</v>
      </c>
      <c r="BE24" s="502">
        <v>0.67804630376344077</v>
      </c>
      <c r="BF24" s="139">
        <v>0.62559179347826077</v>
      </c>
      <c r="BG24" s="139">
        <v>0.59479246803652974</v>
      </c>
      <c r="BH24" s="139">
        <v>0.71488145161290328</v>
      </c>
      <c r="BI24" s="546">
        <v>0.64960110863095233</v>
      </c>
      <c r="BJ24" s="546">
        <v>0.58648784946236554</v>
      </c>
      <c r="BK24" s="546">
        <v>0.65034754861111099</v>
      </c>
      <c r="BL24" s="546">
        <v>0.47474477083333333</v>
      </c>
      <c r="BM24" s="502">
        <v>0.4978025504032258</v>
      </c>
      <c r="BN24" s="502">
        <v>0.55241462500000005</v>
      </c>
      <c r="BO24" s="502">
        <v>0.50820506524725273</v>
      </c>
      <c r="BP24" s="502">
        <v>0.57888364813535909</v>
      </c>
      <c r="BQ24" s="611">
        <v>-1.1581790400552516E-2</v>
      </c>
      <c r="BR24" s="136">
        <v>0.57045084677419367</v>
      </c>
      <c r="BS24" s="611">
        <v>-7.7547311827955712E-3</v>
      </c>
      <c r="BT24" s="136">
        <v>0.50102655913978489</v>
      </c>
      <c r="BU24" s="611">
        <v>-5.9391014784946239E-2</v>
      </c>
      <c r="BV24" s="136">
        <v>0.55979900347222222</v>
      </c>
      <c r="BW24" s="611">
        <f t="shared" si="0"/>
        <v>-1.9322524305555588E-2</v>
      </c>
      <c r="BX24" s="136">
        <v>0.54358445312500003</v>
      </c>
      <c r="BY24" s="611">
        <f t="shared" si="1"/>
        <v>-2.8926020153985488E-2</v>
      </c>
      <c r="BZ24" s="136">
        <v>0.56698794871794878</v>
      </c>
      <c r="CA24" s="611">
        <v>-8.0383150045101881E-3</v>
      </c>
      <c r="CB24" s="136">
        <v>0.66515086021505376</v>
      </c>
      <c r="CC24" s="611">
        <f t="shared" si="2"/>
        <v>7.6831236559139704E-2</v>
      </c>
      <c r="CD24" s="136">
        <v>0.76104788888888886</v>
      </c>
      <c r="CE24" s="611">
        <f t="shared" si="3"/>
        <v>0.15114451388888883</v>
      </c>
      <c r="CF24" s="502">
        <v>0.8629699999999999</v>
      </c>
      <c r="CG24" s="611">
        <f t="shared" si="4"/>
        <v>0.18492369623655913</v>
      </c>
      <c r="CH24" s="502">
        <v>0.76307807971014485</v>
      </c>
      <c r="CI24" s="611">
        <f t="shared" si="5"/>
        <v>0.13748628623188408</v>
      </c>
      <c r="CJ24" s="502">
        <v>0.61641340639269404</v>
      </c>
      <c r="CK24" s="611">
        <f t="shared" si="6"/>
        <v>2.1620938356164299E-2</v>
      </c>
      <c r="CL24" s="502">
        <v>0.83123069892473112</v>
      </c>
      <c r="CM24" s="611">
        <f t="shared" si="7"/>
        <v>0.11634924731182783</v>
      </c>
      <c r="CN24" s="502">
        <v>0.86960589285714296</v>
      </c>
      <c r="CO24" s="611">
        <f t="shared" si="8"/>
        <v>0.22000478422619063</v>
      </c>
      <c r="CP24" s="502">
        <v>0.77291811827956991</v>
      </c>
      <c r="CQ24" s="611">
        <f t="shared" si="9"/>
        <v>0.18643026881720437</v>
      </c>
      <c r="CR24" s="502">
        <v>0.82308420370370383</v>
      </c>
      <c r="CS24" s="611">
        <f t="shared" si="10"/>
        <v>0.17273665509259284</v>
      </c>
      <c r="CT24" s="502">
        <v>0.56416644444444441</v>
      </c>
      <c r="CU24" s="611">
        <f t="shared" si="11"/>
        <v>8.9421673611111085E-2</v>
      </c>
      <c r="CV24" s="502">
        <v>0.64241431451612907</v>
      </c>
      <c r="CW24" s="611">
        <f t="shared" si="12"/>
        <v>0.14461176411290327</v>
      </c>
      <c r="CX24" s="502">
        <v>0.62485032291666676</v>
      </c>
      <c r="CY24" s="611">
        <f t="shared" si="13"/>
        <v>0.11664525766941403</v>
      </c>
      <c r="CZ24" s="502">
        <v>0.610827986492674</v>
      </c>
      <c r="DA24" s="611">
        <f t="shared" si="14"/>
        <v>0.10262292124542127</v>
      </c>
      <c r="DB24" s="502">
        <v>0.71636975195672192</v>
      </c>
      <c r="DC24" s="611">
        <f t="shared" si="15"/>
        <v>0.13748610382136284</v>
      </c>
    </row>
    <row r="25" spans="1:107" x14ac:dyDescent="0.25">
      <c r="A25" s="6" t="s">
        <v>24</v>
      </c>
      <c r="B25" s="135">
        <v>8.1470355149670215E-2</v>
      </c>
      <c r="C25" s="135">
        <v>4.2520221027479085E-2</v>
      </c>
      <c r="D25" s="62">
        <v>0.17122731481481482</v>
      </c>
      <c r="E25" s="62">
        <v>0.21241568100358421</v>
      </c>
      <c r="F25" s="140">
        <v>0.14108197530864197</v>
      </c>
      <c r="G25" s="136">
        <v>6.482518518518518E-2</v>
      </c>
      <c r="H25" s="502">
        <v>9.4734438470728793E-2</v>
      </c>
      <c r="I25" s="502">
        <v>0.19131567901234567</v>
      </c>
      <c r="J25" s="139">
        <v>0.11671421448921447</v>
      </c>
      <c r="K25" s="502">
        <v>0.12883078064252099</v>
      </c>
      <c r="L25" s="136">
        <v>7.3747909199522094E-2</v>
      </c>
      <c r="M25" s="502">
        <v>0.16098924731182795</v>
      </c>
      <c r="N25" s="502">
        <v>6.5848148148148156E-2</v>
      </c>
      <c r="O25" s="139">
        <v>0.10056843800322061</v>
      </c>
      <c r="P25" s="502">
        <v>0.11930647469814137</v>
      </c>
      <c r="Q25" s="136">
        <v>2.9252090800477897E-2</v>
      </c>
      <c r="R25" s="502">
        <v>7.0756172839506176E-3</v>
      </c>
      <c r="S25" s="502">
        <v>1.3739545997610513E-3</v>
      </c>
      <c r="T25" s="139">
        <v>1.262691223832528E-2</v>
      </c>
      <c r="U25" s="140">
        <v>9.241737950279047E-2</v>
      </c>
      <c r="V25" s="135">
        <v>1.5780465949820785E-2</v>
      </c>
      <c r="W25" s="62">
        <v>0</v>
      </c>
      <c r="X25" s="62">
        <v>3.7854540023894859E-3</v>
      </c>
      <c r="Y25" s="140">
        <v>6.6653133903133901E-3</v>
      </c>
      <c r="Z25" s="136">
        <v>4.6123765432098769E-3</v>
      </c>
      <c r="AA25" s="502">
        <v>1.4942652329749105E-3</v>
      </c>
      <c r="AB25" s="502">
        <v>1.3454043209876544E-2</v>
      </c>
      <c r="AC25" s="139">
        <v>6.4649979649979653E-3</v>
      </c>
      <c r="AD25" s="502">
        <v>6.5651556776556768E-3</v>
      </c>
      <c r="AE25" s="136">
        <v>5.5158303464755074E-3</v>
      </c>
      <c r="AF25" s="502">
        <v>9.297789725209081E-3</v>
      </c>
      <c r="AG25" s="502">
        <v>1.9722222222222222E-4</v>
      </c>
      <c r="AH25" s="139">
        <v>5.0558574879227061E-3</v>
      </c>
      <c r="AI25" s="502">
        <v>6.05838402270884E-3</v>
      </c>
      <c r="AJ25" s="136">
        <v>8.3046594982078854E-3</v>
      </c>
      <c r="AK25" s="502">
        <v>1.587314814814815E-2</v>
      </c>
      <c r="AL25" s="502">
        <v>1.0155316606929509E-3</v>
      </c>
      <c r="AM25" s="139">
        <v>8.3165257648953311E-3</v>
      </c>
      <c r="AN25" s="139">
        <v>6.6260043513458817E-3</v>
      </c>
      <c r="AO25" s="135">
        <v>0</v>
      </c>
      <c r="AP25" s="62">
        <v>4.9179894179894176E-3</v>
      </c>
      <c r="AQ25" s="62">
        <v>8.0645161290322581E-4</v>
      </c>
      <c r="AR25" s="140">
        <v>1.8078189300411523E-3</v>
      </c>
      <c r="AS25" s="136">
        <v>1.4550617283950616E-3</v>
      </c>
      <c r="AT25" s="502">
        <v>2.7787634408602151E-2</v>
      </c>
      <c r="AU25" s="502">
        <v>5.37037037037037E-3</v>
      </c>
      <c r="AV25" s="139">
        <v>1.1716259666259665E-2</v>
      </c>
      <c r="AW25" s="502">
        <v>6.7894106813996312E-3</v>
      </c>
      <c r="AX25" s="136">
        <v>1.2077956989247312E-2</v>
      </c>
      <c r="AY25" s="502">
        <v>6.3486260454002394E-2</v>
      </c>
      <c r="AZ25" s="502">
        <v>1.9135802469135803E-3</v>
      </c>
      <c r="BA25" s="139">
        <v>2.6085849436392913E-2</v>
      </c>
      <c r="BB25" s="502">
        <v>1.3292239858906525E-2</v>
      </c>
      <c r="BC25" s="136">
        <v>3.892891278375149E-2</v>
      </c>
      <c r="BD25" s="502">
        <v>0</v>
      </c>
      <c r="BE25" s="502">
        <v>4.8297491039426526E-3</v>
      </c>
      <c r="BF25" s="139">
        <v>1.4744766505636071E-2</v>
      </c>
      <c r="BG25" s="139">
        <v>1.3660106544901063E-2</v>
      </c>
      <c r="BH25" s="139">
        <v>6.6693548387096772E-4</v>
      </c>
      <c r="BI25" s="546">
        <v>8.6967592592592587E-4</v>
      </c>
      <c r="BJ25" s="546">
        <v>4.7545997610513738E-3</v>
      </c>
      <c r="BK25" s="546">
        <v>2.13798353909465E-3</v>
      </c>
      <c r="BL25" s="546">
        <v>8.3188271604938281E-4</v>
      </c>
      <c r="BM25" s="502">
        <v>9.4949522102747898E-3</v>
      </c>
      <c r="BN25" s="502">
        <v>6.6842592592592594E-4</v>
      </c>
      <c r="BO25" s="502">
        <v>3.7291514041514037E-3</v>
      </c>
      <c r="BP25" s="502">
        <v>2.937962962962963E-3</v>
      </c>
      <c r="BQ25" s="611">
        <v>-3.8514477184366683E-3</v>
      </c>
      <c r="BR25" s="136">
        <v>1.9312335722819592E-2</v>
      </c>
      <c r="BS25" s="611">
        <v>7.2343787335722807E-3</v>
      </c>
      <c r="BT25" s="136">
        <v>4.9294205495818396E-3</v>
      </c>
      <c r="BU25" s="611">
        <v>-5.8556839904420552E-2</v>
      </c>
      <c r="BV25" s="136">
        <v>0</v>
      </c>
      <c r="BW25" s="611">
        <f t="shared" si="0"/>
        <v>-1.9135802469135803E-3</v>
      </c>
      <c r="BX25" s="136">
        <v>8.1684178743961344E-3</v>
      </c>
      <c r="BY25" s="611">
        <f t="shared" si="1"/>
        <v>-1.791743156199678E-2</v>
      </c>
      <c r="BZ25" s="136">
        <v>4.7006071089404416E-3</v>
      </c>
      <c r="CA25" s="611">
        <v>-8.0383150045101881E-3</v>
      </c>
      <c r="CB25" s="136">
        <v>7.5670250896057358E-3</v>
      </c>
      <c r="CC25" s="611">
        <f t="shared" si="2"/>
        <v>-3.1361887694145753E-2</v>
      </c>
      <c r="CD25" s="136">
        <v>2.0857962962962964E-2</v>
      </c>
      <c r="CE25" s="611">
        <f t="shared" si="3"/>
        <v>2.0857962962962964E-2</v>
      </c>
      <c r="CF25" s="502">
        <v>1.2512037037037037E-2</v>
      </c>
      <c r="CG25" s="611">
        <f t="shared" si="4"/>
        <v>7.6822879330943842E-3</v>
      </c>
      <c r="CH25" s="502">
        <v>1.3567280595813204E-2</v>
      </c>
      <c r="CI25" s="611">
        <f t="shared" si="5"/>
        <v>-1.177485909822867E-3</v>
      </c>
      <c r="CJ25" s="502">
        <v>6.9354946727549459E-3</v>
      </c>
      <c r="CK25" s="611">
        <f t="shared" si="6"/>
        <v>-6.7246118721461176E-3</v>
      </c>
      <c r="CL25" s="502">
        <v>1.1467652329749105E-2</v>
      </c>
      <c r="CM25" s="611">
        <f t="shared" si="7"/>
        <v>1.0800716845878137E-2</v>
      </c>
      <c r="CN25" s="502">
        <v>3.3359788359788359E-4</v>
      </c>
      <c r="CO25" s="611">
        <f t="shared" si="8"/>
        <v>-5.3607804232804228E-4</v>
      </c>
      <c r="CP25" s="502">
        <v>3.3981481481481482E-4</v>
      </c>
      <c r="CQ25" s="611">
        <f t="shared" si="9"/>
        <v>-4.4147849462365593E-3</v>
      </c>
      <c r="CR25" s="502">
        <v>4.1708024691358026E-3</v>
      </c>
      <c r="CS25" s="611">
        <f t="shared" si="10"/>
        <v>2.0328189300411526E-3</v>
      </c>
      <c r="CT25" s="502">
        <v>2.0268518518518519E-4</v>
      </c>
      <c r="CU25" s="611">
        <f t="shared" si="11"/>
        <v>-6.2919753086419761E-4</v>
      </c>
      <c r="CV25" s="502">
        <v>2.7589874551971323E-2</v>
      </c>
      <c r="CW25" s="611">
        <f t="shared" si="12"/>
        <v>1.8094922341696532E-2</v>
      </c>
      <c r="CX25" s="502">
        <v>1.3400308641975309E-3</v>
      </c>
      <c r="CY25" s="611">
        <f t="shared" si="13"/>
        <v>-2.3891205399538731E-3</v>
      </c>
      <c r="CZ25" s="502">
        <v>9.9073361823361818E-3</v>
      </c>
      <c r="DA25" s="611">
        <f t="shared" si="14"/>
        <v>6.1781847781847785E-3</v>
      </c>
      <c r="DB25" s="502">
        <v>7.0549161039492533E-3</v>
      </c>
      <c r="DC25" s="611">
        <f t="shared" si="15"/>
        <v>4.1169531409862899E-3</v>
      </c>
    </row>
    <row r="26" spans="1:107" x14ac:dyDescent="0.25">
      <c r="A26" s="32" t="s">
        <v>30</v>
      </c>
      <c r="B26" s="134"/>
      <c r="C26" s="134"/>
      <c r="D26" s="292"/>
      <c r="E26" s="292"/>
      <c r="F26" s="138">
        <v>0</v>
      </c>
      <c r="G26" s="134"/>
      <c r="H26" s="292"/>
      <c r="I26" s="292"/>
      <c r="J26" s="138">
        <v>0</v>
      </c>
      <c r="K26" s="292">
        <v>0</v>
      </c>
      <c r="L26" s="134"/>
      <c r="M26" s="292"/>
      <c r="N26" s="292"/>
      <c r="O26" s="138">
        <v>0</v>
      </c>
      <c r="P26" s="292">
        <v>0</v>
      </c>
      <c r="Q26" s="134"/>
      <c r="R26" s="292"/>
      <c r="S26" s="292"/>
      <c r="T26" s="138">
        <v>0</v>
      </c>
      <c r="U26" s="138"/>
      <c r="V26" s="134"/>
      <c r="W26" s="292"/>
      <c r="X26" s="292"/>
      <c r="Y26" s="138">
        <v>0</v>
      </c>
      <c r="Z26" s="134"/>
      <c r="AA26" s="292"/>
      <c r="AB26" s="292"/>
      <c r="AC26" s="138">
        <v>0</v>
      </c>
      <c r="AD26" s="292">
        <v>0</v>
      </c>
      <c r="AE26" s="134"/>
      <c r="AF26" s="292"/>
      <c r="AG26" s="292"/>
      <c r="AH26" s="138">
        <v>0</v>
      </c>
      <c r="AI26" s="292">
        <v>0</v>
      </c>
      <c r="AJ26" s="134"/>
      <c r="AK26" s="292"/>
      <c r="AL26" s="292"/>
      <c r="AM26" s="138">
        <v>0</v>
      </c>
      <c r="AN26" s="138"/>
      <c r="AO26" s="134"/>
      <c r="AP26" s="292"/>
      <c r="AQ26" s="292"/>
      <c r="AR26" s="138"/>
      <c r="AS26" s="134"/>
      <c r="AT26" s="292"/>
      <c r="AU26" s="292"/>
      <c r="AV26" s="138"/>
      <c r="AW26" s="292"/>
      <c r="AX26" s="134"/>
      <c r="AY26" s="292"/>
      <c r="AZ26" s="292"/>
      <c r="BA26" s="138"/>
      <c r="BB26" s="292"/>
      <c r="BC26" s="134"/>
      <c r="BD26" s="292"/>
      <c r="BE26" s="292"/>
      <c r="BF26" s="138">
        <v>0</v>
      </c>
      <c r="BG26" s="138"/>
      <c r="BH26" s="138"/>
      <c r="BI26" s="138"/>
      <c r="BJ26" s="138"/>
      <c r="BK26" s="138">
        <v>0</v>
      </c>
      <c r="BL26" s="138"/>
      <c r="BM26" s="292"/>
      <c r="BN26" s="292"/>
      <c r="BO26" s="292">
        <v>0</v>
      </c>
      <c r="BP26" s="292">
        <v>0</v>
      </c>
      <c r="BQ26" s="607">
        <v>0</v>
      </c>
      <c r="BR26" s="134"/>
      <c r="BS26" s="607">
        <v>0</v>
      </c>
      <c r="BT26" s="134"/>
      <c r="BU26" s="607">
        <v>0</v>
      </c>
      <c r="BV26" s="134"/>
      <c r="BW26" s="607">
        <f t="shared" si="0"/>
        <v>0</v>
      </c>
      <c r="BX26" s="134">
        <v>0</v>
      </c>
      <c r="BY26" s="607">
        <f t="shared" si="1"/>
        <v>0</v>
      </c>
      <c r="BZ26" s="134">
        <v>0</v>
      </c>
      <c r="CA26" s="607">
        <v>-8.0383150045101881E-3</v>
      </c>
      <c r="CB26" s="134"/>
      <c r="CC26" s="607">
        <f t="shared" si="2"/>
        <v>0</v>
      </c>
      <c r="CD26" s="134"/>
      <c r="CE26" s="607">
        <f t="shared" si="3"/>
        <v>0</v>
      </c>
      <c r="CF26" s="292"/>
      <c r="CG26" s="607">
        <f t="shared" si="4"/>
        <v>0</v>
      </c>
      <c r="CH26" s="292">
        <v>0</v>
      </c>
      <c r="CI26" s="607">
        <f t="shared" si="5"/>
        <v>0</v>
      </c>
      <c r="CJ26" s="292"/>
      <c r="CK26" s="607">
        <f t="shared" si="6"/>
        <v>0</v>
      </c>
      <c r="CL26" s="292"/>
      <c r="CM26" s="607">
        <f t="shared" si="7"/>
        <v>0</v>
      </c>
      <c r="CN26" s="292"/>
      <c r="CO26" s="607">
        <f t="shared" si="8"/>
        <v>0</v>
      </c>
      <c r="CP26" s="292"/>
      <c r="CQ26" s="607">
        <f t="shared" si="9"/>
        <v>0</v>
      </c>
      <c r="CR26" s="292">
        <v>0</v>
      </c>
      <c r="CS26" s="607">
        <f t="shared" si="10"/>
        <v>0</v>
      </c>
      <c r="CT26" s="292"/>
      <c r="CU26" s="607">
        <f t="shared" si="11"/>
        <v>0</v>
      </c>
      <c r="CV26" s="292"/>
      <c r="CW26" s="607">
        <f t="shared" si="12"/>
        <v>0</v>
      </c>
      <c r="CX26" s="292"/>
      <c r="CY26" s="607">
        <f t="shared" si="13"/>
        <v>0</v>
      </c>
      <c r="CZ26" s="292">
        <v>0</v>
      </c>
      <c r="DA26" s="607">
        <f t="shared" si="14"/>
        <v>0</v>
      </c>
      <c r="DB26" s="292">
        <v>0</v>
      </c>
      <c r="DC26" s="607">
        <f t="shared" si="15"/>
        <v>0</v>
      </c>
    </row>
    <row r="27" spans="1:107" x14ac:dyDescent="0.25">
      <c r="A27" s="5" t="s">
        <v>76</v>
      </c>
      <c r="B27" s="135">
        <v>0.27273871222145435</v>
      </c>
      <c r="C27" s="135">
        <v>0.33694518729142259</v>
      </c>
      <c r="D27" s="62">
        <v>0.33636652131625516</v>
      </c>
      <c r="E27" s="62">
        <v>0.30039038451697497</v>
      </c>
      <c r="F27" s="140">
        <v>0.32417405914350522</v>
      </c>
      <c r="G27" s="136">
        <v>0.28853765548029292</v>
      </c>
      <c r="H27" s="502">
        <v>0.24563388005519976</v>
      </c>
      <c r="I27" s="502">
        <v>0.21814596031036007</v>
      </c>
      <c r="J27" s="139">
        <v>0.25071603027945916</v>
      </c>
      <c r="K27" s="502">
        <v>0.28724212197981358</v>
      </c>
      <c r="L27" s="136">
        <v>0.192158167931236</v>
      </c>
      <c r="M27" s="502">
        <v>0.2329192419995724</v>
      </c>
      <c r="N27" s="502">
        <v>0.21504682430170308</v>
      </c>
      <c r="O27" s="139">
        <v>0.2133565699663712</v>
      </c>
      <c r="P27" s="502">
        <v>0.26234296159433113</v>
      </c>
      <c r="Q27" s="136">
        <v>0.24593844032857026</v>
      </c>
      <c r="R27" s="502">
        <v>0.29503859042593517</v>
      </c>
      <c r="S27" s="502">
        <v>0.34362090576511828</v>
      </c>
      <c r="T27" s="139">
        <v>0.29495706333474547</v>
      </c>
      <c r="U27" s="139">
        <v>0.27057539141544718</v>
      </c>
      <c r="V27" s="135">
        <v>0.34188524922870045</v>
      </c>
      <c r="W27" s="62">
        <v>0.34467121106428922</v>
      </c>
      <c r="X27" s="62">
        <v>0.31646147827461574</v>
      </c>
      <c r="Y27" s="140">
        <v>0.33411223816996904</v>
      </c>
      <c r="Z27" s="136">
        <v>0.28433214195665391</v>
      </c>
      <c r="AA27" s="502">
        <v>0.24238640155378161</v>
      </c>
      <c r="AB27" s="502">
        <v>0.21978773604891727</v>
      </c>
      <c r="AC27" s="139">
        <v>0.24747424191408574</v>
      </c>
      <c r="AD27" s="502">
        <v>0.29162960685274264</v>
      </c>
      <c r="AE27" s="136">
        <v>0.19371589006280476</v>
      </c>
      <c r="AF27" s="502">
        <v>0.24528694903207296</v>
      </c>
      <c r="AG27" s="502">
        <v>0.21727395656663598</v>
      </c>
      <c r="AH27" s="139">
        <v>0.21877507292326401</v>
      </c>
      <c r="AI27" s="502">
        <v>0.26732505237013682</v>
      </c>
      <c r="AJ27" s="136">
        <v>0.25055272962090691</v>
      </c>
      <c r="AK27" s="502">
        <v>0.29228149245745094</v>
      </c>
      <c r="AL27" s="560">
        <v>0.33724356151413243</v>
      </c>
      <c r="AM27" s="574">
        <v>0.29337097607510593</v>
      </c>
      <c r="AN27" s="574">
        <v>0.27383653204565805</v>
      </c>
      <c r="AO27" s="583">
        <v>0.33077369904399329</v>
      </c>
      <c r="AP27" s="584">
        <v>0.32617436676467215</v>
      </c>
      <c r="AQ27" s="584">
        <v>0.33498543022057986</v>
      </c>
      <c r="AR27" s="585">
        <v>0.33079350307347322</v>
      </c>
      <c r="AS27" s="586">
        <v>0.28301295204752269</v>
      </c>
      <c r="AT27" s="560">
        <v>0.24695814191936352</v>
      </c>
      <c r="AU27" s="560">
        <v>0.19948507545551392</v>
      </c>
      <c r="AV27" s="574">
        <v>0.24321446171375827</v>
      </c>
      <c r="AW27" s="560">
        <v>0.28677151047016752</v>
      </c>
      <c r="AX27" s="586">
        <v>0.18631113708848029</v>
      </c>
      <c r="AY27" s="560">
        <v>0.24234771506373487</v>
      </c>
      <c r="AZ27" s="560">
        <v>0.2318047373142289</v>
      </c>
      <c r="BA27" s="574">
        <v>0.2200279069329133</v>
      </c>
      <c r="BB27" s="560">
        <v>0.26429477294015136</v>
      </c>
      <c r="BC27" s="586">
        <v>0.25437082713401588</v>
      </c>
      <c r="BD27" s="560">
        <v>0.29130403645359187</v>
      </c>
      <c r="BE27" s="560">
        <v>0.3218158326396911</v>
      </c>
      <c r="BF27" s="574">
        <v>0.2891402994194856</v>
      </c>
      <c r="BG27" s="574">
        <v>0.27054633635999242</v>
      </c>
      <c r="BH27" s="574">
        <v>0.32656958664050495</v>
      </c>
      <c r="BI27" s="546">
        <v>0.32209044900215666</v>
      </c>
      <c r="BJ27" s="546">
        <v>0.2958813924886935</v>
      </c>
      <c r="BK27" s="546">
        <v>0.31460490757060261</v>
      </c>
      <c r="BL27" s="546">
        <v>0.26685070892400309</v>
      </c>
      <c r="BM27" s="502">
        <v>0.23979864674228177</v>
      </c>
      <c r="BN27" s="502">
        <v>0.20458549729811132</v>
      </c>
      <c r="BO27" s="502">
        <v>0.23710817841400178</v>
      </c>
      <c r="BP27" s="502">
        <v>0.27564181884410344</v>
      </c>
      <c r="BQ27" s="610">
        <v>-1.1129691626064087E-2</v>
      </c>
      <c r="BR27" s="136">
        <v>0.18912305255392095</v>
      </c>
      <c r="BS27" s="610">
        <v>2.8119154654406564E-3</v>
      </c>
      <c r="BT27" s="136">
        <v>0.24610162323691986</v>
      </c>
      <c r="BU27" s="610">
        <v>3.7539081731849944E-3</v>
      </c>
      <c r="BV27" s="136">
        <v>0.21970705847691815</v>
      </c>
      <c r="BW27" s="610">
        <f t="shared" si="0"/>
        <v>-1.2097678837310749E-2</v>
      </c>
      <c r="BX27" s="136">
        <v>0.21829567550940426</v>
      </c>
      <c r="BY27" s="610">
        <f t="shared" si="1"/>
        <v>-1.7322314235090341E-3</v>
      </c>
      <c r="BZ27" s="136">
        <v>0.25634190073337804</v>
      </c>
      <c r="CA27" s="610">
        <v>-8.0383150045101881E-3</v>
      </c>
      <c r="CB27" s="136">
        <v>0.24062937633344664</v>
      </c>
      <c r="CC27" s="610">
        <f t="shared" si="2"/>
        <v>-1.3741450800569238E-2</v>
      </c>
      <c r="CD27" s="136">
        <v>0.28588935384290459</v>
      </c>
      <c r="CE27" s="610">
        <f t="shared" si="3"/>
        <v>-5.4146826106872825E-3</v>
      </c>
      <c r="CF27" s="502">
        <v>0.33043676959809931</v>
      </c>
      <c r="CG27" s="610">
        <f t="shared" si="4"/>
        <v>8.6209369584082096E-3</v>
      </c>
      <c r="CH27" s="502">
        <v>0.28564925151266374</v>
      </c>
      <c r="CI27" s="610">
        <f t="shared" si="5"/>
        <v>-3.4910479068218647E-3</v>
      </c>
      <c r="CJ27" s="502">
        <v>0.26372026216538752</v>
      </c>
      <c r="CK27" s="610">
        <f t="shared" si="6"/>
        <v>-6.8260741946049031E-3</v>
      </c>
      <c r="CL27" s="502">
        <v>0.31696955580874614</v>
      </c>
      <c r="CM27" s="610">
        <f t="shared" si="7"/>
        <v>-9.6000308317588101E-3</v>
      </c>
      <c r="CN27" s="502">
        <v>0.31172303028948062</v>
      </c>
      <c r="CO27" s="610">
        <f t="shared" si="8"/>
        <v>-1.0367418712676046E-2</v>
      </c>
      <c r="CP27" s="502">
        <v>0.29099949606228115</v>
      </c>
      <c r="CQ27" s="610">
        <f t="shared" si="9"/>
        <v>-4.8818964264123466E-3</v>
      </c>
      <c r="CR27" s="502">
        <v>0.30663478202775374</v>
      </c>
      <c r="CS27" s="610">
        <f t="shared" si="10"/>
        <v>-7.9701255428488715E-3</v>
      </c>
      <c r="CT27" s="502">
        <v>0.26933099116516857</v>
      </c>
      <c r="CU27" s="610">
        <f t="shared" si="11"/>
        <v>2.4802822411654768E-3</v>
      </c>
      <c r="CV27" s="502">
        <v>0.23822872386116278</v>
      </c>
      <c r="CW27" s="610">
        <f t="shared" si="12"/>
        <v>-1.5699228811189847E-3</v>
      </c>
      <c r="CX27" s="502">
        <v>0.22385977366923329</v>
      </c>
      <c r="CY27" s="610">
        <f t="shared" si="13"/>
        <v>-1.3248404744768488E-2</v>
      </c>
      <c r="CZ27" s="502">
        <v>0.24366360575713517</v>
      </c>
      <c r="DA27" s="610">
        <f t="shared" si="14"/>
        <v>6.5554273431333854E-3</v>
      </c>
      <c r="DB27" s="502">
        <v>0.27497368816966467</v>
      </c>
      <c r="DC27" s="610">
        <f t="shared" si="15"/>
        <v>-6.6813067443877161E-4</v>
      </c>
    </row>
    <row r="28" spans="1:107" x14ac:dyDescent="0.25">
      <c r="A28" s="6" t="s">
        <v>31</v>
      </c>
      <c r="B28" s="135">
        <v>0.27674847231763217</v>
      </c>
      <c r="C28" s="135">
        <v>0.34342256901491841</v>
      </c>
      <c r="D28" s="62">
        <v>0.34208266025190798</v>
      </c>
      <c r="E28" s="62">
        <v>0.30685668897558699</v>
      </c>
      <c r="F28" s="140">
        <v>0.33041079427510106</v>
      </c>
      <c r="G28" s="136">
        <v>0.29482137004260894</v>
      </c>
      <c r="H28" s="502">
        <v>0.24843454287859082</v>
      </c>
      <c r="I28" s="502">
        <v>0.21693024145089043</v>
      </c>
      <c r="J28" s="139">
        <v>0.25334087004440986</v>
      </c>
      <c r="K28" s="502">
        <v>0.29166293181657671</v>
      </c>
      <c r="L28" s="136">
        <v>0.18912360833571223</v>
      </c>
      <c r="M28" s="502">
        <v>0.23672169886129349</v>
      </c>
      <c r="N28" s="502">
        <v>0.21302441822353327</v>
      </c>
      <c r="O28" s="139">
        <v>0.21295583771536061</v>
      </c>
      <c r="P28" s="502">
        <v>0.26513892940884093</v>
      </c>
      <c r="Q28" s="136">
        <v>0.2460523255199247</v>
      </c>
      <c r="R28" s="502">
        <v>0.29708838632142465</v>
      </c>
      <c r="S28" s="502">
        <v>0.35024212051046194</v>
      </c>
      <c r="T28" s="139">
        <v>0.29780195018026878</v>
      </c>
      <c r="U28" s="139">
        <v>0.27337180039780345</v>
      </c>
      <c r="V28" s="135">
        <v>0.34858018523804984</v>
      </c>
      <c r="W28" s="62">
        <v>0.35170421795002199</v>
      </c>
      <c r="X28" s="62">
        <v>0.32335379198781988</v>
      </c>
      <c r="Y28" s="140">
        <v>0.34098214961046808</v>
      </c>
      <c r="Z28" s="136">
        <v>0.29119892385010376</v>
      </c>
      <c r="AA28" s="502">
        <v>0.24673009902673296</v>
      </c>
      <c r="AB28" s="502">
        <v>0.21967176757595916</v>
      </c>
      <c r="AC28" s="139">
        <v>0.25098846171855022</v>
      </c>
      <c r="AD28" s="502">
        <v>0.296958621368766</v>
      </c>
      <c r="AE28" s="136">
        <v>0.19323919365569936</v>
      </c>
      <c r="AF28" s="502">
        <v>0.2515600519391325</v>
      </c>
      <c r="AG28" s="502">
        <v>0.21637627522732311</v>
      </c>
      <c r="AH28" s="139">
        <v>0.22043548772021174</v>
      </c>
      <c r="AI28" s="502">
        <v>0.27145428097210073</v>
      </c>
      <c r="AJ28" s="136">
        <v>0.25407518296739851</v>
      </c>
      <c r="AK28" s="502">
        <v>0.29950169106231983</v>
      </c>
      <c r="AL28" s="502">
        <v>0.34709814242482778</v>
      </c>
      <c r="AM28" s="139">
        <v>0.30023286759813705</v>
      </c>
      <c r="AN28" s="139">
        <v>0.27864351062397363</v>
      </c>
      <c r="AO28" s="135">
        <v>0.33843938467151713</v>
      </c>
      <c r="AP28" s="62">
        <v>0.33318779108449764</v>
      </c>
      <c r="AQ28" s="62">
        <v>0.34586740497499624</v>
      </c>
      <c r="AR28" s="140">
        <v>0.33936409588230942</v>
      </c>
      <c r="AS28" s="136">
        <v>0.28965333222444001</v>
      </c>
      <c r="AT28" s="502">
        <v>0.25221733951451936</v>
      </c>
      <c r="AU28" s="502">
        <v>0.19587214459968952</v>
      </c>
      <c r="AV28" s="139">
        <v>0.245983536589824</v>
      </c>
      <c r="AW28" s="502">
        <v>0.29241585888995492</v>
      </c>
      <c r="AX28" s="136">
        <v>0.18165953040156246</v>
      </c>
      <c r="AY28" s="502">
        <v>0.24795838430665548</v>
      </c>
      <c r="AZ28" s="502">
        <v>0.23463489687292083</v>
      </c>
      <c r="BA28" s="139">
        <v>0.22127393763198244</v>
      </c>
      <c r="BB28" s="502">
        <v>0.26844129201913636</v>
      </c>
      <c r="BC28" s="136">
        <v>0.25637904298929021</v>
      </c>
      <c r="BD28" s="502">
        <v>0.29600867709026391</v>
      </c>
      <c r="BE28" s="502">
        <v>0.3290998647865559</v>
      </c>
      <c r="BF28" s="139">
        <v>0.29380550493216467</v>
      </c>
      <c r="BG28" s="139">
        <v>0.27483446349310509</v>
      </c>
      <c r="BH28" s="139">
        <v>0.33609513499881954</v>
      </c>
      <c r="BI28" s="546">
        <v>0.33320310272312509</v>
      </c>
      <c r="BJ28" s="546">
        <v>0.30420342111475973</v>
      </c>
      <c r="BK28" s="546">
        <v>0.32421046795298292</v>
      </c>
      <c r="BL28" s="546">
        <v>0.27402090263916612</v>
      </c>
      <c r="BM28" s="502">
        <v>0.2452866779881098</v>
      </c>
      <c r="BN28" s="502">
        <v>0.20208958471944999</v>
      </c>
      <c r="BO28" s="502">
        <v>0.24051869932296577</v>
      </c>
      <c r="BP28" s="502">
        <v>0.28213339090695216</v>
      </c>
      <c r="BQ28" s="611">
        <v>-1.0282467983002752E-2</v>
      </c>
      <c r="BR28" s="136">
        <v>0.18703185027793873</v>
      </c>
      <c r="BS28" s="611">
        <v>5.3723198763762636E-3</v>
      </c>
      <c r="BT28" s="136">
        <v>0.2512019442298199</v>
      </c>
      <c r="BU28" s="611">
        <v>3.243559923164413E-3</v>
      </c>
      <c r="BV28" s="136">
        <v>0.22071059270348192</v>
      </c>
      <c r="BW28" s="611">
        <f t="shared" si="0"/>
        <v>-1.3924304169438906E-2</v>
      </c>
      <c r="BX28" s="136">
        <v>0.2196365805526628</v>
      </c>
      <c r="BY28" s="611">
        <f t="shared" si="1"/>
        <v>-1.6373570793196401E-3</v>
      </c>
      <c r="BZ28" s="136">
        <v>0.26107219474360194</v>
      </c>
      <c r="CA28" s="611">
        <v>-8.0383150045101881E-3</v>
      </c>
      <c r="CB28" s="136">
        <v>0.24349202804069278</v>
      </c>
      <c r="CC28" s="611">
        <f t="shared" si="2"/>
        <v>-1.2887014948597425E-2</v>
      </c>
      <c r="CD28" s="136">
        <v>0.2925837145154136</v>
      </c>
      <c r="CE28" s="611">
        <f t="shared" si="3"/>
        <v>-3.4249625748503099E-3</v>
      </c>
      <c r="CF28" s="502">
        <v>0.33899641912411738</v>
      </c>
      <c r="CG28" s="611">
        <f t="shared" si="4"/>
        <v>9.8965543375614806E-3</v>
      </c>
      <c r="CH28" s="502">
        <v>0.29168101410403835</v>
      </c>
      <c r="CI28" s="611">
        <f t="shared" si="5"/>
        <v>-2.1244908281263242E-3</v>
      </c>
      <c r="CJ28" s="502">
        <v>0.26878729441801325</v>
      </c>
      <c r="CK28" s="611">
        <f t="shared" si="6"/>
        <v>-6.0471690750918405E-3</v>
      </c>
      <c r="CL28" s="502">
        <v>0.32610012501877961</v>
      </c>
      <c r="CM28" s="611">
        <f t="shared" si="7"/>
        <v>-9.9950099800399372E-3</v>
      </c>
      <c r="CN28" s="502">
        <v>0.32123253493013976</v>
      </c>
      <c r="CO28" s="611">
        <f t="shared" si="8"/>
        <v>-1.1970567792985332E-2</v>
      </c>
      <c r="CP28" s="502">
        <v>0.29827671270362499</v>
      </c>
      <c r="CQ28" s="611">
        <f t="shared" si="9"/>
        <v>-5.9267084111347401E-3</v>
      </c>
      <c r="CR28" s="502">
        <v>0.3150021438604273</v>
      </c>
      <c r="CS28" s="611">
        <f t="shared" si="10"/>
        <v>-9.2083240925556198E-3</v>
      </c>
      <c r="CT28" s="502">
        <v>0.27514415613218007</v>
      </c>
      <c r="CU28" s="611">
        <f t="shared" si="11"/>
        <v>1.1232534930139537E-3</v>
      </c>
      <c r="CV28" s="502">
        <v>0.24219705749790746</v>
      </c>
      <c r="CW28" s="611">
        <f t="shared" si="12"/>
        <v>-3.0896204902023383E-3</v>
      </c>
      <c r="CX28" s="502">
        <v>0.22366927603127079</v>
      </c>
      <c r="CY28" s="611">
        <f t="shared" si="13"/>
        <v>-1.6849423291694976E-2</v>
      </c>
      <c r="CZ28" s="502">
        <v>0.246950678542183</v>
      </c>
      <c r="DA28" s="611">
        <f t="shared" si="14"/>
        <v>6.431979219217232E-3</v>
      </c>
      <c r="DB28" s="502">
        <v>0.28078842372805035</v>
      </c>
      <c r="DC28" s="611">
        <f t="shared" si="15"/>
        <v>-1.3449671789018125E-3</v>
      </c>
    </row>
    <row r="29" spans="1:107" x14ac:dyDescent="0.25">
      <c r="A29" s="58" t="s">
        <v>32</v>
      </c>
      <c r="B29" s="135">
        <v>0.11206110949188769</v>
      </c>
      <c r="C29" s="135">
        <v>0.11571722717913521</v>
      </c>
      <c r="D29" s="62">
        <v>9.9696048632218842E-2</v>
      </c>
      <c r="E29" s="62">
        <v>0.11544269045984901</v>
      </c>
      <c r="F29" s="140">
        <v>0.11063829787234042</v>
      </c>
      <c r="G29" s="136">
        <v>0.11673758865248227</v>
      </c>
      <c r="H29" s="502">
        <v>0.13047357584076871</v>
      </c>
      <c r="I29" s="502">
        <v>0.13304964539007091</v>
      </c>
      <c r="J29" s="139">
        <v>0.12679448211363104</v>
      </c>
      <c r="K29" s="502">
        <v>0.11876102033619371</v>
      </c>
      <c r="L29" s="136">
        <v>7.9478380233356211E-2</v>
      </c>
      <c r="M29" s="502">
        <v>0.13122855181880577</v>
      </c>
      <c r="N29" s="502">
        <v>0.10397163120567376</v>
      </c>
      <c r="O29" s="139">
        <v>0.10490286771507863</v>
      </c>
      <c r="P29" s="502">
        <v>0.11409087366534175</v>
      </c>
      <c r="Q29" s="136">
        <v>0.13816060398078242</v>
      </c>
      <c r="R29" s="502">
        <v>8.9645390070921982E-2</v>
      </c>
      <c r="S29" s="502">
        <v>0.10377487989018531</v>
      </c>
      <c r="T29" s="139">
        <v>0.11075393154486586</v>
      </c>
      <c r="U29" s="139">
        <v>0.11324978140483824</v>
      </c>
      <c r="V29" s="135">
        <v>9.8284145504461226E-2</v>
      </c>
      <c r="W29" s="62">
        <v>0.10638297872340426</v>
      </c>
      <c r="X29" s="62">
        <v>9.9794097460535344E-2</v>
      </c>
      <c r="Y29" s="140">
        <v>0.10137947159223755</v>
      </c>
      <c r="Z29" s="136">
        <v>0.11092198581560284</v>
      </c>
      <c r="AA29" s="502">
        <v>0.12612487885919979</v>
      </c>
      <c r="AB29" s="502">
        <v>0.12176128093158661</v>
      </c>
      <c r="AC29" s="139">
        <v>0.11828384381575872</v>
      </c>
      <c r="AD29" s="502">
        <v>0.11045837187064007</v>
      </c>
      <c r="AE29" s="136">
        <v>7.064375264121707E-2</v>
      </c>
      <c r="AF29" s="502">
        <v>0.16234680940977603</v>
      </c>
      <c r="AG29" s="502">
        <v>0.12459970887918487</v>
      </c>
      <c r="AH29" s="139">
        <v>0.11913802923865578</v>
      </c>
      <c r="AI29" s="502">
        <v>0.1133282435279689</v>
      </c>
      <c r="AJ29" s="136">
        <v>0.1586138892801803</v>
      </c>
      <c r="AK29" s="502">
        <v>0.13275109170305677</v>
      </c>
      <c r="AL29" s="502">
        <v>0.10438089871812932</v>
      </c>
      <c r="AM29" s="139">
        <v>0.1319062084678185</v>
      </c>
      <c r="AN29" s="139">
        <v>0.11794892993811122</v>
      </c>
      <c r="AO29" s="135">
        <v>0.10071841104380899</v>
      </c>
      <c r="AP29" s="62">
        <v>9.8721147847785407E-2</v>
      </c>
      <c r="AQ29" s="62">
        <v>0.12058036343146922</v>
      </c>
      <c r="AR29" s="140">
        <v>0.1069383794274624</v>
      </c>
      <c r="AS29" s="136">
        <v>0.10946142649199418</v>
      </c>
      <c r="AT29" s="502">
        <v>0.13959712635582477</v>
      </c>
      <c r="AU29" s="502">
        <v>7.8311499272197965E-2</v>
      </c>
      <c r="AV29" s="139">
        <v>0.10945822736215748</v>
      </c>
      <c r="AW29" s="502">
        <v>0.10820526430070687</v>
      </c>
      <c r="AX29" s="136">
        <v>5.7155937455979716E-2</v>
      </c>
      <c r="AY29" s="502">
        <v>0.23218058881532611</v>
      </c>
      <c r="AZ29" s="502">
        <v>0.12663755458515283</v>
      </c>
      <c r="BA29" s="139">
        <v>0.13878868426048985</v>
      </c>
      <c r="BB29" s="502">
        <v>0.11851176479997438</v>
      </c>
      <c r="BC29" s="136">
        <v>0.14382307367234823</v>
      </c>
      <c r="BD29" s="502">
        <v>0.10946142649199418</v>
      </c>
      <c r="BE29" s="502">
        <v>0.12438371601634032</v>
      </c>
      <c r="BF29" s="139">
        <v>0.1260679703816214</v>
      </c>
      <c r="BG29" s="139">
        <v>0.12041634264521145</v>
      </c>
      <c r="BH29" s="139">
        <v>0.11832652486265671</v>
      </c>
      <c r="BI29" s="546">
        <v>0.10573923892701184</v>
      </c>
      <c r="BJ29" s="546">
        <v>9.2266516410762084E-2</v>
      </c>
      <c r="BK29" s="546">
        <v>0.10543425521591461</v>
      </c>
      <c r="BL29" s="546">
        <v>0.10625909752547306</v>
      </c>
      <c r="BM29" s="502">
        <v>0.13410339484434428</v>
      </c>
      <c r="BN29" s="502">
        <v>8.4716157205240172E-2</v>
      </c>
      <c r="BO29" s="502">
        <v>0.10864244925380297</v>
      </c>
      <c r="BP29" s="502">
        <v>0.10704721464932809</v>
      </c>
      <c r="BQ29" s="611">
        <v>-1.1580496513787786E-3</v>
      </c>
      <c r="BR29" s="136">
        <v>5.5852937033384981E-2</v>
      </c>
      <c r="BS29" s="611">
        <v>-1.3030004225947356E-3</v>
      </c>
      <c r="BT29" s="136">
        <v>0.14875334554162559</v>
      </c>
      <c r="BU29" s="611">
        <v>-8.3427243273700519E-2</v>
      </c>
      <c r="BV29" s="136">
        <v>0.1205240174672489</v>
      </c>
      <c r="BW29" s="611">
        <f t="shared" si="0"/>
        <v>-6.113537117903925E-3</v>
      </c>
      <c r="BX29" s="136">
        <v>0.10824473134611734</v>
      </c>
      <c r="BY29" s="611">
        <f t="shared" si="1"/>
        <v>-3.0543952914372507E-2</v>
      </c>
      <c r="BZ29" s="136">
        <v>0.10745077338963802</v>
      </c>
      <c r="CA29" s="611">
        <v>-8.0383150045101881E-3</v>
      </c>
      <c r="CB29" s="136">
        <v>0.14452739822510213</v>
      </c>
      <c r="CC29" s="611">
        <f t="shared" si="2"/>
        <v>7.0432455275390438E-4</v>
      </c>
      <c r="CD29" s="136">
        <v>0.14381368267831149</v>
      </c>
      <c r="CE29" s="611">
        <f t="shared" si="3"/>
        <v>3.4352256186317306E-2</v>
      </c>
      <c r="CF29" s="502">
        <v>0.12114382307367234</v>
      </c>
      <c r="CG29" s="611">
        <f t="shared" si="4"/>
        <v>-3.2398929426679796E-3</v>
      </c>
      <c r="CH29" s="502">
        <v>0.13641541674577559</v>
      </c>
      <c r="CI29" s="611">
        <f t="shared" si="5"/>
        <v>1.0347446364154189E-2</v>
      </c>
      <c r="CJ29" s="502">
        <v>0.11475145061913022</v>
      </c>
      <c r="CK29" s="611">
        <f t="shared" si="6"/>
        <v>-5.6648920260812252E-3</v>
      </c>
      <c r="CL29" s="502">
        <v>0.11656571348077194</v>
      </c>
      <c r="CM29" s="611">
        <f t="shared" si="7"/>
        <v>-1.7608113818847748E-3</v>
      </c>
      <c r="CN29" s="502">
        <v>9.3730505302557707E-2</v>
      </c>
      <c r="CO29" s="611">
        <f t="shared" si="8"/>
        <v>-1.2008733624454135E-2</v>
      </c>
      <c r="CP29" s="502">
        <v>8.1983377940555005E-2</v>
      </c>
      <c r="CQ29" s="611">
        <f t="shared" si="9"/>
        <v>-1.0283138470207079E-2</v>
      </c>
      <c r="CR29" s="502">
        <v>9.7549733139252776E-2</v>
      </c>
      <c r="CS29" s="611">
        <f t="shared" si="10"/>
        <v>-7.8845220766618346E-3</v>
      </c>
      <c r="CT29" s="502">
        <v>0.10553129548762737</v>
      </c>
      <c r="CU29" s="611">
        <f t="shared" si="11"/>
        <v>-7.2780203784569841E-4</v>
      </c>
      <c r="CV29" s="502">
        <v>0.13287082687702492</v>
      </c>
      <c r="CW29" s="611">
        <f t="shared" si="12"/>
        <v>-1.2325679673193535E-3</v>
      </c>
      <c r="CX29" s="502">
        <v>0.10465793304221252</v>
      </c>
      <c r="CY29" s="611">
        <f t="shared" si="13"/>
        <v>-3.984516211590447E-3</v>
      </c>
      <c r="CZ29" s="502">
        <v>0.11455684053937329</v>
      </c>
      <c r="DA29" s="611">
        <f t="shared" si="14"/>
        <v>5.9143912855703223E-3</v>
      </c>
      <c r="DB29" s="502">
        <v>0.10610026779898186</v>
      </c>
      <c r="DC29" s="611">
        <f t="shared" si="15"/>
        <v>-9.4694685034622805E-4</v>
      </c>
    </row>
    <row r="30" spans="1:107" x14ac:dyDescent="0.25">
      <c r="A30" s="58" t="s">
        <v>33</v>
      </c>
      <c r="B30" s="135">
        <v>0.52833666286149161</v>
      </c>
      <c r="C30" s="135">
        <v>0.68932176365169728</v>
      </c>
      <c r="D30" s="62">
        <v>0.70892419467787116</v>
      </c>
      <c r="E30" s="62">
        <v>0.59799474225173943</v>
      </c>
      <c r="F30" s="140">
        <v>0.6639632125998548</v>
      </c>
      <c r="G30" s="136">
        <v>0.56678921568627461</v>
      </c>
      <c r="H30" s="502">
        <v>0.43130172095720015</v>
      </c>
      <c r="I30" s="502">
        <v>0.34867749183006541</v>
      </c>
      <c r="J30" s="139">
        <v>0.44872917115564176</v>
      </c>
      <c r="K30" s="502">
        <v>0.5557516227024879</v>
      </c>
      <c r="L30" s="136">
        <v>0.35697343453510438</v>
      </c>
      <c r="M30" s="502">
        <v>0.40091977651275568</v>
      </c>
      <c r="N30" s="502">
        <v>0.38086363017429198</v>
      </c>
      <c r="O30" s="139">
        <v>0.37957172225774372</v>
      </c>
      <c r="P30" s="502">
        <v>0.49637964160022968</v>
      </c>
      <c r="Q30" s="136">
        <v>0.41407238298545229</v>
      </c>
      <c r="R30" s="502">
        <v>0.61138344226579533</v>
      </c>
      <c r="S30" s="502">
        <v>0.72317098882563791</v>
      </c>
      <c r="T30" s="139">
        <v>0.58256573689258317</v>
      </c>
      <c r="U30" s="139">
        <v>0.51810326013967223</v>
      </c>
      <c r="V30" s="135">
        <v>0.72712418300653603</v>
      </c>
      <c r="W30" s="62">
        <v>0.72346179851250847</v>
      </c>
      <c r="X30" s="62">
        <v>0.66216826112165306</v>
      </c>
      <c r="Y30" s="140">
        <v>0.7038292079652374</v>
      </c>
      <c r="Z30" s="136">
        <v>0.56064474400871467</v>
      </c>
      <c r="AA30" s="502">
        <v>0.43182057769344301</v>
      </c>
      <c r="AB30" s="502">
        <v>0.36857468681917216</v>
      </c>
      <c r="AC30" s="139">
        <v>0.4534397893772894</v>
      </c>
      <c r="AD30" s="502">
        <v>0.57863449867126349</v>
      </c>
      <c r="AE30" s="136">
        <v>0.3752240143369176</v>
      </c>
      <c r="AF30" s="502">
        <v>0.38940609846088975</v>
      </c>
      <c r="AG30" s="502">
        <v>0.35586022603485845</v>
      </c>
      <c r="AH30" s="139">
        <v>0.37368848128019316</v>
      </c>
      <c r="AI30" s="502">
        <v>0.50982050743046625</v>
      </c>
      <c r="AJ30" s="136">
        <v>0.40124920936116387</v>
      </c>
      <c r="AK30" s="502">
        <v>0.54861111111111116</v>
      </c>
      <c r="AL30" s="502">
        <v>0.70590870756904922</v>
      </c>
      <c r="AM30" s="139">
        <v>0.55195900824097754</v>
      </c>
      <c r="AN30" s="139">
        <v>0.52041269889103181</v>
      </c>
      <c r="AO30" s="135">
        <v>0.68970061142736672</v>
      </c>
      <c r="AP30" s="62">
        <v>0.67970938375350143</v>
      </c>
      <c r="AQ30" s="62">
        <v>0.68021294539321109</v>
      </c>
      <c r="AR30" s="140">
        <v>0.68332425562817722</v>
      </c>
      <c r="AS30" s="136">
        <v>0.55732570806100223</v>
      </c>
      <c r="AT30" s="502">
        <v>0.42340356841661397</v>
      </c>
      <c r="AU30" s="502">
        <v>0.37100013616557737</v>
      </c>
      <c r="AV30" s="139">
        <v>0.45027786755727933</v>
      </c>
      <c r="AW30" s="502">
        <v>0.56615728704004609</v>
      </c>
      <c r="AX30" s="136">
        <v>0.36593400801180692</v>
      </c>
      <c r="AY30" s="502">
        <v>0.2823898376554923</v>
      </c>
      <c r="AZ30" s="502">
        <v>0.39816516884531594</v>
      </c>
      <c r="BA30" s="139">
        <v>0.34829341609832343</v>
      </c>
      <c r="BB30" s="502">
        <v>0.49273796056884273</v>
      </c>
      <c r="BC30" s="136">
        <v>0.42773561037318159</v>
      </c>
      <c r="BD30" s="502">
        <v>0.5732570806100219</v>
      </c>
      <c r="BE30" s="502">
        <v>0.63369702719797605</v>
      </c>
      <c r="BF30" s="139">
        <v>0.54458830633702759</v>
      </c>
      <c r="BG30" s="139">
        <v>0.505807088817262</v>
      </c>
      <c r="BH30" s="139">
        <v>0.65926101623445088</v>
      </c>
      <c r="BI30" s="546">
        <v>0.66964285714285721</v>
      </c>
      <c r="BJ30" s="546">
        <v>0.61762070419565684</v>
      </c>
      <c r="BK30" s="546">
        <v>0.64814814814814825</v>
      </c>
      <c r="BL30" s="546">
        <v>0.52355664488017439</v>
      </c>
      <c r="BM30" s="502">
        <v>0.41403120387940129</v>
      </c>
      <c r="BN30" s="502">
        <v>0.3771786492374728</v>
      </c>
      <c r="BO30" s="502">
        <v>0.43798929828341593</v>
      </c>
      <c r="BP30" s="502">
        <v>0.5424881739067634</v>
      </c>
      <c r="BQ30" s="611">
        <v>-2.3669113133282682E-2</v>
      </c>
      <c r="BR30" s="136">
        <v>0.38095614589921994</v>
      </c>
      <c r="BS30" s="611">
        <v>1.5022137887413023E-2</v>
      </c>
      <c r="BT30" s="136">
        <v>0.40811193798756062</v>
      </c>
      <c r="BU30" s="611">
        <v>0.12572210033206832</v>
      </c>
      <c r="BV30" s="136">
        <v>0.37268518518518523</v>
      </c>
      <c r="BW30" s="611">
        <f t="shared" si="0"/>
        <v>-2.5479983660130712E-2</v>
      </c>
      <c r="BX30" s="136">
        <v>0.38740941473962781</v>
      </c>
      <c r="BY30" s="611">
        <f t="shared" si="1"/>
        <v>3.9115998641304384E-2</v>
      </c>
      <c r="BZ30" s="136">
        <v>0.49022720012150151</v>
      </c>
      <c r="CA30" s="611">
        <v>-8.0383150045101881E-3</v>
      </c>
      <c r="CB30" s="136">
        <v>0.39492409867172679</v>
      </c>
      <c r="CC30" s="611">
        <f t="shared" si="2"/>
        <v>-3.2811511701454799E-2</v>
      </c>
      <c r="CD30" s="136">
        <v>0.51661357911220052</v>
      </c>
      <c r="CE30" s="611">
        <f t="shared" si="3"/>
        <v>-5.664350149782138E-2</v>
      </c>
      <c r="CF30" s="502">
        <v>0.6624445482157918</v>
      </c>
      <c r="CG30" s="611">
        <f t="shared" si="4"/>
        <v>2.8747521017815747E-2</v>
      </c>
      <c r="CH30" s="502">
        <v>0.52474821116172921</v>
      </c>
      <c r="CI30" s="611">
        <f t="shared" si="5"/>
        <v>-1.9840095175298389E-2</v>
      </c>
      <c r="CJ30" s="502">
        <v>0.49892838646588777</v>
      </c>
      <c r="CK30" s="611">
        <f t="shared" si="6"/>
        <v>-6.8787023513742218E-3</v>
      </c>
      <c r="CL30" s="502">
        <v>0.63712312882142108</v>
      </c>
      <c r="CM30" s="611">
        <f t="shared" si="7"/>
        <v>-2.21378874130298E-2</v>
      </c>
      <c r="CN30" s="502">
        <v>0.65738795518207283</v>
      </c>
      <c r="CO30" s="611">
        <f t="shared" si="8"/>
        <v>-1.2254901960784381E-2</v>
      </c>
      <c r="CP30" s="502">
        <v>0.61749456435800132</v>
      </c>
      <c r="CQ30" s="611">
        <f t="shared" si="9"/>
        <v>-1.2613983765552561E-4</v>
      </c>
      <c r="CR30" s="502">
        <v>0.63666679148511263</v>
      </c>
      <c r="CS30" s="611">
        <f t="shared" si="10"/>
        <v>-1.1481356663035625E-2</v>
      </c>
      <c r="CT30" s="502">
        <v>0.52764161220043582</v>
      </c>
      <c r="CU30" s="611">
        <f t="shared" si="11"/>
        <v>4.0849673202614234E-3</v>
      </c>
      <c r="CV30" s="502">
        <v>0.40836495888678054</v>
      </c>
      <c r="CW30" s="611">
        <f t="shared" si="12"/>
        <v>-5.6662449926207503E-3</v>
      </c>
      <c r="CX30" s="502">
        <v>0.4020235140931373</v>
      </c>
      <c r="CY30" s="611">
        <f t="shared" si="13"/>
        <v>-3.5965784190278627E-2</v>
      </c>
      <c r="CZ30" s="502">
        <v>0.44559634631096035</v>
      </c>
      <c r="DA30" s="611">
        <f t="shared" si="14"/>
        <v>7.6070480275444163E-3</v>
      </c>
      <c r="DB30" s="502">
        <v>0.54060374998871563</v>
      </c>
      <c r="DC30" s="611">
        <f t="shared" si="15"/>
        <v>-1.8844239180477729E-3</v>
      </c>
    </row>
    <row r="31" spans="1:107" x14ac:dyDescent="0.25">
      <c r="A31" s="58" t="s">
        <v>34</v>
      </c>
      <c r="B31" s="135">
        <v>2.6016778167144532E-3</v>
      </c>
      <c r="C31" s="135">
        <v>1.5628907226806702E-3</v>
      </c>
      <c r="D31" s="62">
        <v>3.9797895902547072E-3</v>
      </c>
      <c r="E31" s="62">
        <v>1.2503125781445362E-2</v>
      </c>
      <c r="F31" s="140">
        <v>6.0831180017226543E-3</v>
      </c>
      <c r="G31" s="136">
        <v>0</v>
      </c>
      <c r="H31" s="502">
        <v>1.5628907226806702E-3</v>
      </c>
      <c r="I31" s="502">
        <v>8.8824289405684768E-3</v>
      </c>
      <c r="J31" s="139">
        <v>3.4606866002214842E-3</v>
      </c>
      <c r="K31" s="502">
        <v>4.7646580153325631E-3</v>
      </c>
      <c r="L31" s="136">
        <v>0</v>
      </c>
      <c r="M31" s="502">
        <v>3.4383595898974744E-3</v>
      </c>
      <c r="N31" s="502">
        <v>7.9134366925064613E-3</v>
      </c>
      <c r="O31" s="139">
        <v>3.7390461745871258E-3</v>
      </c>
      <c r="P31" s="502">
        <v>4.4190305818212795E-3</v>
      </c>
      <c r="Q31" s="136">
        <v>5.7826956739184801E-3</v>
      </c>
      <c r="R31" s="502">
        <v>1.2919896640826876E-3</v>
      </c>
      <c r="S31" s="502">
        <v>8.1270317579394853E-3</v>
      </c>
      <c r="T31" s="139">
        <v>5.108274351196495E-3</v>
      </c>
      <c r="U31" s="139">
        <v>4.592757778485718E-3</v>
      </c>
      <c r="V31" s="135">
        <v>4.5323830957739435E-3</v>
      </c>
      <c r="W31" s="62">
        <v>5.012028869286287E-4</v>
      </c>
      <c r="X31" s="62">
        <v>2.6569142285571396E-3</v>
      </c>
      <c r="Y31" s="140">
        <v>2.6088252832438884E-3</v>
      </c>
      <c r="Z31" s="136">
        <v>0.10416666666666669</v>
      </c>
      <c r="AA31" s="502">
        <v>1.8754688672168044E-3</v>
      </c>
      <c r="AB31" s="502">
        <v>1.1304909560723516E-3</v>
      </c>
      <c r="AC31" s="139">
        <v>3.5352244654570243E-2</v>
      </c>
      <c r="AD31" s="502">
        <v>1.8980534968907066E-2</v>
      </c>
      <c r="AE31" s="136">
        <v>4.2198049512378096E-3</v>
      </c>
      <c r="AF31" s="502">
        <v>1.1252813203300826E-2</v>
      </c>
      <c r="AG31" s="502">
        <v>1.3242894056847547E-2</v>
      </c>
      <c r="AH31" s="139">
        <v>9.5319346140883051E-3</v>
      </c>
      <c r="AI31" s="502">
        <v>1.5808012222033613E-2</v>
      </c>
      <c r="AJ31" s="136">
        <v>3.1257814453613405E-3</v>
      </c>
      <c r="AK31" s="502">
        <v>1.2435400516795867E-2</v>
      </c>
      <c r="AL31" s="502">
        <v>1.0940235058764691E-3</v>
      </c>
      <c r="AM31" s="139">
        <v>5.4769127064374801E-3</v>
      </c>
      <c r="AN31" s="139">
        <v>1.3211123819206173E-2</v>
      </c>
      <c r="AO31" s="135">
        <v>2.6569142285571396E-3</v>
      </c>
      <c r="AP31" s="62">
        <v>6.9213732004429695E-4</v>
      </c>
      <c r="AQ31" s="62">
        <v>0</v>
      </c>
      <c r="AR31" s="140">
        <v>1.1304909560723516E-3</v>
      </c>
      <c r="AS31" s="136">
        <v>8.2364341085271325E-3</v>
      </c>
      <c r="AT31" s="502">
        <v>2.5006251562890722E-3</v>
      </c>
      <c r="AU31" s="502">
        <v>2.9069767441860469E-3</v>
      </c>
      <c r="AV31" s="139">
        <v>4.5255132464434794E-3</v>
      </c>
      <c r="AW31" s="502">
        <v>2.8373806158722009E-3</v>
      </c>
      <c r="AX31" s="136">
        <v>0</v>
      </c>
      <c r="AY31" s="502">
        <v>1.4691172793198301E-2</v>
      </c>
      <c r="AZ31" s="502">
        <v>7.1059431524547814E-3</v>
      </c>
      <c r="BA31" s="139">
        <v>7.2674418604651162E-3</v>
      </c>
      <c r="BB31" s="502">
        <v>4.3302950279694476E-3</v>
      </c>
      <c r="BC31" s="136">
        <v>1.7191797949487372E-3</v>
      </c>
      <c r="BD31" s="502">
        <v>2.099483204134367E-3</v>
      </c>
      <c r="BE31" s="502">
        <v>0</v>
      </c>
      <c r="BF31" s="139">
        <v>1.2639029322548028E-3</v>
      </c>
      <c r="BG31" s="139">
        <v>3.5573961983646602E-3</v>
      </c>
      <c r="BH31" s="139">
        <v>2.1811702925731433E-3</v>
      </c>
      <c r="BI31" s="546">
        <v>5.5585548172757491E-3</v>
      </c>
      <c r="BJ31" s="546">
        <v>0</v>
      </c>
      <c r="BK31" s="546">
        <v>2.4806201550387603E-3</v>
      </c>
      <c r="BL31" s="546">
        <v>5.7906976744186061E-3</v>
      </c>
      <c r="BM31" s="502">
        <v>3.6430982745686426E-3</v>
      </c>
      <c r="BN31" s="502">
        <v>4.8779069767441868E-3</v>
      </c>
      <c r="BO31" s="502">
        <v>4.7581778686429854E-3</v>
      </c>
      <c r="BP31" s="502">
        <v>3.6256906077348078E-3</v>
      </c>
      <c r="BQ31" s="611">
        <v>7.8830999186260686E-4</v>
      </c>
      <c r="BR31" s="136">
        <v>0</v>
      </c>
      <c r="BS31" s="611">
        <v>0</v>
      </c>
      <c r="BT31" s="136">
        <v>1.552888222055514E-3</v>
      </c>
      <c r="BU31" s="611">
        <v>-1.3138284571142788E-2</v>
      </c>
      <c r="BV31" s="136">
        <v>4.4864341085271327E-3</v>
      </c>
      <c r="BW31" s="611">
        <f t="shared" si="0"/>
        <v>-2.6195090439276487E-3</v>
      </c>
      <c r="BX31" s="136">
        <v>1.9862234580384228E-3</v>
      </c>
      <c r="BY31" s="611">
        <f t="shared" si="1"/>
        <v>-5.2812184024266934E-3</v>
      </c>
      <c r="BZ31" s="136">
        <v>3.0731961836613004E-3</v>
      </c>
      <c r="CA31" s="611">
        <v>-8.0383150045101881E-3</v>
      </c>
      <c r="CB31" s="136">
        <v>5.0253188297074277E-3</v>
      </c>
      <c r="CC31" s="611">
        <f t="shared" si="2"/>
        <v>3.3061390347586903E-3</v>
      </c>
      <c r="CD31" s="136">
        <v>2.6608527131782946E-3</v>
      </c>
      <c r="CE31" s="611">
        <f t="shared" si="3"/>
        <v>5.613695090439276E-4</v>
      </c>
      <c r="CF31" s="502">
        <v>1.9626781695423856E-3</v>
      </c>
      <c r="CG31" s="611">
        <f t="shared" si="4"/>
        <v>1.9626781695423856E-3</v>
      </c>
      <c r="CH31" s="502">
        <v>3.2223205257836201E-3</v>
      </c>
      <c r="CI31" s="611">
        <f t="shared" si="5"/>
        <v>1.9584175935288173E-3</v>
      </c>
      <c r="CJ31" s="502">
        <v>3.1107836890729539E-3</v>
      </c>
      <c r="CK31" s="611">
        <f t="shared" si="6"/>
        <v>-4.4661250929170634E-4</v>
      </c>
      <c r="CL31" s="502">
        <v>3.3589647411852966E-3</v>
      </c>
      <c r="CM31" s="611">
        <f t="shared" si="7"/>
        <v>1.1777944486121533E-3</v>
      </c>
      <c r="CN31" s="502">
        <v>0</v>
      </c>
      <c r="CO31" s="611">
        <f t="shared" si="8"/>
        <v>-5.5585548172757491E-3</v>
      </c>
      <c r="CP31" s="502">
        <v>0</v>
      </c>
      <c r="CQ31" s="611">
        <f t="shared" si="9"/>
        <v>0</v>
      </c>
      <c r="CR31" s="502">
        <v>1.1569767441860469E-3</v>
      </c>
      <c r="CS31" s="611">
        <f t="shared" si="10"/>
        <v>-1.3236434108527134E-3</v>
      </c>
      <c r="CT31" s="502">
        <v>0</v>
      </c>
      <c r="CU31" s="611">
        <f t="shared" si="11"/>
        <v>-5.7906976744186061E-3</v>
      </c>
      <c r="CV31" s="502">
        <v>0</v>
      </c>
      <c r="CW31" s="611">
        <f t="shared" si="12"/>
        <v>-3.6430982745686426E-3</v>
      </c>
      <c r="CX31" s="502">
        <v>8.1094961240310084E-3</v>
      </c>
      <c r="CY31" s="611">
        <f t="shared" si="13"/>
        <v>3.3513182553880231E-3</v>
      </c>
      <c r="CZ31" s="502">
        <v>2.6734602606695631E-3</v>
      </c>
      <c r="DA31" s="611">
        <f t="shared" si="14"/>
        <v>-2.0847176079734223E-3</v>
      </c>
      <c r="DB31" s="502">
        <v>1.9194076834125663E-3</v>
      </c>
      <c r="DC31" s="611">
        <f t="shared" si="15"/>
        <v>-1.7062829243222415E-3</v>
      </c>
    </row>
    <row r="32" spans="1:107" x14ac:dyDescent="0.25">
      <c r="A32" s="6" t="s">
        <v>35</v>
      </c>
      <c r="B32" s="135">
        <v>0.24310423722690194</v>
      </c>
      <c r="C32" s="135">
        <v>0.28889896653183411</v>
      </c>
      <c r="D32" s="62">
        <v>0.29396684735561163</v>
      </c>
      <c r="E32" s="62">
        <v>0.25242632978321894</v>
      </c>
      <c r="F32" s="140">
        <v>0.2779128434635974</v>
      </c>
      <c r="G32" s="136">
        <v>0.24192796811909553</v>
      </c>
      <c r="H32" s="502">
        <v>0.22485985900318781</v>
      </c>
      <c r="I32" s="502">
        <v>0.22716360033793434</v>
      </c>
      <c r="J32" s="139">
        <v>0.23124618332757932</v>
      </c>
      <c r="K32" s="502">
        <v>0.25445059996979824</v>
      </c>
      <c r="L32" s="136">
        <v>0.21466712702280744</v>
      </c>
      <c r="M32" s="502">
        <v>0.20471437626742536</v>
      </c>
      <c r="N32" s="502">
        <v>0.23004809689072037</v>
      </c>
      <c r="O32" s="139">
        <v>0.2163290163991177</v>
      </c>
      <c r="P32" s="502">
        <v>0.24160376594597913</v>
      </c>
      <c r="Q32" s="136">
        <v>0.24509369266992642</v>
      </c>
      <c r="R32" s="502">
        <v>0.27983415284438201</v>
      </c>
      <c r="S32" s="502">
        <v>0.29661374767775717</v>
      </c>
      <c r="T32" s="139">
        <v>0.27416550053141658</v>
      </c>
      <c r="U32" s="139">
        <v>0.24991007495796147</v>
      </c>
      <c r="V32" s="135">
        <v>0.29502127317082649</v>
      </c>
      <c r="W32" s="62">
        <v>0.29544076795810131</v>
      </c>
      <c r="X32" s="62">
        <v>0.26821587527140756</v>
      </c>
      <c r="Y32" s="140">
        <v>0.28602344914828781</v>
      </c>
      <c r="Z32" s="136">
        <v>0.23626525949506247</v>
      </c>
      <c r="AA32" s="502">
        <v>0.21213037923509098</v>
      </c>
      <c r="AB32" s="502">
        <v>0.2205875323831101</v>
      </c>
      <c r="AC32" s="139">
        <v>0.22287500563332965</v>
      </c>
      <c r="AD32" s="502">
        <v>0.25444922739080872</v>
      </c>
      <c r="AE32" s="136">
        <v>0.19700350806104697</v>
      </c>
      <c r="AF32" s="502">
        <v>0.20202342592875269</v>
      </c>
      <c r="AG32" s="502">
        <v>0.22346496888353548</v>
      </c>
      <c r="AH32" s="139">
        <v>0.20732373934988971</v>
      </c>
      <c r="AI32" s="502">
        <v>0.23862607082232501</v>
      </c>
      <c r="AJ32" s="136">
        <v>0.22625952990871823</v>
      </c>
      <c r="AK32" s="502">
        <v>0.24248616249390573</v>
      </c>
      <c r="AL32" s="502">
        <v>0.2692797650931274</v>
      </c>
      <c r="AM32" s="139">
        <v>0.24604677195515637</v>
      </c>
      <c r="AN32" s="139">
        <v>0.24049138367538644</v>
      </c>
      <c r="AO32" s="135">
        <v>0.2779059919199881</v>
      </c>
      <c r="AP32" s="62">
        <v>0.27780509089121319</v>
      </c>
      <c r="AQ32" s="62">
        <v>0.25993603709367508</v>
      </c>
      <c r="AR32" s="140">
        <v>0.27168494938197263</v>
      </c>
      <c r="AS32" s="136">
        <v>0.23721643867045228</v>
      </c>
      <c r="AT32" s="502">
        <v>0.21068718956388846</v>
      </c>
      <c r="AU32" s="502">
        <v>0.22466965034532604</v>
      </c>
      <c r="AV32" s="139">
        <v>0.22404924003975396</v>
      </c>
      <c r="AW32" s="502">
        <v>0.24777529680261873</v>
      </c>
      <c r="AX32" s="136">
        <v>0.21873598595481769</v>
      </c>
      <c r="AY32" s="502">
        <v>0.20323755066562391</v>
      </c>
      <c r="AZ32" s="502">
        <v>0.21207729468599035</v>
      </c>
      <c r="BA32" s="139">
        <v>0.21134232980323681</v>
      </c>
      <c r="BB32" s="502">
        <v>0.23556212919510594</v>
      </c>
      <c r="BC32" s="136">
        <v>0.24022259519880848</v>
      </c>
      <c r="BD32" s="502">
        <v>0.25815902033163418</v>
      </c>
      <c r="BE32" s="502">
        <v>0.27049855219561614</v>
      </c>
      <c r="BF32" s="139">
        <v>0.25627311064321945</v>
      </c>
      <c r="BG32" s="139">
        <v>0.24070980187710192</v>
      </c>
      <c r="BH32" s="139">
        <v>0.26399230780076594</v>
      </c>
      <c r="BI32" s="546">
        <v>0.24914420753725186</v>
      </c>
      <c r="BJ32" s="546">
        <v>0.2412535128770564</v>
      </c>
      <c r="BK32" s="546">
        <v>0.25153507694155935</v>
      </c>
      <c r="BL32" s="546">
        <v>0.21978376206958047</v>
      </c>
      <c r="BM32" s="502">
        <v>0.20377383552462192</v>
      </c>
      <c r="BN32" s="502">
        <v>0.22096929240321589</v>
      </c>
      <c r="BO32" s="502">
        <v>0.21472066522469418</v>
      </c>
      <c r="BP32" s="502">
        <v>0.23302393051011835</v>
      </c>
      <c r="BQ32" s="611">
        <v>-1.4751366292500373E-2</v>
      </c>
      <c r="BR32" s="136">
        <v>0.2030783284815543</v>
      </c>
      <c r="BS32" s="611">
        <v>-1.5657657473263392E-2</v>
      </c>
      <c r="BT32" s="136">
        <v>0.21206438167119454</v>
      </c>
      <c r="BU32" s="611">
        <v>8.8268310055706345E-3</v>
      </c>
      <c r="BV32" s="136">
        <v>0.2130099237403843</v>
      </c>
      <c r="BW32" s="611">
        <f t="shared" si="0"/>
        <v>9.3262905439395194E-4</v>
      </c>
      <c r="BX32" s="136">
        <v>0.20934708012930495</v>
      </c>
      <c r="BY32" s="611">
        <f t="shared" si="1"/>
        <v>-1.9952496739318593E-3</v>
      </c>
      <c r="BZ32" s="136">
        <v>0.2251178780832982</v>
      </c>
      <c r="CA32" s="611">
        <v>-8.0383150045101881E-3</v>
      </c>
      <c r="CB32" s="136">
        <v>0.22152533017366369</v>
      </c>
      <c r="CC32" s="611">
        <f t="shared" si="2"/>
        <v>-1.8697265025144794E-2</v>
      </c>
      <c r="CD32" s="136">
        <v>0.2412142105224209</v>
      </c>
      <c r="CE32" s="611">
        <f t="shared" si="3"/>
        <v>-1.6944809809213285E-2</v>
      </c>
      <c r="CF32" s="502">
        <v>0.27331352989601093</v>
      </c>
      <c r="CG32" s="611">
        <f t="shared" si="4"/>
        <v>2.814977700394794E-3</v>
      </c>
      <c r="CH32" s="502">
        <v>0.24539598888948413</v>
      </c>
      <c r="CI32" s="611">
        <f t="shared" si="5"/>
        <v>-1.0877121753735314E-2</v>
      </c>
      <c r="CJ32" s="502">
        <v>0.23018215523847313</v>
      </c>
      <c r="CK32" s="611">
        <f t="shared" si="6"/>
        <v>-1.052764663862879E-2</v>
      </c>
      <c r="CL32" s="502">
        <v>0.25723184540421751</v>
      </c>
      <c r="CM32" s="611">
        <f t="shared" si="7"/>
        <v>-6.7604623965484278E-3</v>
      </c>
      <c r="CN32" s="502">
        <v>0.25070142510254184</v>
      </c>
      <c r="CO32" s="611">
        <f t="shared" si="8"/>
        <v>1.5572175652899811E-3</v>
      </c>
      <c r="CP32" s="502">
        <v>0.24338753997591789</v>
      </c>
      <c r="CQ32" s="611">
        <f t="shared" si="9"/>
        <v>2.1340270988614851E-3</v>
      </c>
      <c r="CR32" s="502">
        <v>0.25190274584258143</v>
      </c>
      <c r="CS32" s="611">
        <f t="shared" si="10"/>
        <v>3.6766890102207794E-4</v>
      </c>
      <c r="CT32" s="502">
        <v>0.23129774730656222</v>
      </c>
      <c r="CU32" s="611">
        <f t="shared" si="11"/>
        <v>1.1513985236981744E-2</v>
      </c>
      <c r="CV32" s="502">
        <v>0.21220175410813924</v>
      </c>
      <c r="CW32" s="611">
        <f t="shared" si="12"/>
        <v>8.4279185835173243E-3</v>
      </c>
      <c r="CX32" s="502">
        <v>0.22510918380334188</v>
      </c>
      <c r="CY32" s="611">
        <f t="shared" si="13"/>
        <v>1.0388518578647699E-2</v>
      </c>
      <c r="CZ32" s="502">
        <v>0.22217839802200456</v>
      </c>
      <c r="DA32" s="611">
        <f t="shared" si="14"/>
        <v>7.4577327973103791E-3</v>
      </c>
      <c r="DB32" s="502">
        <v>0.23695293698793113</v>
      </c>
      <c r="DC32" s="611">
        <f t="shared" si="15"/>
        <v>3.9290064778127742E-3</v>
      </c>
    </row>
    <row r="33" spans="1:107" x14ac:dyDescent="0.25">
      <c r="A33" s="5" t="s">
        <v>77</v>
      </c>
      <c r="B33" s="583">
        <v>4.9026113013698629E-2</v>
      </c>
      <c r="C33" s="583">
        <v>9.2347110215053763E-2</v>
      </c>
      <c r="D33" s="584">
        <v>8.8964843749999994E-2</v>
      </c>
      <c r="E33" s="584">
        <v>8.6748151881720428E-2</v>
      </c>
      <c r="F33" s="585">
        <v>8.9366319444444453E-2</v>
      </c>
      <c r="G33" s="586">
        <v>7.4327256944444448E-2</v>
      </c>
      <c r="H33" s="560">
        <v>3.0846774193548386E-2</v>
      </c>
      <c r="I33" s="560">
        <v>2.0898437499999999E-2</v>
      </c>
      <c r="J33" s="574">
        <v>4.1901327838827843E-2</v>
      </c>
      <c r="K33" s="560">
        <v>6.5502704880294665E-2</v>
      </c>
      <c r="L33" s="586">
        <v>2.5201612903225806E-5</v>
      </c>
      <c r="M33" s="560">
        <v>1.646505376344086E-3</v>
      </c>
      <c r="N33" s="560">
        <v>1.9713541666666667E-2</v>
      </c>
      <c r="O33" s="574">
        <v>6.991621376811594E-3</v>
      </c>
      <c r="P33" s="560">
        <v>4.578468406593407E-2</v>
      </c>
      <c r="Q33" s="586">
        <v>4.3670194892473119E-2</v>
      </c>
      <c r="R33" s="560">
        <v>7.0026041666666664E-2</v>
      </c>
      <c r="S33" s="560">
        <v>8.422799059139785E-2</v>
      </c>
      <c r="T33" s="574">
        <v>6.593070652173913E-2</v>
      </c>
      <c r="U33" s="574">
        <v>5.0862585616438367E-2</v>
      </c>
      <c r="V33" s="583">
        <v>8.6739751344086027E-2</v>
      </c>
      <c r="W33" s="584">
        <v>9.7198275862068972E-2</v>
      </c>
      <c r="X33" s="584">
        <v>9.1977486559139801E-2</v>
      </c>
      <c r="Y33" s="585">
        <v>9.1856971153846154E-2</v>
      </c>
      <c r="Z33" s="586">
        <v>6.6054687500000014E-2</v>
      </c>
      <c r="AA33" s="560">
        <v>3.0199932795698926E-2</v>
      </c>
      <c r="AB33" s="560">
        <v>1.1410590277777778E-2</v>
      </c>
      <c r="AC33" s="574">
        <v>3.5825892857142855E-2</v>
      </c>
      <c r="AD33" s="560">
        <v>6.3841432005494511E-2</v>
      </c>
      <c r="AE33" s="586">
        <v>4.2002688172043011E-6</v>
      </c>
      <c r="AF33" s="560">
        <v>0</v>
      </c>
      <c r="AG33" s="560">
        <v>2.1987847222222221E-2</v>
      </c>
      <c r="AH33" s="574">
        <v>7.1713654891304348E-3</v>
      </c>
      <c r="AI33" s="560">
        <v>4.4813526459854008E-2</v>
      </c>
      <c r="AJ33" s="586">
        <v>5.4301075268817202E-2</v>
      </c>
      <c r="AK33" s="560">
        <v>7.4049479166666668E-2</v>
      </c>
      <c r="AL33" s="560">
        <v>8.973034274193549E-2</v>
      </c>
      <c r="AM33" s="574">
        <v>7.2678894927536236E-2</v>
      </c>
      <c r="AN33" s="574">
        <v>5.1817936020036433E-2</v>
      </c>
      <c r="AO33" s="583">
        <v>9.7131216397849468E-2</v>
      </c>
      <c r="AP33" s="584">
        <v>0.10526878720238095</v>
      </c>
      <c r="AQ33" s="584">
        <v>9.6862399193548387E-2</v>
      </c>
      <c r="AR33" s="585">
        <v>9.9570312499999994E-2</v>
      </c>
      <c r="AS33" s="586">
        <v>8.6480034722222224E-2</v>
      </c>
      <c r="AT33" s="560">
        <v>3.0930779569892472E-2</v>
      </c>
      <c r="AU33" s="560">
        <v>1.6649305555555556E-2</v>
      </c>
      <c r="AV33" s="574">
        <v>4.4535542582417584E-2</v>
      </c>
      <c r="AW33" s="560">
        <v>7.1900897790055249E-2</v>
      </c>
      <c r="AX33" s="586">
        <v>0</v>
      </c>
      <c r="AY33" s="560">
        <v>0</v>
      </c>
      <c r="AZ33" s="560">
        <v>2.2100694444444444E-2</v>
      </c>
      <c r="BA33" s="574">
        <v>7.2067481884057968E-3</v>
      </c>
      <c r="BB33" s="560">
        <v>5.0099206349206345E-2</v>
      </c>
      <c r="BC33" s="586">
        <v>5.9303595430107527E-2</v>
      </c>
      <c r="BD33" s="560">
        <v>7.4709201388888882E-2</v>
      </c>
      <c r="BE33" s="560">
        <v>0.10126008064516129</v>
      </c>
      <c r="BF33" s="574">
        <v>7.8464673913043473E-2</v>
      </c>
      <c r="BG33" s="574">
        <v>5.7248858447488588E-2</v>
      </c>
      <c r="BH33" s="574">
        <v>0.11343665994623656</v>
      </c>
      <c r="BI33" s="485">
        <v>9.3517485119047616E-2</v>
      </c>
      <c r="BJ33" s="485">
        <v>9.9218749999999994E-2</v>
      </c>
      <c r="BK33" s="485">
        <v>0.10234230324074074</v>
      </c>
      <c r="BL33" s="485">
        <v>7.6649305555555561E-2</v>
      </c>
      <c r="BM33" s="502">
        <v>5.3473622311827958E-2</v>
      </c>
      <c r="BN33" s="502">
        <v>1.9266493055555556E-2</v>
      </c>
      <c r="BO33" s="502">
        <v>4.9836881868131871E-2</v>
      </c>
      <c r="BP33" s="502">
        <v>7.5944549953959481E-2</v>
      </c>
      <c r="BQ33" s="610">
        <v>4.0436521639042322E-3</v>
      </c>
      <c r="BR33" s="136">
        <v>0</v>
      </c>
      <c r="BS33" s="610">
        <v>0</v>
      </c>
      <c r="BT33" s="136">
        <v>8.4005376344086021E-6</v>
      </c>
      <c r="BU33" s="610">
        <v>8.4005376344086021E-6</v>
      </c>
      <c r="BV33" s="136">
        <v>1.6901041666666668E-2</v>
      </c>
      <c r="BW33" s="610">
        <f t="shared" si="0"/>
        <v>-5.1996527777777753E-3</v>
      </c>
      <c r="BX33" s="136">
        <v>5.5140398550724634E-3</v>
      </c>
      <c r="BY33" s="610">
        <f t="shared" si="1"/>
        <v>-1.6927083333333334E-3</v>
      </c>
      <c r="BZ33" s="136">
        <v>5.220972603785104E-2</v>
      </c>
      <c r="CA33" s="610">
        <v>-8.0383150045101881E-3</v>
      </c>
      <c r="CB33" s="136">
        <v>7.5554435483870974E-2</v>
      </c>
      <c r="CC33" s="610">
        <f t="shared" si="2"/>
        <v>1.6250840053763448E-2</v>
      </c>
      <c r="CD33" s="136">
        <v>0.11638020833333333</v>
      </c>
      <c r="CE33" s="610">
        <f t="shared" si="3"/>
        <v>4.167100694444445E-2</v>
      </c>
      <c r="CF33" s="502">
        <v>0.10528393817204301</v>
      </c>
      <c r="CG33" s="610">
        <f t="shared" si="4"/>
        <v>4.0238575268817245E-3</v>
      </c>
      <c r="CH33" s="502">
        <v>9.8884737318840579E-2</v>
      </c>
      <c r="CI33" s="610">
        <f t="shared" si="5"/>
        <v>2.0420063405797106E-2</v>
      </c>
      <c r="CJ33" s="502">
        <v>6.3974386415525109E-2</v>
      </c>
      <c r="CK33" s="610">
        <f t="shared" si="6"/>
        <v>6.725527968036521E-3</v>
      </c>
      <c r="CL33" s="502">
        <v>0.10317120295698927</v>
      </c>
      <c r="CM33" s="610">
        <f t="shared" si="7"/>
        <v>-1.0265456989247287E-2</v>
      </c>
      <c r="CN33" s="502">
        <v>9.362444196428571E-2</v>
      </c>
      <c r="CO33" s="610">
        <f t="shared" si="8"/>
        <v>1.0695684523809312E-4</v>
      </c>
      <c r="CP33" s="502">
        <v>9.2443716397849457E-2</v>
      </c>
      <c r="CQ33" s="610">
        <f t="shared" si="9"/>
        <v>-6.7750336021505375E-3</v>
      </c>
      <c r="CR33" s="502">
        <v>9.650607638888889E-2</v>
      </c>
      <c r="CS33" s="610">
        <f t="shared" si="10"/>
        <v>-5.8362268518518529E-3</v>
      </c>
      <c r="CT33" s="502">
        <v>6.7452256944444441E-2</v>
      </c>
      <c r="CU33" s="610">
        <f t="shared" si="11"/>
        <v>-9.1970486111111194E-3</v>
      </c>
      <c r="CV33" s="502">
        <v>4.3430779569892476E-2</v>
      </c>
      <c r="CW33" s="610">
        <f t="shared" si="12"/>
        <v>-1.0042842741935482E-2</v>
      </c>
      <c r="CX33" s="502">
        <v>1.7508680555555555E-2</v>
      </c>
      <c r="CY33" s="610">
        <f t="shared" si="13"/>
        <v>-3.2328201312576313E-2</v>
      </c>
      <c r="CZ33" s="502">
        <v>4.2804201007326008E-2</v>
      </c>
      <c r="DA33" s="610">
        <f t="shared" si="14"/>
        <v>-7.0326808608058636E-3</v>
      </c>
      <c r="DB33" s="502">
        <v>6.9506790976058927E-2</v>
      </c>
      <c r="DC33" s="610">
        <f t="shared" si="15"/>
        <v>-6.437758977900554E-3</v>
      </c>
    </row>
    <row r="34" spans="1:107" x14ac:dyDescent="0.25">
      <c r="A34" s="6" t="s">
        <v>36</v>
      </c>
      <c r="B34" s="135">
        <v>4.9026113013698629E-2</v>
      </c>
      <c r="C34" s="135">
        <v>9.2347110215053763E-2</v>
      </c>
      <c r="D34" s="62">
        <v>8.8964843749999994E-2</v>
      </c>
      <c r="E34" s="62">
        <v>8.6748151881720428E-2</v>
      </c>
      <c r="F34" s="140">
        <v>8.9366319444444453E-2</v>
      </c>
      <c r="G34" s="136">
        <v>7.4327256944444448E-2</v>
      </c>
      <c r="H34" s="502">
        <v>3.0846774193548386E-2</v>
      </c>
      <c r="I34" s="502">
        <v>2.0898437499999999E-2</v>
      </c>
      <c r="J34" s="139">
        <v>4.1901327838827843E-2</v>
      </c>
      <c r="K34" s="502">
        <v>6.5502704880294665E-2</v>
      </c>
      <c r="L34" s="136">
        <v>2.5201612903225806E-5</v>
      </c>
      <c r="M34" s="502">
        <v>1.646505376344086E-3</v>
      </c>
      <c r="N34" s="502">
        <v>1.9713541666666667E-2</v>
      </c>
      <c r="O34" s="139">
        <v>6.991621376811594E-3</v>
      </c>
      <c r="P34" s="502">
        <v>4.578468406593407E-2</v>
      </c>
      <c r="Q34" s="136">
        <v>4.3670194892473119E-2</v>
      </c>
      <c r="R34" s="502">
        <v>7.0026041666666664E-2</v>
      </c>
      <c r="S34" s="502">
        <v>8.422799059139785E-2</v>
      </c>
      <c r="T34" s="139">
        <v>6.593070652173913E-2</v>
      </c>
      <c r="U34" s="139">
        <v>5.0862585616438367E-2</v>
      </c>
      <c r="V34" s="135">
        <v>8.6739751344086027E-2</v>
      </c>
      <c r="W34" s="62">
        <v>9.7198275862068972E-2</v>
      </c>
      <c r="X34" s="62">
        <v>9.1977486559139801E-2</v>
      </c>
      <c r="Y34" s="140">
        <v>9.1856971153846154E-2</v>
      </c>
      <c r="Z34" s="136">
        <v>6.6054687500000014E-2</v>
      </c>
      <c r="AA34" s="502">
        <v>3.0199932795698926E-2</v>
      </c>
      <c r="AB34" s="502">
        <v>1.1410590277777778E-2</v>
      </c>
      <c r="AC34" s="139">
        <v>3.5825892857142855E-2</v>
      </c>
      <c r="AD34" s="502">
        <v>6.3841432005494511E-2</v>
      </c>
      <c r="AE34" s="136">
        <v>4.2002688172043011E-6</v>
      </c>
      <c r="AF34" s="502">
        <v>0</v>
      </c>
      <c r="AG34" s="502">
        <v>2.1987847222222221E-2</v>
      </c>
      <c r="AH34" s="139">
        <v>7.1713654891304348E-3</v>
      </c>
      <c r="AI34" s="502">
        <v>4.4813526459854008E-2</v>
      </c>
      <c r="AJ34" s="136">
        <v>5.4301075268817202E-2</v>
      </c>
      <c r="AK34" s="502">
        <v>7.4049479166666668E-2</v>
      </c>
      <c r="AL34" s="502">
        <v>8.973034274193549E-2</v>
      </c>
      <c r="AM34" s="139">
        <v>7.2678894927536236E-2</v>
      </c>
      <c r="AN34" s="139">
        <v>5.1817936020036433E-2</v>
      </c>
      <c r="AO34" s="135">
        <v>9.7131216397849468E-2</v>
      </c>
      <c r="AP34" s="62">
        <v>0.10526878720238095</v>
      </c>
      <c r="AQ34" s="62">
        <v>9.6862399193548387E-2</v>
      </c>
      <c r="AR34" s="140">
        <v>9.9570312499999994E-2</v>
      </c>
      <c r="AS34" s="136">
        <v>8.6480034722222224E-2</v>
      </c>
      <c r="AT34" s="502">
        <v>3.0930779569892472E-2</v>
      </c>
      <c r="AU34" s="502">
        <v>1.6649305555555556E-2</v>
      </c>
      <c r="AV34" s="139">
        <v>4.4535542582417584E-2</v>
      </c>
      <c r="AW34" s="502">
        <v>7.1900897790055249E-2</v>
      </c>
      <c r="AX34" s="136">
        <v>0</v>
      </c>
      <c r="AY34" s="502">
        <v>0</v>
      </c>
      <c r="AZ34" s="502">
        <v>2.2100694444444444E-2</v>
      </c>
      <c r="BA34" s="139">
        <v>7.2067481884057968E-3</v>
      </c>
      <c r="BB34" s="502">
        <v>5.0099206349206345E-2</v>
      </c>
      <c r="BC34" s="136">
        <v>5.9303595430107527E-2</v>
      </c>
      <c r="BD34" s="502">
        <v>7.4709201388888882E-2</v>
      </c>
      <c r="BE34" s="502">
        <v>0.10126008064516129</v>
      </c>
      <c r="BF34" s="139">
        <v>7.8464673913043473E-2</v>
      </c>
      <c r="BG34" s="139">
        <v>5.7248858447488588E-2</v>
      </c>
      <c r="BH34" s="139">
        <v>0.11343665994623656</v>
      </c>
      <c r="BI34" s="546">
        <v>9.3517485119047616E-2</v>
      </c>
      <c r="BJ34" s="546">
        <v>9.9218749999999994E-2</v>
      </c>
      <c r="BK34" s="546">
        <v>0.10234230324074074</v>
      </c>
      <c r="BL34" s="546">
        <v>7.6649305555555561E-2</v>
      </c>
      <c r="BM34" s="502">
        <v>5.3473622311827958E-2</v>
      </c>
      <c r="BN34" s="502">
        <v>1.9266493055555556E-2</v>
      </c>
      <c r="BO34" s="502">
        <v>4.9836881868131871E-2</v>
      </c>
      <c r="BP34" s="502">
        <v>7.5944549953959481E-2</v>
      </c>
      <c r="BQ34" s="611">
        <v>4.0436521639042322E-3</v>
      </c>
      <c r="BR34" s="136">
        <v>0</v>
      </c>
      <c r="BS34" s="611">
        <v>0</v>
      </c>
      <c r="BT34" s="136">
        <v>0</v>
      </c>
      <c r="BU34" s="611">
        <v>0</v>
      </c>
      <c r="BV34" s="136">
        <v>1.6901041666666668E-2</v>
      </c>
      <c r="BW34" s="611">
        <f t="shared" si="0"/>
        <v>-5.1996527777777753E-3</v>
      </c>
      <c r="BX34" s="136">
        <v>5.5140398550724634E-3</v>
      </c>
      <c r="BY34" s="611">
        <f t="shared" si="1"/>
        <v>-1.6927083333333334E-3</v>
      </c>
      <c r="BZ34" s="136">
        <v>5.220972603785104E-2</v>
      </c>
      <c r="CA34" s="611">
        <v>-8.0383150045101881E-3</v>
      </c>
      <c r="CB34" s="136">
        <v>7.5554435483870974E-2</v>
      </c>
      <c r="CC34" s="611">
        <f t="shared" si="2"/>
        <v>1.6250840053763448E-2</v>
      </c>
      <c r="CD34" s="136">
        <v>0.11638020833333333</v>
      </c>
      <c r="CE34" s="611">
        <f t="shared" si="3"/>
        <v>4.167100694444445E-2</v>
      </c>
      <c r="CF34" s="502">
        <v>0.10528393817204301</v>
      </c>
      <c r="CG34" s="611">
        <f t="shared" si="4"/>
        <v>4.0238575268817245E-3</v>
      </c>
      <c r="CH34" s="502">
        <v>9.8884737318840579E-2</v>
      </c>
      <c r="CI34" s="611">
        <f t="shared" si="5"/>
        <v>2.0420063405797106E-2</v>
      </c>
      <c r="CJ34" s="502">
        <v>6.3974386415525109E-2</v>
      </c>
      <c r="CK34" s="611">
        <f t="shared" si="6"/>
        <v>6.725527968036521E-3</v>
      </c>
      <c r="CL34" s="502">
        <v>0.10317120295698927</v>
      </c>
      <c r="CM34" s="611">
        <f t="shared" si="7"/>
        <v>-1.0265456989247287E-2</v>
      </c>
      <c r="CN34" s="502">
        <v>9.362444196428571E-2</v>
      </c>
      <c r="CO34" s="611">
        <f t="shared" si="8"/>
        <v>1.0695684523809312E-4</v>
      </c>
      <c r="CP34" s="502">
        <v>9.2443716397849457E-2</v>
      </c>
      <c r="CQ34" s="611">
        <f t="shared" si="9"/>
        <v>-6.7750336021505375E-3</v>
      </c>
      <c r="CR34" s="502">
        <v>9.650607638888889E-2</v>
      </c>
      <c r="CS34" s="611">
        <f t="shared" si="10"/>
        <v>-5.8362268518518529E-3</v>
      </c>
      <c r="CT34" s="502">
        <v>6.7452256944444441E-2</v>
      </c>
      <c r="CU34" s="611">
        <f t="shared" si="11"/>
        <v>-9.1970486111111194E-3</v>
      </c>
      <c r="CV34" s="502">
        <v>4.3430779569892476E-2</v>
      </c>
      <c r="CW34" s="611">
        <f t="shared" si="12"/>
        <v>-1.0042842741935482E-2</v>
      </c>
      <c r="CX34" s="502">
        <v>1.7508680555555555E-2</v>
      </c>
      <c r="CY34" s="611">
        <f t="shared" si="13"/>
        <v>-3.2328201312576313E-2</v>
      </c>
      <c r="CZ34" s="502">
        <v>4.2804201007326008E-2</v>
      </c>
      <c r="DA34" s="611">
        <f t="shared" si="14"/>
        <v>-7.0326808608058636E-3</v>
      </c>
      <c r="DB34" s="502">
        <v>6.9506790976058927E-2</v>
      </c>
      <c r="DC34" s="611">
        <f t="shared" si="15"/>
        <v>-6.437758977900554E-3</v>
      </c>
    </row>
    <row r="35" spans="1:107" x14ac:dyDescent="0.25">
      <c r="A35" s="58" t="s">
        <v>37</v>
      </c>
      <c r="B35" s="135">
        <v>1.7610485975212004E-2</v>
      </c>
      <c r="C35" s="135">
        <v>3.0223934331797236E-2</v>
      </c>
      <c r="D35" s="62">
        <v>2.0335087159863947E-2</v>
      </c>
      <c r="E35" s="62">
        <v>6.1005904377880185E-2</v>
      </c>
      <c r="F35" s="140">
        <v>3.7750082671957674E-2</v>
      </c>
      <c r="G35" s="136">
        <v>3.6520337301587304E-2</v>
      </c>
      <c r="H35" s="502">
        <v>0</v>
      </c>
      <c r="I35" s="502">
        <v>0</v>
      </c>
      <c r="J35" s="139">
        <v>1.2039671637885923E-2</v>
      </c>
      <c r="K35" s="502">
        <v>2.4823853920021049E-2</v>
      </c>
      <c r="L35" s="136">
        <v>0</v>
      </c>
      <c r="M35" s="502">
        <v>2.3521505376344087E-3</v>
      </c>
      <c r="N35" s="502">
        <v>0</v>
      </c>
      <c r="O35" s="139">
        <v>7.9257246376811599E-4</v>
      </c>
      <c r="P35" s="502">
        <v>1.6725400095935809E-2</v>
      </c>
      <c r="Q35" s="136">
        <v>8.2505280337941637E-3</v>
      </c>
      <c r="R35" s="502">
        <v>2.299107142857143E-2</v>
      </c>
      <c r="S35" s="502">
        <v>2.8969854070660522E-2</v>
      </c>
      <c r="T35" s="139">
        <v>2.00387390010352E-2</v>
      </c>
      <c r="U35" s="139">
        <v>1.7560543052837572E-2</v>
      </c>
      <c r="V35" s="135">
        <v>3.0271937403993854E-2</v>
      </c>
      <c r="W35" s="62">
        <v>3.3302545155993429E-2</v>
      </c>
      <c r="X35" s="62">
        <v>5.1705309139784945E-2</v>
      </c>
      <c r="Y35" s="140">
        <v>3.8539213762428047E-2</v>
      </c>
      <c r="Z35" s="136">
        <v>3.3792162698412696E-2</v>
      </c>
      <c r="AA35" s="502">
        <v>0</v>
      </c>
      <c r="AB35" s="502">
        <v>0</v>
      </c>
      <c r="AC35" s="139">
        <v>1.1140273417059131E-2</v>
      </c>
      <c r="AD35" s="502">
        <v>2.4839743589743588E-2</v>
      </c>
      <c r="AE35" s="136">
        <v>0</v>
      </c>
      <c r="AF35" s="502">
        <v>0</v>
      </c>
      <c r="AG35" s="502">
        <v>2.5421626984126985E-3</v>
      </c>
      <c r="AH35" s="139">
        <v>8.2896609730848862E-4</v>
      </c>
      <c r="AI35" s="502">
        <v>1.6777730709071952E-2</v>
      </c>
      <c r="AJ35" s="136">
        <v>8.4365399385560678E-3</v>
      </c>
      <c r="AK35" s="502">
        <v>3.3209325396825397E-2</v>
      </c>
      <c r="AL35" s="502">
        <v>3.2888104838709679E-2</v>
      </c>
      <c r="AM35" s="139">
        <v>2.475373641304348E-2</v>
      </c>
      <c r="AN35" s="139">
        <v>1.878262831772053E-2</v>
      </c>
      <c r="AO35" s="135">
        <v>3.3212125576036866E-2</v>
      </c>
      <c r="AP35" s="62">
        <v>3.3262914540816327E-2</v>
      </c>
      <c r="AQ35" s="62">
        <v>4.7925067204301078E-2</v>
      </c>
      <c r="AR35" s="140">
        <v>3.8295717592592593E-2</v>
      </c>
      <c r="AS35" s="136">
        <v>1.81671626984127E-2</v>
      </c>
      <c r="AT35" s="502">
        <v>4.418682795698925E-2</v>
      </c>
      <c r="AU35" s="502">
        <v>0</v>
      </c>
      <c r="AV35" s="139">
        <v>2.1041830193615909E-2</v>
      </c>
      <c r="AW35" s="502">
        <v>2.9621111220731387E-2</v>
      </c>
      <c r="AX35" s="136">
        <v>0</v>
      </c>
      <c r="AY35" s="502">
        <v>0</v>
      </c>
      <c r="AZ35" s="502">
        <v>0</v>
      </c>
      <c r="BA35" s="139">
        <v>0</v>
      </c>
      <c r="BB35" s="502">
        <v>1.9638905241583814E-2</v>
      </c>
      <c r="BC35" s="136">
        <v>1.842117895545315E-2</v>
      </c>
      <c r="BD35" s="502">
        <v>3.1808035714285712E-2</v>
      </c>
      <c r="BE35" s="502">
        <v>3.097998271889401E-2</v>
      </c>
      <c r="BF35" s="139">
        <v>2.7018229166666668E-2</v>
      </c>
      <c r="BG35" s="139">
        <v>2.1498899217221135E-2</v>
      </c>
      <c r="BH35" s="139">
        <v>2.9971918202764979E-2</v>
      </c>
      <c r="BI35" s="546">
        <v>3.2007334183673471E-2</v>
      </c>
      <c r="BJ35" s="546">
        <v>4.5524913594470043E-2</v>
      </c>
      <c r="BK35" s="546">
        <v>3.5962301587301584E-2</v>
      </c>
      <c r="BL35" s="546">
        <v>2.2935267857142855E-2</v>
      </c>
      <c r="BM35" s="502">
        <v>0</v>
      </c>
      <c r="BN35" s="502">
        <v>0</v>
      </c>
      <c r="BO35" s="502">
        <v>7.5610773155416009E-3</v>
      </c>
      <c r="BP35" s="502">
        <v>2.168323303078137E-2</v>
      </c>
      <c r="BQ35" s="611">
        <v>-7.9378781899500164E-3</v>
      </c>
      <c r="BR35" s="136">
        <v>0</v>
      </c>
      <c r="BS35" s="611">
        <v>0</v>
      </c>
      <c r="BT35" s="136">
        <v>0</v>
      </c>
      <c r="BU35" s="611">
        <v>0</v>
      </c>
      <c r="BV35" s="136">
        <v>0</v>
      </c>
      <c r="BW35" s="611">
        <f t="shared" si="0"/>
        <v>0</v>
      </c>
      <c r="BX35" s="136">
        <v>0</v>
      </c>
      <c r="BY35" s="611">
        <f t="shared" si="1"/>
        <v>0</v>
      </c>
      <c r="BZ35" s="136">
        <v>1.4376062925170066E-2</v>
      </c>
      <c r="CA35" s="611">
        <v>-8.0383150045101881E-3</v>
      </c>
      <c r="CB35" s="136">
        <v>3.5882296466973884E-3</v>
      </c>
      <c r="CC35" s="611">
        <f t="shared" si="2"/>
        <v>-1.4832949308755762E-2</v>
      </c>
      <c r="CD35" s="136">
        <v>3.1101190476190477E-2</v>
      </c>
      <c r="CE35" s="611">
        <f t="shared" si="3"/>
        <v>-7.0684523809523558E-4</v>
      </c>
      <c r="CF35" s="502">
        <v>3.1922043010752688E-2</v>
      </c>
      <c r="CG35" s="611">
        <f t="shared" si="4"/>
        <v>9.4206029185867762E-4</v>
      </c>
      <c r="CH35" s="502">
        <v>2.210711050724638E-2</v>
      </c>
      <c r="CI35" s="611">
        <f t="shared" si="5"/>
        <v>-4.9111186594202882E-3</v>
      </c>
      <c r="CJ35" s="502">
        <v>1.6324710534898892E-2</v>
      </c>
      <c r="CK35" s="611">
        <f t="shared" si="6"/>
        <v>-5.1741886823222435E-3</v>
      </c>
      <c r="CL35" s="502">
        <v>3.2276065668202764E-2</v>
      </c>
      <c r="CM35" s="611">
        <f t="shared" si="7"/>
        <v>2.304147465437785E-3</v>
      </c>
      <c r="CN35" s="502">
        <v>3.1974117772108845E-2</v>
      </c>
      <c r="CO35" s="611">
        <f t="shared" si="8"/>
        <v>-3.3216411564625237E-5</v>
      </c>
      <c r="CP35" s="502">
        <v>3.4436203917050691E-2</v>
      </c>
      <c r="CQ35" s="611">
        <f t="shared" si="9"/>
        <v>-1.1088709677419352E-2</v>
      </c>
      <c r="CR35" s="502">
        <v>3.2926173941798947E-2</v>
      </c>
      <c r="CS35" s="611">
        <f t="shared" si="10"/>
        <v>-3.036127645502637E-3</v>
      </c>
      <c r="CT35" s="502">
        <v>7.9179067460317457E-3</v>
      </c>
      <c r="CU35" s="611">
        <f t="shared" si="11"/>
        <v>-1.501736111111111E-2</v>
      </c>
      <c r="CV35" s="502">
        <v>0</v>
      </c>
      <c r="CW35" s="611">
        <f t="shared" si="12"/>
        <v>0</v>
      </c>
      <c r="CX35" s="502">
        <v>0</v>
      </c>
      <c r="CY35" s="611">
        <f t="shared" si="13"/>
        <v>-7.5610773155416009E-3</v>
      </c>
      <c r="CZ35" s="502">
        <v>2.6102989272632129E-3</v>
      </c>
      <c r="DA35" s="611">
        <f t="shared" si="14"/>
        <v>-4.950778388278388E-3</v>
      </c>
      <c r="DB35" s="502">
        <v>1.7684490923441203E-2</v>
      </c>
      <c r="DC35" s="611">
        <f t="shared" si="15"/>
        <v>-3.9987421073401676E-3</v>
      </c>
    </row>
    <row r="36" spans="1:107" x14ac:dyDescent="0.25">
      <c r="A36" s="58" t="s">
        <v>38</v>
      </c>
      <c r="B36" s="135">
        <v>0.12232924277016743</v>
      </c>
      <c r="C36" s="135">
        <v>0.23730118727598568</v>
      </c>
      <c r="D36" s="62">
        <v>0.24910094246031747</v>
      </c>
      <c r="E36" s="62">
        <v>0.14681339605734767</v>
      </c>
      <c r="F36" s="140">
        <v>0.20980420524691362</v>
      </c>
      <c r="G36" s="136">
        <v>0.16254340277777779</v>
      </c>
      <c r="H36" s="502">
        <v>0.1028225806451613</v>
      </c>
      <c r="I36" s="502">
        <v>6.9661458333333329E-2</v>
      </c>
      <c r="J36" s="139">
        <v>0.11157852564102566</v>
      </c>
      <c r="K36" s="502">
        <v>0.16042002378759979</v>
      </c>
      <c r="L36" s="136">
        <v>8.4005376344086028E-5</v>
      </c>
      <c r="M36" s="502">
        <v>0</v>
      </c>
      <c r="N36" s="502">
        <v>6.5711805555555558E-2</v>
      </c>
      <c r="O36" s="139">
        <v>2.1456068840579712E-2</v>
      </c>
      <c r="P36" s="502">
        <v>0.11358967999593002</v>
      </c>
      <c r="Q36" s="136">
        <v>0.12631608422939067</v>
      </c>
      <c r="R36" s="502">
        <v>0.17977430555555557</v>
      </c>
      <c r="S36" s="502">
        <v>0.21316364247311828</v>
      </c>
      <c r="T36" s="139">
        <v>0.17301196407004832</v>
      </c>
      <c r="U36" s="139">
        <v>0.12856735159817353</v>
      </c>
      <c r="V36" s="135">
        <v>0.21849798387096775</v>
      </c>
      <c r="W36" s="62">
        <v>0.24628831417624522</v>
      </c>
      <c r="X36" s="62">
        <v>0.18594590053763441</v>
      </c>
      <c r="Y36" s="140">
        <v>0.21626507173382173</v>
      </c>
      <c r="Z36" s="136">
        <v>0.14133391203703705</v>
      </c>
      <c r="AA36" s="502">
        <v>0.10066644265232975</v>
      </c>
      <c r="AB36" s="502">
        <v>3.8035300925925927E-2</v>
      </c>
      <c r="AC36" s="139">
        <v>9.3425671550671552E-2</v>
      </c>
      <c r="AD36" s="502">
        <v>0.15484537164224665</v>
      </c>
      <c r="AE36" s="136">
        <v>1.400089605734767E-5</v>
      </c>
      <c r="AF36" s="502">
        <v>0</v>
      </c>
      <c r="AG36" s="502">
        <v>6.7361111111111108E-2</v>
      </c>
      <c r="AH36" s="139">
        <v>2.1970297403381644E-2</v>
      </c>
      <c r="AI36" s="502">
        <v>0.11023038321167883</v>
      </c>
      <c r="AJ36" s="136">
        <v>0.16131832437275986</v>
      </c>
      <c r="AK36" s="502">
        <v>0.16934317129629631</v>
      </c>
      <c r="AL36" s="502">
        <v>0.22236223118279569</v>
      </c>
      <c r="AM36" s="139">
        <v>0.18450426479468598</v>
      </c>
      <c r="AN36" s="139">
        <v>0.12890032065877352</v>
      </c>
      <c r="AO36" s="135">
        <v>0.24627576164874551</v>
      </c>
      <c r="AP36" s="62">
        <v>0.27328249007936506</v>
      </c>
      <c r="AQ36" s="62">
        <v>0.21104950716845877</v>
      </c>
      <c r="AR36" s="140">
        <v>0.24254436728395062</v>
      </c>
      <c r="AS36" s="136">
        <v>0.2458767361111111</v>
      </c>
      <c r="AT36" s="502">
        <v>0</v>
      </c>
      <c r="AU36" s="502">
        <v>5.5497685185185185E-2</v>
      </c>
      <c r="AV36" s="139">
        <v>9.9354204822954817E-2</v>
      </c>
      <c r="AW36" s="502">
        <v>0.1705537331184776</v>
      </c>
      <c r="AX36" s="136">
        <v>0</v>
      </c>
      <c r="AY36" s="502">
        <v>0</v>
      </c>
      <c r="AZ36" s="502">
        <v>7.3668981481481488E-2</v>
      </c>
      <c r="BA36" s="139">
        <v>2.4022493961352656E-2</v>
      </c>
      <c r="BB36" s="502">
        <v>0.12117324226699226</v>
      </c>
      <c r="BC36" s="136">
        <v>0.15469590053763441</v>
      </c>
      <c r="BD36" s="502">
        <v>0.1748119212962963</v>
      </c>
      <c r="BE36" s="502">
        <v>0.26524697580645162</v>
      </c>
      <c r="BF36" s="139">
        <v>0.19850637832125603</v>
      </c>
      <c r="BG36" s="139">
        <v>0.14066542998477929</v>
      </c>
      <c r="BH36" s="139">
        <v>0.30818772401433692</v>
      </c>
      <c r="BI36" s="546">
        <v>0.23704117063492064</v>
      </c>
      <c r="BJ36" s="546">
        <v>0.2245043682795699</v>
      </c>
      <c r="BK36" s="546">
        <v>0.25722897376543208</v>
      </c>
      <c r="BL36" s="546">
        <v>0.20198206018518519</v>
      </c>
      <c r="BM36" s="502">
        <v>0.17824540770609318</v>
      </c>
      <c r="BN36" s="502">
        <v>6.4221643518518515E-2</v>
      </c>
      <c r="BO36" s="502">
        <v>0.14848042582417584</v>
      </c>
      <c r="BP36" s="502">
        <v>0.20255428944137507</v>
      </c>
      <c r="BQ36" s="611">
        <v>3.2000556322897472E-2</v>
      </c>
      <c r="BR36" s="136">
        <v>0</v>
      </c>
      <c r="BS36" s="611">
        <v>0</v>
      </c>
      <c r="BT36" s="136">
        <v>2.800179211469534E-5</v>
      </c>
      <c r="BU36" s="611">
        <v>2.800179211469534E-5</v>
      </c>
      <c r="BV36" s="136">
        <v>5.6336805555555557E-2</v>
      </c>
      <c r="BW36" s="611">
        <f t="shared" si="0"/>
        <v>-1.7332175925925931E-2</v>
      </c>
      <c r="BX36" s="136">
        <v>1.8380132850241544E-2</v>
      </c>
      <c r="BY36" s="611">
        <f t="shared" si="1"/>
        <v>-5.6423611111111119E-3</v>
      </c>
      <c r="BZ36" s="136">
        <v>0.14048827330077329</v>
      </c>
      <c r="CA36" s="611">
        <v>-8.0383150045101881E-3</v>
      </c>
      <c r="CB36" s="136">
        <v>0.24347558243727599</v>
      </c>
      <c r="CC36" s="611">
        <f t="shared" si="2"/>
        <v>8.8779681899641583E-2</v>
      </c>
      <c r="CD36" s="136">
        <v>0.31536458333333334</v>
      </c>
      <c r="CE36" s="611">
        <f t="shared" si="3"/>
        <v>0.14055266203703703</v>
      </c>
      <c r="CF36" s="502">
        <v>0.27646169354838712</v>
      </c>
      <c r="CG36" s="611">
        <f t="shared" si="4"/>
        <v>1.1214717741935498E-2</v>
      </c>
      <c r="CH36" s="502">
        <v>0.27803253321256038</v>
      </c>
      <c r="CI36" s="611">
        <f t="shared" si="5"/>
        <v>7.9526154891304351E-2</v>
      </c>
      <c r="CJ36" s="502">
        <v>0.17515696347031964</v>
      </c>
      <c r="CK36" s="611">
        <f t="shared" si="6"/>
        <v>3.4491533485540349E-2</v>
      </c>
      <c r="CL36" s="502">
        <v>0.26859318996415771</v>
      </c>
      <c r="CM36" s="611">
        <f t="shared" si="7"/>
        <v>-3.9594534050179209E-2</v>
      </c>
      <c r="CN36" s="502">
        <v>0.2374751984126984</v>
      </c>
      <c r="CO36" s="611">
        <f t="shared" si="8"/>
        <v>4.3402777777776236E-4</v>
      </c>
      <c r="CP36" s="502">
        <v>0.2277945788530466</v>
      </c>
      <c r="CQ36" s="611">
        <f t="shared" si="9"/>
        <v>3.2902105734766984E-3</v>
      </c>
      <c r="CR36" s="502">
        <v>0.24485918209876542</v>
      </c>
      <c r="CS36" s="611">
        <f t="shared" si="10"/>
        <v>-1.2369791666666657E-2</v>
      </c>
      <c r="CT36" s="502">
        <v>0.20636574074074074</v>
      </c>
      <c r="CU36" s="611">
        <f t="shared" si="11"/>
        <v>4.3836805555555469E-3</v>
      </c>
      <c r="CV36" s="502">
        <v>0.1447692652329749</v>
      </c>
      <c r="CW36" s="611">
        <f t="shared" si="12"/>
        <v>-3.3476142473118281E-2</v>
      </c>
      <c r="CX36" s="502">
        <v>5.8362268518518522E-2</v>
      </c>
      <c r="CY36" s="611">
        <f t="shared" si="13"/>
        <v>-9.0118157305657309E-2</v>
      </c>
      <c r="CZ36" s="502">
        <v>0.13658997252747251</v>
      </c>
      <c r="DA36" s="611">
        <f t="shared" si="14"/>
        <v>-1.1890453296703324E-2</v>
      </c>
      <c r="DB36" s="502">
        <v>0.19042549109883364</v>
      </c>
      <c r="DC36" s="611">
        <f t="shared" si="15"/>
        <v>-1.2128798342541436E-2</v>
      </c>
    </row>
    <row r="37" spans="1:107" x14ac:dyDescent="0.25">
      <c r="A37" s="5" t="s">
        <v>79</v>
      </c>
      <c r="B37" s="583">
        <v>0.1841950694472396</v>
      </c>
      <c r="C37" s="583">
        <v>0.22767404224546178</v>
      </c>
      <c r="D37" s="584">
        <v>0.22100376226233226</v>
      </c>
      <c r="E37" s="584">
        <v>0.19563187401486348</v>
      </c>
      <c r="F37" s="585">
        <v>0.21456209719350428</v>
      </c>
      <c r="G37" s="586">
        <v>0.20997932310371092</v>
      </c>
      <c r="H37" s="560">
        <v>0.17049663166689485</v>
      </c>
      <c r="I37" s="560">
        <v>0.12192113759204845</v>
      </c>
      <c r="J37" s="574">
        <v>0.16749900442358817</v>
      </c>
      <c r="K37" s="560">
        <v>0.1909005422649829</v>
      </c>
      <c r="L37" s="586">
        <v>0.10670191217409314</v>
      </c>
      <c r="M37" s="560">
        <v>0.12754555762675571</v>
      </c>
      <c r="N37" s="560">
        <v>0.15161243515797873</v>
      </c>
      <c r="O37" s="574">
        <v>0.12837005020180084</v>
      </c>
      <c r="P37" s="560">
        <v>0.16982799548911204</v>
      </c>
      <c r="Q37" s="586">
        <v>0.19040121604021637</v>
      </c>
      <c r="R37" s="560">
        <v>0.20120977980919208</v>
      </c>
      <c r="S37" s="560">
        <v>0.21853794333336843</v>
      </c>
      <c r="T37" s="574">
        <v>0.20334021549929998</v>
      </c>
      <c r="U37" s="574">
        <v>0.17829164411886156</v>
      </c>
      <c r="V37" s="583">
        <v>0.21839752298505574</v>
      </c>
      <c r="W37" s="584">
        <v>0.21555007674093085</v>
      </c>
      <c r="X37" s="584">
        <v>0.21574708891065403</v>
      </c>
      <c r="Y37" s="585">
        <v>0.2165871999368571</v>
      </c>
      <c r="Z37" s="586">
        <v>0.19601334929444622</v>
      </c>
      <c r="AA37" s="560">
        <v>0.16997005536072232</v>
      </c>
      <c r="AB37" s="560">
        <v>0.10339355025936807</v>
      </c>
      <c r="AC37" s="574">
        <v>0.15660745827249256</v>
      </c>
      <c r="AD37" s="560">
        <v>0.18659732910467486</v>
      </c>
      <c r="AE37" s="586">
        <v>9.1360989120933489E-2</v>
      </c>
      <c r="AF37" s="560">
        <v>0.11102861415647741</v>
      </c>
      <c r="AG37" s="560">
        <v>0.13245003083396814</v>
      </c>
      <c r="AH37" s="574">
        <v>0.11138672420237808</v>
      </c>
      <c r="AI37" s="560">
        <v>0.16134413329806427</v>
      </c>
      <c r="AJ37" s="586">
        <v>0.17026844860088677</v>
      </c>
      <c r="AK37" s="560">
        <v>0.21404215184822425</v>
      </c>
      <c r="AL37" s="560">
        <v>0.23168479844414253</v>
      </c>
      <c r="AM37" s="574">
        <v>0.20517013849472132</v>
      </c>
      <c r="AN37" s="574">
        <v>0.17237734354511539</v>
      </c>
      <c r="AO37" s="583">
        <v>0.23052633057056299</v>
      </c>
      <c r="AP37" s="584">
        <v>0.23585070659017765</v>
      </c>
      <c r="AQ37" s="584">
        <v>0.22541854040068943</v>
      </c>
      <c r="AR37" s="585">
        <v>0.23042345316259782</v>
      </c>
      <c r="AS37" s="586">
        <v>0.22070773025719156</v>
      </c>
      <c r="AT37" s="560">
        <v>0.21221902765929807</v>
      </c>
      <c r="AU37" s="560">
        <v>0.14193501595590372</v>
      </c>
      <c r="AV37" s="574">
        <v>0.19184134690119456</v>
      </c>
      <c r="AW37" s="560">
        <v>0.21102483347106157</v>
      </c>
      <c r="AX37" s="586">
        <v>0.12264382744217064</v>
      </c>
      <c r="AY37" s="560">
        <v>0.12875144792727017</v>
      </c>
      <c r="AZ37" s="560">
        <v>0.13873476936466492</v>
      </c>
      <c r="BA37" s="574">
        <v>0.12994929481074058</v>
      </c>
      <c r="BB37" s="560">
        <v>0.18370045966800852</v>
      </c>
      <c r="BC37" s="586">
        <v>0.1861629327044555</v>
      </c>
      <c r="BD37" s="560">
        <v>0.21919422686393969</v>
      </c>
      <c r="BE37" s="560">
        <v>0.22318671214801092</v>
      </c>
      <c r="BF37" s="574">
        <v>0.20940941082983319</v>
      </c>
      <c r="BG37" s="574">
        <v>0.19018172716889797</v>
      </c>
      <c r="BH37" s="574">
        <v>0.22843757788941196</v>
      </c>
      <c r="BI37" s="485">
        <v>0.22338432597982055</v>
      </c>
      <c r="BJ37" s="485">
        <v>0.21801136702719587</v>
      </c>
      <c r="BK37" s="485">
        <v>0.22327420466499803</v>
      </c>
      <c r="BL37" s="485">
        <v>0.20616135234156785</v>
      </c>
      <c r="BM37" s="502">
        <v>0.19339392471363026</v>
      </c>
      <c r="BN37" s="502">
        <v>0.17942648819240398</v>
      </c>
      <c r="BO37" s="502">
        <v>0.19299831738617243</v>
      </c>
      <c r="BP37" s="502">
        <v>0.20805262597785371</v>
      </c>
      <c r="BQ37" s="610">
        <v>-2.9722074932078679E-3</v>
      </c>
      <c r="BR37" s="136">
        <v>0.1484243081664964</v>
      </c>
      <c r="BS37" s="610">
        <v>2.5780480724325761E-2</v>
      </c>
      <c r="BT37" s="136">
        <v>0.11407398046050854</v>
      </c>
      <c r="BU37" s="610">
        <v>-1.4677467466761629E-2</v>
      </c>
      <c r="BV37" s="136">
        <v>0.13894330177386005</v>
      </c>
      <c r="BW37" s="610">
        <f t="shared" si="0"/>
        <v>2.0853240919513349E-4</v>
      </c>
      <c r="BX37" s="136">
        <v>0.13375810870274951</v>
      </c>
      <c r="BY37" s="610">
        <f t="shared" si="1"/>
        <v>3.8088138920089332E-3</v>
      </c>
      <c r="BZ37" s="136">
        <v>0.18301564579723245</v>
      </c>
      <c r="CA37" s="610">
        <v>-8.0383150045101881E-3</v>
      </c>
      <c r="CB37" s="136">
        <v>0.17190083515002158</v>
      </c>
      <c r="CC37" s="610">
        <f t="shared" si="2"/>
        <v>-1.4262097554433917E-2</v>
      </c>
      <c r="CD37" s="136">
        <v>0.20304168026988792</v>
      </c>
      <c r="CE37" s="610">
        <f t="shared" si="3"/>
        <v>-1.615254659405177E-2</v>
      </c>
      <c r="CF37" s="502">
        <v>0.22263646224974462</v>
      </c>
      <c r="CG37" s="610">
        <f t="shared" si="4"/>
        <v>-5.5024989826629733E-4</v>
      </c>
      <c r="CH37" s="502">
        <v>0.19915115899444991</v>
      </c>
      <c r="CI37" s="610">
        <f t="shared" si="5"/>
        <v>-1.0258251835383286E-2</v>
      </c>
      <c r="CJ37" s="502">
        <v>0.18708267926064065</v>
      </c>
      <c r="CK37" s="610">
        <f t="shared" si="6"/>
        <v>-3.0990479082573241E-3</v>
      </c>
      <c r="CL37" s="502">
        <v>0.23952200913434366</v>
      </c>
      <c r="CM37" s="610">
        <f t="shared" si="7"/>
        <v>1.1084431244931692E-2</v>
      </c>
      <c r="CN37" s="502">
        <v>0.22737784307323972</v>
      </c>
      <c r="CO37" s="610">
        <f t="shared" si="8"/>
        <v>3.9935170934191633E-3</v>
      </c>
      <c r="CP37" s="502">
        <v>0.21840629925682525</v>
      </c>
      <c r="CQ37" s="610">
        <f t="shared" si="9"/>
        <v>3.9493222962938557E-4</v>
      </c>
      <c r="CR37" s="502">
        <v>0.22844494579272473</v>
      </c>
      <c r="CS37" s="610">
        <f t="shared" si="10"/>
        <v>5.1707411277266968E-3</v>
      </c>
      <c r="CT37" s="502">
        <v>0.21669024558348748</v>
      </c>
      <c r="CU37" s="610">
        <f t="shared" si="11"/>
        <v>1.0528893241919635E-2</v>
      </c>
      <c r="CV37" s="502">
        <v>0.20035350822687714</v>
      </c>
      <c r="CW37" s="610">
        <f t="shared" si="12"/>
        <v>6.9595835132468808E-3</v>
      </c>
      <c r="CX37" s="502">
        <v>0.11866543330794063</v>
      </c>
      <c r="CY37" s="610">
        <f t="shared" si="13"/>
        <v>-7.4332884078231798E-2</v>
      </c>
      <c r="CZ37" s="502">
        <v>0.17880911122830809</v>
      </c>
      <c r="DA37" s="610">
        <f t="shared" si="14"/>
        <v>-1.4189206157864342E-2</v>
      </c>
      <c r="DB37" s="502">
        <v>0.20349130825310138</v>
      </c>
      <c r="DC37" s="610">
        <f t="shared" si="15"/>
        <v>-4.5613177247523229E-3</v>
      </c>
    </row>
    <row r="38" spans="1:107" x14ac:dyDescent="0.25">
      <c r="A38" s="12" t="s">
        <v>78</v>
      </c>
      <c r="B38" s="583">
        <v>0.1841950694472396</v>
      </c>
      <c r="C38" s="583">
        <v>0.22767404224546178</v>
      </c>
      <c r="D38" s="584">
        <v>0.22100376226233226</v>
      </c>
      <c r="E38" s="584">
        <v>0.19563187401486348</v>
      </c>
      <c r="F38" s="585">
        <v>0.2145620971935043</v>
      </c>
      <c r="G38" s="586">
        <v>0.20997932310371092</v>
      </c>
      <c r="H38" s="560">
        <v>0.17049663166689485</v>
      </c>
      <c r="I38" s="560">
        <v>0.12192113759204844</v>
      </c>
      <c r="J38" s="574">
        <v>0.16749900442358814</v>
      </c>
      <c r="K38" s="560">
        <v>0.19090054226498293</v>
      </c>
      <c r="L38" s="586">
        <v>0.10670191217409314</v>
      </c>
      <c r="M38" s="560">
        <v>0.12754555762675571</v>
      </c>
      <c r="N38" s="560">
        <v>0.15161243515797873</v>
      </c>
      <c r="O38" s="574">
        <v>0.12837005020180084</v>
      </c>
      <c r="P38" s="560">
        <v>0.16982799548911204</v>
      </c>
      <c r="Q38" s="586">
        <v>0.19040121604021637</v>
      </c>
      <c r="R38" s="560">
        <v>0.20120977980919208</v>
      </c>
      <c r="S38" s="560">
        <v>0.21853794333336843</v>
      </c>
      <c r="T38" s="574">
        <v>0.20334021549929998</v>
      </c>
      <c r="U38" s="574">
        <v>0.17829164411886156</v>
      </c>
      <c r="V38" s="583">
        <v>0.21839752298505574</v>
      </c>
      <c r="W38" s="584">
        <v>0.21555007674093085</v>
      </c>
      <c r="X38" s="584">
        <v>0.21574708891065406</v>
      </c>
      <c r="Y38" s="585">
        <v>0.2165871999368571</v>
      </c>
      <c r="Z38" s="586">
        <v>0.19601334929444619</v>
      </c>
      <c r="AA38" s="560">
        <v>0.16997005536072229</v>
      </c>
      <c r="AB38" s="560">
        <v>0.10339355025936807</v>
      </c>
      <c r="AC38" s="574">
        <v>0.15660745827249253</v>
      </c>
      <c r="AD38" s="560">
        <v>0.18659732910467483</v>
      </c>
      <c r="AE38" s="586">
        <v>9.1360989120933489E-2</v>
      </c>
      <c r="AF38" s="560">
        <v>0.11102861415647741</v>
      </c>
      <c r="AG38" s="560">
        <v>0.13245003083396814</v>
      </c>
      <c r="AH38" s="574">
        <v>0.11138672420237808</v>
      </c>
      <c r="AI38" s="560">
        <v>0.16134413329806424</v>
      </c>
      <c r="AJ38" s="586">
        <v>0.17026844860088677</v>
      </c>
      <c r="AK38" s="560">
        <v>0.21404215184822425</v>
      </c>
      <c r="AL38" s="560">
        <v>0.23168479844414253</v>
      </c>
      <c r="AM38" s="574">
        <v>0.20517013849472132</v>
      </c>
      <c r="AN38" s="574">
        <v>0.17237734354511539</v>
      </c>
      <c r="AO38" s="583">
        <v>0.23052633057056299</v>
      </c>
      <c r="AP38" s="584">
        <v>0.23585070659017765</v>
      </c>
      <c r="AQ38" s="584">
        <v>0.22541854040068943</v>
      </c>
      <c r="AR38" s="585">
        <v>0.23042345316259788</v>
      </c>
      <c r="AS38" s="586">
        <v>0.22070773025719156</v>
      </c>
      <c r="AT38" s="560">
        <v>0.21221902765929807</v>
      </c>
      <c r="AU38" s="560">
        <v>0.14193501595590372</v>
      </c>
      <c r="AV38" s="574">
        <v>0.1918413469011945</v>
      </c>
      <c r="AW38" s="560">
        <v>0.21102483347106157</v>
      </c>
      <c r="AX38" s="586">
        <v>0.12264382744217064</v>
      </c>
      <c r="AY38" s="560">
        <v>0.12875144792727017</v>
      </c>
      <c r="AZ38" s="560">
        <v>0.13873476936466492</v>
      </c>
      <c r="BA38" s="574">
        <v>0.12994929481074058</v>
      </c>
      <c r="BB38" s="560">
        <v>0.18370045966800852</v>
      </c>
      <c r="BC38" s="586">
        <v>0.1861629327044555</v>
      </c>
      <c r="BD38" s="560">
        <v>0.21919422686393969</v>
      </c>
      <c r="BE38" s="560">
        <v>0.22318671214801092</v>
      </c>
      <c r="BF38" s="574">
        <v>0.20940941082983319</v>
      </c>
      <c r="BG38" s="574">
        <v>0.19018172716889795</v>
      </c>
      <c r="BH38" s="574">
        <v>0.22843757788941196</v>
      </c>
      <c r="BI38" s="485">
        <v>0.22338432597982055</v>
      </c>
      <c r="BJ38" s="485">
        <v>0.21801136702719587</v>
      </c>
      <c r="BK38" s="485">
        <v>0.22327420466499803</v>
      </c>
      <c r="BL38" s="485">
        <v>0.20616135234156785</v>
      </c>
      <c r="BM38" s="502">
        <v>0.19339392471363026</v>
      </c>
      <c r="BN38" s="502">
        <v>0.17942648819240398</v>
      </c>
      <c r="BO38" s="502">
        <v>0.19299831738617243</v>
      </c>
      <c r="BP38" s="502">
        <v>0.20805262597785371</v>
      </c>
      <c r="BQ38" s="610">
        <v>-2.9722074932078679E-3</v>
      </c>
      <c r="BR38" s="136">
        <v>0.1484243081664964</v>
      </c>
      <c r="BS38" s="610">
        <v>2.5780480724325761E-2</v>
      </c>
      <c r="BT38" s="136">
        <v>0.11407398046050854</v>
      </c>
      <c r="BU38" s="610">
        <v>-1.4677467466761629E-2</v>
      </c>
      <c r="BV38" s="136">
        <v>0.13894330177386005</v>
      </c>
      <c r="BW38" s="610">
        <f t="shared" si="0"/>
        <v>2.0853240919513349E-4</v>
      </c>
      <c r="BX38" s="136">
        <v>0.13375810870274951</v>
      </c>
      <c r="BY38" s="610">
        <f t="shared" si="1"/>
        <v>3.8088138920089332E-3</v>
      </c>
      <c r="BZ38" s="136">
        <v>0.18301564579723245</v>
      </c>
      <c r="CA38" s="610">
        <v>-8.0383150045101881E-3</v>
      </c>
      <c r="CB38" s="136">
        <v>0.17190083515002158</v>
      </c>
      <c r="CC38" s="610">
        <f t="shared" si="2"/>
        <v>-1.4262097554433917E-2</v>
      </c>
      <c r="CD38" s="136">
        <v>0.20304168026988792</v>
      </c>
      <c r="CE38" s="610">
        <f t="shared" si="3"/>
        <v>-1.615254659405177E-2</v>
      </c>
      <c r="CF38" s="502">
        <v>0.22263646224974462</v>
      </c>
      <c r="CG38" s="610">
        <f t="shared" si="4"/>
        <v>-5.5024989826629733E-4</v>
      </c>
      <c r="CH38" s="502">
        <v>0.19915115899444991</v>
      </c>
      <c r="CI38" s="610">
        <f t="shared" si="5"/>
        <v>-1.0258251835383286E-2</v>
      </c>
      <c r="CJ38" s="502">
        <v>0.18708267926064065</v>
      </c>
      <c r="CK38" s="610">
        <f t="shared" si="6"/>
        <v>-3.0990479082572964E-3</v>
      </c>
      <c r="CL38" s="502">
        <v>0.23952200913434366</v>
      </c>
      <c r="CM38" s="610">
        <f t="shared" si="7"/>
        <v>1.1084431244931692E-2</v>
      </c>
      <c r="CN38" s="502">
        <v>0.22737784307323972</v>
      </c>
      <c r="CO38" s="610">
        <f t="shared" si="8"/>
        <v>3.9935170934191633E-3</v>
      </c>
      <c r="CP38" s="502">
        <v>0.21840629925682525</v>
      </c>
      <c r="CQ38" s="610">
        <f t="shared" si="9"/>
        <v>3.9493222962938557E-4</v>
      </c>
      <c r="CR38" s="502">
        <v>0.22844494579272476</v>
      </c>
      <c r="CS38" s="610">
        <f t="shared" si="10"/>
        <v>5.1707411277267246E-3</v>
      </c>
      <c r="CT38" s="502">
        <v>0.21669024558348748</v>
      </c>
      <c r="CU38" s="610">
        <f t="shared" si="11"/>
        <v>1.0528893241919635E-2</v>
      </c>
      <c r="CV38" s="502">
        <v>0.20035350822687714</v>
      </c>
      <c r="CW38" s="610">
        <f t="shared" si="12"/>
        <v>6.9595835132468808E-3</v>
      </c>
      <c r="CX38" s="502">
        <v>0.11866543330794063</v>
      </c>
      <c r="CY38" s="610">
        <f t="shared" si="13"/>
        <v>-7.4332884078231798E-2</v>
      </c>
      <c r="CZ38" s="502">
        <v>0.17880911122830809</v>
      </c>
      <c r="DA38" s="610">
        <f t="shared" si="14"/>
        <v>-1.4189206157864342E-2</v>
      </c>
      <c r="DB38" s="502">
        <v>0.20349130825310138</v>
      </c>
      <c r="DC38" s="610">
        <f t="shared" si="15"/>
        <v>-4.5613177247523229E-3</v>
      </c>
    </row>
    <row r="39" spans="1:107" x14ac:dyDescent="0.25">
      <c r="A39" s="58" t="s">
        <v>40</v>
      </c>
      <c r="B39" s="135">
        <v>0.13809727658186563</v>
      </c>
      <c r="C39" s="135">
        <v>0.19858870967741934</v>
      </c>
      <c r="D39" s="62">
        <v>0.19393069727891157</v>
      </c>
      <c r="E39" s="62">
        <v>0.19182027649769584</v>
      </c>
      <c r="F39" s="140">
        <v>0.19480820105820107</v>
      </c>
      <c r="G39" s="136">
        <v>0.19312996031746033</v>
      </c>
      <c r="H39" s="502">
        <v>0.18502784178187404</v>
      </c>
      <c r="I39" s="502">
        <v>3.8640873015873017E-2</v>
      </c>
      <c r="J39" s="139">
        <v>0.13943942961800104</v>
      </c>
      <c r="K39" s="502">
        <v>0.16697086293080765</v>
      </c>
      <c r="L39" s="136">
        <v>0</v>
      </c>
      <c r="M39" s="502">
        <v>0</v>
      </c>
      <c r="N39" s="502">
        <v>0</v>
      </c>
      <c r="O39" s="139">
        <v>0</v>
      </c>
      <c r="P39" s="502">
        <v>0.11070229373800801</v>
      </c>
      <c r="Q39" s="136">
        <v>0.18478782642089095</v>
      </c>
      <c r="R39" s="136">
        <v>0.21207837301587301</v>
      </c>
      <c r="S39" s="502">
        <v>0.24387960829493088</v>
      </c>
      <c r="T39" s="139">
        <v>0.21359827898550723</v>
      </c>
      <c r="U39" s="139">
        <v>0.13663772015655579</v>
      </c>
      <c r="V39" s="135">
        <v>0.23739919354838709</v>
      </c>
      <c r="W39" s="62">
        <v>0.24692118226600984</v>
      </c>
      <c r="X39" s="62">
        <v>0.24745583717357911</v>
      </c>
      <c r="Y39" s="140">
        <v>0.24385956305599166</v>
      </c>
      <c r="Z39" s="136">
        <v>0.19327876984126985</v>
      </c>
      <c r="AA39" s="502">
        <v>0.19174827188940091</v>
      </c>
      <c r="AB39" s="502">
        <v>0</v>
      </c>
      <c r="AC39" s="139">
        <v>0.1290391156462585</v>
      </c>
      <c r="AD39" s="502">
        <v>0.18644933935112507</v>
      </c>
      <c r="AE39" s="136">
        <v>0</v>
      </c>
      <c r="AF39" s="502">
        <v>0</v>
      </c>
      <c r="AG39" s="502">
        <v>0</v>
      </c>
      <c r="AH39" s="139">
        <v>0</v>
      </c>
      <c r="AI39" s="502">
        <v>0.1238459115397984</v>
      </c>
      <c r="AJ39" s="136">
        <v>0.18834005376344087</v>
      </c>
      <c r="AK39" s="502">
        <v>0.21279761904761904</v>
      </c>
      <c r="AL39" s="502">
        <v>0.20511712749615976</v>
      </c>
      <c r="AM39" s="139">
        <v>0.20196849120082816</v>
      </c>
      <c r="AN39" s="139">
        <v>0.14348328129065835</v>
      </c>
      <c r="AO39" s="135">
        <v>0.20418106758832566</v>
      </c>
      <c r="AP39" s="62">
        <v>0.20161033163265307</v>
      </c>
      <c r="AQ39" s="62">
        <v>0.19520449308755758</v>
      </c>
      <c r="AR39" s="140">
        <v>0.20028935185185184</v>
      </c>
      <c r="AS39" s="136">
        <v>0.22480158730158731</v>
      </c>
      <c r="AT39" s="502">
        <v>0.23379896313364054</v>
      </c>
      <c r="AU39" s="502">
        <v>0.17829861111111112</v>
      </c>
      <c r="AV39" s="139">
        <v>0.21253597592883308</v>
      </c>
      <c r="AW39" s="502">
        <v>0.2064464943435938</v>
      </c>
      <c r="AX39" s="136">
        <v>0</v>
      </c>
      <c r="AY39" s="502">
        <v>0</v>
      </c>
      <c r="AZ39" s="502">
        <v>2.1354166666666667E-2</v>
      </c>
      <c r="BA39" s="139">
        <v>6.963315217391304E-3</v>
      </c>
      <c r="BB39" s="502">
        <v>0.1392213936856794</v>
      </c>
      <c r="BC39" s="136">
        <v>0.22328629032258066</v>
      </c>
      <c r="BD39" s="502">
        <v>0.26974206349206348</v>
      </c>
      <c r="BE39" s="502">
        <v>0.23411098310291859</v>
      </c>
      <c r="BF39" s="139">
        <v>0.24208236283643891</v>
      </c>
      <c r="BG39" s="139">
        <v>0.16514799412915851</v>
      </c>
      <c r="BH39" s="139">
        <v>0.19846870199692782</v>
      </c>
      <c r="BI39" s="546">
        <v>0.19432929421768708</v>
      </c>
      <c r="BJ39" s="546">
        <v>0.18428379416282642</v>
      </c>
      <c r="BK39" s="546">
        <v>0.19229497354497355</v>
      </c>
      <c r="BL39" s="546">
        <v>0.19092261904761904</v>
      </c>
      <c r="BM39" s="502">
        <v>0.19527649769585251</v>
      </c>
      <c r="BN39" s="502">
        <v>2.3189484126984128E-2</v>
      </c>
      <c r="BO39" s="502">
        <v>0.13710917059131345</v>
      </c>
      <c r="BP39" s="502">
        <v>0.16454962509865825</v>
      </c>
      <c r="BQ39" s="611">
        <v>-4.1896869244935547E-2</v>
      </c>
      <c r="BR39" s="136">
        <v>0</v>
      </c>
      <c r="BS39" s="611">
        <v>0</v>
      </c>
      <c r="BT39" s="136">
        <v>0</v>
      </c>
      <c r="BU39" s="611">
        <v>0</v>
      </c>
      <c r="BV39" s="136">
        <v>0</v>
      </c>
      <c r="BW39" s="611">
        <f t="shared" si="0"/>
        <v>-2.1354166666666667E-2</v>
      </c>
      <c r="BX39" s="136">
        <v>0</v>
      </c>
      <c r="BY39" s="611">
        <f t="shared" si="1"/>
        <v>-6.963315217391304E-3</v>
      </c>
      <c r="BZ39" s="136">
        <v>0.1090970041862899</v>
      </c>
      <c r="CA39" s="611">
        <v>-8.0383150045101881E-3</v>
      </c>
      <c r="CB39" s="136">
        <v>0.15324980798771121</v>
      </c>
      <c r="CC39" s="611">
        <f t="shared" si="2"/>
        <v>-7.0036482334869449E-2</v>
      </c>
      <c r="CD39" s="136">
        <v>0.20476190476190476</v>
      </c>
      <c r="CE39" s="611">
        <f t="shared" si="3"/>
        <v>-6.4980158730158721E-2</v>
      </c>
      <c r="CF39" s="502">
        <v>0.22398233486943164</v>
      </c>
      <c r="CG39" s="611">
        <f t="shared" si="4"/>
        <v>-1.0128648233486942E-2</v>
      </c>
      <c r="CH39" s="502">
        <v>0.19388101708074534</v>
      </c>
      <c r="CI39" s="611">
        <f t="shared" si="5"/>
        <v>-4.820134575569357E-2</v>
      </c>
      <c r="CJ39" s="502">
        <v>0.13046722113502934</v>
      </c>
      <c r="CK39" s="611">
        <f t="shared" si="6"/>
        <v>-3.4680772994129166E-2</v>
      </c>
      <c r="CL39" s="502">
        <v>0.19602054531490015</v>
      </c>
      <c r="CM39" s="611">
        <f t="shared" si="7"/>
        <v>-2.4481566820276635E-3</v>
      </c>
      <c r="CN39" s="502">
        <v>0.18946641156462585</v>
      </c>
      <c r="CO39" s="611">
        <f t="shared" si="8"/>
        <v>-4.862882653061229E-3</v>
      </c>
      <c r="CP39" s="502">
        <v>0.19789266513056836</v>
      </c>
      <c r="CQ39" s="611">
        <f t="shared" si="9"/>
        <v>1.3608870967741937E-2</v>
      </c>
      <c r="CR39" s="502">
        <v>0.19462632275132274</v>
      </c>
      <c r="CS39" s="611">
        <f t="shared" si="10"/>
        <v>2.3313492063491981E-3</v>
      </c>
      <c r="CT39" s="502">
        <v>0.20128968253968255</v>
      </c>
      <c r="CU39" s="611">
        <f t="shared" si="11"/>
        <v>1.0367063492063511E-2</v>
      </c>
      <c r="CV39" s="502">
        <v>0.19724462365591397</v>
      </c>
      <c r="CW39" s="611">
        <f t="shared" si="12"/>
        <v>1.968125960061462E-3</v>
      </c>
      <c r="CX39" s="502">
        <v>1.5500992063492064E-2</v>
      </c>
      <c r="CY39" s="611">
        <f t="shared" si="13"/>
        <v>-0.12160817852782138</v>
      </c>
      <c r="CZ39" s="502">
        <v>0.13866267660910517</v>
      </c>
      <c r="DA39" s="611">
        <f t="shared" si="14"/>
        <v>1.5535060177917226E-3</v>
      </c>
      <c r="DB39" s="502">
        <v>0.1664899039726388</v>
      </c>
      <c r="DC39" s="611">
        <f t="shared" si="15"/>
        <v>1.9402788739805443E-3</v>
      </c>
    </row>
    <row r="40" spans="1:107" x14ac:dyDescent="0.25">
      <c r="A40" s="58" t="s">
        <v>41</v>
      </c>
      <c r="B40" s="135">
        <v>0.22494361965781318</v>
      </c>
      <c r="C40" s="135">
        <v>0.23048846853947344</v>
      </c>
      <c r="D40" s="62">
        <v>0.23160267597440379</v>
      </c>
      <c r="E40" s="62">
        <v>0.19821163842444034</v>
      </c>
      <c r="F40" s="140">
        <v>0.21971753603516259</v>
      </c>
      <c r="G40" s="136">
        <v>0.18048283885980224</v>
      </c>
      <c r="H40" s="502">
        <v>0.10827750567659368</v>
      </c>
      <c r="I40" s="502">
        <v>0.25605972464611215</v>
      </c>
      <c r="J40" s="139">
        <v>0.18080087451815199</v>
      </c>
      <c r="K40" s="502">
        <v>0.20015170068683125</v>
      </c>
      <c r="L40" s="136">
        <v>0.2846741353750305</v>
      </c>
      <c r="M40" s="502">
        <v>0.33294863855579954</v>
      </c>
      <c r="N40" s="502">
        <v>0.37390924956369992</v>
      </c>
      <c r="O40" s="139">
        <v>0.33003895085616008</v>
      </c>
      <c r="P40" s="502">
        <v>0.2439232282164219</v>
      </c>
      <c r="Q40" s="136">
        <v>0.15978907466831804</v>
      </c>
      <c r="R40" s="502">
        <v>0.17078727942602293</v>
      </c>
      <c r="S40" s="502">
        <v>0.15481619095873445</v>
      </c>
      <c r="T40" s="139">
        <v>0.1614180932181993</v>
      </c>
      <c r="U40" s="139">
        <v>0.22319841895973289</v>
      </c>
      <c r="V40" s="135">
        <v>0.17710033965734018</v>
      </c>
      <c r="W40" s="62">
        <v>0.15546328057611686</v>
      </c>
      <c r="X40" s="62">
        <v>0.15087541518887576</v>
      </c>
      <c r="Y40" s="140">
        <v>0.16127124765868225</v>
      </c>
      <c r="Z40" s="136">
        <v>0.13724064378514642</v>
      </c>
      <c r="AA40" s="502">
        <v>0.10194411604646363</v>
      </c>
      <c r="AB40" s="502">
        <v>0.29838084157455891</v>
      </c>
      <c r="AC40" s="139">
        <v>0.17833969404650032</v>
      </c>
      <c r="AD40" s="502">
        <v>0.16980547085259129</v>
      </c>
      <c r="AE40" s="136">
        <v>0.27834074574490048</v>
      </c>
      <c r="AF40" s="502">
        <v>0.30719285405993735</v>
      </c>
      <c r="AG40" s="502">
        <v>0.3618382780686446</v>
      </c>
      <c r="AH40" s="139">
        <v>0.31529010800010121</v>
      </c>
      <c r="AI40" s="502">
        <v>0.21865432712109825</v>
      </c>
      <c r="AJ40" s="136">
        <v>0.12915423445739271</v>
      </c>
      <c r="AK40" s="502">
        <v>0.14999030444056624</v>
      </c>
      <c r="AL40" s="502">
        <v>0.21083150368744019</v>
      </c>
      <c r="AM40" s="139">
        <v>0.16318550219663688</v>
      </c>
      <c r="AN40" s="139">
        <v>0.20478293072920145</v>
      </c>
      <c r="AO40" s="135">
        <v>0.21486610745181933</v>
      </c>
      <c r="AP40" s="62">
        <v>0.25180752929444034</v>
      </c>
      <c r="AQ40" s="62">
        <v>0.20820431984086774</v>
      </c>
      <c r="AR40" s="140">
        <v>0.22406437851464031</v>
      </c>
      <c r="AS40" s="136">
        <v>0.1013670738801629</v>
      </c>
      <c r="AT40" s="502">
        <v>0</v>
      </c>
      <c r="AU40" s="502">
        <v>5.7055749128919864E-2</v>
      </c>
      <c r="AV40" s="139">
        <v>5.2229746997188867E-2</v>
      </c>
      <c r="AW40" s="502">
        <v>0.13764762016454093</v>
      </c>
      <c r="AX40" s="136">
        <v>0.29454238559639911</v>
      </c>
      <c r="AY40" s="502">
        <v>0.31587584396099022</v>
      </c>
      <c r="AZ40" s="502">
        <v>0.3240418118466899</v>
      </c>
      <c r="BA40" s="139">
        <v>0.3113523996428752</v>
      </c>
      <c r="BB40" s="502">
        <v>0.19621230891338776</v>
      </c>
      <c r="BC40" s="136">
        <v>0.10115769360458582</v>
      </c>
      <c r="BD40" s="502">
        <v>4.96031746031746E-2</v>
      </c>
      <c r="BE40" s="502">
        <v>0.13276947285601889</v>
      </c>
      <c r="BF40" s="139">
        <v>9.4998232591021567E-2</v>
      </c>
      <c r="BG40" s="139">
        <v>0.17067783170823145</v>
      </c>
      <c r="BH40" s="139">
        <v>0.22148098106551073</v>
      </c>
      <c r="BI40" s="546">
        <v>0.2001786753095654</v>
      </c>
      <c r="BJ40" s="546">
        <v>0.22753288671207944</v>
      </c>
      <c r="BK40" s="546">
        <v>0.21693814233081249</v>
      </c>
      <c r="BL40" s="546">
        <v>0.16041303083187902</v>
      </c>
      <c r="BM40" s="502">
        <v>8.7260034904013961E-2</v>
      </c>
      <c r="BN40" s="502">
        <v>0.28621291448516584</v>
      </c>
      <c r="BO40" s="502">
        <v>0.17696526858830527</v>
      </c>
      <c r="BP40" s="502">
        <v>0.19684128315640273</v>
      </c>
      <c r="BQ40" s="611">
        <v>5.9193662991861795E-2</v>
      </c>
      <c r="BR40" s="136">
        <v>0.28251609150106027</v>
      </c>
      <c r="BS40" s="611">
        <v>-1.2026294095338841E-2</v>
      </c>
      <c r="BT40" s="136">
        <v>0.28110867158325359</v>
      </c>
      <c r="BU40" s="611">
        <v>-3.4767172377736633E-2</v>
      </c>
      <c r="BV40" s="136">
        <v>0.34913709521039371</v>
      </c>
      <c r="BW40" s="611">
        <f t="shared" si="0"/>
        <v>2.5095283363703813E-2</v>
      </c>
      <c r="BX40" s="136">
        <v>0.30376609252092979</v>
      </c>
      <c r="BY40" s="611">
        <f t="shared" si="1"/>
        <v>-7.5863071219454126E-3</v>
      </c>
      <c r="BZ40" s="136">
        <v>0.23287455224628001</v>
      </c>
      <c r="CA40" s="611">
        <v>-8.0383150045101881E-3</v>
      </c>
      <c r="CB40" s="136">
        <v>0.18882883897239583</v>
      </c>
      <c r="CC40" s="611">
        <f t="shared" si="2"/>
        <v>8.7671145367810011E-2</v>
      </c>
      <c r="CD40" s="136">
        <v>0.14402753538879196</v>
      </c>
      <c r="CE40" s="611">
        <f t="shared" si="3"/>
        <v>9.4424360785617362E-2</v>
      </c>
      <c r="CF40" s="502">
        <v>0.16119649458612473</v>
      </c>
      <c r="CG40" s="611">
        <f t="shared" si="4"/>
        <v>2.8427021730105834E-2</v>
      </c>
      <c r="CH40" s="502">
        <v>0.16490881958671627</v>
      </c>
      <c r="CI40" s="611">
        <f t="shared" si="5"/>
        <v>6.9910586995694704E-2</v>
      </c>
      <c r="CJ40" s="502">
        <v>0.21574346346633519</v>
      </c>
      <c r="CK40" s="611">
        <f t="shared" si="6"/>
        <v>4.5065631758103741E-2</v>
      </c>
      <c r="CL40" s="502">
        <v>0.20787592186004616</v>
      </c>
      <c r="CM40" s="611">
        <f t="shared" si="7"/>
        <v>-1.3605059205464565E-2</v>
      </c>
      <c r="CN40" s="502">
        <v>0.23887434554973827</v>
      </c>
      <c r="CO40" s="611">
        <f t="shared" si="8"/>
        <v>3.8695670240172869E-2</v>
      </c>
      <c r="CP40" s="502">
        <v>0.20595244797237705</v>
      </c>
      <c r="CQ40" s="611">
        <f t="shared" si="9"/>
        <v>-2.158043873970239E-2</v>
      </c>
      <c r="CR40" s="502">
        <v>0.21672706601293262</v>
      </c>
      <c r="CS40" s="611">
        <f t="shared" si="10"/>
        <v>-2.110763178798658E-4</v>
      </c>
      <c r="CT40" s="502">
        <v>0.15478960636028702</v>
      </c>
      <c r="CU40" s="611">
        <f t="shared" si="11"/>
        <v>-5.6234244715920034E-3</v>
      </c>
      <c r="CV40" s="502">
        <v>8.9840304753326203E-2</v>
      </c>
      <c r="CW40" s="611">
        <f t="shared" si="12"/>
        <v>2.5802698493122417E-3</v>
      </c>
      <c r="CX40" s="502">
        <v>0.27826255574946679</v>
      </c>
      <c r="CY40" s="611">
        <f t="shared" si="13"/>
        <v>0.10129728716116151</v>
      </c>
      <c r="CZ40" s="502">
        <v>0.1733693880290739</v>
      </c>
      <c r="DA40" s="611">
        <f t="shared" si="14"/>
        <v>-3.5958805592313792E-3</v>
      </c>
      <c r="DB40" s="502">
        <v>0.19493496812667077</v>
      </c>
      <c r="DC40" s="611">
        <f t="shared" si="15"/>
        <v>-1.9063150297319587E-3</v>
      </c>
    </row>
    <row r="41" spans="1:107" x14ac:dyDescent="0.25">
      <c r="A41" s="58" t="s">
        <v>42</v>
      </c>
      <c r="B41" s="135">
        <v>0.15240222354576136</v>
      </c>
      <c r="C41" s="135">
        <v>0.17967897771544336</v>
      </c>
      <c r="D41" s="62">
        <v>0.15911835748792272</v>
      </c>
      <c r="E41" s="62">
        <v>0.11259155368552283</v>
      </c>
      <c r="F41" s="140">
        <v>0.15017444981213096</v>
      </c>
      <c r="G41" s="136">
        <v>0.19500805152979067</v>
      </c>
      <c r="H41" s="502">
        <v>0.13600592177029763</v>
      </c>
      <c r="I41" s="502">
        <v>8.3896940418679553E-2</v>
      </c>
      <c r="J41" s="139">
        <v>0.13827838827838829</v>
      </c>
      <c r="K41" s="502">
        <v>0.14419355699682387</v>
      </c>
      <c r="L41" s="136">
        <v>8.4891693937977242E-2</v>
      </c>
      <c r="M41" s="502">
        <v>0.11765622565061555</v>
      </c>
      <c r="N41" s="502">
        <v>0.17286634460547504</v>
      </c>
      <c r="O41" s="139">
        <v>0.1246193026675068</v>
      </c>
      <c r="P41" s="502">
        <v>0.13759710498840932</v>
      </c>
      <c r="Q41" s="136">
        <v>0.19171731338631759</v>
      </c>
      <c r="R41" s="502">
        <v>0.19335748792270532</v>
      </c>
      <c r="S41" s="502">
        <v>0.19241857565840736</v>
      </c>
      <c r="T41" s="139">
        <v>0.19248844780508298</v>
      </c>
      <c r="U41" s="139">
        <v>0.15143273112302297</v>
      </c>
      <c r="V41" s="135">
        <v>0.18396446937821412</v>
      </c>
      <c r="W41" s="62">
        <v>0.17599533566550057</v>
      </c>
      <c r="X41" s="62">
        <v>0.19245753467352344</v>
      </c>
      <c r="Y41" s="140">
        <v>0.18431809736157564</v>
      </c>
      <c r="Z41" s="136">
        <v>0.24001610305958132</v>
      </c>
      <c r="AA41" s="502">
        <v>0.19132772323515662</v>
      </c>
      <c r="AB41" s="502">
        <v>9.9959742351046696E-2</v>
      </c>
      <c r="AC41" s="139">
        <v>0.17725752508361203</v>
      </c>
      <c r="AD41" s="502">
        <v>0.18078781122259382</v>
      </c>
      <c r="AE41" s="136">
        <v>9.5098955898394885E-2</v>
      </c>
      <c r="AF41" s="502">
        <v>8.5281284089138223E-2</v>
      </c>
      <c r="AG41" s="502">
        <v>0.18595008051529791</v>
      </c>
      <c r="AH41" s="139">
        <v>0.12141619407687458</v>
      </c>
      <c r="AI41" s="502">
        <v>0.16085281568461507</v>
      </c>
      <c r="AJ41" s="136">
        <v>0.14079788062957768</v>
      </c>
      <c r="AK41" s="502">
        <v>0.21457326892109502</v>
      </c>
      <c r="AL41" s="502">
        <v>0.22311827956989247</v>
      </c>
      <c r="AM41" s="139">
        <v>0.19259346775887418</v>
      </c>
      <c r="AN41" s="139">
        <v>0.1688313402497294</v>
      </c>
      <c r="AO41" s="135">
        <v>0.21478105033504752</v>
      </c>
      <c r="AP41" s="62">
        <v>0.19660110420979987</v>
      </c>
      <c r="AQ41" s="62">
        <v>0.23044257441171886</v>
      </c>
      <c r="AR41" s="140">
        <v>0.21451959205582394</v>
      </c>
      <c r="AS41" s="136">
        <v>0.28768115942028988</v>
      </c>
      <c r="AT41" s="502">
        <v>0.34802088203210224</v>
      </c>
      <c r="AU41" s="502">
        <v>0.13804347826086957</v>
      </c>
      <c r="AV41" s="139">
        <v>0.25890534586186759</v>
      </c>
      <c r="AW41" s="502">
        <v>0.23683508153842048</v>
      </c>
      <c r="AX41" s="136">
        <v>0.149680536076048</v>
      </c>
      <c r="AY41" s="502">
        <v>0.14516129032258066</v>
      </c>
      <c r="AZ41" s="502">
        <v>0.11843800322061192</v>
      </c>
      <c r="BA41" s="139">
        <v>0.1379699642932157</v>
      </c>
      <c r="BB41" s="502">
        <v>0.2035178991700731</v>
      </c>
      <c r="BC41" s="136">
        <v>0.14044724949353279</v>
      </c>
      <c r="BD41" s="502">
        <v>0.22657004830917873</v>
      </c>
      <c r="BE41" s="502">
        <v>0.21517064048620851</v>
      </c>
      <c r="BF41" s="139">
        <v>0.1937093047679059</v>
      </c>
      <c r="BG41" s="139">
        <v>0.20104559592349944</v>
      </c>
      <c r="BH41" s="139">
        <v>0.21665108306062023</v>
      </c>
      <c r="BI41" s="546">
        <v>0.27368012422360249</v>
      </c>
      <c r="BJ41" s="546">
        <v>0.20348293595137915</v>
      </c>
      <c r="BK41" s="546">
        <v>0.21822329575952765</v>
      </c>
      <c r="BL41" s="546">
        <v>0.22789855072463769</v>
      </c>
      <c r="BM41" s="502">
        <v>0.25151940158952779</v>
      </c>
      <c r="BN41" s="502">
        <v>0.34971819645732688</v>
      </c>
      <c r="BO41" s="502">
        <v>0.27610553697510226</v>
      </c>
      <c r="BP41" s="502">
        <v>0.24732431206128058</v>
      </c>
      <c r="BQ41" s="611">
        <v>1.0489230522860105E-2</v>
      </c>
      <c r="BR41" s="136">
        <v>0.27353124513012311</v>
      </c>
      <c r="BS41" s="611">
        <v>0.12385070905407511</v>
      </c>
      <c r="BT41" s="136">
        <v>0.1257597007947639</v>
      </c>
      <c r="BU41" s="611">
        <v>-1.9401589527816759E-2</v>
      </c>
      <c r="BV41" s="136">
        <v>0.14214975845410627</v>
      </c>
      <c r="BW41" s="611">
        <f t="shared" si="0"/>
        <v>2.371175523349435E-2</v>
      </c>
      <c r="BX41" s="136">
        <v>0.18089687040537705</v>
      </c>
      <c r="BY41" s="611">
        <f t="shared" si="1"/>
        <v>4.292690611216135E-2</v>
      </c>
      <c r="BZ41" s="136">
        <v>0.22493850754720321</v>
      </c>
      <c r="CA41" s="611">
        <v>-8.0383150045101881E-3</v>
      </c>
      <c r="CB41" s="136">
        <v>0.12712326632382734</v>
      </c>
      <c r="CC41" s="611">
        <f t="shared" si="2"/>
        <v>-1.3323983169705456E-2</v>
      </c>
      <c r="CD41" s="136">
        <v>0.18844605475040258</v>
      </c>
      <c r="CE41" s="611">
        <f t="shared" si="3"/>
        <v>-3.8123993558776159E-2</v>
      </c>
      <c r="CF41" s="502">
        <v>0.20367773102695963</v>
      </c>
      <c r="CG41" s="611">
        <f t="shared" si="4"/>
        <v>-1.1492909459248885E-2</v>
      </c>
      <c r="CH41" s="502">
        <v>0.17291535391724427</v>
      </c>
      <c r="CI41" s="611">
        <f t="shared" si="5"/>
        <v>-2.079395085066163E-2</v>
      </c>
      <c r="CJ41" s="502">
        <v>0.21182582224869301</v>
      </c>
      <c r="CK41" s="611">
        <f t="shared" si="6"/>
        <v>1.078022632519357E-2</v>
      </c>
      <c r="CL41" s="502">
        <v>0.27037556490571918</v>
      </c>
      <c r="CM41" s="611">
        <f t="shared" si="7"/>
        <v>5.3724481845098954E-2</v>
      </c>
      <c r="CN41" s="502">
        <v>0.27575051759834368</v>
      </c>
      <c r="CO41" s="611">
        <f t="shared" si="8"/>
        <v>2.0703933747411862E-3</v>
      </c>
      <c r="CP41" s="502">
        <v>0.20492441951067478</v>
      </c>
      <c r="CQ41" s="611">
        <f t="shared" si="9"/>
        <v>1.441483559295631E-3</v>
      </c>
      <c r="CR41" s="502">
        <v>0.23455448201825013</v>
      </c>
      <c r="CS41" s="611">
        <f t="shared" si="10"/>
        <v>1.6331186258722485E-2</v>
      </c>
      <c r="CT41" s="502">
        <v>0.26561996779388086</v>
      </c>
      <c r="CU41" s="611">
        <f t="shared" si="11"/>
        <v>3.7721417069243174E-2</v>
      </c>
      <c r="CV41" s="502">
        <v>0.29343930185444911</v>
      </c>
      <c r="CW41" s="611">
        <f t="shared" si="12"/>
        <v>4.1919900264921317E-2</v>
      </c>
      <c r="CX41" s="502">
        <v>0.10772946859903382</v>
      </c>
      <c r="CY41" s="611">
        <f t="shared" si="13"/>
        <v>-0.16837606837606844</v>
      </c>
      <c r="CZ41" s="502">
        <v>0.22304507087115777</v>
      </c>
      <c r="DA41" s="611">
        <f t="shared" si="14"/>
        <v>-5.3060466103944492E-2</v>
      </c>
      <c r="DB41" s="502">
        <v>0.22876798249125899</v>
      </c>
      <c r="DC41" s="611">
        <f t="shared" si="15"/>
        <v>-1.8556329570021596E-2</v>
      </c>
    </row>
    <row r="42" spans="1:107" x14ac:dyDescent="0.25">
      <c r="A42" s="58" t="s">
        <v>43</v>
      </c>
      <c r="B42" s="135">
        <v>0.25804458769809291</v>
      </c>
      <c r="C42" s="135">
        <v>0.32190860215053768</v>
      </c>
      <c r="D42" s="62">
        <v>0.31945903361344535</v>
      </c>
      <c r="E42" s="62">
        <v>0.28399746995572422</v>
      </c>
      <c r="F42" s="140">
        <v>0.30808823529411766</v>
      </c>
      <c r="G42" s="136">
        <v>0.27777777777777779</v>
      </c>
      <c r="H42" s="502">
        <v>0.23398956356736242</v>
      </c>
      <c r="I42" s="502">
        <v>0.184640522875817</v>
      </c>
      <c r="J42" s="139">
        <v>0.23215632406808873</v>
      </c>
      <c r="K42" s="502">
        <v>0.26991252302025776</v>
      </c>
      <c r="L42" s="136">
        <v>0.15460942441492725</v>
      </c>
      <c r="M42" s="502">
        <v>0.17457305502846299</v>
      </c>
      <c r="N42" s="502">
        <v>0.19244281045751635</v>
      </c>
      <c r="O42" s="139">
        <v>0.17367327365728899</v>
      </c>
      <c r="P42" s="502">
        <v>0.23748024850966024</v>
      </c>
      <c r="Q42" s="136">
        <v>0.22410657811511703</v>
      </c>
      <c r="R42" s="502">
        <v>0.21691176470588236</v>
      </c>
      <c r="S42" s="502">
        <v>0.25699715370018977</v>
      </c>
      <c r="T42" s="139">
        <v>0.23284313725490197</v>
      </c>
      <c r="U42" s="139">
        <v>0.23631144238517324</v>
      </c>
      <c r="V42" s="135">
        <v>0.25683902593295382</v>
      </c>
      <c r="W42" s="62">
        <v>0.25464841108857333</v>
      </c>
      <c r="X42" s="62">
        <v>0.2418168880455408</v>
      </c>
      <c r="Y42" s="140">
        <v>0.25102348631760396</v>
      </c>
      <c r="Z42" s="136">
        <v>0.20539215686274509</v>
      </c>
      <c r="AA42" s="502">
        <v>0.16975015812776723</v>
      </c>
      <c r="AB42" s="502">
        <v>0.11286764705882353</v>
      </c>
      <c r="AC42" s="139">
        <v>0.16274779142426199</v>
      </c>
      <c r="AD42" s="502">
        <v>0.20688563887093298</v>
      </c>
      <c r="AE42" s="136">
        <v>8.0487033523086657E-2</v>
      </c>
      <c r="AF42" s="502">
        <v>0.1547280202403542</v>
      </c>
      <c r="AG42" s="502">
        <v>0.10302287581699346</v>
      </c>
      <c r="AH42" s="139">
        <v>0.11285166240409207</v>
      </c>
      <c r="AI42" s="502">
        <v>0.17531218691856304</v>
      </c>
      <c r="AJ42" s="136">
        <v>0.20505218216318785</v>
      </c>
      <c r="AK42" s="502">
        <v>0.26952614379084966</v>
      </c>
      <c r="AL42" s="502">
        <v>0.301707779886148</v>
      </c>
      <c r="AM42" s="139">
        <v>0.25864503410059675</v>
      </c>
      <c r="AN42" s="139">
        <v>0.19625924140147866</v>
      </c>
      <c r="AO42" s="135">
        <v>0.30309139784946237</v>
      </c>
      <c r="AP42" s="62">
        <v>0.31862745098039214</v>
      </c>
      <c r="AQ42" s="62">
        <v>0.28459044908285897</v>
      </c>
      <c r="AR42" s="140">
        <v>0.30155228758169933</v>
      </c>
      <c r="AS42" s="136">
        <v>0.2465686274509804</v>
      </c>
      <c r="AT42" s="502">
        <v>0.217702403542062</v>
      </c>
      <c r="AU42" s="502">
        <v>0.15763888888888888</v>
      </c>
      <c r="AV42" s="139">
        <v>0.20741758241758243</v>
      </c>
      <c r="AW42" s="502">
        <v>0.25422489437764056</v>
      </c>
      <c r="AX42" s="136">
        <v>0.15227703984819735</v>
      </c>
      <c r="AY42" s="502">
        <v>0.16638994307400379</v>
      </c>
      <c r="AZ42" s="502">
        <v>0.19624183006535947</v>
      </c>
      <c r="BA42" s="139">
        <v>0.17136881926683717</v>
      </c>
      <c r="BB42" s="502">
        <v>0.22630270056740648</v>
      </c>
      <c r="BC42" s="136">
        <v>0.24316097406704618</v>
      </c>
      <c r="BD42" s="502">
        <v>0.27160947712418299</v>
      </c>
      <c r="BE42" s="502">
        <v>0.28965053763440862</v>
      </c>
      <c r="BF42" s="139">
        <v>0.26810262148337599</v>
      </c>
      <c r="BG42" s="139">
        <v>0.23683857104485631</v>
      </c>
      <c r="BH42" s="139">
        <v>0.29561986084756481</v>
      </c>
      <c r="BI42" s="546">
        <v>0</v>
      </c>
      <c r="BJ42" s="546">
        <v>0.28028146742567994</v>
      </c>
      <c r="BK42" s="546">
        <v>0.28476307189542482</v>
      </c>
      <c r="BL42" s="546">
        <v>0.24775326797385622</v>
      </c>
      <c r="BM42" s="502">
        <v>0.22074636306135356</v>
      </c>
      <c r="BN42" s="502">
        <v>0.17397875816993463</v>
      </c>
      <c r="BO42" s="502">
        <v>0.21423184658478778</v>
      </c>
      <c r="BP42" s="502">
        <v>0.24930262160112665</v>
      </c>
      <c r="BQ42" s="611">
        <v>-4.922272776513914E-3</v>
      </c>
      <c r="BR42" s="136">
        <v>0.15294908285895004</v>
      </c>
      <c r="BS42" s="611">
        <v>6.7204301075268758E-4</v>
      </c>
      <c r="BT42" s="136">
        <v>0.1493516761543327</v>
      </c>
      <c r="BU42" s="611">
        <v>-1.7038266919671086E-2</v>
      </c>
      <c r="BV42" s="136">
        <v>0.18741830065359477</v>
      </c>
      <c r="BW42" s="611">
        <f t="shared" si="0"/>
        <v>-8.8235294117647023E-3</v>
      </c>
      <c r="BX42" s="136">
        <v>0.16297687553282184</v>
      </c>
      <c r="BY42" s="611">
        <f t="shared" si="1"/>
        <v>-8.3919437340153336E-3</v>
      </c>
      <c r="BZ42" s="136">
        <v>0.22021116138763197</v>
      </c>
      <c r="CA42" s="611">
        <v>-8.0383150045101881E-3</v>
      </c>
      <c r="CB42" s="136">
        <v>0.23379190385831752</v>
      </c>
      <c r="CC42" s="611">
        <f t="shared" si="2"/>
        <v>-9.3690702087286526E-3</v>
      </c>
      <c r="CD42" s="136">
        <v>0.26474673202614379</v>
      </c>
      <c r="CE42" s="611">
        <f t="shared" si="3"/>
        <v>-6.8627450980391913E-3</v>
      </c>
      <c r="CF42" s="502">
        <v>0.29142947501581279</v>
      </c>
      <c r="CG42" s="611">
        <f t="shared" si="4"/>
        <v>1.7789373814041665E-3</v>
      </c>
      <c r="CH42" s="502">
        <v>0.26330722506393861</v>
      </c>
      <c r="CI42" s="611">
        <f t="shared" si="5"/>
        <v>-4.795396419437381E-3</v>
      </c>
      <c r="CJ42" s="502">
        <v>0.23107373086220789</v>
      </c>
      <c r="CK42" s="611">
        <f t="shared" si="6"/>
        <v>-5.7648401826484175E-3</v>
      </c>
      <c r="CL42" s="502">
        <v>0.30653067678684376</v>
      </c>
      <c r="CM42" s="611">
        <f t="shared" si="7"/>
        <v>1.0910815939278951E-2</v>
      </c>
      <c r="CN42" s="502">
        <v>0</v>
      </c>
      <c r="CO42" s="611">
        <f t="shared" si="8"/>
        <v>0</v>
      </c>
      <c r="CP42" s="502">
        <v>0.27636780518659076</v>
      </c>
      <c r="CQ42" s="611">
        <f t="shared" si="9"/>
        <v>-3.9136622390891773E-3</v>
      </c>
      <c r="CR42" s="502">
        <v>0.28782679738562089</v>
      </c>
      <c r="CS42" s="611">
        <f t="shared" si="10"/>
        <v>3.0637254901960675E-3</v>
      </c>
      <c r="CT42" s="502">
        <v>0.24456699346405228</v>
      </c>
      <c r="CU42" s="611">
        <f t="shared" si="11"/>
        <v>-3.186274509803938E-3</v>
      </c>
      <c r="CV42" s="502">
        <v>0.20414294750158127</v>
      </c>
      <c r="CW42" s="611">
        <f t="shared" si="12"/>
        <v>-1.6603415559772294E-2</v>
      </c>
      <c r="CX42" s="502">
        <v>0.16519607843137252</v>
      </c>
      <c r="CY42" s="611">
        <f t="shared" si="13"/>
        <v>-4.903576815341526E-2</v>
      </c>
      <c r="CZ42" s="502">
        <v>0.20462992889463477</v>
      </c>
      <c r="DA42" s="611">
        <f t="shared" si="14"/>
        <v>-9.6019176901530057E-3</v>
      </c>
      <c r="DB42" s="502">
        <v>0.24599853753656159</v>
      </c>
      <c r="DC42" s="611">
        <f t="shared" si="15"/>
        <v>-3.3040840645650604E-3</v>
      </c>
    </row>
    <row r="43" spans="1:107" x14ac:dyDescent="0.25">
      <c r="A43" s="5" t="s">
        <v>80</v>
      </c>
      <c r="B43" s="583">
        <v>0.45374939932465774</v>
      </c>
      <c r="C43" s="583">
        <v>0.54534212729680764</v>
      </c>
      <c r="D43" s="584">
        <v>0.53563955931593965</v>
      </c>
      <c r="E43" s="584">
        <v>0.50839623579797732</v>
      </c>
      <c r="F43" s="585">
        <v>0.52959774351982936</v>
      </c>
      <c r="G43" s="586">
        <v>0.46299528079282681</v>
      </c>
      <c r="H43" s="560">
        <v>0.43671537598887694</v>
      </c>
      <c r="I43" s="560">
        <v>0.38469899847936662</v>
      </c>
      <c r="J43" s="574">
        <v>0.42823082454748335</v>
      </c>
      <c r="K43" s="560">
        <v>0.47863426492047317</v>
      </c>
      <c r="L43" s="586">
        <v>0.36116516717664543</v>
      </c>
      <c r="M43" s="560">
        <v>0.38306232398118406</v>
      </c>
      <c r="N43" s="560">
        <v>0.39903309737297465</v>
      </c>
      <c r="O43" s="574">
        <v>0.38089179507697779</v>
      </c>
      <c r="P43" s="560">
        <v>0.44569541061424028</v>
      </c>
      <c r="Q43" s="586">
        <v>0.45504108247448838</v>
      </c>
      <c r="R43" s="560">
        <v>0.49131062870326686</v>
      </c>
      <c r="S43" s="560">
        <v>0.55376090365205743</v>
      </c>
      <c r="T43" s="574">
        <v>0.50008519587648614</v>
      </c>
      <c r="U43" s="574">
        <v>0.45941651377728365</v>
      </c>
      <c r="V43" s="583">
        <v>0.60974703003721864</v>
      </c>
      <c r="W43" s="584">
        <v>0.6311216708718812</v>
      </c>
      <c r="X43" s="584">
        <v>0.5816272494433935</v>
      </c>
      <c r="Y43" s="585">
        <v>0.60697946284817073</v>
      </c>
      <c r="Z43" s="586">
        <v>0.50106842530127427</v>
      </c>
      <c r="AA43" s="560">
        <v>0.46166938413378644</v>
      </c>
      <c r="AB43" s="560">
        <v>0.42568554460012686</v>
      </c>
      <c r="AC43" s="574">
        <v>0.46279527478230131</v>
      </c>
      <c r="AD43" s="560">
        <v>0.53488736881523602</v>
      </c>
      <c r="AE43" s="586">
        <v>0.41692139991406785</v>
      </c>
      <c r="AF43" s="560">
        <v>0.38363000039060113</v>
      </c>
      <c r="AG43" s="560">
        <v>0.36736209421668686</v>
      </c>
      <c r="AH43" s="574">
        <v>0.38954300256462326</v>
      </c>
      <c r="AI43" s="560">
        <v>0.4860856108040813</v>
      </c>
      <c r="AJ43" s="586">
        <v>0.41023867397964325</v>
      </c>
      <c r="AK43" s="560">
        <v>0.45765987095122562</v>
      </c>
      <c r="AL43" s="560">
        <v>0.5004257644851422</v>
      </c>
      <c r="AM43" s="574">
        <v>0.45608009102858971</v>
      </c>
      <c r="AN43" s="574">
        <v>0.47764433777367077</v>
      </c>
      <c r="AO43" s="583">
        <v>0.51230646212310604</v>
      </c>
      <c r="AP43" s="584">
        <v>0.49871355034194098</v>
      </c>
      <c r="AQ43" s="584">
        <v>0.46308339601918558</v>
      </c>
      <c r="AR43" s="585">
        <v>0.49112294457761524</v>
      </c>
      <c r="AS43" s="586">
        <v>0.42304413259171336</v>
      </c>
      <c r="AT43" s="560">
        <v>0.39166334938391439</v>
      </c>
      <c r="AU43" s="560">
        <v>0.33953310682925314</v>
      </c>
      <c r="AV43" s="574">
        <v>0.38482172746383236</v>
      </c>
      <c r="AW43" s="560">
        <v>0.43767809593712192</v>
      </c>
      <c r="AX43" s="586">
        <v>0.32923848794967714</v>
      </c>
      <c r="AY43" s="560">
        <v>0.34706076548809767</v>
      </c>
      <c r="AZ43" s="560">
        <v>0.36058699294840468</v>
      </c>
      <c r="BA43" s="574">
        <v>0.34546615918503432</v>
      </c>
      <c r="BB43" s="560">
        <v>0.40660323343302679</v>
      </c>
      <c r="BC43" s="586">
        <v>0.40119641767245567</v>
      </c>
      <c r="BD43" s="560">
        <v>0.42987902615839335</v>
      </c>
      <c r="BE43" s="560">
        <v>0.47522215002713897</v>
      </c>
      <c r="BF43" s="574">
        <v>0.43549289547216552</v>
      </c>
      <c r="BG43" s="574">
        <v>0.41388496241458422</v>
      </c>
      <c r="BH43" s="574">
        <v>0.49674816362395713</v>
      </c>
      <c r="BI43" s="485">
        <v>0.48177550385902346</v>
      </c>
      <c r="BJ43" s="485">
        <v>0.43956747250358147</v>
      </c>
      <c r="BK43" s="485">
        <v>0.47239443142229282</v>
      </c>
      <c r="BL43" s="485">
        <v>0.40331486512043746</v>
      </c>
      <c r="BM43" s="502">
        <v>0.36930091165743145</v>
      </c>
      <c r="BN43" s="502">
        <v>0.34629207762858022</v>
      </c>
      <c r="BO43" s="502">
        <v>0.37292256132904994</v>
      </c>
      <c r="BP43" s="502">
        <v>0.42238693575611741</v>
      </c>
      <c r="BQ43" s="610">
        <v>-1.5291160181004515E-2</v>
      </c>
      <c r="BR43" s="136">
        <v>0.3761964321057758</v>
      </c>
      <c r="BS43" s="610">
        <v>4.6957944156098663E-2</v>
      </c>
      <c r="BT43" s="136">
        <v>0.37710701412869052</v>
      </c>
      <c r="BU43" s="610">
        <v>3.0046248640592854E-2</v>
      </c>
      <c r="BV43" s="136">
        <v>0.40582894028807676</v>
      </c>
      <c r="BW43" s="610">
        <f t="shared" si="0"/>
        <v>4.5241947339672073E-2</v>
      </c>
      <c r="BX43" s="136">
        <v>0.3861608203765251</v>
      </c>
      <c r="BY43" s="610">
        <f t="shared" si="1"/>
        <v>4.0694661191490789E-2</v>
      </c>
      <c r="BZ43" s="136">
        <v>0.41118132039053956</v>
      </c>
      <c r="CA43" s="610">
        <v>-8.0383150045101881E-3</v>
      </c>
      <c r="CB43" s="136">
        <v>0.47471867728300959</v>
      </c>
      <c r="CC43" s="610">
        <f t="shared" si="2"/>
        <v>7.3522259610553919E-2</v>
      </c>
      <c r="CD43" s="136">
        <v>0.51476988704235871</v>
      </c>
      <c r="CE43" s="610">
        <f t="shared" si="3"/>
        <v>8.4890860883965358E-2</v>
      </c>
      <c r="CF43" s="502">
        <v>0.55409139860573531</v>
      </c>
      <c r="CG43" s="610">
        <f t="shared" si="4"/>
        <v>7.886924857859634E-2</v>
      </c>
      <c r="CH43" s="502">
        <v>0.5145136711947057</v>
      </c>
      <c r="CI43" s="610">
        <f t="shared" si="5"/>
        <v>7.9020775722540182E-2</v>
      </c>
      <c r="CJ43" s="502">
        <v>0.43511431602424699</v>
      </c>
      <c r="CK43" s="610">
        <f t="shared" si="6"/>
        <v>2.1229353609662771E-2</v>
      </c>
      <c r="CL43" s="502">
        <v>0.5174995656348047</v>
      </c>
      <c r="CM43" s="610">
        <f t="shared" si="7"/>
        <v>2.0751402010847575E-2</v>
      </c>
      <c r="CN43" s="502">
        <v>0.50854063647003311</v>
      </c>
      <c r="CO43" s="610">
        <f t="shared" si="8"/>
        <v>2.6765132611009657E-2</v>
      </c>
      <c r="CP43" s="502">
        <v>0.45806278163320124</v>
      </c>
      <c r="CQ43" s="610">
        <f t="shared" si="9"/>
        <v>1.8495309129619775E-2</v>
      </c>
      <c r="CR43" s="502">
        <v>0.49422715576185405</v>
      </c>
      <c r="CS43" s="610">
        <f t="shared" si="10"/>
        <v>2.1832724339561238E-2</v>
      </c>
      <c r="CT43" s="502">
        <v>0.44035664973416583</v>
      </c>
      <c r="CU43" s="610">
        <f t="shared" si="11"/>
        <v>3.7041784613728368E-2</v>
      </c>
      <c r="CV43" s="502">
        <v>0.41226719952750557</v>
      </c>
      <c r="CW43" s="610">
        <f t="shared" si="12"/>
        <v>4.2966287870074116E-2</v>
      </c>
      <c r="CX43" s="502">
        <v>0.37891829608795913</v>
      </c>
      <c r="CY43" s="610">
        <f t="shared" si="13"/>
        <v>5.9957347589091881E-3</v>
      </c>
      <c r="CZ43" s="502">
        <v>0.41053331384633435</v>
      </c>
      <c r="DA43" s="610">
        <f t="shared" si="14"/>
        <v>3.7610752517284407E-2</v>
      </c>
      <c r="DB43" s="502">
        <v>0.45215526047782056</v>
      </c>
      <c r="DC43" s="610">
        <f t="shared" si="15"/>
        <v>2.9768324721703154E-2</v>
      </c>
    </row>
    <row r="44" spans="1:107" x14ac:dyDescent="0.25">
      <c r="A44" s="6" t="s">
        <v>44</v>
      </c>
      <c r="B44" s="135">
        <v>0.45736160034790174</v>
      </c>
      <c r="C44" s="135">
        <v>0.54968766001024061</v>
      </c>
      <c r="D44" s="62">
        <v>0.5399206349206348</v>
      </c>
      <c r="E44" s="62">
        <v>0.51247823860727082</v>
      </c>
      <c r="F44" s="140">
        <v>0.53383245149911818</v>
      </c>
      <c r="G44" s="136">
        <v>0.46672751322751321</v>
      </c>
      <c r="H44" s="502">
        <v>0.44020993343573994</v>
      </c>
      <c r="I44" s="502">
        <v>0.38775661375661374</v>
      </c>
      <c r="J44" s="139">
        <v>0.43165968951683242</v>
      </c>
      <c r="K44" s="502">
        <v>0.48246382530912918</v>
      </c>
      <c r="L44" s="136">
        <v>0.36408602150537633</v>
      </c>
      <c r="M44" s="502">
        <v>0.38602150537634411</v>
      </c>
      <c r="N44" s="502">
        <v>0.40220105820105823</v>
      </c>
      <c r="O44" s="139">
        <v>0.38390614216701174</v>
      </c>
      <c r="P44" s="502">
        <v>0.44925024710739003</v>
      </c>
      <c r="Q44" s="136">
        <v>0.45865079365079364</v>
      </c>
      <c r="R44" s="502">
        <v>0.49522751322751329</v>
      </c>
      <c r="S44" s="502">
        <v>0.55818740399385558</v>
      </c>
      <c r="T44" s="139">
        <v>0.50411749482401658</v>
      </c>
      <c r="U44" s="139">
        <v>0.46307979995651227</v>
      </c>
      <c r="V44" s="135">
        <v>0.61514055138522572</v>
      </c>
      <c r="W44" s="62">
        <v>0.6367141376900648</v>
      </c>
      <c r="X44" s="62">
        <v>0.5867794909943419</v>
      </c>
      <c r="Y44" s="140">
        <v>0.61235419018437887</v>
      </c>
      <c r="Z44" s="136">
        <v>0.50551187980433265</v>
      </c>
      <c r="AA44" s="502">
        <v>0.46578638894524471</v>
      </c>
      <c r="AB44" s="502">
        <v>0.42948113207547167</v>
      </c>
      <c r="AC44" s="139">
        <v>0.46691393861205188</v>
      </c>
      <c r="AD44" s="502">
        <v>0.53963406439821548</v>
      </c>
      <c r="AE44" s="136">
        <v>0.42066229345596357</v>
      </c>
      <c r="AF44" s="502">
        <v>0.38691643560785377</v>
      </c>
      <c r="AG44" s="502">
        <v>0.37055672024225489</v>
      </c>
      <c r="AH44" s="139">
        <v>0.39295263269832592</v>
      </c>
      <c r="AI44" s="502">
        <v>0.49038336470336202</v>
      </c>
      <c r="AJ44" s="136">
        <v>0.4131829629999727</v>
      </c>
      <c r="AK44" s="502">
        <v>0.46097147908257452</v>
      </c>
      <c r="AL44" s="502">
        <v>0.50408430307379715</v>
      </c>
      <c r="AM44" s="139">
        <v>0.45939597413874017</v>
      </c>
      <c r="AN44" s="139">
        <v>0.4816508361562859</v>
      </c>
      <c r="AO44" s="135">
        <v>0.51594819950763526</v>
      </c>
      <c r="AP44" s="62">
        <v>0.50228976411741821</v>
      </c>
      <c r="AQ44" s="62">
        <v>0.46641554476552111</v>
      </c>
      <c r="AR44" s="140">
        <v>0.49463766075283944</v>
      </c>
      <c r="AS44" s="136">
        <v>0.42610014002315461</v>
      </c>
      <c r="AT44" s="502">
        <v>0.3944893419391175</v>
      </c>
      <c r="AU44" s="502">
        <v>0.34205483202315301</v>
      </c>
      <c r="AV44" s="139">
        <v>0.38762322440425362</v>
      </c>
      <c r="AW44" s="502">
        <v>0.44083422335092831</v>
      </c>
      <c r="AX44" s="136">
        <v>0.3317254264284179</v>
      </c>
      <c r="AY44" s="502">
        <v>0.34960761848093685</v>
      </c>
      <c r="AZ44" s="502">
        <v>0.36322661456866612</v>
      </c>
      <c r="BA44" s="139">
        <v>0.348023074230978</v>
      </c>
      <c r="BB44" s="502">
        <v>0.40955743178104465</v>
      </c>
      <c r="BC44" s="136">
        <v>0.40413186274955115</v>
      </c>
      <c r="BD44" s="502">
        <v>0.4330157389154855</v>
      </c>
      <c r="BE44" s="502">
        <v>0.47870762968480796</v>
      </c>
      <c r="BF44" s="139">
        <v>0.4386793090535836</v>
      </c>
      <c r="BG44" s="139">
        <v>0.41689769092542606</v>
      </c>
      <c r="BH44" s="139">
        <v>0.50031370084235105</v>
      </c>
      <c r="BI44" s="546">
        <v>0.48523543726185525</v>
      </c>
      <c r="BJ44" s="546">
        <v>0.44274363166786707</v>
      </c>
      <c r="BK44" s="546">
        <v>0.47579299501276351</v>
      </c>
      <c r="BL44" s="546">
        <v>0.40623699902926091</v>
      </c>
      <c r="BM44" s="502">
        <v>0.37196755852393976</v>
      </c>
      <c r="BN44" s="502">
        <v>0.34881122975700712</v>
      </c>
      <c r="BO44" s="502">
        <v>0.3756312217343975</v>
      </c>
      <c r="BP44" s="502">
        <v>0.42543541839214855</v>
      </c>
      <c r="BQ44" s="611">
        <v>-1.5398804958779766E-2</v>
      </c>
      <c r="BR44" s="136">
        <v>0.37949813952838968</v>
      </c>
      <c r="BS44" s="611">
        <v>4.7772713099971775E-2</v>
      </c>
      <c r="BT44" s="136">
        <v>0.38025079279477403</v>
      </c>
      <c r="BU44" s="611">
        <v>3.0643174313837174E-2</v>
      </c>
      <c r="BV44" s="136">
        <v>0.40935983967249195</v>
      </c>
      <c r="BW44" s="611">
        <f t="shared" si="0"/>
        <v>4.6133225103825837E-2</v>
      </c>
      <c r="BX44" s="136">
        <v>0.38948926187166127</v>
      </c>
      <c r="BY44" s="611">
        <f t="shared" si="1"/>
        <v>4.1466187640683272E-2</v>
      </c>
      <c r="BZ44" s="136">
        <v>0.41431911786087566</v>
      </c>
      <c r="CA44" s="611">
        <v>-8.0383150045101881E-3</v>
      </c>
      <c r="CB44" s="136">
        <v>0.47883473566817281</v>
      </c>
      <c r="CC44" s="611">
        <f t="shared" si="2"/>
        <v>7.4702872918621654E-2</v>
      </c>
      <c r="CD44" s="136">
        <v>0.51924121715450244</v>
      </c>
      <c r="CE44" s="611">
        <f t="shared" si="3"/>
        <v>8.6225478239016939E-2</v>
      </c>
      <c r="CF44" s="502">
        <v>0.55888322835456483</v>
      </c>
      <c r="CG44" s="611">
        <f t="shared" si="4"/>
        <v>8.0175598669756876E-2</v>
      </c>
      <c r="CH44" s="502">
        <v>0.51898362390586894</v>
      </c>
      <c r="CI44" s="611">
        <f t="shared" si="5"/>
        <v>8.0304314852285341E-2</v>
      </c>
      <c r="CJ44" s="502">
        <v>0.43853966476669715</v>
      </c>
      <c r="CK44" s="611">
        <f t="shared" si="6"/>
        <v>2.1641973841271089E-2</v>
      </c>
      <c r="CL44" s="502">
        <v>0.52154994324947979</v>
      </c>
      <c r="CM44" s="611">
        <f t="shared" si="7"/>
        <v>2.1236242407128736E-2</v>
      </c>
      <c r="CN44" s="502">
        <v>0.5125241300807839</v>
      </c>
      <c r="CO44" s="611">
        <f t="shared" si="8"/>
        <v>2.728869281892865E-2</v>
      </c>
      <c r="CP44" s="502">
        <v>0.46164384681586912</v>
      </c>
      <c r="CQ44" s="611">
        <f t="shared" si="9"/>
        <v>1.8900215148002053E-2</v>
      </c>
      <c r="CR44" s="502">
        <v>0.49809486387636359</v>
      </c>
      <c r="CS44" s="611">
        <f t="shared" si="10"/>
        <v>2.2301868863600083E-2</v>
      </c>
      <c r="CT44" s="502">
        <v>0.44382165434479803</v>
      </c>
      <c r="CU44" s="611">
        <f t="shared" si="11"/>
        <v>3.7584655315537119E-2</v>
      </c>
      <c r="CV44" s="502">
        <v>0.41552158633457043</v>
      </c>
      <c r="CW44" s="611">
        <f t="shared" si="12"/>
        <v>4.3554027810630669E-2</v>
      </c>
      <c r="CX44" s="502">
        <v>0.38190065854000282</v>
      </c>
      <c r="CY44" s="611">
        <f t="shared" si="13"/>
        <v>6.2694368056053218E-3</v>
      </c>
      <c r="CZ44" s="502">
        <v>0.41376745673533749</v>
      </c>
      <c r="DA44" s="611">
        <f t="shared" si="14"/>
        <v>3.8136235000939989E-2</v>
      </c>
      <c r="DB44" s="502">
        <v>0.45570453976355507</v>
      </c>
      <c r="DC44" s="611">
        <f t="shared" si="15"/>
        <v>3.0269121371406527E-2</v>
      </c>
    </row>
    <row r="45" spans="1:107" x14ac:dyDescent="0.25">
      <c r="A45" s="58" t="s">
        <v>45</v>
      </c>
      <c r="B45" s="135">
        <v>0.30557686453576866</v>
      </c>
      <c r="C45" s="135">
        <v>0.32447580645161289</v>
      </c>
      <c r="D45" s="62">
        <v>0.31856150793650789</v>
      </c>
      <c r="E45" s="62">
        <v>0.27611111111111108</v>
      </c>
      <c r="F45" s="140">
        <v>0.30597685185185181</v>
      </c>
      <c r="G45" s="136">
        <v>0.25908796296296294</v>
      </c>
      <c r="H45" s="502">
        <v>0.19008064516129033</v>
      </c>
      <c r="I45" s="502">
        <v>0.33812500000000001</v>
      </c>
      <c r="J45" s="139">
        <v>0.26163614163614163</v>
      </c>
      <c r="K45" s="502">
        <v>0.2836840085942296</v>
      </c>
      <c r="L45" s="136">
        <v>0.35312275985663083</v>
      </c>
      <c r="M45" s="502">
        <v>0.40810035842293907</v>
      </c>
      <c r="N45" s="502">
        <v>0.39824999999999999</v>
      </c>
      <c r="O45" s="139">
        <v>0.38636322463768119</v>
      </c>
      <c r="P45" s="502">
        <v>0.31828652828652831</v>
      </c>
      <c r="Q45" s="136">
        <v>0.24827060931899642</v>
      </c>
      <c r="R45" s="502">
        <v>0.26167129629629632</v>
      </c>
      <c r="S45" s="502">
        <v>0.34679659498207888</v>
      </c>
      <c r="T45" s="139">
        <v>0.28583937198067627</v>
      </c>
      <c r="U45" s="139">
        <v>0.31010806697108068</v>
      </c>
      <c r="V45" s="135">
        <v>0.41346646185355862</v>
      </c>
      <c r="W45" s="62">
        <v>0.4399117405582923</v>
      </c>
      <c r="X45" s="62">
        <v>0.37949628776241678</v>
      </c>
      <c r="Y45" s="140">
        <v>0.4103218210361067</v>
      </c>
      <c r="Z45" s="136">
        <v>0.26065917107583775</v>
      </c>
      <c r="AA45" s="502">
        <v>0.25764848950332819</v>
      </c>
      <c r="AB45" s="502">
        <v>0.4056492504409171</v>
      </c>
      <c r="AC45" s="139">
        <v>0.30743248153962438</v>
      </c>
      <c r="AD45" s="502">
        <v>0.35887715128786557</v>
      </c>
      <c r="AE45" s="136">
        <v>0.39089968424645843</v>
      </c>
      <c r="AF45" s="502">
        <v>0.39695340501792115</v>
      </c>
      <c r="AG45" s="502">
        <v>0.27722111992945325</v>
      </c>
      <c r="AH45" s="139">
        <v>0.35587042788129747</v>
      </c>
      <c r="AI45" s="502">
        <v>0.35786759452361633</v>
      </c>
      <c r="AJ45" s="136">
        <v>0.14778012459464071</v>
      </c>
      <c r="AK45" s="502">
        <v>0.18504188712522046</v>
      </c>
      <c r="AL45" s="502">
        <v>0.25041602662570406</v>
      </c>
      <c r="AM45" s="139">
        <v>0.1945145358868185</v>
      </c>
      <c r="AN45" s="139">
        <v>0.3168061699482464</v>
      </c>
      <c r="AO45" s="135">
        <v>0.21911268987881891</v>
      </c>
      <c r="AP45" s="62">
        <v>0.24568334278155707</v>
      </c>
      <c r="AQ45" s="62">
        <v>0.15749274620242362</v>
      </c>
      <c r="AR45" s="140">
        <v>0.20615446796002351</v>
      </c>
      <c r="AS45" s="136">
        <v>0.13584656084656085</v>
      </c>
      <c r="AT45" s="502">
        <v>0.1498015873015873</v>
      </c>
      <c r="AU45" s="502">
        <v>0.13501984126984126</v>
      </c>
      <c r="AV45" s="139">
        <v>0.14032792604221175</v>
      </c>
      <c r="AW45" s="502">
        <v>0.17305935572510159</v>
      </c>
      <c r="AX45" s="136">
        <v>0.15674069807134322</v>
      </c>
      <c r="AY45" s="502">
        <v>0.19028417818740401</v>
      </c>
      <c r="AZ45" s="502">
        <v>0.13779761904761906</v>
      </c>
      <c r="BA45" s="139">
        <v>0.16186630147227973</v>
      </c>
      <c r="BB45" s="502">
        <v>0.16928733744209931</v>
      </c>
      <c r="BC45" s="136">
        <v>0.13872354497354497</v>
      </c>
      <c r="BD45" s="502">
        <v>0.13031856261022928</v>
      </c>
      <c r="BE45" s="502">
        <v>0.13128306878306878</v>
      </c>
      <c r="BF45" s="139">
        <v>0.13347567287784678</v>
      </c>
      <c r="BG45" s="139">
        <v>0.16026083568891789</v>
      </c>
      <c r="BH45" s="139">
        <v>0.1916202636968766</v>
      </c>
      <c r="BI45" s="546">
        <v>0.18406320861678005</v>
      </c>
      <c r="BJ45" s="546">
        <v>0.18635592677931387</v>
      </c>
      <c r="BK45" s="546">
        <v>0.18745590828924164</v>
      </c>
      <c r="BL45" s="546">
        <v>0.18478009259259259</v>
      </c>
      <c r="BM45" s="502">
        <v>0.22459037378392216</v>
      </c>
      <c r="BN45" s="502">
        <v>6.5186838624338619E-2</v>
      </c>
      <c r="BO45" s="502">
        <v>0.15891548927263213</v>
      </c>
      <c r="BP45" s="502">
        <v>0.17310685784442689</v>
      </c>
      <c r="BQ45" s="611">
        <v>4.7502119325304459E-5</v>
      </c>
      <c r="BR45" s="136">
        <v>0</v>
      </c>
      <c r="BS45" s="611">
        <v>-0.15674069807134322</v>
      </c>
      <c r="BT45" s="136">
        <v>0</v>
      </c>
      <c r="BU45" s="611">
        <v>-0.19028417818740401</v>
      </c>
      <c r="BV45" s="136">
        <v>0</v>
      </c>
      <c r="BW45" s="611">
        <f t="shared" si="0"/>
        <v>-0.13779761904761906</v>
      </c>
      <c r="BX45" s="136">
        <v>0</v>
      </c>
      <c r="BY45" s="611">
        <f t="shared" si="1"/>
        <v>-0.16186630147227973</v>
      </c>
      <c r="BZ45" s="136">
        <v>0.13772457701029128</v>
      </c>
      <c r="CA45" s="611">
        <v>-8.0383150045101881E-3</v>
      </c>
      <c r="CB45" s="136">
        <v>0.24521569380440347</v>
      </c>
      <c r="CC45" s="611">
        <f t="shared" si="2"/>
        <v>0.1064921488308585</v>
      </c>
      <c r="CD45" s="136">
        <v>0.36792328042328043</v>
      </c>
      <c r="CE45" s="611">
        <f t="shared" si="3"/>
        <v>0.23760471781305115</v>
      </c>
      <c r="CF45" s="502">
        <v>0.36888760880696364</v>
      </c>
      <c r="CG45" s="611">
        <f t="shared" si="4"/>
        <v>0.23760454002389486</v>
      </c>
      <c r="CH45" s="502">
        <v>0.32690109558316083</v>
      </c>
      <c r="CI45" s="611">
        <f t="shared" si="5"/>
        <v>0.19342542270531404</v>
      </c>
      <c r="CJ45" s="502">
        <v>0.16938736681887367</v>
      </c>
      <c r="CK45" s="611">
        <f t="shared" si="6"/>
        <v>9.1265311299557894E-3</v>
      </c>
      <c r="CL45" s="502">
        <v>0.37123975934459807</v>
      </c>
      <c r="CM45" s="611">
        <f t="shared" si="7"/>
        <v>0.17961949564772148</v>
      </c>
      <c r="CN45" s="502">
        <v>0.35708971088435376</v>
      </c>
      <c r="CO45" s="611">
        <f t="shared" si="8"/>
        <v>0.17302650226757371</v>
      </c>
      <c r="CP45" s="502">
        <v>0.36813556067588327</v>
      </c>
      <c r="CQ45" s="611">
        <f t="shared" si="9"/>
        <v>0.1817796338965694</v>
      </c>
      <c r="CR45" s="502">
        <v>0.3657682980599648</v>
      </c>
      <c r="CS45" s="611">
        <f t="shared" si="10"/>
        <v>0.17831238977072317</v>
      </c>
      <c r="CT45" s="502">
        <v>0.11808862433862434</v>
      </c>
      <c r="CU45" s="611">
        <f t="shared" si="11"/>
        <v>-6.6691468253968253E-2</v>
      </c>
      <c r="CV45" s="502">
        <v>0.11096710189452125</v>
      </c>
      <c r="CW45" s="611">
        <f t="shared" si="12"/>
        <v>-0.11362327188940091</v>
      </c>
      <c r="CX45" s="502">
        <v>0</v>
      </c>
      <c r="CY45" s="611">
        <f t="shared" si="13"/>
        <v>-0.15891548927263213</v>
      </c>
      <c r="CZ45" s="502">
        <v>7.6732295482295487E-2</v>
      </c>
      <c r="DA45" s="611">
        <f t="shared" si="14"/>
        <v>-8.2183193790336645E-2</v>
      </c>
      <c r="DB45" s="502">
        <v>0.22045185477505919</v>
      </c>
      <c r="DC45" s="611">
        <f t="shared" si="15"/>
        <v>4.7344996930632294E-2</v>
      </c>
    </row>
    <row r="46" spans="1:107" x14ac:dyDescent="0.25">
      <c r="A46" s="58" t="s">
        <v>46</v>
      </c>
      <c r="B46" s="135">
        <v>0.65974124809741252</v>
      </c>
      <c r="C46" s="135">
        <v>0.84997013142174438</v>
      </c>
      <c r="D46" s="62">
        <v>0.83506613756613757</v>
      </c>
      <c r="E46" s="62">
        <v>0.82763440860215054</v>
      </c>
      <c r="F46" s="140">
        <v>0.8376399176954733</v>
      </c>
      <c r="G46" s="136">
        <v>0.74358024691358027</v>
      </c>
      <c r="H46" s="502">
        <v>0.77371565113500607</v>
      </c>
      <c r="I46" s="502">
        <v>0.45393209876543211</v>
      </c>
      <c r="J46" s="139">
        <v>0.65835775335775348</v>
      </c>
      <c r="K46" s="502">
        <v>0.74750358092899538</v>
      </c>
      <c r="L46" s="136">
        <v>0.37870370370370371</v>
      </c>
      <c r="M46" s="502">
        <v>0.35658303464755076</v>
      </c>
      <c r="N46" s="502">
        <v>0.40746913580246913</v>
      </c>
      <c r="O46" s="139">
        <v>0.38063003220611918</v>
      </c>
      <c r="P46" s="502">
        <v>0.62386853886853899</v>
      </c>
      <c r="Q46" s="136">
        <v>0.73915770609318998</v>
      </c>
      <c r="R46" s="502">
        <v>0.80663580246913591</v>
      </c>
      <c r="S46" s="502">
        <v>0.84004181600955796</v>
      </c>
      <c r="T46" s="139">
        <v>0.79515499194847017</v>
      </c>
      <c r="U46" s="139">
        <v>0.66704211060375451</v>
      </c>
      <c r="V46" s="135">
        <v>0.84101553166069298</v>
      </c>
      <c r="W46" s="62">
        <v>0.8571328224776501</v>
      </c>
      <c r="X46" s="62">
        <v>0.81893667861409802</v>
      </c>
      <c r="Y46" s="140">
        <v>0.8386304436304437</v>
      </c>
      <c r="Z46" s="136">
        <v>0.77974691358024695</v>
      </c>
      <c r="AA46" s="502">
        <v>0.69890083632019118</v>
      </c>
      <c r="AB46" s="502">
        <v>0.45617283950617282</v>
      </c>
      <c r="AC46" s="139">
        <v>0.64553317053317061</v>
      </c>
      <c r="AD46" s="502">
        <v>0.74208180708180715</v>
      </c>
      <c r="AE46" s="136">
        <v>0.45399641577060934</v>
      </c>
      <c r="AF46" s="502">
        <v>0.37567502986857826</v>
      </c>
      <c r="AG46" s="502">
        <v>0.47509259259259257</v>
      </c>
      <c r="AH46" s="139">
        <v>0.43448470209339773</v>
      </c>
      <c r="AI46" s="502">
        <v>0.63880102730467703</v>
      </c>
      <c r="AJ46" s="136">
        <v>0.62472621729572075</v>
      </c>
      <c r="AK46" s="502">
        <v>0.68090523785425106</v>
      </c>
      <c r="AL46" s="502">
        <v>0.70627435135605765</v>
      </c>
      <c r="AM46" s="139">
        <v>0.67052363873731158</v>
      </c>
      <c r="AN46" s="139">
        <v>0.64929624510913275</v>
      </c>
      <c r="AO46" s="135">
        <v>0.752545328892952</v>
      </c>
      <c r="AP46" s="62">
        <v>0.70682170420040491</v>
      </c>
      <c r="AQ46" s="62">
        <v>0.712647026413739</v>
      </c>
      <c r="AR46" s="140">
        <v>0.72457745257909734</v>
      </c>
      <c r="AS46" s="136">
        <v>0.65745104447818259</v>
      </c>
      <c r="AT46" s="502">
        <v>0.58952133260415307</v>
      </c>
      <c r="AU46" s="502">
        <v>0.50705425539391391</v>
      </c>
      <c r="AV46" s="139">
        <v>0.58472528399361778</v>
      </c>
      <c r="AW46" s="502">
        <v>0.65426363813756527</v>
      </c>
      <c r="AX46" s="136">
        <v>0.47119958997213884</v>
      </c>
      <c r="AY46" s="502">
        <v>0.47659872094162209</v>
      </c>
      <c r="AZ46" s="502">
        <v>0.54290812668690958</v>
      </c>
      <c r="BA46" s="139">
        <v>0.49640208085797694</v>
      </c>
      <c r="BB46" s="502">
        <v>0.60106556888294949</v>
      </c>
      <c r="BC46" s="136">
        <v>0.61567948445866538</v>
      </c>
      <c r="BD46" s="502">
        <v>0.67428499634502925</v>
      </c>
      <c r="BE46" s="502">
        <v>0.75562750995820827</v>
      </c>
      <c r="BF46" s="139">
        <v>0.68194637736167352</v>
      </c>
      <c r="BG46" s="139">
        <v>0.62145173214757954</v>
      </c>
      <c r="BH46" s="139">
        <v>0.62714919644115696</v>
      </c>
      <c r="BI46" s="546">
        <v>0.60898063001369596</v>
      </c>
      <c r="BJ46" s="546">
        <v>0.54808782659370581</v>
      </c>
      <c r="BK46" s="546">
        <v>0.59426450393849151</v>
      </c>
      <c r="BL46" s="546">
        <v>0.49722887997565168</v>
      </c>
      <c r="BM46" s="502">
        <v>0.43252167473486453</v>
      </c>
      <c r="BN46" s="502">
        <v>0.46534639339985656</v>
      </c>
      <c r="BO46" s="502">
        <v>0.46467505624226424</v>
      </c>
      <c r="BP46" s="502">
        <v>0.52911179819066445</v>
      </c>
      <c r="BQ46" s="611">
        <v>-0.12515183994690082</v>
      </c>
      <c r="BR46" s="136">
        <v>0.45746195218830149</v>
      </c>
      <c r="BS46" s="611">
        <v>-1.3737637783837353E-2</v>
      </c>
      <c r="BT46" s="136">
        <v>0.45836922997624785</v>
      </c>
      <c r="BU46" s="611">
        <v>-1.822949096537424E-2</v>
      </c>
      <c r="BV46" s="136">
        <v>0.49345841757429521</v>
      </c>
      <c r="BW46" s="611">
        <f t="shared" si="0"/>
        <v>-4.9449709112614371E-2</v>
      </c>
      <c r="BX46" s="136">
        <v>0.46950564319923788</v>
      </c>
      <c r="BY46" s="611">
        <f t="shared" si="1"/>
        <v>-2.6896437658739059E-2</v>
      </c>
      <c r="BZ46" s="136">
        <v>0.50902474229611794</v>
      </c>
      <c r="CA46" s="611">
        <v>-8.0383150045101881E-3</v>
      </c>
      <c r="CB46" s="136">
        <v>0.52682925610584808</v>
      </c>
      <c r="CC46" s="611">
        <f t="shared" si="2"/>
        <v>-8.8850228352817306E-2</v>
      </c>
      <c r="CD46" s="136">
        <v>0.55032786038826931</v>
      </c>
      <c r="CE46" s="611">
        <f t="shared" si="3"/>
        <v>-0.12395713595675995</v>
      </c>
      <c r="CF46" s="502">
        <v>0.59791578568678572</v>
      </c>
      <c r="CG46" s="611">
        <f t="shared" si="4"/>
        <v>-0.15771172427142255</v>
      </c>
      <c r="CH46" s="502">
        <v>0.55844491420891007</v>
      </c>
      <c r="CI46" s="611">
        <f t="shared" si="5"/>
        <v>-0.12350146315276345</v>
      </c>
      <c r="CJ46" s="502">
        <v>0.52148133357276683</v>
      </c>
      <c r="CK46" s="611">
        <f t="shared" si="6"/>
        <v>-9.9970398574812713E-2</v>
      </c>
      <c r="CL46" s="502">
        <v>0.54928488624220906</v>
      </c>
      <c r="CM46" s="611">
        <f t="shared" si="7"/>
        <v>-7.7864310198947906E-2</v>
      </c>
      <c r="CN46" s="502">
        <v>0.54120458701009611</v>
      </c>
      <c r="CO46" s="611">
        <f t="shared" si="8"/>
        <v>-6.7776043003599851E-2</v>
      </c>
      <c r="CP46" s="502">
        <v>0.47889781403263126</v>
      </c>
      <c r="CQ46" s="611">
        <f t="shared" si="9"/>
        <v>-6.9190012561074543E-2</v>
      </c>
      <c r="CR46" s="502">
        <v>0.522510765668184</v>
      </c>
      <c r="CS46" s="611">
        <f t="shared" si="10"/>
        <v>-7.175373827030751E-2</v>
      </c>
      <c r="CT46" s="502">
        <v>0.50392527995001413</v>
      </c>
      <c r="CU46" s="611">
        <f t="shared" si="11"/>
        <v>6.6963999743624436E-3</v>
      </c>
      <c r="CV46" s="502">
        <v>0.47171738787433876</v>
      </c>
      <c r="CW46" s="611">
        <f t="shared" si="12"/>
        <v>3.9195713139474231E-2</v>
      </c>
      <c r="CX46" s="502">
        <v>0.45236822579542907</v>
      </c>
      <c r="CY46" s="611">
        <f t="shared" si="13"/>
        <v>-1.2306830446835171E-2</v>
      </c>
      <c r="CZ46" s="502">
        <v>0.47595652963151436</v>
      </c>
      <c r="DA46" s="611">
        <f t="shared" si="14"/>
        <v>1.1281473389250118E-2</v>
      </c>
      <c r="DB46" s="502">
        <v>0.4991129079628206</v>
      </c>
      <c r="DC46" s="611">
        <f t="shared" si="15"/>
        <v>-2.9998890227843855E-2</v>
      </c>
    </row>
    <row r="47" spans="1:107" x14ac:dyDescent="0.25">
      <c r="A47" s="58" t="s">
        <v>112</v>
      </c>
      <c r="B47" s="135">
        <v>0.65974124809741252</v>
      </c>
      <c r="C47" s="135">
        <v>0.84997013142174438</v>
      </c>
      <c r="D47" s="62">
        <v>0.83506613756613757</v>
      </c>
      <c r="E47" s="62">
        <v>0.82763440860215054</v>
      </c>
      <c r="F47" s="140">
        <v>0.8376399176954733</v>
      </c>
      <c r="G47" s="136">
        <v>0.74358024691358027</v>
      </c>
      <c r="H47" s="502">
        <v>0.77371565113500607</v>
      </c>
      <c r="I47" s="502">
        <v>0.45393209876543211</v>
      </c>
      <c r="J47" s="139">
        <v>0.65835775335775348</v>
      </c>
      <c r="K47" s="502">
        <v>0.74750358092899538</v>
      </c>
      <c r="L47" s="136">
        <v>0.37870370370370371</v>
      </c>
      <c r="M47" s="502">
        <v>0.35658303464755076</v>
      </c>
      <c r="N47" s="502">
        <v>0.40746913580246913</v>
      </c>
      <c r="O47" s="139">
        <v>0.38063003220611918</v>
      </c>
      <c r="P47" s="502">
        <v>0.62386853886853899</v>
      </c>
      <c r="Q47" s="136">
        <v>0.73915770609318998</v>
      </c>
      <c r="R47" s="502">
        <v>0.80663580246913591</v>
      </c>
      <c r="S47" s="502">
        <v>0.84004181600955796</v>
      </c>
      <c r="T47" s="139">
        <v>0.79515499194847017</v>
      </c>
      <c r="U47" s="139">
        <v>0.66704211060375451</v>
      </c>
      <c r="V47" s="135">
        <v>0.84101553166069298</v>
      </c>
      <c r="W47" s="62">
        <v>0.8571328224776501</v>
      </c>
      <c r="X47" s="62">
        <v>0.81893667861409802</v>
      </c>
      <c r="Y47" s="140">
        <v>0.8386304436304437</v>
      </c>
      <c r="Z47" s="136">
        <v>0.77974691358024695</v>
      </c>
      <c r="AA47" s="502">
        <v>0.69890083632019118</v>
      </c>
      <c r="AB47" s="502">
        <v>0.45617283950617282</v>
      </c>
      <c r="AC47" s="139">
        <v>0.64553317053317061</v>
      </c>
      <c r="AD47" s="502">
        <v>0.74208180708180715</v>
      </c>
      <c r="AE47" s="136">
        <v>0.45399641577060934</v>
      </c>
      <c r="AF47" s="502">
        <v>0.37567502986857826</v>
      </c>
      <c r="AG47" s="502">
        <v>0.47509259259259257</v>
      </c>
      <c r="AH47" s="139">
        <v>0.43448470209339773</v>
      </c>
      <c r="AI47" s="502">
        <v>0.63880102730467703</v>
      </c>
      <c r="AJ47" s="136">
        <v>0.63571087216248512</v>
      </c>
      <c r="AK47" s="136">
        <v>0.72356790123456793</v>
      </c>
      <c r="AL47" s="136">
        <v>0.80339307048984465</v>
      </c>
      <c r="AM47" s="139">
        <v>0.72086151368760065</v>
      </c>
      <c r="AN47" s="139">
        <v>0.65942825339000199</v>
      </c>
      <c r="AO47" s="135">
        <v>0.79452807646356038</v>
      </c>
      <c r="AP47" s="62">
        <v>0.78306216931216932</v>
      </c>
      <c r="AQ47" s="62">
        <v>0.77201314217443262</v>
      </c>
      <c r="AR47" s="140">
        <v>0.78320576131687258</v>
      </c>
      <c r="AS47" s="136">
        <v>0.74431481481481476</v>
      </c>
      <c r="AT47" s="502">
        <v>0.5617025089605735</v>
      </c>
      <c r="AU47" s="502">
        <v>0.4205061728395062</v>
      </c>
      <c r="AV47" s="139">
        <v>0.57535612535612535</v>
      </c>
      <c r="AW47" s="502">
        <v>0.67870677307141392</v>
      </c>
      <c r="AX47" s="136">
        <v>0.37557347670250896</v>
      </c>
      <c r="AY47" s="502">
        <v>0.35163082437275983</v>
      </c>
      <c r="AZ47" s="502">
        <v>0.34971604938271605</v>
      </c>
      <c r="BA47" s="139">
        <v>0.3590740740740741</v>
      </c>
      <c r="BB47" s="502">
        <v>0.57099172432505774</v>
      </c>
      <c r="BC47" s="136">
        <v>0.47566308243727601</v>
      </c>
      <c r="BD47" s="136">
        <v>0.5563086419753086</v>
      </c>
      <c r="BE47" s="136">
        <v>0.64292712066905611</v>
      </c>
      <c r="BF47" s="139">
        <v>0.55832125603864735</v>
      </c>
      <c r="BG47" s="139">
        <v>0.56779807204464738</v>
      </c>
      <c r="BH47" s="139">
        <v>0.57261051373954597</v>
      </c>
      <c r="BI47" s="546">
        <v>0.5638359788359788</v>
      </c>
      <c r="BJ47" s="546">
        <v>0.50571087216248511</v>
      </c>
      <c r="BK47" s="546">
        <v>0.54683744855967087</v>
      </c>
      <c r="BL47" s="546">
        <v>0.45068518518518519</v>
      </c>
      <c r="BM47" s="502">
        <v>0.34414575866188768</v>
      </c>
      <c r="BN47" s="502">
        <v>0.34390740740740738</v>
      </c>
      <c r="BO47" s="502">
        <v>0.37919006919006915</v>
      </c>
      <c r="BP47" s="502">
        <v>0.46255064456721917</v>
      </c>
      <c r="BQ47" s="611">
        <v>-0.21615612850419474</v>
      </c>
      <c r="BR47" s="136">
        <v>0.30566905615292711</v>
      </c>
      <c r="BS47" s="611">
        <v>-6.9904420549581847E-2</v>
      </c>
      <c r="BT47" s="136">
        <v>0.25028673835125448</v>
      </c>
      <c r="BU47" s="611">
        <v>-0.10134408602150535</v>
      </c>
      <c r="BV47" s="136">
        <v>0.23767283950617285</v>
      </c>
      <c r="BW47" s="611">
        <f t="shared" si="0"/>
        <v>-0.1120432098765432</v>
      </c>
      <c r="BX47" s="136">
        <v>0.26483494363929144</v>
      </c>
      <c r="BY47" s="611">
        <f t="shared" si="1"/>
        <v>-9.4239130434782659E-2</v>
      </c>
      <c r="BZ47" s="136">
        <v>0.39592117758784418</v>
      </c>
      <c r="CA47" s="611">
        <v>-8.0383150045101881E-3</v>
      </c>
      <c r="CB47" s="136">
        <v>0.37396654719235367</v>
      </c>
      <c r="CC47" s="611">
        <f t="shared" si="2"/>
        <v>-0.10169653524492234</v>
      </c>
      <c r="CD47" s="136">
        <v>0.5314444444444445</v>
      </c>
      <c r="CE47" s="611">
        <f t="shared" si="3"/>
        <v>-2.4864197530864107E-2</v>
      </c>
      <c r="CF47" s="136">
        <v>0.53772401433691752</v>
      </c>
      <c r="CG47" s="611">
        <f t="shared" si="4"/>
        <v>-0.10520310633213859</v>
      </c>
      <c r="CH47" s="136">
        <v>0.48049718196457325</v>
      </c>
      <c r="CI47" s="611">
        <f t="shared" si="5"/>
        <v>-7.7824074074074101E-2</v>
      </c>
      <c r="CJ47" s="136">
        <v>0.4172389649923896</v>
      </c>
      <c r="CK47" s="611">
        <f t="shared" si="6"/>
        <v>-0.15055910705225778</v>
      </c>
      <c r="CL47" s="136">
        <v>0.54162485065710875</v>
      </c>
      <c r="CM47" s="611">
        <f t="shared" si="7"/>
        <v>-3.098566308243722E-2</v>
      </c>
      <c r="CN47" s="136">
        <v>0.51521164021164023</v>
      </c>
      <c r="CO47" s="611">
        <f t="shared" si="8"/>
        <v>-4.862433862433857E-2</v>
      </c>
      <c r="CP47" s="136">
        <v>0.47397849462365593</v>
      </c>
      <c r="CQ47" s="611">
        <f t="shared" si="9"/>
        <v>-3.1732377538829182E-2</v>
      </c>
      <c r="CR47" s="136">
        <v>0.51010699588477371</v>
      </c>
      <c r="CS47" s="611">
        <f t="shared" si="10"/>
        <v>-3.6730452674897163E-2</v>
      </c>
      <c r="CT47" s="136">
        <v>0.47786419753086418</v>
      </c>
      <c r="CU47" s="611">
        <f t="shared" si="11"/>
        <v>2.7179012345678988E-2</v>
      </c>
      <c r="CV47" s="136">
        <v>0.45107526881720428</v>
      </c>
      <c r="CW47" s="611">
        <f t="shared" si="12"/>
        <v>0.1069295101553166</v>
      </c>
      <c r="CX47" s="136">
        <v>0.32429012345679015</v>
      </c>
      <c r="CY47" s="611">
        <f t="shared" si="13"/>
        <v>-5.4899945733278999E-2</v>
      </c>
      <c r="CZ47" s="136">
        <v>0.41810948310948309</v>
      </c>
      <c r="DA47" s="611">
        <f t="shared" si="14"/>
        <v>3.8919413919413948E-2</v>
      </c>
      <c r="DB47" s="136">
        <v>0.46385410272150601</v>
      </c>
      <c r="DC47" s="611">
        <f t="shared" si="15"/>
        <v>1.3034581542868406E-3</v>
      </c>
    </row>
    <row r="48" spans="1:107" x14ac:dyDescent="0.25">
      <c r="A48" s="58" t="s">
        <v>111</v>
      </c>
      <c r="B48" s="135">
        <v>0</v>
      </c>
      <c r="C48" s="135">
        <v>0</v>
      </c>
      <c r="D48" s="62"/>
      <c r="E48" s="62"/>
      <c r="F48" s="140"/>
      <c r="G48" s="136"/>
      <c r="H48" s="502"/>
      <c r="I48" s="502"/>
      <c r="J48" s="139"/>
      <c r="K48" s="502"/>
      <c r="L48" s="136"/>
      <c r="M48" s="502"/>
      <c r="N48" s="502"/>
      <c r="O48" s="139"/>
      <c r="P48" s="502"/>
      <c r="Q48" s="136"/>
      <c r="R48" s="502"/>
      <c r="S48" s="502"/>
      <c r="T48" s="139"/>
      <c r="U48" s="139"/>
      <c r="V48" s="135"/>
      <c r="W48" s="62"/>
      <c r="X48" s="62"/>
      <c r="Y48" s="140"/>
      <c r="Z48" s="136"/>
      <c r="AA48" s="502"/>
      <c r="AB48" s="502"/>
      <c r="AC48" s="139"/>
      <c r="AD48" s="502"/>
      <c r="AE48" s="136"/>
      <c r="AF48" s="502"/>
      <c r="AG48" s="502"/>
      <c r="AH48" s="139"/>
      <c r="AI48" s="502"/>
      <c r="AJ48" s="136">
        <v>0.59761402614804637</v>
      </c>
      <c r="AK48" s="136">
        <v>0.57560577251231038</v>
      </c>
      <c r="AL48" s="136">
        <v>0.46656711347648228</v>
      </c>
      <c r="AM48" s="139">
        <v>0.5462803098231489</v>
      </c>
      <c r="AN48" s="139">
        <v>0.54926544812819345</v>
      </c>
      <c r="AO48" s="135">
        <v>0.64892402345869482</v>
      </c>
      <c r="AP48" s="62">
        <v>0.51864591821809891</v>
      </c>
      <c r="AQ48" s="62">
        <v>0.56612030366082078</v>
      </c>
      <c r="AR48" s="140">
        <v>0.57987177612013052</v>
      </c>
      <c r="AS48" s="136">
        <v>0.44305494612646862</v>
      </c>
      <c r="AT48" s="502">
        <v>0.65818341377797274</v>
      </c>
      <c r="AU48" s="502">
        <v>0.72057748538011701</v>
      </c>
      <c r="AV48" s="139">
        <v>0.60784674524072013</v>
      </c>
      <c r="AW48" s="502">
        <v>0.59393780237760974</v>
      </c>
      <c r="AX48" s="136">
        <v>0.70722279626510398</v>
      </c>
      <c r="AY48" s="502">
        <v>0.58036325119015597</v>
      </c>
      <c r="AZ48" s="502">
        <v>0.54562186144020275</v>
      </c>
      <c r="BA48" s="139">
        <v>0.61178068819912113</v>
      </c>
      <c r="BB48" s="502">
        <v>0.59995033729920633</v>
      </c>
      <c r="BC48" s="136">
        <v>0.46195216256894406</v>
      </c>
      <c r="BD48" s="136">
        <v>0.26747842621032614</v>
      </c>
      <c r="BE48" s="136">
        <v>0.43088602339264054</v>
      </c>
      <c r="BF48" s="139">
        <v>0.38806887555564029</v>
      </c>
      <c r="BG48" s="139">
        <v>0.54654649164503288</v>
      </c>
      <c r="BH48" s="139">
        <v>0.57194428324062141</v>
      </c>
      <c r="BI48" s="546">
        <v>0.50707220689943378</v>
      </c>
      <c r="BJ48" s="546">
        <v>0.40753112806503505</v>
      </c>
      <c r="BK48" s="546">
        <v>0.49513066159621666</v>
      </c>
      <c r="BL48" s="546">
        <v>0.38873957876261511</v>
      </c>
      <c r="BM48" s="135">
        <v>0.37768876181309474</v>
      </c>
      <c r="BN48" s="135">
        <v>0.54857759251133531</v>
      </c>
      <c r="BO48" s="135">
        <v>0.43766886543323574</v>
      </c>
      <c r="BP48" s="135">
        <v>0.46624102927118216</v>
      </c>
      <c r="BQ48" s="611">
        <v>-0.12769677310642757</v>
      </c>
      <c r="BR48" s="135">
        <v>0.66800308567707956</v>
      </c>
      <c r="BS48" s="611">
        <v>-3.9219710588024426E-2</v>
      </c>
      <c r="BT48" s="135">
        <v>0.69573702387861103</v>
      </c>
      <c r="BU48" s="611">
        <v>0.11537377268845506</v>
      </c>
      <c r="BV48" s="135">
        <v>0.65275949490517271</v>
      </c>
      <c r="BW48" s="611">
        <f t="shared" si="0"/>
        <v>0.10713763346496996</v>
      </c>
      <c r="BX48" s="135">
        <v>0.67237748090632166</v>
      </c>
      <c r="BY48" s="611">
        <f t="shared" si="1"/>
        <v>6.0596792707200531E-2</v>
      </c>
      <c r="BZ48" s="135">
        <v>0.53570825839364655</v>
      </c>
      <c r="CA48" s="611">
        <v>-8.0383150045101881E-3</v>
      </c>
      <c r="CB48" s="135">
        <v>0.47856893468650175</v>
      </c>
      <c r="CC48" s="611">
        <f t="shared" si="2"/>
        <v>1.6616772117557688E-2</v>
      </c>
      <c r="CD48" s="135">
        <v>0.33076763687777283</v>
      </c>
      <c r="CE48" s="611">
        <f t="shared" si="3"/>
        <v>6.3289210667446694E-2</v>
      </c>
      <c r="CF48" s="135">
        <v>0.39193170934242988</v>
      </c>
      <c r="CG48" s="611">
        <f t="shared" si="4"/>
        <v>-3.8954314050210659E-2</v>
      </c>
      <c r="CH48" s="135">
        <v>0.40117988120902248</v>
      </c>
      <c r="CI48" s="611">
        <f t="shared" si="5"/>
        <v>1.3111005653382191E-2</v>
      </c>
      <c r="CJ48" s="135">
        <v>0.50179973592519356</v>
      </c>
      <c r="CK48" s="611">
        <f t="shared" si="6"/>
        <v>-4.4746755719839326E-2</v>
      </c>
      <c r="CL48" s="135">
        <v>0.42722944887165182</v>
      </c>
      <c r="CM48" s="611">
        <f t="shared" si="7"/>
        <v>-0.14471483436896959</v>
      </c>
      <c r="CN48" s="135">
        <v>0.50370946425959584</v>
      </c>
      <c r="CO48" s="611">
        <f t="shared" si="8"/>
        <v>-3.3627426398379345E-3</v>
      </c>
      <c r="CP48" s="135">
        <v>0.33025650280494651</v>
      </c>
      <c r="CQ48" s="611">
        <f t="shared" si="9"/>
        <v>-7.7274625260088547E-2</v>
      </c>
      <c r="CR48" s="135">
        <v>0.41755832979917878</v>
      </c>
      <c r="CS48" s="611">
        <f t="shared" si="10"/>
        <v>-7.7572331797037875E-2</v>
      </c>
      <c r="CT48" s="135">
        <v>0.40723575154794983</v>
      </c>
      <c r="CU48" s="611">
        <f t="shared" si="11"/>
        <v>1.8496172785334719E-2</v>
      </c>
      <c r="CV48" s="135">
        <v>0.34653415712418667</v>
      </c>
      <c r="CW48" s="611">
        <f t="shared" si="12"/>
        <v>-3.1154604688908072E-2</v>
      </c>
      <c r="CX48" s="135">
        <v>0.70165094339622625</v>
      </c>
      <c r="CY48" s="611">
        <f t="shared" si="13"/>
        <v>0.2639820779629905</v>
      </c>
      <c r="CZ48" s="135">
        <v>0.48361713977115467</v>
      </c>
      <c r="DA48" s="611">
        <f t="shared" si="14"/>
        <v>4.5948274337918926E-2</v>
      </c>
      <c r="DB48" s="135">
        <v>0.45080159790286356</v>
      </c>
      <c r="DC48" s="611">
        <f t="shared" si="15"/>
        <v>-1.5439431368318601E-2</v>
      </c>
    </row>
    <row r="49" spans="1:107" x14ac:dyDescent="0.25">
      <c r="A49" s="58" t="s">
        <v>245</v>
      </c>
      <c r="AO49" s="493">
        <v>0</v>
      </c>
      <c r="AP49" s="493">
        <v>0</v>
      </c>
      <c r="AQ49" s="493">
        <v>0</v>
      </c>
      <c r="AR49" s="493">
        <v>0</v>
      </c>
      <c r="AS49" s="493">
        <v>0</v>
      </c>
      <c r="AT49" s="493">
        <v>0</v>
      </c>
      <c r="AU49" s="493">
        <v>0</v>
      </c>
      <c r="AV49" s="493">
        <v>0</v>
      </c>
      <c r="AW49" s="493">
        <v>0</v>
      </c>
      <c r="AX49" s="493">
        <v>0</v>
      </c>
      <c r="AY49" s="546">
        <v>0.20123600248638521</v>
      </c>
      <c r="AZ49" s="546">
        <v>0.46614358642507914</v>
      </c>
      <c r="BA49" s="546">
        <v>0.32971669026897249</v>
      </c>
      <c r="BB49" s="546">
        <v>0.33333995060159854</v>
      </c>
      <c r="BC49" s="136">
        <v>0.49091321309619901</v>
      </c>
      <c r="BD49" s="502">
        <v>0.68625071901064139</v>
      </c>
      <c r="BE49" s="502">
        <v>0.59276338983365351</v>
      </c>
      <c r="BF49" s="139">
        <v>0.58892930718635506</v>
      </c>
      <c r="BG49" s="139">
        <v>0.48923256940915055</v>
      </c>
      <c r="BH49" s="139">
        <v>0.81377218495736969</v>
      </c>
      <c r="BI49" s="546">
        <v>0.81872521981182467</v>
      </c>
      <c r="BJ49" s="546">
        <v>0.78911417888984769</v>
      </c>
      <c r="BK49" s="546">
        <v>0.8068198159332759</v>
      </c>
      <c r="BL49" s="546">
        <v>0.7168386300450581</v>
      </c>
      <c r="BM49" s="135">
        <v>0.70089041350070058</v>
      </c>
      <c r="BN49" s="135">
        <v>0.67820678746045449</v>
      </c>
      <c r="BO49" s="135">
        <v>0.69866994883172628</v>
      </c>
      <c r="BP49" s="135">
        <v>0.75244612584354642</v>
      </c>
      <c r="BQ49" s="611">
        <v>0.75244612584354642</v>
      </c>
      <c r="BR49" s="135">
        <v>0.61881302940057714</v>
      </c>
      <c r="BS49" s="611">
        <v>0.61881302940057714</v>
      </c>
      <c r="BT49" s="135">
        <v>0.72994076280070885</v>
      </c>
      <c r="BU49" s="611">
        <v>0.52870476031432367</v>
      </c>
      <c r="BV49" s="135">
        <v>0.9575424216278402</v>
      </c>
      <c r="BW49" s="611">
        <f t="shared" si="0"/>
        <v>0.49139883520276106</v>
      </c>
      <c r="BX49" s="135">
        <v>0</v>
      </c>
      <c r="BY49" s="611">
        <f t="shared" si="1"/>
        <v>-0.32971669026897249</v>
      </c>
      <c r="BZ49" s="135">
        <v>0.49887453764718653</v>
      </c>
      <c r="CA49" s="611">
        <v>-8.0383150045101881E-3</v>
      </c>
      <c r="CB49" s="135">
        <v>0.945223565921679</v>
      </c>
      <c r="CC49" s="611">
        <f t="shared" si="2"/>
        <v>0.45431035282547999</v>
      </c>
      <c r="CD49" s="135">
        <v>0.81201766369475603</v>
      </c>
      <c r="CE49" s="611">
        <f t="shared" si="3"/>
        <v>0.12576694468411465</v>
      </c>
      <c r="CF49" s="135">
        <v>0.94649922996279723</v>
      </c>
      <c r="CG49" s="611">
        <f t="shared" si="4"/>
        <v>0.35373584012914372</v>
      </c>
      <c r="CH49" s="135">
        <v>0</v>
      </c>
      <c r="CI49" s="611">
        <f t="shared" si="5"/>
        <v>-0.58892930718635506</v>
      </c>
      <c r="CJ49" s="135">
        <v>0.3731308185689915</v>
      </c>
      <c r="CK49" s="611">
        <f t="shared" si="6"/>
        <v>-0.11610175084015906</v>
      </c>
      <c r="CL49" s="135">
        <v>0.64167834092546716</v>
      </c>
      <c r="CM49" s="611">
        <f t="shared" si="7"/>
        <v>-0.17209384403190253</v>
      </c>
      <c r="CN49" s="135">
        <v>0.60783148102496676</v>
      </c>
      <c r="CO49" s="611">
        <f t="shared" si="8"/>
        <v>-0.21089373878685791</v>
      </c>
      <c r="CP49" s="135">
        <v>0.58428312319667486</v>
      </c>
      <c r="CQ49" s="611">
        <f t="shared" si="9"/>
        <v>-0.20483105569317284</v>
      </c>
      <c r="CR49" s="135">
        <v>0.61137874284983862</v>
      </c>
      <c r="CS49" s="611">
        <f t="shared" si="10"/>
        <v>-0.19544107308343728</v>
      </c>
      <c r="CT49" s="135">
        <v>0.60946138113955195</v>
      </c>
      <c r="CU49" s="611">
        <f t="shared" si="11"/>
        <v>-0.10737724890550615</v>
      </c>
      <c r="CV49" s="135">
        <v>0.58716303141071435</v>
      </c>
      <c r="CW49" s="611">
        <f t="shared" si="12"/>
        <v>-0.11372738208998623</v>
      </c>
      <c r="CX49" s="135">
        <v>0.49617726009011598</v>
      </c>
      <c r="CY49" s="611">
        <f t="shared" si="13"/>
        <v>-0.2024926887416103</v>
      </c>
      <c r="CZ49" s="135">
        <v>0.56451882649035345</v>
      </c>
      <c r="DA49" s="611">
        <f t="shared" si="14"/>
        <v>-0.13415112234137283</v>
      </c>
      <c r="DB49" s="135">
        <v>0.58781933738733516</v>
      </c>
      <c r="DC49" s="611">
        <f t="shared" si="15"/>
        <v>-0.16462678845621126</v>
      </c>
    </row>
    <row r="50" spans="1:107" x14ac:dyDescent="0.25">
      <c r="A50" s="6" t="s">
        <v>47</v>
      </c>
      <c r="B50" s="135">
        <v>5.450612833453497E-2</v>
      </c>
      <c r="C50" s="135">
        <v>6.5046406338426704E-2</v>
      </c>
      <c r="D50" s="62">
        <v>6.246804511278195E-2</v>
      </c>
      <c r="E50" s="62">
        <v>5.7227504244482176E-2</v>
      </c>
      <c r="F50" s="140">
        <v>6.1551072124756336E-2</v>
      </c>
      <c r="G50" s="136">
        <v>5.0485380116959064E-2</v>
      </c>
      <c r="H50" s="502">
        <v>5.0474816072439165E-2</v>
      </c>
      <c r="I50" s="502">
        <v>4.6752046783625732E-2</v>
      </c>
      <c r="J50" s="139">
        <v>4.9251012145748986E-2</v>
      </c>
      <c r="K50" s="502">
        <v>5.536706406901231E-2</v>
      </c>
      <c r="L50" s="136">
        <v>3.8333899264289761E-2</v>
      </c>
      <c r="M50" s="502">
        <v>5.5994906621392192E-2</v>
      </c>
      <c r="N50" s="502">
        <v>4.8890058479532157E-2</v>
      </c>
      <c r="O50" s="139">
        <v>4.7727116704805499E-2</v>
      </c>
      <c r="P50" s="502">
        <v>5.2792429792429797E-2</v>
      </c>
      <c r="Q50" s="136">
        <v>5.6073005093378613E-2</v>
      </c>
      <c r="R50" s="502">
        <v>5.8391812865497071E-2</v>
      </c>
      <c r="S50" s="502">
        <v>6.4516129032258063E-2</v>
      </c>
      <c r="T50" s="139">
        <v>5.9052498490338161E-2</v>
      </c>
      <c r="U50" s="139">
        <v>5.4526988704638318E-2</v>
      </c>
      <c r="V50" s="135">
        <v>6.8123938879456711E-2</v>
      </c>
      <c r="W50" s="62">
        <v>6.9520266182698132E-2</v>
      </c>
      <c r="X50" s="62">
        <v>6.4233729485002833E-2</v>
      </c>
      <c r="Y50" s="140">
        <v>6.7243686138422978E-2</v>
      </c>
      <c r="Z50" s="136">
        <v>5.4852046783625735E-2</v>
      </c>
      <c r="AA50" s="502">
        <v>4.8235427277872098E-2</v>
      </c>
      <c r="AB50" s="502">
        <v>4.4528654970760237E-2</v>
      </c>
      <c r="AC50" s="139">
        <v>4.9194717563138611E-2</v>
      </c>
      <c r="AD50" s="502">
        <v>5.8219201850780798E-2</v>
      </c>
      <c r="AE50" s="136">
        <v>4.1256932654216184E-2</v>
      </c>
      <c r="AF50" s="502">
        <v>5.3602716468590828E-2</v>
      </c>
      <c r="AG50" s="502">
        <v>4.6554385964912286E-2</v>
      </c>
      <c r="AH50" s="139">
        <v>4.7144355453852017E-2</v>
      </c>
      <c r="AI50" s="502">
        <v>5.4500640286848513E-2</v>
      </c>
      <c r="AJ50" s="136">
        <v>5.8064516129032254E-2</v>
      </c>
      <c r="AK50" s="502">
        <v>6.1549707602339181E-2</v>
      </c>
      <c r="AL50" s="502">
        <v>6.2818336162988112E-2</v>
      </c>
      <c r="AM50" s="139">
        <v>6.0624140595529265E-2</v>
      </c>
      <c r="AN50" s="139">
        <v>5.6084795321637425E-2</v>
      </c>
      <c r="AO50" s="135">
        <v>7.7623791452064689E-2</v>
      </c>
      <c r="AP50" s="62">
        <v>7.1851865746298524E-2</v>
      </c>
      <c r="AQ50" s="62">
        <v>6.5353641456582637E-2</v>
      </c>
      <c r="AR50" s="140">
        <v>7.1601696234049161E-2</v>
      </c>
      <c r="AS50" s="136">
        <v>5.82749766573296E-2</v>
      </c>
      <c r="AT50" s="502">
        <v>5.434907834101383E-2</v>
      </c>
      <c r="AU50" s="502">
        <v>3.8515406162464988E-2</v>
      </c>
      <c r="AV50" s="139">
        <v>5.0423438606211721E-2</v>
      </c>
      <c r="AW50" s="502">
        <v>6.0954063946020404E-2</v>
      </c>
      <c r="AX50" s="136">
        <v>3.23941673443571E-2</v>
      </c>
      <c r="AY50" s="502">
        <v>4.3064967922652929E-2</v>
      </c>
      <c r="AZ50" s="502">
        <v>4.551820728291317E-2</v>
      </c>
      <c r="BA50" s="139">
        <v>4.0269341432225061E-2</v>
      </c>
      <c r="BB50" s="502">
        <v>5.3983388227085712E-2</v>
      </c>
      <c r="BC50" s="586">
        <v>5.0817746453420076E-2</v>
      </c>
      <c r="BD50" s="560">
        <v>5.5476774042950518E-2</v>
      </c>
      <c r="BE50" s="560">
        <v>5.9190611728562395E-2</v>
      </c>
      <c r="BF50" s="574">
        <v>5.5158286140543168E-2</v>
      </c>
      <c r="BG50" s="574">
        <v>5.4279526879244852E-2</v>
      </c>
      <c r="BH50" s="574">
        <v>6.3719298245614037E-2</v>
      </c>
      <c r="BI50" s="485">
        <v>6.1572055137844604E-2</v>
      </c>
      <c r="BJ50" s="485">
        <v>5.3827956989247312E-2</v>
      </c>
      <c r="BK50" s="485">
        <v>5.9644249512670569E-2</v>
      </c>
      <c r="BL50" s="485">
        <v>4.8426315789473685E-2</v>
      </c>
      <c r="BM50" s="502">
        <v>4.5440860215053773E-2</v>
      </c>
      <c r="BN50" s="502">
        <v>4.034502923976608E-2</v>
      </c>
      <c r="BO50" s="502">
        <v>4.4651129682642288E-2</v>
      </c>
      <c r="BP50" s="502">
        <v>5.204396675797391E-2</v>
      </c>
      <c r="BQ50" s="610">
        <v>-8.9100971880464938E-3</v>
      </c>
      <c r="BR50" s="136">
        <v>3.4317113942351131E-2</v>
      </c>
      <c r="BS50" s="610">
        <v>1.9229465979940311E-3</v>
      </c>
      <c r="BT50" s="136">
        <v>5.0895302773061687E-2</v>
      </c>
      <c r="BU50" s="610">
        <v>7.8303348504087586E-3</v>
      </c>
      <c r="BV50" s="136">
        <v>3.9447953216374274E-2</v>
      </c>
      <c r="BW50" s="610">
        <f t="shared" si="0"/>
        <v>-6.0702540665388965E-3</v>
      </c>
      <c r="BX50" s="136">
        <v>4.151329009864816E-2</v>
      </c>
      <c r="BY50" s="610">
        <f t="shared" si="1"/>
        <v>1.2439486664230989E-3</v>
      </c>
      <c r="BZ50" s="136">
        <v>4.849516729768831E-2</v>
      </c>
      <c r="CA50" s="610">
        <v>-8.0383150045101881E-3</v>
      </c>
      <c r="CB50" s="136">
        <v>4.7619128466327106E-2</v>
      </c>
      <c r="CC50" s="610">
        <f t="shared" si="2"/>
        <v>-3.1986179870929707E-3</v>
      </c>
      <c r="CD50" s="136">
        <v>5.0805847953216375E-2</v>
      </c>
      <c r="CE50" s="610">
        <f t="shared" si="3"/>
        <v>-4.6709260897341426E-3</v>
      </c>
      <c r="CF50" s="502">
        <v>5.6870967741935487E-2</v>
      </c>
      <c r="CG50" s="610">
        <f t="shared" si="4"/>
        <v>-2.3196439866269083E-3</v>
      </c>
      <c r="CH50" s="502">
        <v>5.1666971136280597E-2</v>
      </c>
      <c r="CI50" s="610">
        <f t="shared" si="5"/>
        <v>-3.4913150042625712E-3</v>
      </c>
      <c r="CJ50" s="502">
        <v>4.9294635662484168E-2</v>
      </c>
      <c r="CK50" s="610">
        <f t="shared" si="6"/>
        <v>-4.984891216760684E-3</v>
      </c>
      <c r="CL50" s="502">
        <v>5.7683644595359372E-2</v>
      </c>
      <c r="CM50" s="610">
        <f t="shared" si="7"/>
        <v>-6.0356536502546645E-3</v>
      </c>
      <c r="CN50" s="502">
        <v>5.6317669172932329E-2</v>
      </c>
      <c r="CO50" s="610">
        <f t="shared" si="8"/>
        <v>-5.2543859649122754E-3</v>
      </c>
      <c r="CP50" s="502">
        <v>5.1525183927560836E-2</v>
      </c>
      <c r="CQ50" s="610">
        <f t="shared" si="9"/>
        <v>-2.3027730616864764E-3</v>
      </c>
      <c r="CR50" s="502">
        <v>5.5137426900584791E-2</v>
      </c>
      <c r="CS50" s="610">
        <f t="shared" si="10"/>
        <v>-4.5068226120857785E-3</v>
      </c>
      <c r="CT50" s="502">
        <v>4.6994736842105263E-2</v>
      </c>
      <c r="CU50" s="610">
        <f t="shared" si="11"/>
        <v>-1.4315789473684226E-3</v>
      </c>
      <c r="CV50" s="502">
        <v>4.2815506508206001E-2</v>
      </c>
      <c r="CW50" s="610">
        <f t="shared" si="12"/>
        <v>-2.6253537068477717E-3</v>
      </c>
      <c r="CX50" s="502">
        <v>4.0347953216374272E-2</v>
      </c>
      <c r="CY50" s="610">
        <f t="shared" si="13"/>
        <v>-4.3031764662680161E-3</v>
      </c>
      <c r="CZ50" s="502">
        <v>4.3379795642953536E-2</v>
      </c>
      <c r="DA50" s="610">
        <f t="shared" si="14"/>
        <v>-1.2713340396887512E-3</v>
      </c>
      <c r="DB50" s="502">
        <v>4.922613162741106E-2</v>
      </c>
      <c r="DC50" s="610">
        <f t="shared" si="15"/>
        <v>-2.8178351305628499E-3</v>
      </c>
    </row>
    <row r="51" spans="1:107" x14ac:dyDescent="0.25">
      <c r="A51" s="5" t="s">
        <v>81</v>
      </c>
      <c r="B51" s="583">
        <v>0.31763510493398478</v>
      </c>
      <c r="C51" s="583">
        <v>0.44899246535345477</v>
      </c>
      <c r="D51" s="584">
        <v>0.44953858421468923</v>
      </c>
      <c r="E51" s="584">
        <v>0.36483529442479096</v>
      </c>
      <c r="F51" s="585">
        <v>0.42023396894551907</v>
      </c>
      <c r="G51" s="586">
        <v>0.29961401103690782</v>
      </c>
      <c r="H51" s="560">
        <v>0.24293122922040186</v>
      </c>
      <c r="I51" s="560">
        <v>0.18443689411554556</v>
      </c>
      <c r="J51" s="574">
        <v>0.24233401385061601</v>
      </c>
      <c r="K51" s="560">
        <v>0.3307714986120463</v>
      </c>
      <c r="L51" s="586">
        <v>0.16992033730104114</v>
      </c>
      <c r="M51" s="560">
        <v>0.17598951466361026</v>
      </c>
      <c r="N51" s="560">
        <v>0.25632059560601539</v>
      </c>
      <c r="O51" s="574">
        <v>0.20015466212370697</v>
      </c>
      <c r="P51" s="560">
        <v>0.28672557274021654</v>
      </c>
      <c r="Q51" s="586">
        <v>0.32373978654505225</v>
      </c>
      <c r="R51" s="560">
        <v>0.40484555667702271</v>
      </c>
      <c r="S51" s="560">
        <v>0.44933978509911704</v>
      </c>
      <c r="T51" s="574">
        <v>0.39248860372034006</v>
      </c>
      <c r="U51" s="574">
        <v>0.31334483813311859</v>
      </c>
      <c r="V51" s="583">
        <v>0.44872510472685939</v>
      </c>
      <c r="W51" s="584">
        <v>0.41581356030791244</v>
      </c>
      <c r="X51" s="584">
        <v>0.38016336484771324</v>
      </c>
      <c r="Y51" s="585">
        <v>0.41488061324990344</v>
      </c>
      <c r="Z51" s="586">
        <v>0.32342731760128884</v>
      </c>
      <c r="AA51" s="560">
        <v>0.25809959094550272</v>
      </c>
      <c r="AB51" s="560">
        <v>0.19092986828678774</v>
      </c>
      <c r="AC51" s="574">
        <v>0.25748524110706422</v>
      </c>
      <c r="AD51" s="560">
        <v>0.33617397103099156</v>
      </c>
      <c r="AE51" s="586">
        <v>0.16299336665719549</v>
      </c>
      <c r="AF51" s="560">
        <v>0.18157405453721512</v>
      </c>
      <c r="AG51" s="560">
        <v>0.23726860044969009</v>
      </c>
      <c r="AH51" s="574">
        <v>0.19347474811535723</v>
      </c>
      <c r="AI51" s="560">
        <v>0.28725490321092123</v>
      </c>
      <c r="AJ51" s="586">
        <v>0.32527594137469878</v>
      </c>
      <c r="AK51" s="560">
        <v>0.40091232838645247</v>
      </c>
      <c r="AL51" s="560">
        <v>0.43729110149210781</v>
      </c>
      <c r="AM51" s="574">
        <v>0.38768979596200703</v>
      </c>
      <c r="AN51" s="574">
        <v>0.31293239272437484</v>
      </c>
      <c r="AO51" s="583">
        <v>0.45604149413005379</v>
      </c>
      <c r="AP51" s="584">
        <v>0.42855956323322658</v>
      </c>
      <c r="AQ51" s="584">
        <v>0.36863717334561769</v>
      </c>
      <c r="AR51" s="585">
        <v>0.4173856350771008</v>
      </c>
      <c r="AS51" s="586">
        <v>0.30239043963921514</v>
      </c>
      <c r="AT51" s="560">
        <v>0.21870068675231899</v>
      </c>
      <c r="AU51" s="560">
        <v>0.18058638165053356</v>
      </c>
      <c r="AV51" s="574">
        <v>0.23372340941374117</v>
      </c>
      <c r="AW51" s="560">
        <v>0.32505341987787567</v>
      </c>
      <c r="AX51" s="586">
        <v>0.16939885465508242</v>
      </c>
      <c r="AY51" s="560">
        <v>0.16823748888191495</v>
      </c>
      <c r="AZ51" s="560">
        <v>0.24467140454078132</v>
      </c>
      <c r="BA51" s="574">
        <v>0.19355647903381401</v>
      </c>
      <c r="BB51" s="560">
        <v>0.2806863845653722</v>
      </c>
      <c r="BC51" s="586">
        <v>0.3160210270534094</v>
      </c>
      <c r="BD51" s="560">
        <v>0.38107643604650565</v>
      </c>
      <c r="BE51" s="560">
        <v>0.41345240172823428</v>
      </c>
      <c r="BF51" s="574">
        <v>0.37006488449593611</v>
      </c>
      <c r="BG51" s="574">
        <v>0.30328412171470315</v>
      </c>
      <c r="BH51" s="574">
        <v>0.46098875796125011</v>
      </c>
      <c r="BI51" s="546">
        <v>0.43585045988792309</v>
      </c>
      <c r="BJ51" s="546">
        <v>0.34571119338278933</v>
      </c>
      <c r="BK51" s="546">
        <v>0.41346123742807855</v>
      </c>
      <c r="BL51" s="546">
        <v>0.28602152302432066</v>
      </c>
      <c r="BM51" s="502">
        <v>0.23163811976558327</v>
      </c>
      <c r="BN51" s="502">
        <v>0.17801698086508655</v>
      </c>
      <c r="BO51" s="502">
        <v>0.23189961065643028</v>
      </c>
      <c r="BP51" s="502">
        <v>0.3222478962994787</v>
      </c>
      <c r="BQ51" s="610">
        <v>-2.8055235783969734E-3</v>
      </c>
      <c r="BR51" s="136">
        <v>0.1655910142704306</v>
      </c>
      <c r="BS51" s="610">
        <v>-3.8078403846518172E-3</v>
      </c>
      <c r="BT51" s="136">
        <v>0.17263276454737561</v>
      </c>
      <c r="BU51" s="610">
        <v>4.3952756654606628E-3</v>
      </c>
      <c r="BV51" s="136">
        <v>0.25373837365552243</v>
      </c>
      <c r="BW51" s="610">
        <f t="shared" si="0"/>
        <v>9.0669691147411136E-3</v>
      </c>
      <c r="BX51" s="136">
        <v>0.1959996391800671</v>
      </c>
      <c r="BY51" s="610">
        <f t="shared" si="1"/>
        <v>2.4431601462530927E-3</v>
      </c>
      <c r="BZ51" s="136">
        <v>0.27999513460324377</v>
      </c>
      <c r="CA51" s="610">
        <v>-8.0383150045101881E-3</v>
      </c>
      <c r="CB51" s="136">
        <v>0.34508268152064842</v>
      </c>
      <c r="CC51" s="610">
        <f t="shared" si="2"/>
        <v>2.9061654467239018E-2</v>
      </c>
      <c r="CD51" s="136">
        <v>0.40920279403544824</v>
      </c>
      <c r="CE51" s="610">
        <f t="shared" si="3"/>
        <v>2.8126357988942585E-2</v>
      </c>
      <c r="CF51" s="502">
        <v>0.46584877094857036</v>
      </c>
      <c r="CG51" s="610">
        <f t="shared" si="4"/>
        <v>5.2396369220336081E-2</v>
      </c>
      <c r="CH51" s="502">
        <v>0.40641624164105522</v>
      </c>
      <c r="CI51" s="610">
        <f t="shared" si="5"/>
        <v>3.6351357145119112E-2</v>
      </c>
      <c r="CJ51" s="502">
        <v>0.31175076054901535</v>
      </c>
      <c r="CK51" s="610">
        <f t="shared" si="6"/>
        <v>8.4666388343122012E-3</v>
      </c>
      <c r="CL51" s="502">
        <v>0.44313069480303308</v>
      </c>
      <c r="CM51" s="610">
        <f t="shared" si="7"/>
        <v>-1.785806315821703E-2</v>
      </c>
      <c r="CN51" s="502">
        <v>0.41172730320848361</v>
      </c>
      <c r="CO51" s="610">
        <f t="shared" si="8"/>
        <v>-2.4123156679439484E-2</v>
      </c>
      <c r="CP51" s="502">
        <v>0.38107873176193602</v>
      </c>
      <c r="CQ51" s="610">
        <f t="shared" si="9"/>
        <v>3.536753837914669E-2</v>
      </c>
      <c r="CR51" s="502">
        <v>0.41242483267429386</v>
      </c>
      <c r="CS51" s="610">
        <f t="shared" si="10"/>
        <v>-1.0364047537846921E-3</v>
      </c>
      <c r="CT51" s="502">
        <v>0.33023311393253357</v>
      </c>
      <c r="CU51" s="610">
        <f t="shared" si="11"/>
        <v>4.4211590908212917E-2</v>
      </c>
      <c r="CV51" s="502">
        <v>0.26155857560020296</v>
      </c>
      <c r="CW51" s="610">
        <f t="shared" si="12"/>
        <v>2.9920455834619691E-2</v>
      </c>
      <c r="CX51" s="502">
        <v>0.21849047953528847</v>
      </c>
      <c r="CY51" s="610">
        <f t="shared" si="13"/>
        <v>-1.340913112114181E-2</v>
      </c>
      <c r="CZ51" s="502">
        <v>0.27000658599306482</v>
      </c>
      <c r="DA51" s="610">
        <f t="shared" si="14"/>
        <v>3.8106975336634541E-2</v>
      </c>
      <c r="DB51" s="502">
        <v>0.34180171327405034</v>
      </c>
      <c r="DC51" s="610">
        <f t="shared" si="15"/>
        <v>1.9553816974571647E-2</v>
      </c>
    </row>
    <row r="52" spans="1:107" x14ac:dyDescent="0.25">
      <c r="A52" s="6" t="s">
        <v>48</v>
      </c>
      <c r="B52" s="135">
        <v>0.34734719885043108</v>
      </c>
      <c r="C52" s="135">
        <v>0.48667436242144291</v>
      </c>
      <c r="D52" s="62">
        <v>0.48478707079164851</v>
      </c>
      <c r="E52" s="62">
        <v>0.39656402176114619</v>
      </c>
      <c r="F52" s="140">
        <v>0.45504919879807132</v>
      </c>
      <c r="G52" s="136">
        <v>0.32287736572701786</v>
      </c>
      <c r="H52" s="502">
        <v>0.26061220949568398</v>
      </c>
      <c r="I52" s="502">
        <v>0.19833257159011716</v>
      </c>
      <c r="J52" s="139">
        <v>0.26060743531736541</v>
      </c>
      <c r="K52" s="502">
        <v>0.3572911851144015</v>
      </c>
      <c r="L52" s="136">
        <v>0.1853547030153172</v>
      </c>
      <c r="M52" s="502">
        <v>0.19158718651852333</v>
      </c>
      <c r="N52" s="502">
        <v>0.27703421353249674</v>
      </c>
      <c r="O52" s="139">
        <v>0.21735027153830391</v>
      </c>
      <c r="P52" s="502">
        <v>0.3101316098433356</v>
      </c>
      <c r="Q52" s="136">
        <v>0.35136081653883916</v>
      </c>
      <c r="R52" s="502">
        <v>0.43987345308043097</v>
      </c>
      <c r="S52" s="502">
        <v>0.48639785807554103</v>
      </c>
      <c r="T52" s="139">
        <v>0.42563558828880288</v>
      </c>
      <c r="U52" s="139">
        <v>0.33921992905233328</v>
      </c>
      <c r="V52" s="135">
        <v>0.48709114673801845</v>
      </c>
      <c r="W52" s="62">
        <v>0.45083691329692116</v>
      </c>
      <c r="X52" s="62">
        <v>0.41356939477352134</v>
      </c>
      <c r="Y52" s="140">
        <v>0.45049172826888412</v>
      </c>
      <c r="Z52" s="136">
        <v>0.34969199140327056</v>
      </c>
      <c r="AA52" s="502">
        <v>0.27958517362910362</v>
      </c>
      <c r="AB52" s="502">
        <v>0.20792935085024489</v>
      </c>
      <c r="AC52" s="139">
        <v>0.27907451263854588</v>
      </c>
      <c r="AD52" s="502">
        <v>0.36478312045371503</v>
      </c>
      <c r="AE52" s="136">
        <v>0.1764577380727278</v>
      </c>
      <c r="AF52" s="502">
        <v>0.19623130122601634</v>
      </c>
      <c r="AG52" s="502">
        <v>0.25454575855925382</v>
      </c>
      <c r="AH52" s="139">
        <v>0.20858405407650743</v>
      </c>
      <c r="AI52" s="502">
        <v>0.3110260173244343</v>
      </c>
      <c r="AJ52" s="136">
        <v>0.3524211756448965</v>
      </c>
      <c r="AK52" s="502">
        <v>0.43543035030103988</v>
      </c>
      <c r="AL52" s="502">
        <v>0.47633324394830245</v>
      </c>
      <c r="AM52" s="139">
        <v>0.42124236430891698</v>
      </c>
      <c r="AN52" s="139">
        <v>0.33927228224164341</v>
      </c>
      <c r="AO52" s="135">
        <v>0.49197746394056774</v>
      </c>
      <c r="AP52" s="62">
        <v>0.46037424124200033</v>
      </c>
      <c r="AQ52" s="62">
        <v>0.40213287705340439</v>
      </c>
      <c r="AR52" s="140">
        <v>0.45119888139543496</v>
      </c>
      <c r="AS52" s="136">
        <v>0.32529532186236554</v>
      </c>
      <c r="AT52" s="502">
        <v>0.23076630377688273</v>
      </c>
      <c r="AU52" s="502">
        <v>0.19614436153208364</v>
      </c>
      <c r="AV52" s="139">
        <v>0.25051588921886636</v>
      </c>
      <c r="AW52" s="502">
        <v>0.35030301240058559</v>
      </c>
      <c r="AX52" s="136">
        <v>0.18380239340164295</v>
      </c>
      <c r="AY52" s="502">
        <v>0.18120603983598407</v>
      </c>
      <c r="AZ52" s="502">
        <v>0.26329268918121906</v>
      </c>
      <c r="BA52" s="139">
        <v>0.20884828375872838</v>
      </c>
      <c r="BB52" s="502">
        <v>0.30263328699746889</v>
      </c>
      <c r="BC52" s="136">
        <v>0.3436254815300101</v>
      </c>
      <c r="BD52" s="502">
        <v>0.41290996743339231</v>
      </c>
      <c r="BE52" s="502">
        <v>0.45065914913223276</v>
      </c>
      <c r="BF52" s="139">
        <v>0.40228394101664455</v>
      </c>
      <c r="BG52" s="139">
        <v>0.32775071212011042</v>
      </c>
      <c r="BH52" s="139">
        <v>0.49916028137478857</v>
      </c>
      <c r="BI52" s="546">
        <v>0.46755160045566285</v>
      </c>
      <c r="BJ52" s="546">
        <v>0.37369424769146348</v>
      </c>
      <c r="BK52" s="546">
        <v>0.44611039126458191</v>
      </c>
      <c r="BL52" s="546">
        <v>0.30518935696150851</v>
      </c>
      <c r="BM52" s="502">
        <v>0.24677030454905555</v>
      </c>
      <c r="BN52" s="502">
        <v>0.19001106309949872</v>
      </c>
      <c r="BO52" s="502">
        <v>0.24732072937704139</v>
      </c>
      <c r="BP52" s="502">
        <v>0.346164791473278</v>
      </c>
      <c r="BQ52" s="611">
        <v>-4.1382209273075898E-3</v>
      </c>
      <c r="BR52" s="136">
        <v>0.17887749016260143</v>
      </c>
      <c r="BS52" s="611">
        <v>-4.9249032390415171E-3</v>
      </c>
      <c r="BT52" s="136">
        <v>0.18675199783847243</v>
      </c>
      <c r="BU52" s="611">
        <v>5.5459580024883603E-3</v>
      </c>
      <c r="BV52" s="136">
        <v>0.27402737845468439</v>
      </c>
      <c r="BW52" s="611">
        <f t="shared" si="0"/>
        <v>1.0734689273465325E-2</v>
      </c>
      <c r="BX52" s="136">
        <v>0.2116651810451417</v>
      </c>
      <c r="BY52" s="611">
        <f t="shared" si="1"/>
        <v>2.8168972864133224E-3</v>
      </c>
      <c r="BZ52" s="136">
        <v>0.30117307834016627</v>
      </c>
      <c r="CA52" s="611">
        <v>-8.0383150045101881E-3</v>
      </c>
      <c r="CB52" s="136">
        <v>0.37605143817512399</v>
      </c>
      <c r="CC52" s="611">
        <f t="shared" si="2"/>
        <v>3.2425956645113885E-2</v>
      </c>
      <c r="CD52" s="136">
        <v>0.44365681580454885</v>
      </c>
      <c r="CE52" s="611">
        <f t="shared" si="3"/>
        <v>3.0746848371156543E-2</v>
      </c>
      <c r="CF52" s="502">
        <v>0.50498464298571144</v>
      </c>
      <c r="CG52" s="611">
        <f t="shared" si="4"/>
        <v>5.4325493853478679E-2</v>
      </c>
      <c r="CH52" s="502">
        <v>0.44120385843261306</v>
      </c>
      <c r="CI52" s="611">
        <f t="shared" si="5"/>
        <v>3.8919917415968508E-2</v>
      </c>
      <c r="CJ52" s="502">
        <v>0.33631110455423502</v>
      </c>
      <c r="CK52" s="611">
        <f t="shared" si="6"/>
        <v>8.5603924341245974E-3</v>
      </c>
      <c r="CL52" s="502">
        <v>0.48230182382900438</v>
      </c>
      <c r="CM52" s="611">
        <f t="shared" si="7"/>
        <v>-1.6858457545784189E-2</v>
      </c>
      <c r="CN52" s="502">
        <v>0.44186512484729534</v>
      </c>
      <c r="CO52" s="611">
        <f t="shared" si="8"/>
        <v>-2.5686475608367509E-2</v>
      </c>
      <c r="CP52" s="502">
        <v>0.417461509399499</v>
      </c>
      <c r="CQ52" s="611">
        <f t="shared" si="9"/>
        <v>4.3767261708035521E-2</v>
      </c>
      <c r="CR52" s="502">
        <v>0.4478829654548972</v>
      </c>
      <c r="CS52" s="611">
        <f t="shared" si="10"/>
        <v>1.7725741903152903E-3</v>
      </c>
      <c r="CT52" s="502">
        <v>0.35705499625547577</v>
      </c>
      <c r="CU52" s="611">
        <f t="shared" si="11"/>
        <v>5.1865639293967258E-2</v>
      </c>
      <c r="CV52" s="502">
        <v>0.28293726785254159</v>
      </c>
      <c r="CW52" s="611">
        <f t="shared" si="12"/>
        <v>3.6166963303486038E-2</v>
      </c>
      <c r="CX52" s="502">
        <v>0.23787469594146129</v>
      </c>
      <c r="CY52" s="611">
        <f t="shared" si="13"/>
        <v>-9.4460334355800923E-3</v>
      </c>
      <c r="CZ52" s="502">
        <v>0.29251589087183416</v>
      </c>
      <c r="DA52" s="611">
        <f t="shared" si="14"/>
        <v>4.5195161494792774E-2</v>
      </c>
      <c r="DB52" s="502">
        <v>0.37101011507807768</v>
      </c>
      <c r="DC52" s="611">
        <f t="shared" si="15"/>
        <v>2.4845323604799685E-2</v>
      </c>
    </row>
    <row r="53" spans="1:107" x14ac:dyDescent="0.25">
      <c r="A53" s="58" t="s">
        <v>49</v>
      </c>
      <c r="B53" s="135">
        <v>0.5479808789954338</v>
      </c>
      <c r="C53" s="135">
        <v>0.73033434139784947</v>
      </c>
      <c r="D53" s="62">
        <v>0.70955636160714286</v>
      </c>
      <c r="E53" s="62">
        <v>0.60719086021505375</v>
      </c>
      <c r="F53" s="140">
        <v>0.68145399305555554</v>
      </c>
      <c r="G53" s="136">
        <v>0.50424045138888884</v>
      </c>
      <c r="H53" s="502">
        <v>0.42003108198924732</v>
      </c>
      <c r="I53" s="502">
        <v>0.36769531249999998</v>
      </c>
      <c r="J53" s="139">
        <v>0.43053886217948717</v>
      </c>
      <c r="K53" s="502">
        <v>0.55530329189686911</v>
      </c>
      <c r="L53" s="136">
        <v>0.35423387096774195</v>
      </c>
      <c r="M53" s="502">
        <v>0.37973370295698927</v>
      </c>
      <c r="N53" s="502">
        <v>0.48730034722222221</v>
      </c>
      <c r="O53" s="139">
        <v>0.40621744791666664</v>
      </c>
      <c r="P53" s="502">
        <v>0.50506190857753352</v>
      </c>
      <c r="Q53" s="136">
        <v>0.55700604838709677</v>
      </c>
      <c r="R53" s="502">
        <v>0.67993055555555559</v>
      </c>
      <c r="S53" s="502">
        <v>0.75725386424731178</v>
      </c>
      <c r="T53" s="139">
        <v>0.66456493432971009</v>
      </c>
      <c r="U53" s="139">
        <v>0.54526541095890402</v>
      </c>
      <c r="V53" s="135">
        <v>0.73319052419354835</v>
      </c>
      <c r="W53" s="62">
        <v>0.71481681034482758</v>
      </c>
      <c r="X53" s="62">
        <v>0.65005880376344083</v>
      </c>
      <c r="Y53" s="140">
        <v>0.69901556776556772</v>
      </c>
      <c r="Z53" s="136">
        <v>0.53976562500000003</v>
      </c>
      <c r="AA53" s="502">
        <v>0.44521589381720428</v>
      </c>
      <c r="AB53" s="502">
        <v>0.36470052083333332</v>
      </c>
      <c r="AC53" s="139">
        <v>0.44984260531135523</v>
      </c>
      <c r="AD53" s="502">
        <v>0.57442908653846159</v>
      </c>
      <c r="AE53" s="136">
        <v>0.31244156147732588</v>
      </c>
      <c r="AF53" s="502">
        <v>0.35096715755025715</v>
      </c>
      <c r="AG53" s="502">
        <v>0.42085220410628021</v>
      </c>
      <c r="AH53" s="139">
        <v>0.36077430883742911</v>
      </c>
      <c r="AI53" s="502">
        <v>0.49605844847062913</v>
      </c>
      <c r="AJ53" s="136">
        <v>0.51543142239364192</v>
      </c>
      <c r="AK53" s="502">
        <v>0.60844655797101455</v>
      </c>
      <c r="AL53" s="502">
        <v>0.66605306217858817</v>
      </c>
      <c r="AM53" s="139">
        <v>0.59651538870510401</v>
      </c>
      <c r="AN53" s="139">
        <v>0.52313468992248058</v>
      </c>
      <c r="AO53" s="135">
        <v>0.67725499649368859</v>
      </c>
      <c r="AP53" s="62">
        <v>0.64518633540372672</v>
      </c>
      <c r="AQ53" s="62">
        <v>0.56740518349696123</v>
      </c>
      <c r="AR53" s="140">
        <v>0.62944092190016099</v>
      </c>
      <c r="AS53" s="136">
        <v>0.47530193236714974</v>
      </c>
      <c r="AT53" s="502">
        <v>0.3856869448340346</v>
      </c>
      <c r="AU53" s="502">
        <v>0.33579408212560385</v>
      </c>
      <c r="AV53" s="139">
        <v>0.3987821508201943</v>
      </c>
      <c r="AW53" s="502">
        <v>0.51347435743454239</v>
      </c>
      <c r="AX53" s="136">
        <v>0.32940699509116411</v>
      </c>
      <c r="AY53" s="502">
        <v>0.34374634759233286</v>
      </c>
      <c r="AZ53" s="502">
        <v>0.44640323067632848</v>
      </c>
      <c r="BA53" s="139">
        <v>0.37238967982041582</v>
      </c>
      <c r="BB53" s="502">
        <v>0.46592933787227253</v>
      </c>
      <c r="BC53" s="136">
        <v>0.52012476624590931</v>
      </c>
      <c r="BD53" s="502">
        <v>0.60415911835748792</v>
      </c>
      <c r="BE53" s="502">
        <v>0.64092814983637214</v>
      </c>
      <c r="BF53" s="139">
        <v>0.58823276031821048</v>
      </c>
      <c r="BG53" s="139">
        <v>0.49675650188604326</v>
      </c>
      <c r="BH53" s="139">
        <v>0.68299292893875641</v>
      </c>
      <c r="BI53" s="546">
        <v>0.64410261387163559</v>
      </c>
      <c r="BJ53" s="546">
        <v>0.54994302244039273</v>
      </c>
      <c r="BK53" s="546">
        <v>0.62506541867954912</v>
      </c>
      <c r="BL53" s="546">
        <v>0.45874849033816423</v>
      </c>
      <c r="BM53" s="502">
        <v>0.38516099812996729</v>
      </c>
      <c r="BN53" s="502">
        <v>0.33726977657004831</v>
      </c>
      <c r="BO53" s="502">
        <v>0.39363229614588302</v>
      </c>
      <c r="BP53" s="502">
        <v>0.50870953939466723</v>
      </c>
      <c r="BQ53" s="611">
        <v>-4.7648180398751627E-3</v>
      </c>
      <c r="BR53" s="136">
        <v>0.33002790439457691</v>
      </c>
      <c r="BS53" s="611">
        <v>6.2090930341279771E-4</v>
      </c>
      <c r="BT53" s="136">
        <v>0.34401662575970077</v>
      </c>
      <c r="BU53" s="611">
        <v>2.7027816736790999E-4</v>
      </c>
      <c r="BV53" s="136">
        <v>0.43821708937198067</v>
      </c>
      <c r="BW53" s="611">
        <f t="shared" si="0"/>
        <v>-8.1861413043478048E-3</v>
      </c>
      <c r="BX53" s="136">
        <v>0.37002057734719596</v>
      </c>
      <c r="BY53" s="611">
        <f t="shared" si="1"/>
        <v>-2.369102473219864E-3</v>
      </c>
      <c r="BZ53" s="136">
        <v>0.46197186720284544</v>
      </c>
      <c r="CA53" s="611">
        <v>-8.0383150045101881E-3</v>
      </c>
      <c r="CB53" s="136">
        <v>0.52503360215053763</v>
      </c>
      <c r="CC53" s="611">
        <f t="shared" si="2"/>
        <v>4.908835904628317E-3</v>
      </c>
      <c r="CD53" s="136">
        <v>0.6109224033816425</v>
      </c>
      <c r="CE53" s="611">
        <f t="shared" si="3"/>
        <v>6.763285024154575E-3</v>
      </c>
      <c r="CF53" s="502">
        <v>0.68890617695184664</v>
      </c>
      <c r="CG53" s="611">
        <f t="shared" si="4"/>
        <v>4.7978027115474497E-2</v>
      </c>
      <c r="CH53" s="502">
        <v>0.60825875275677377</v>
      </c>
      <c r="CI53" s="611">
        <f t="shared" si="5"/>
        <v>2.0025992438563289E-2</v>
      </c>
      <c r="CJ53" s="502">
        <v>0.49884417808219178</v>
      </c>
      <c r="CK53" s="611">
        <f t="shared" si="6"/>
        <v>2.0876761961485246E-3</v>
      </c>
      <c r="CL53" s="502">
        <v>0.64169880785413747</v>
      </c>
      <c r="CM53" s="611">
        <f t="shared" si="7"/>
        <v>-4.129412108461894E-2</v>
      </c>
      <c r="CN53" s="502">
        <v>0.61091162008281574</v>
      </c>
      <c r="CO53" s="611">
        <f t="shared" si="8"/>
        <v>-3.3190993788819845E-2</v>
      </c>
      <c r="CP53" s="502">
        <v>0.54619199976624588</v>
      </c>
      <c r="CQ53" s="611">
        <f t="shared" si="9"/>
        <v>-3.7510226741468422E-3</v>
      </c>
      <c r="CR53" s="502">
        <v>0.59922378220611927</v>
      </c>
      <c r="CS53" s="611">
        <f t="shared" si="10"/>
        <v>-2.5841636473429852E-2</v>
      </c>
      <c r="CT53" s="502">
        <v>0.48283891908212562</v>
      </c>
      <c r="CU53" s="611">
        <f t="shared" si="11"/>
        <v>2.409042874396139E-2</v>
      </c>
      <c r="CV53" s="502">
        <v>0.40506296750818138</v>
      </c>
      <c r="CW53" s="611">
        <f t="shared" si="12"/>
        <v>1.9901969378214091E-2</v>
      </c>
      <c r="CX53" s="502">
        <v>0.34561065821256037</v>
      </c>
      <c r="CY53" s="611">
        <f t="shared" si="13"/>
        <v>-4.8021637933322647E-2</v>
      </c>
      <c r="CZ53" s="502">
        <v>0.41110372869883738</v>
      </c>
      <c r="DA53" s="611">
        <f t="shared" si="14"/>
        <v>1.7471432552954358E-2</v>
      </c>
      <c r="DB53" s="502">
        <v>0.50464408679638084</v>
      </c>
      <c r="DC53" s="611">
        <f t="shared" si="15"/>
        <v>-4.0654525982863898E-3</v>
      </c>
    </row>
    <row r="54" spans="1:107" x14ac:dyDescent="0.25">
      <c r="A54" s="58" t="s">
        <v>50</v>
      </c>
      <c r="B54" s="135">
        <v>0.52226027397260277</v>
      </c>
      <c r="C54" s="135">
        <v>0.51814516129032262</v>
      </c>
      <c r="D54" s="62">
        <v>0.69990079365079361</v>
      </c>
      <c r="E54" s="62">
        <v>0.50918458781362008</v>
      </c>
      <c r="F54" s="140">
        <v>0.57160493827160486</v>
      </c>
      <c r="G54" s="136">
        <v>0.58506944444444442</v>
      </c>
      <c r="H54" s="502">
        <v>0.51052867383512546</v>
      </c>
      <c r="I54" s="502">
        <v>0.44108796296296299</v>
      </c>
      <c r="J54" s="139">
        <v>0.51221001221001217</v>
      </c>
      <c r="K54" s="502">
        <v>0.54174340085942296</v>
      </c>
      <c r="L54" s="136">
        <v>0.44814068100358428</v>
      </c>
      <c r="M54" s="502">
        <v>0.32918906810035842</v>
      </c>
      <c r="N54" s="502">
        <v>0.78194444444444444</v>
      </c>
      <c r="O54" s="139">
        <v>0.51690821256038655</v>
      </c>
      <c r="P54" s="502">
        <v>0.53337403337403333</v>
      </c>
      <c r="Q54" s="136">
        <v>0.68940412186379929</v>
      </c>
      <c r="R54" s="502">
        <v>0.50752314814814814</v>
      </c>
      <c r="S54" s="502">
        <v>0.50134408602150538</v>
      </c>
      <c r="T54" s="139">
        <v>0.56672705314009664</v>
      </c>
      <c r="U54" s="139">
        <v>0.54178082191780819</v>
      </c>
      <c r="V54" s="135">
        <v>0.50358422939068104</v>
      </c>
      <c r="W54" s="62">
        <v>0.51532567049808431</v>
      </c>
      <c r="X54" s="62">
        <v>0.5043682795698925</v>
      </c>
      <c r="Y54" s="140">
        <v>0.50759310134310132</v>
      </c>
      <c r="Z54" s="136">
        <v>0.49780092592592595</v>
      </c>
      <c r="AA54" s="502">
        <v>0.51019265232974909</v>
      </c>
      <c r="AB54" s="502">
        <v>0.51030092592592591</v>
      </c>
      <c r="AC54" s="139">
        <v>0.50614316239316237</v>
      </c>
      <c r="AD54" s="502">
        <v>0.50686813186813184</v>
      </c>
      <c r="AE54" s="136">
        <v>0.51489695340501795</v>
      </c>
      <c r="AF54" s="502">
        <v>0.30197132616487454</v>
      </c>
      <c r="AG54" s="502">
        <v>0.59444444444444444</v>
      </c>
      <c r="AH54" s="139">
        <v>0.46908967391304357</v>
      </c>
      <c r="AI54" s="502">
        <v>0.49418339416058393</v>
      </c>
      <c r="AJ54" s="136">
        <v>0.6303763440860215</v>
      </c>
      <c r="AK54" s="502">
        <v>0.51979166666666665</v>
      </c>
      <c r="AL54" s="502">
        <v>0.64090501792114696</v>
      </c>
      <c r="AM54" s="139">
        <v>0.59786382850241548</v>
      </c>
      <c r="AN54" s="139">
        <v>0.52024514268366728</v>
      </c>
      <c r="AO54" s="135">
        <v>0.52777777777777779</v>
      </c>
      <c r="AP54" s="62">
        <v>0.51500496031746035</v>
      </c>
      <c r="AQ54" s="62">
        <v>0.51915322580645162</v>
      </c>
      <c r="AR54" s="140">
        <v>0.52083333333333326</v>
      </c>
      <c r="AS54" s="136">
        <v>0.51747685185185188</v>
      </c>
      <c r="AT54" s="502">
        <v>0.52520161290322576</v>
      </c>
      <c r="AU54" s="502">
        <v>0.5200231481481481</v>
      </c>
      <c r="AV54" s="139">
        <v>0.52094780219780223</v>
      </c>
      <c r="AW54" s="502">
        <v>0.52089088397790051</v>
      </c>
      <c r="AX54" s="136">
        <v>0.51556899641577059</v>
      </c>
      <c r="AY54" s="502">
        <v>0.22143817204301075</v>
      </c>
      <c r="AZ54" s="502">
        <v>0.50717592592592597</v>
      </c>
      <c r="BA54" s="139">
        <v>0.41372282608695654</v>
      </c>
      <c r="BB54" s="502">
        <v>0.48477564102564091</v>
      </c>
      <c r="BC54" s="136">
        <v>0.51321684587813621</v>
      </c>
      <c r="BD54" s="502">
        <v>0.51400462962962967</v>
      </c>
      <c r="BE54" s="502">
        <v>0.52060931899641572</v>
      </c>
      <c r="BF54" s="139">
        <v>0.51596467391304346</v>
      </c>
      <c r="BG54" s="139">
        <v>0.49263698630136982</v>
      </c>
      <c r="BH54" s="139">
        <v>0.52632168458781359</v>
      </c>
      <c r="BI54" s="546">
        <v>0.5591517857142857</v>
      </c>
      <c r="BJ54" s="546">
        <v>0.60427867383512546</v>
      </c>
      <c r="BK54" s="546">
        <v>0.56338734567901239</v>
      </c>
      <c r="BL54" s="546">
        <v>0.52013888888888893</v>
      </c>
      <c r="BM54" s="502">
        <v>0.53080197132616491</v>
      </c>
      <c r="BN54" s="502">
        <v>0.515162037037037</v>
      </c>
      <c r="BO54" s="502">
        <v>0.52213064713064716</v>
      </c>
      <c r="BP54" s="502">
        <v>0.54264502762430944</v>
      </c>
      <c r="BQ54" s="611">
        <v>2.175414364640893E-2</v>
      </c>
      <c r="BR54" s="136">
        <v>0.50716845878136196</v>
      </c>
      <c r="BS54" s="611">
        <v>-8.4005376344086224E-3</v>
      </c>
      <c r="BT54" s="136">
        <v>0.19959677419354838</v>
      </c>
      <c r="BU54" s="611">
        <v>-2.1841397849462374E-2</v>
      </c>
      <c r="BV54" s="136">
        <v>0.69652777777777775</v>
      </c>
      <c r="BW54" s="611">
        <f t="shared" si="0"/>
        <v>0.18935185185185177</v>
      </c>
      <c r="BX54" s="136">
        <v>0.46527777777777779</v>
      </c>
      <c r="BY54" s="611">
        <f t="shared" si="1"/>
        <v>5.1554951690821249E-2</v>
      </c>
      <c r="BZ54" s="136">
        <v>0.51657254782254769</v>
      </c>
      <c r="CA54" s="611">
        <v>-8.0383150045101881E-3</v>
      </c>
      <c r="CB54" s="136">
        <v>0.80757168458781359</v>
      </c>
      <c r="CC54" s="611">
        <f t="shared" si="2"/>
        <v>0.29435483870967738</v>
      </c>
      <c r="CD54" s="136">
        <v>0.51307870370370368</v>
      </c>
      <c r="CE54" s="611">
        <f t="shared" si="3"/>
        <v>-9.2592592592599665E-4</v>
      </c>
      <c r="CF54" s="502">
        <v>0.51456093189964158</v>
      </c>
      <c r="CG54" s="611">
        <f t="shared" si="4"/>
        <v>-6.0483870967741327E-3</v>
      </c>
      <c r="CH54" s="502">
        <v>0.61280948067632857</v>
      </c>
      <c r="CI54" s="611">
        <f t="shared" si="5"/>
        <v>9.6844806763285107E-2</v>
      </c>
      <c r="CJ54" s="502">
        <v>0.54082952815829533</v>
      </c>
      <c r="CK54" s="611">
        <f t="shared" si="6"/>
        <v>4.8192541856925508E-2</v>
      </c>
      <c r="CL54" s="502">
        <v>0.52542562724014341</v>
      </c>
      <c r="CM54" s="611">
        <f t="shared" si="7"/>
        <v>-8.9605734767017609E-4</v>
      </c>
      <c r="CN54" s="502">
        <v>0.52021329365079361</v>
      </c>
      <c r="CO54" s="611">
        <f t="shared" si="8"/>
        <v>-3.8938492063492092E-2</v>
      </c>
      <c r="CP54" s="502">
        <v>0.51814516129032262</v>
      </c>
      <c r="CQ54" s="611">
        <f t="shared" si="9"/>
        <v>-8.6133512544802837E-2</v>
      </c>
      <c r="CR54" s="502">
        <v>0.52129629629629626</v>
      </c>
      <c r="CS54" s="611">
        <f t="shared" si="10"/>
        <v>-4.2091049382716128E-2</v>
      </c>
      <c r="CT54" s="502">
        <v>0.53888888888888886</v>
      </c>
      <c r="CU54" s="611">
        <f t="shared" si="11"/>
        <v>1.8749999999999933E-2</v>
      </c>
      <c r="CV54" s="502">
        <v>0.57280465949820791</v>
      </c>
      <c r="CW54" s="611">
        <f t="shared" si="12"/>
        <v>4.2002688172043001E-2</v>
      </c>
      <c r="CX54" s="502">
        <v>0.51886574074074077</v>
      </c>
      <c r="CY54" s="611">
        <f t="shared" si="13"/>
        <v>-3.2649063899063968E-3</v>
      </c>
      <c r="CZ54" s="502">
        <v>0.54384157509157505</v>
      </c>
      <c r="DA54" s="611">
        <f t="shared" si="14"/>
        <v>2.1710927960927884E-2</v>
      </c>
      <c r="DB54" s="502">
        <v>0.53263121546961323</v>
      </c>
      <c r="DC54" s="611">
        <f t="shared" si="15"/>
        <v>-1.0013812154696211E-2</v>
      </c>
    </row>
    <row r="55" spans="1:107" x14ac:dyDescent="0.25">
      <c r="A55" s="58" t="s">
        <v>51</v>
      </c>
      <c r="B55" s="135">
        <v>0.36828498522696751</v>
      </c>
      <c r="C55" s="135">
        <v>0.54014666350411134</v>
      </c>
      <c r="D55" s="62">
        <v>0.54334952731092434</v>
      </c>
      <c r="E55" s="62">
        <v>0.43230550284629982</v>
      </c>
      <c r="F55" s="140">
        <v>0.50399782135076243</v>
      </c>
      <c r="G55" s="136">
        <v>0.33840073529411763</v>
      </c>
      <c r="H55" s="502">
        <v>0.27003478810879189</v>
      </c>
      <c r="I55" s="502">
        <v>0.18190767973856209</v>
      </c>
      <c r="J55" s="139">
        <v>0.26352011958629612</v>
      </c>
      <c r="K55" s="502">
        <v>0.38309466742498094</v>
      </c>
      <c r="L55" s="136">
        <v>0.16287160025300443</v>
      </c>
      <c r="M55" s="502">
        <v>0.16514468690702086</v>
      </c>
      <c r="N55" s="502">
        <v>0.26131331699346405</v>
      </c>
      <c r="O55" s="139">
        <v>0.19573809143222506</v>
      </c>
      <c r="P55" s="502">
        <v>0.3199561876032464</v>
      </c>
      <c r="Q55" s="136">
        <v>0.36742172675521823</v>
      </c>
      <c r="R55" s="502">
        <v>0.47743055555555558</v>
      </c>
      <c r="S55" s="502">
        <v>0.52344441808981657</v>
      </c>
      <c r="T55" s="139">
        <v>0.45586703431372549</v>
      </c>
      <c r="U55" s="139">
        <v>0.35421316814396991</v>
      </c>
      <c r="V55" s="135">
        <v>0.53813646426312456</v>
      </c>
      <c r="W55" s="62">
        <v>0.48021678498985804</v>
      </c>
      <c r="X55" s="62">
        <v>0.4413168089816572</v>
      </c>
      <c r="Y55" s="140">
        <v>0.48669602456367161</v>
      </c>
      <c r="Z55" s="136">
        <v>0.3756188725490196</v>
      </c>
      <c r="AA55" s="502">
        <v>0.29286250790638835</v>
      </c>
      <c r="AB55" s="502">
        <v>0.19826797385620915</v>
      </c>
      <c r="AC55" s="139">
        <v>0.28895981469510879</v>
      </c>
      <c r="AD55" s="502">
        <v>0.38782791962939023</v>
      </c>
      <c r="AE55" s="136">
        <v>0.15458570524984186</v>
      </c>
      <c r="AF55" s="502">
        <v>0.17536764705882352</v>
      </c>
      <c r="AG55" s="502">
        <v>0.24311478758169935</v>
      </c>
      <c r="AH55" s="139">
        <v>0.19045649509803916</v>
      </c>
      <c r="AI55" s="502">
        <v>0.32155722234149131</v>
      </c>
      <c r="AJ55" s="136">
        <v>0.37917259645793799</v>
      </c>
      <c r="AK55" s="502">
        <v>0.48903390522875817</v>
      </c>
      <c r="AL55" s="502">
        <v>0.53451138519924102</v>
      </c>
      <c r="AM55" s="139">
        <v>0.46733935421994882</v>
      </c>
      <c r="AN55" s="139">
        <v>0.35820191122897238</v>
      </c>
      <c r="AO55" s="135">
        <v>0.56093058191018341</v>
      </c>
      <c r="AP55" s="62">
        <v>0.51830357142857142</v>
      </c>
      <c r="AQ55" s="62">
        <v>0.44759052814674255</v>
      </c>
      <c r="AR55" s="140">
        <v>0.50862949346405228</v>
      </c>
      <c r="AS55" s="136">
        <v>0.34994281045751635</v>
      </c>
      <c r="AT55" s="502">
        <v>0.21954854522454142</v>
      </c>
      <c r="AU55" s="502">
        <v>0.18037173202614379</v>
      </c>
      <c r="AV55" s="139">
        <v>0.249620232708468</v>
      </c>
      <c r="AW55" s="502">
        <v>0.37840936789080282</v>
      </c>
      <c r="AX55" s="136">
        <v>0.16142473118279571</v>
      </c>
      <c r="AY55" s="502">
        <v>0.15359938330170778</v>
      </c>
      <c r="AZ55" s="502">
        <v>0.24924428104575164</v>
      </c>
      <c r="BA55" s="139">
        <v>0.1874247389173061</v>
      </c>
      <c r="BB55" s="502">
        <v>0.31404824750412991</v>
      </c>
      <c r="BC55" s="136">
        <v>0.36332424098671728</v>
      </c>
      <c r="BD55" s="502">
        <v>0.4490767973856209</v>
      </c>
      <c r="BE55" s="502">
        <v>0.50170382669196711</v>
      </c>
      <c r="BF55" s="139">
        <v>0.43791493499573736</v>
      </c>
      <c r="BG55" s="139">
        <v>0.34526943996776793</v>
      </c>
      <c r="BH55" s="139">
        <v>0.57165955091714105</v>
      </c>
      <c r="BI55" s="546">
        <v>0.53207501750700281</v>
      </c>
      <c r="BJ55" s="546">
        <v>0.40157930107526879</v>
      </c>
      <c r="BK55" s="546">
        <v>0.50076116557734207</v>
      </c>
      <c r="BL55" s="546">
        <v>0.32158905228758172</v>
      </c>
      <c r="BM55" s="502">
        <v>0.25144884566729919</v>
      </c>
      <c r="BN55" s="502">
        <v>0.16892156862745097</v>
      </c>
      <c r="BO55" s="502">
        <v>0.24736519607843138</v>
      </c>
      <c r="BP55" s="502">
        <v>0.37336319196186762</v>
      </c>
      <c r="BQ55" s="611">
        <v>-5.0461759289351926E-3</v>
      </c>
      <c r="BR55" s="136">
        <v>0.15049217267552181</v>
      </c>
      <c r="BS55" s="611">
        <v>-1.0932558507273898E-2</v>
      </c>
      <c r="BT55" s="136">
        <v>0.16499841872232765</v>
      </c>
      <c r="BU55" s="611">
        <v>1.1399035420619874E-2</v>
      </c>
      <c r="BV55" s="136">
        <v>0.26624591503267975</v>
      </c>
      <c r="BW55" s="611">
        <f t="shared" si="0"/>
        <v>1.7001633986928111E-2</v>
      </c>
      <c r="BX55" s="136">
        <v>0.19312593243819268</v>
      </c>
      <c r="BY55" s="611">
        <f t="shared" si="1"/>
        <v>5.7011935208865772E-3</v>
      </c>
      <c r="BZ55" s="136">
        <v>0.31262389571213095</v>
      </c>
      <c r="CA55" s="611">
        <v>-8.0383150045101881E-3</v>
      </c>
      <c r="CB55" s="136">
        <v>0.41022296015180265</v>
      </c>
      <c r="CC55" s="611">
        <f t="shared" si="2"/>
        <v>4.6898719165085367E-2</v>
      </c>
      <c r="CD55" s="136">
        <v>0.49632148692810457</v>
      </c>
      <c r="CE55" s="611">
        <f t="shared" si="3"/>
        <v>4.7244689542483675E-2</v>
      </c>
      <c r="CF55" s="502">
        <v>0.57009803921568625</v>
      </c>
      <c r="CG55" s="611">
        <f t="shared" si="4"/>
        <v>6.8394212523719133E-2</v>
      </c>
      <c r="CH55" s="502">
        <v>0.49216951726342711</v>
      </c>
      <c r="CI55" s="611">
        <f t="shared" si="5"/>
        <v>5.4254582267689755E-2</v>
      </c>
      <c r="CJ55" s="502">
        <v>0.35787923045930692</v>
      </c>
      <c r="CK55" s="611">
        <f t="shared" si="6"/>
        <v>1.2609790491538986E-2</v>
      </c>
      <c r="CL55" s="502">
        <v>0.55288583175205563</v>
      </c>
      <c r="CM55" s="611">
        <f t="shared" si="7"/>
        <v>-1.8773719165085412E-2</v>
      </c>
      <c r="CN55" s="502">
        <v>0.49332983193277313</v>
      </c>
      <c r="CO55" s="611">
        <f t="shared" si="8"/>
        <v>-3.8745185574229679E-2</v>
      </c>
      <c r="CP55" s="502">
        <v>0.44409788108791903</v>
      </c>
      <c r="CQ55" s="611">
        <f t="shared" si="9"/>
        <v>4.2518580012650242E-2</v>
      </c>
      <c r="CR55" s="502">
        <v>0.49688589324618737</v>
      </c>
      <c r="CS55" s="611">
        <f t="shared" si="10"/>
        <v>-3.8752723311546999E-3</v>
      </c>
      <c r="CT55" s="502">
        <v>0.36834967320261436</v>
      </c>
      <c r="CU55" s="611">
        <f t="shared" si="11"/>
        <v>4.6760620915032636E-2</v>
      </c>
      <c r="CV55" s="502">
        <v>0.27798861480075904</v>
      </c>
      <c r="CW55" s="611">
        <f t="shared" si="12"/>
        <v>2.6539769133459845E-2</v>
      </c>
      <c r="CX55" s="502">
        <v>0.230578022875817</v>
      </c>
      <c r="CY55" s="611">
        <f t="shared" si="13"/>
        <v>-1.6787173202614386E-2</v>
      </c>
      <c r="CZ55" s="502">
        <v>0.2921481092436975</v>
      </c>
      <c r="DA55" s="611">
        <f t="shared" si="14"/>
        <v>4.4782913165266114E-2</v>
      </c>
      <c r="DB55" s="502">
        <v>0.39395142725598525</v>
      </c>
      <c r="DC55" s="611">
        <f t="shared" si="15"/>
        <v>2.0588235294117629E-2</v>
      </c>
    </row>
    <row r="56" spans="1:107" x14ac:dyDescent="0.25">
      <c r="A56" s="58" t="s">
        <v>34</v>
      </c>
      <c r="B56" s="135">
        <v>2.4601869105012213E-2</v>
      </c>
      <c r="C56" s="135">
        <v>2.3216234219657721E-2</v>
      </c>
      <c r="D56" s="62">
        <v>2.1469170074052985E-2</v>
      </c>
      <c r="E56" s="62">
        <v>2.1534545458874822E-2</v>
      </c>
      <c r="F56" s="140">
        <v>2.2093454801199921E-2</v>
      </c>
      <c r="G56" s="136">
        <v>3.6692563681435968E-2</v>
      </c>
      <c r="H56" s="502">
        <v>2.2546535155629134E-2</v>
      </c>
      <c r="I56" s="502">
        <v>1.6700806436730702E-2</v>
      </c>
      <c r="J56" s="139">
        <v>2.5282897729335198E-2</v>
      </c>
      <c r="K56" s="502">
        <v>2.3696986881091137E-2</v>
      </c>
      <c r="L56" s="136">
        <v>2.1742896278794829E-2</v>
      </c>
      <c r="M56" s="502">
        <v>1.8334872152960455E-2</v>
      </c>
      <c r="N56" s="502">
        <v>2.3298086327483439E-2</v>
      </c>
      <c r="O56" s="139">
        <v>2.1101667513140403E-2</v>
      </c>
      <c r="P56" s="502">
        <v>2.282237376075609E-2</v>
      </c>
      <c r="Q56" s="136">
        <v>3.147585600934364E-2</v>
      </c>
      <c r="R56" s="502">
        <v>2.245228121328437E-2</v>
      </c>
      <c r="S56" s="502">
        <v>2.6677833402341249E-2</v>
      </c>
      <c r="T56" s="139">
        <v>2.6915774643748606E-2</v>
      </c>
      <c r="U56" s="139">
        <v>2.3840096056000674E-2</v>
      </c>
      <c r="V56" s="135">
        <v>2.1989821541192684E-2</v>
      </c>
      <c r="W56" s="62">
        <v>2.1132966282970029E-2</v>
      </c>
      <c r="X56" s="62">
        <v>1.9769549103423576E-2</v>
      </c>
      <c r="Y56" s="140">
        <v>2.0960401232848737E-2</v>
      </c>
      <c r="Z56" s="136">
        <v>2.7782806340011266E-2</v>
      </c>
      <c r="AA56" s="502">
        <v>1.526817484602867E-2</v>
      </c>
      <c r="AB56" s="502">
        <v>1.7395682476466331E-2</v>
      </c>
      <c r="AC56" s="139">
        <v>2.009525367825513E-2</v>
      </c>
      <c r="AD56" s="502">
        <v>2.0527827455551935E-2</v>
      </c>
      <c r="AE56" s="136">
        <v>2.5619739210820801E-2</v>
      </c>
      <c r="AF56" s="502">
        <v>2.0799883228725731E-2</v>
      </c>
      <c r="AG56" s="502">
        <v>2.2404474610356957E-2</v>
      </c>
      <c r="AH56" s="139">
        <v>2.2947201455833163E-2</v>
      </c>
      <c r="AI56" s="502">
        <v>2.13402790837793E-2</v>
      </c>
      <c r="AJ56" s="136">
        <v>2.3202208923271541E-2</v>
      </c>
      <c r="AK56" s="502">
        <v>2.4949723479135238E-2</v>
      </c>
      <c r="AL56" s="502">
        <v>2.2974140028219722E-2</v>
      </c>
      <c r="AM56" s="139">
        <v>2.3695201324677024E-2</v>
      </c>
      <c r="AN56" s="139">
        <v>2.1932283843735662E-2</v>
      </c>
      <c r="AO56" s="135">
        <v>2.2336211152452167E-2</v>
      </c>
      <c r="AP56" s="62">
        <v>2.1696528555431135E-2</v>
      </c>
      <c r="AQ56" s="62">
        <v>2.3058676203205338E-2</v>
      </c>
      <c r="AR56" s="140">
        <v>2.2386047861971719E-2</v>
      </c>
      <c r="AS56" s="136">
        <v>2.6455767077267642E-2</v>
      </c>
      <c r="AT56" s="502">
        <v>1.4690122698647787E-2</v>
      </c>
      <c r="AU56" s="502">
        <v>1.9270250093318404E-2</v>
      </c>
      <c r="AV56" s="139">
        <v>2.0078838667864429E-2</v>
      </c>
      <c r="AW56" s="502">
        <v>2.1226069758857002E-2</v>
      </c>
      <c r="AX56" s="136">
        <v>1.0897181182193644E-2</v>
      </c>
      <c r="AY56" s="502">
        <v>1.85884237016701E-2</v>
      </c>
      <c r="AZ56" s="502">
        <v>2.1774293890755258E-2</v>
      </c>
      <c r="BA56" s="139">
        <v>1.7035680088287323E-2</v>
      </c>
      <c r="BB56" s="502">
        <v>1.9813923789287733E-2</v>
      </c>
      <c r="BC56" s="136">
        <v>1.8468012859877904E-2</v>
      </c>
      <c r="BD56" s="502">
        <v>2.552258305337813E-2</v>
      </c>
      <c r="BE56" s="502">
        <v>2.1598694746474974E-2</v>
      </c>
      <c r="BF56" s="139">
        <v>2.1823319863024819E-2</v>
      </c>
      <c r="BG56" s="139">
        <v>2.0320401703763934E-2</v>
      </c>
      <c r="BH56" s="139">
        <v>2.1794362364387289E-2</v>
      </c>
      <c r="BI56" s="546">
        <v>2.0663360528982034E-2</v>
      </c>
      <c r="BJ56" s="546">
        <v>2.1342821707666559E-2</v>
      </c>
      <c r="BK56" s="546">
        <v>2.1286964456057406E-2</v>
      </c>
      <c r="BL56" s="546">
        <v>2.6066940400647009E-2</v>
      </c>
      <c r="BM56" s="502">
        <v>1.4705174053871811E-2</v>
      </c>
      <c r="BN56" s="502">
        <v>9.5495831778026636E-3</v>
      </c>
      <c r="BO56" s="502">
        <v>1.6751165967291388E-2</v>
      </c>
      <c r="BP56" s="502">
        <v>1.9006535381594931E-2</v>
      </c>
      <c r="BQ56" s="611">
        <v>-2.219534377262071E-3</v>
      </c>
      <c r="BR56" s="136">
        <v>1.3440860215053764E-2</v>
      </c>
      <c r="BS56" s="611">
        <v>2.5436790328601192E-3</v>
      </c>
      <c r="BT56" s="136">
        <v>1.4042914424014738E-2</v>
      </c>
      <c r="BU56" s="611">
        <v>-4.5455092776553619E-3</v>
      </c>
      <c r="BV56" s="136">
        <v>1.8398064353946704E-2</v>
      </c>
      <c r="BW56" s="611">
        <f t="shared" si="0"/>
        <v>-3.3762295368085539E-3</v>
      </c>
      <c r="BX56" s="136">
        <v>1.5199741954330786E-2</v>
      </c>
      <c r="BY56" s="611">
        <f t="shared" si="1"/>
        <v>-1.8359381339565373E-3</v>
      </c>
      <c r="BZ56" s="136">
        <v>1.7723659940905183E-2</v>
      </c>
      <c r="CA56" s="611">
        <v>-8.0383150045101881E-3</v>
      </c>
      <c r="CB56" s="136">
        <v>1.9266616765064783E-2</v>
      </c>
      <c r="CC56" s="611">
        <f t="shared" si="2"/>
        <v>7.9860390518687874E-4</v>
      </c>
      <c r="CD56" s="136">
        <v>2.1260186976509134E-2</v>
      </c>
      <c r="CE56" s="611">
        <f t="shared" si="3"/>
        <v>-4.2623960768689954E-3</v>
      </c>
      <c r="CF56" s="502">
        <v>2.1942958162579702E-2</v>
      </c>
      <c r="CG56" s="611">
        <f t="shared" si="4"/>
        <v>3.4426341610472797E-4</v>
      </c>
      <c r="CH56" s="502">
        <v>2.0606123310125454E-2</v>
      </c>
      <c r="CI56" s="611">
        <f t="shared" si="5"/>
        <v>-1.2171965528993654E-3</v>
      </c>
      <c r="CJ56" s="502">
        <v>1.845019865314701E-2</v>
      </c>
      <c r="CK56" s="611">
        <f t="shared" si="6"/>
        <v>-1.8702030506169247E-3</v>
      </c>
      <c r="CL56" s="502">
        <v>2.1547589547037727E-2</v>
      </c>
      <c r="CM56" s="611">
        <f t="shared" si="7"/>
        <v>-2.467728173495623E-4</v>
      </c>
      <c r="CN56" s="502">
        <v>2.0404930801020807E-2</v>
      </c>
      <c r="CO56" s="611">
        <f t="shared" si="8"/>
        <v>-2.5842972796122701E-4</v>
      </c>
      <c r="CP56" s="502">
        <v>1.8033231675948135E-2</v>
      </c>
      <c r="CQ56" s="611">
        <f t="shared" si="9"/>
        <v>-3.3095900317184242E-3</v>
      </c>
      <c r="CR56" s="502">
        <v>1.99828710457878E-2</v>
      </c>
      <c r="CS56" s="611">
        <f t="shared" si="10"/>
        <v>-1.3040934102696057E-3</v>
      </c>
      <c r="CT56" s="502">
        <v>2.9401897612660502E-2</v>
      </c>
      <c r="CU56" s="611">
        <f t="shared" si="11"/>
        <v>3.3349572120134931E-3</v>
      </c>
      <c r="CV56" s="502">
        <v>1.8735032570274375E-2</v>
      </c>
      <c r="CW56" s="611">
        <f t="shared" si="12"/>
        <v>4.0298585164025638E-3</v>
      </c>
      <c r="CX56" s="502">
        <v>1.3431858855756968E-2</v>
      </c>
      <c r="CY56" s="611">
        <f t="shared" si="13"/>
        <v>-3.3193071115344194E-3</v>
      </c>
      <c r="CZ56" s="502">
        <v>2.0503282458582746E-2</v>
      </c>
      <c r="DA56" s="611">
        <f t="shared" si="14"/>
        <v>3.7521164912913581E-3</v>
      </c>
      <c r="DB56" s="502">
        <v>2.0244227868444219E-2</v>
      </c>
      <c r="DC56" s="611">
        <f t="shared" si="15"/>
        <v>1.2376924868492886E-3</v>
      </c>
    </row>
    <row r="57" spans="1:107" x14ac:dyDescent="0.25">
      <c r="A57" s="58" t="s">
        <v>52</v>
      </c>
      <c r="B57" s="135">
        <v>1.1954090487458116E-2</v>
      </c>
      <c r="C57" s="135">
        <v>5.963539092861291E-3</v>
      </c>
      <c r="D57" s="62">
        <v>7.0186924996927663E-3</v>
      </c>
      <c r="E57" s="62">
        <v>7.1254894032182188E-3</v>
      </c>
      <c r="F57" s="140">
        <v>6.6920363707762467E-3</v>
      </c>
      <c r="G57" s="136">
        <v>3.4996348514191346E-2</v>
      </c>
      <c r="H57" s="502">
        <v>4.3744011684025514E-3</v>
      </c>
      <c r="I57" s="502">
        <v>4.3789578362863043E-3</v>
      </c>
      <c r="J57" s="139">
        <v>1.4471050843239654E-2</v>
      </c>
      <c r="K57" s="502">
        <v>1.0603032597263376E-2</v>
      </c>
      <c r="L57" s="136">
        <v>1.0115802701930901E-2</v>
      </c>
      <c r="M57" s="502">
        <v>8.065302154242204E-3</v>
      </c>
      <c r="N57" s="502">
        <v>2.542620679133983E-2</v>
      </c>
      <c r="O57" s="139">
        <v>1.4417396242190883E-2</v>
      </c>
      <c r="P57" s="502">
        <v>1.1888459173575941E-2</v>
      </c>
      <c r="Q57" s="136">
        <v>1.3242816037156161E-2</v>
      </c>
      <c r="R57" s="502">
        <v>1.0188139804585473E-2</v>
      </c>
      <c r="S57" s="502">
        <v>8.3002008443661107E-3</v>
      </c>
      <c r="T57" s="139">
        <v>1.0577224094433088E-2</v>
      </c>
      <c r="U57" s="139">
        <v>1.1558843649508174E-2</v>
      </c>
      <c r="V57" s="135">
        <v>6.6330801943185833E-3</v>
      </c>
      <c r="W57" s="62">
        <v>4.9357483434302549E-3</v>
      </c>
      <c r="X57" s="62">
        <v>1.5540359312403539E-2</v>
      </c>
      <c r="Y57" s="140">
        <v>9.1265200732732234E-3</v>
      </c>
      <c r="Z57" s="136">
        <v>8.7057023952965707E-3</v>
      </c>
      <c r="AA57" s="502">
        <v>6.4780211767890587E-3</v>
      </c>
      <c r="AB57" s="502">
        <v>1.0343585054534372E-2</v>
      </c>
      <c r="AC57" s="139">
        <v>8.4867832964328482E-3</v>
      </c>
      <c r="AD57" s="502">
        <v>8.8066516848530358E-3</v>
      </c>
      <c r="AE57" s="136">
        <v>8.8789553868007624E-3</v>
      </c>
      <c r="AF57" s="502">
        <v>1.3455032393844234E-2</v>
      </c>
      <c r="AG57" s="502">
        <v>1.7520569466146659E-2</v>
      </c>
      <c r="AH57" s="139">
        <v>1.3238812012873856E-2</v>
      </c>
      <c r="AI57" s="502">
        <v>1.0303928179249638E-2</v>
      </c>
      <c r="AJ57" s="136">
        <v>9.3130833469788777E-3</v>
      </c>
      <c r="AK57" s="502">
        <v>1.0363790186125214E-2</v>
      </c>
      <c r="AL57" s="502">
        <v>7.0445117624583818E-3</v>
      </c>
      <c r="AM57" s="139">
        <v>8.8912951519164278E-3</v>
      </c>
      <c r="AN57" s="139">
        <v>9.9470648838807622E-3</v>
      </c>
      <c r="AO57" s="135">
        <v>6.7546307696517011E-3</v>
      </c>
      <c r="AP57" s="62">
        <v>5.6986853265479226E-3</v>
      </c>
      <c r="AQ57" s="62">
        <v>1.6245314509288903E-2</v>
      </c>
      <c r="AR57" s="140">
        <v>9.6951276976722268E-3</v>
      </c>
      <c r="AS57" s="136">
        <v>1.7900056545094713E-2</v>
      </c>
      <c r="AT57" s="502">
        <v>1.4415579085611099E-2</v>
      </c>
      <c r="AU57" s="502">
        <v>9.9484026010743572E-3</v>
      </c>
      <c r="AV57" s="139">
        <v>1.409161237405512E-2</v>
      </c>
      <c r="AW57" s="502">
        <v>1.1905515021157548E-2</v>
      </c>
      <c r="AX57" s="136">
        <v>9.8497906919477966E-3</v>
      </c>
      <c r="AY57" s="502">
        <v>3.6423705162931959E-3</v>
      </c>
      <c r="AZ57" s="502">
        <v>5.866553576477241E-3</v>
      </c>
      <c r="BA57" s="139">
        <v>6.4592783124976958E-3</v>
      </c>
      <c r="BB57" s="502">
        <v>1.0070153199924192E-2</v>
      </c>
      <c r="BC57" s="136">
        <v>5.1471996497852203E-3</v>
      </c>
      <c r="BD57" s="502">
        <v>7.5275657336726053E-3</v>
      </c>
      <c r="BE57" s="502">
        <v>7.8319516265834919E-3</v>
      </c>
      <c r="BF57" s="139">
        <v>6.8280506693218284E-3</v>
      </c>
      <c r="BG57" s="139">
        <v>9.2529657127586647E-3</v>
      </c>
      <c r="BH57" s="139">
        <v>6.8044600602813607E-3</v>
      </c>
      <c r="BI57" s="546">
        <v>4.8646027728160091E-3</v>
      </c>
      <c r="BJ57" s="546">
        <v>1.4771491186138432E-2</v>
      </c>
      <c r="BK57" s="546">
        <v>8.9451485141984668E-3</v>
      </c>
      <c r="BL57" s="546">
        <v>8.2855983933359054E-3</v>
      </c>
      <c r="BM57" s="502">
        <v>4.7528640622065792E-3</v>
      </c>
      <c r="BN57" s="502">
        <v>1.2490230413834723E-2</v>
      </c>
      <c r="BO57" s="502">
        <v>8.4701134319454929E-3</v>
      </c>
      <c r="BP57" s="502">
        <v>8.7072807276510188E-3</v>
      </c>
      <c r="BQ57" s="611">
        <v>-3.1982342935065293E-3</v>
      </c>
      <c r="BR57" s="136">
        <v>1.8468357547402118E-2</v>
      </c>
      <c r="BS57" s="611">
        <v>8.6185668554543213E-3</v>
      </c>
      <c r="BT57" s="136">
        <v>4.0177088295631153E-3</v>
      </c>
      <c r="BU57" s="611">
        <v>3.7533831326991935E-4</v>
      </c>
      <c r="BV57" s="136">
        <v>5.263157894736842E-3</v>
      </c>
      <c r="BW57" s="611">
        <f t="shared" si="0"/>
        <v>-6.03395681740399E-4</v>
      </c>
      <c r="BX57" s="136">
        <v>9.0291606741158686E-3</v>
      </c>
      <c r="BY57" s="611">
        <f t="shared" si="1"/>
        <v>2.5698823616181728E-3</v>
      </c>
      <c r="BZ57" s="136">
        <v>8.8157530905622512E-3</v>
      </c>
      <c r="CA57" s="611">
        <v>-8.0383150045101881E-3</v>
      </c>
      <c r="CB57" s="136">
        <v>4.9466528311012106E-3</v>
      </c>
      <c r="CC57" s="611">
        <f t="shared" si="2"/>
        <v>-2.005468186840097E-4</v>
      </c>
      <c r="CD57" s="136">
        <v>7.5700334213438126E-3</v>
      </c>
      <c r="CE57" s="611">
        <f t="shared" si="3"/>
        <v>4.246768767120733E-5</v>
      </c>
      <c r="CF57" s="502">
        <v>7.3087223490664937E-3</v>
      </c>
      <c r="CG57" s="611">
        <f t="shared" si="4"/>
        <v>-5.2322927751699815E-4</v>
      </c>
      <c r="CH57" s="502">
        <v>6.5918058782313679E-3</v>
      </c>
      <c r="CI57" s="611">
        <f t="shared" si="5"/>
        <v>-2.3624479109046054E-4</v>
      </c>
      <c r="CJ57" s="502">
        <v>8.2551965329336445E-3</v>
      </c>
      <c r="CK57" s="611">
        <f t="shared" si="6"/>
        <v>-9.9776917982502024E-4</v>
      </c>
      <c r="CL57" s="502">
        <v>4.6385568070187819E-3</v>
      </c>
      <c r="CM57" s="611">
        <f t="shared" si="7"/>
        <v>-2.1659032532625787E-3</v>
      </c>
      <c r="CN57" s="502">
        <v>4.0364246964608615E-3</v>
      </c>
      <c r="CO57" s="611">
        <f t="shared" si="8"/>
        <v>-8.2817807635514763E-4</v>
      </c>
      <c r="CP57" s="502">
        <v>3.6973961767585509E-2</v>
      </c>
      <c r="CQ57" s="611">
        <f t="shared" si="9"/>
        <v>2.2202470581447076E-2</v>
      </c>
      <c r="CR57" s="502">
        <v>9.8280396951604052E-3</v>
      </c>
      <c r="CS57" s="611">
        <f t="shared" si="10"/>
        <v>8.8289118096193837E-4</v>
      </c>
      <c r="CT57" s="502">
        <v>2.0370616169660499E-2</v>
      </c>
      <c r="CU57" s="611">
        <f t="shared" si="11"/>
        <v>1.2085017776324593E-2</v>
      </c>
      <c r="CV57" s="502">
        <v>1.0882565345344831E-2</v>
      </c>
      <c r="CW57" s="611">
        <f t="shared" si="12"/>
        <v>6.129701283138252E-3</v>
      </c>
      <c r="CX57" s="502">
        <v>1.0047045984131198E-2</v>
      </c>
      <c r="CY57" s="611">
        <f t="shared" si="13"/>
        <v>1.5769325521857048E-3</v>
      </c>
      <c r="CZ57" s="502">
        <v>1.3735048245268579E-2</v>
      </c>
      <c r="DA57" s="611">
        <f t="shared" si="14"/>
        <v>5.2649348133230866E-3</v>
      </c>
      <c r="DB57" s="502">
        <v>1.1117553976852858E-2</v>
      </c>
      <c r="DC57" s="611">
        <f t="shared" si="15"/>
        <v>2.410273249201839E-3</v>
      </c>
    </row>
    <row r="58" spans="1:107" x14ac:dyDescent="0.25">
      <c r="A58" s="6" t="s">
        <v>53</v>
      </c>
      <c r="B58" s="135">
        <v>0.15918131481575137</v>
      </c>
      <c r="C58" s="135">
        <v>0.22607322056462598</v>
      </c>
      <c r="D58" s="62">
        <v>0.24141284028177959</v>
      </c>
      <c r="E58" s="62">
        <v>0.17529923623567178</v>
      </c>
      <c r="F58" s="140">
        <v>0.21335672987443396</v>
      </c>
      <c r="G58" s="136">
        <v>0.16241603463781742</v>
      </c>
      <c r="H58" s="502">
        <v>0.13949379670051315</v>
      </c>
      <c r="I58" s="502">
        <v>0.10278707878170029</v>
      </c>
      <c r="J58" s="139">
        <v>0.13494946264067514</v>
      </c>
      <c r="K58" s="502">
        <v>0.17393650159668778</v>
      </c>
      <c r="L58" s="136">
        <v>7.7304971626386262E-2</v>
      </c>
      <c r="M58" s="502">
        <v>8.3772181847253532E-2</v>
      </c>
      <c r="N58" s="502">
        <v>0.13508641718100298</v>
      </c>
      <c r="O58" s="139">
        <v>9.8408589805439817E-2</v>
      </c>
      <c r="P58" s="502">
        <v>0.14834932888415056</v>
      </c>
      <c r="Q58" s="136">
        <v>0.15637384308425495</v>
      </c>
      <c r="R58" s="502">
        <v>0.19977590666092584</v>
      </c>
      <c r="S58" s="502">
        <v>0.23485972415501355</v>
      </c>
      <c r="T58" s="139">
        <v>0.19697301939396847</v>
      </c>
      <c r="U58" s="139">
        <v>0.16273905276599931</v>
      </c>
      <c r="V58" s="135">
        <v>0.2271095551370611</v>
      </c>
      <c r="W58" s="62">
        <v>0.21396310203101063</v>
      </c>
      <c r="X58" s="62">
        <v>0.18641968795175673</v>
      </c>
      <c r="Y58" s="140">
        <v>0.20905864279838088</v>
      </c>
      <c r="Z58" s="136">
        <v>0.17291230790471435</v>
      </c>
      <c r="AA58" s="502">
        <v>0.13481863188794432</v>
      </c>
      <c r="AB58" s="502">
        <v>9.2411638496674553E-2</v>
      </c>
      <c r="AC58" s="139">
        <v>0.13336369256368691</v>
      </c>
      <c r="AD58" s="502">
        <v>0.17117796872859212</v>
      </c>
      <c r="AE58" s="136">
        <v>8.1648217097977135E-2</v>
      </c>
      <c r="AF58" s="502">
        <v>9.3352766199860895E-2</v>
      </c>
      <c r="AG58" s="502">
        <v>0.13500389760992088</v>
      </c>
      <c r="AH58" s="139">
        <v>0.10299251737597601</v>
      </c>
      <c r="AI58" s="502">
        <v>0.14838437148356159</v>
      </c>
      <c r="AJ58" s="136">
        <v>0.16295933637874499</v>
      </c>
      <c r="AK58" s="502">
        <v>0.19348363713747407</v>
      </c>
      <c r="AL58" s="502">
        <v>0.20256577377454385</v>
      </c>
      <c r="AM58" s="139">
        <v>0.18625833007760478</v>
      </c>
      <c r="AN58" s="139">
        <v>0.15787044440490616</v>
      </c>
      <c r="AO58" s="135">
        <v>0.24429598907991681</v>
      </c>
      <c r="AP58" s="62">
        <v>0.24315392714677495</v>
      </c>
      <c r="AQ58" s="62">
        <v>0.16659078169335048</v>
      </c>
      <c r="AR58" s="140">
        <v>0.21717551914404251</v>
      </c>
      <c r="AS58" s="136">
        <v>0.16824777296417134</v>
      </c>
      <c r="AT58" s="502">
        <v>0.15289762935824017</v>
      </c>
      <c r="AU58" s="502">
        <v>8.7517867149139048E-2</v>
      </c>
      <c r="AV58" s="139">
        <v>0.13637803917510574</v>
      </c>
      <c r="AW58" s="502">
        <v>0.17657556749438638</v>
      </c>
      <c r="AX58" s="136">
        <v>8.4430160322404649E-2</v>
      </c>
      <c r="AY58" s="502">
        <v>9.3306624103824815E-2</v>
      </c>
      <c r="AZ58" s="502">
        <v>0.13733293594441229</v>
      </c>
      <c r="BA58" s="139">
        <v>0.10469647139343068</v>
      </c>
      <c r="BB58" s="502">
        <v>0.15212064272620718</v>
      </c>
      <c r="BC58" s="136">
        <v>0.15633779477024395</v>
      </c>
      <c r="BD58" s="502">
        <v>0.19826061886409471</v>
      </c>
      <c r="BE58" s="502">
        <v>0.19722299496816301</v>
      </c>
      <c r="BF58" s="139">
        <v>0.18378481573710279</v>
      </c>
      <c r="BG58" s="139">
        <v>0.16030057325304972</v>
      </c>
      <c r="BH58" s="139">
        <v>0.23402803232047656</v>
      </c>
      <c r="BI58" s="546">
        <v>0.25175827190770911</v>
      </c>
      <c r="BJ58" s="546">
        <v>0.17997344298314427</v>
      </c>
      <c r="BK58" s="546">
        <v>0.22092530386475667</v>
      </c>
      <c r="BL58" s="546">
        <v>0.17529296804591238</v>
      </c>
      <c r="BM58" s="502">
        <v>0.14471249850860615</v>
      </c>
      <c r="BN58" s="502">
        <v>0.10841970090988115</v>
      </c>
      <c r="BO58" s="502">
        <v>0.1428684999755904</v>
      </c>
      <c r="BP58" s="502">
        <v>0.18192397272938338</v>
      </c>
      <c r="BQ58" s="611">
        <v>5.3484052349969946E-3</v>
      </c>
      <c r="BR58" s="136">
        <v>8.5832347436902628E-2</v>
      </c>
      <c r="BS58" s="611">
        <v>1.4021871144979797E-3</v>
      </c>
      <c r="BT58" s="136">
        <v>8.7643049139529E-2</v>
      </c>
      <c r="BU58" s="611">
        <v>-5.6635749642958144E-3</v>
      </c>
      <c r="BV58" s="136">
        <v>0.13397255608072625</v>
      </c>
      <c r="BW58" s="611">
        <f t="shared" si="0"/>
        <v>-3.360379863686036E-3</v>
      </c>
      <c r="BX58" s="136">
        <v>0.10217941578613625</v>
      </c>
      <c r="BY58" s="611">
        <f t="shared" si="1"/>
        <v>-2.5170556072944272E-3</v>
      </c>
      <c r="BZ58" s="136">
        <v>0.1551703758943663</v>
      </c>
      <c r="CA58" s="611">
        <v>-8.0383150045101881E-3</v>
      </c>
      <c r="CB58" s="136">
        <v>0.15980808877031288</v>
      </c>
      <c r="CC58" s="611">
        <f t="shared" si="2"/>
        <v>3.4702940000689297E-3</v>
      </c>
      <c r="CD58" s="136">
        <v>0.20525374962642431</v>
      </c>
      <c r="CE58" s="611">
        <f t="shared" si="3"/>
        <v>6.9931307623296024E-3</v>
      </c>
      <c r="CF58" s="502">
        <v>0.23427244076605985</v>
      </c>
      <c r="CG58" s="611">
        <f t="shared" si="4"/>
        <v>3.7049445797896846E-2</v>
      </c>
      <c r="CH58" s="502">
        <v>0.19972287935254565</v>
      </c>
      <c r="CI58" s="611">
        <f t="shared" si="5"/>
        <v>1.5938063615442866E-2</v>
      </c>
      <c r="CJ58" s="502">
        <v>0.16643568049217811</v>
      </c>
      <c r="CK58" s="611">
        <f t="shared" si="6"/>
        <v>6.1351072391283845E-3</v>
      </c>
      <c r="CL58" s="502">
        <v>0.21422113520230765</v>
      </c>
      <c r="CM58" s="611">
        <f t="shared" si="7"/>
        <v>-1.9806897118168909E-2</v>
      </c>
      <c r="CN58" s="502">
        <v>0.24238452445672029</v>
      </c>
      <c r="CO58" s="611">
        <f t="shared" si="8"/>
        <v>-9.3737474509888175E-3</v>
      </c>
      <c r="CP58" s="502">
        <v>0.17752737079468489</v>
      </c>
      <c r="CQ58" s="611">
        <f t="shared" si="9"/>
        <v>-2.4460721884593806E-3</v>
      </c>
      <c r="CR58" s="502">
        <v>0.21033872491500613</v>
      </c>
      <c r="CS58" s="611">
        <f t="shared" si="10"/>
        <v>-1.0586578949750541E-2</v>
      </c>
      <c r="CT58" s="502">
        <v>0.1849058324661188</v>
      </c>
      <c r="CU58" s="611">
        <f t="shared" si="11"/>
        <v>9.612864420206424E-3</v>
      </c>
      <c r="CV58" s="502">
        <v>0.14558521924777071</v>
      </c>
      <c r="CW58" s="611">
        <f t="shared" si="12"/>
        <v>8.7272073916455639E-4</v>
      </c>
      <c r="CX58" s="502">
        <v>0.11148688466361344</v>
      </c>
      <c r="CY58" s="611">
        <f t="shared" si="13"/>
        <v>-3.138161531197696E-2</v>
      </c>
      <c r="CZ58" s="502">
        <v>0.14730464806398569</v>
      </c>
      <c r="DA58" s="611">
        <f t="shared" si="14"/>
        <v>4.436148088395292E-3</v>
      </c>
      <c r="DB58" s="502">
        <v>0.17864626731448022</v>
      </c>
      <c r="DC58" s="611">
        <f t="shared" si="15"/>
        <v>-3.2777054149031593E-3</v>
      </c>
    </row>
    <row r="59" spans="1:107" x14ac:dyDescent="0.25">
      <c r="A59" s="6" t="s">
        <v>98</v>
      </c>
      <c r="B59" s="135">
        <v>0</v>
      </c>
      <c r="C59" s="135">
        <v>0.56263440860215053</v>
      </c>
      <c r="D59" s="62">
        <v>0.64583333333333337</v>
      </c>
      <c r="E59" s="62">
        <v>0.48494623655913977</v>
      </c>
      <c r="F59" s="140">
        <v>0.56175925925925929</v>
      </c>
      <c r="G59" s="136">
        <v>6.8148148148148152E-2</v>
      </c>
      <c r="H59" s="502">
        <v>0</v>
      </c>
      <c r="I59" s="502">
        <v>0</v>
      </c>
      <c r="J59" s="139">
        <v>2.2466422466422466E-2</v>
      </c>
      <c r="K59" s="502">
        <v>0.23701657458563538</v>
      </c>
      <c r="L59" s="136">
        <v>0</v>
      </c>
      <c r="M59" s="502">
        <v>0</v>
      </c>
      <c r="N59" s="502">
        <v>0</v>
      </c>
      <c r="O59" s="139">
        <v>0</v>
      </c>
      <c r="P59" s="502">
        <v>0.1473214285714286</v>
      </c>
      <c r="Q59" s="136">
        <v>0.14587813620071685</v>
      </c>
      <c r="R59" s="502">
        <v>0.31537037037037036</v>
      </c>
      <c r="S59" s="502">
        <v>0.25412186379928314</v>
      </c>
      <c r="T59" s="139">
        <v>0.2376207729468599</v>
      </c>
      <c r="U59" s="139">
        <v>0.15783866057838664</v>
      </c>
      <c r="V59" s="135">
        <v>1.8584229390681006</v>
      </c>
      <c r="W59" s="62">
        <v>0.18390804597701149</v>
      </c>
      <c r="X59" s="62">
        <v>0.1546594982078853</v>
      </c>
      <c r="Y59" s="140">
        <v>0.17387057387057386</v>
      </c>
      <c r="Z59" s="136">
        <v>0.11296296296296296</v>
      </c>
      <c r="AA59" s="502">
        <v>0</v>
      </c>
      <c r="AB59" s="502">
        <v>0</v>
      </c>
      <c r="AC59" s="139">
        <v>3.724053724053724E-2</v>
      </c>
      <c r="AD59" s="502">
        <v>0.10555555555555554</v>
      </c>
      <c r="AE59" s="136">
        <v>0</v>
      </c>
      <c r="AF59" s="502">
        <v>0</v>
      </c>
      <c r="AG59" s="502">
        <v>0</v>
      </c>
      <c r="AH59" s="139">
        <v>0</v>
      </c>
      <c r="AI59" s="502">
        <v>7.0113544201135428E-2</v>
      </c>
      <c r="AJ59" s="136">
        <v>0.2075268817204301</v>
      </c>
      <c r="AK59" s="502">
        <v>0.24210740740740738</v>
      </c>
      <c r="AL59" s="502">
        <v>0.21146953405017921</v>
      </c>
      <c r="AM59" s="139">
        <v>0.22013164251207729</v>
      </c>
      <c r="AN59" s="139">
        <v>0.10782301153612628</v>
      </c>
      <c r="AO59" s="135">
        <v>0.27670250896057347</v>
      </c>
      <c r="AP59" s="62">
        <v>0.28795238095238096</v>
      </c>
      <c r="AQ59" s="62">
        <v>0.14161953405017921</v>
      </c>
      <c r="AR59" s="140">
        <v>0.23367388888888888</v>
      </c>
      <c r="AS59" s="136">
        <v>0.28011722222222218</v>
      </c>
      <c r="AT59" s="502">
        <v>7.6865591397849473E-2</v>
      </c>
      <c r="AU59" s="502">
        <v>0</v>
      </c>
      <c r="AV59" s="139">
        <v>0.11853131868131868</v>
      </c>
      <c r="AW59" s="502">
        <v>0.17578453038674033</v>
      </c>
      <c r="AX59" s="136">
        <v>0</v>
      </c>
      <c r="AY59" s="502">
        <v>0</v>
      </c>
      <c r="AZ59" s="502">
        <v>0</v>
      </c>
      <c r="BA59" s="139">
        <v>0</v>
      </c>
      <c r="BB59" s="502">
        <v>0.11654578754578754</v>
      </c>
      <c r="BC59" s="136">
        <v>1.5026881720430107E-2</v>
      </c>
      <c r="BD59" s="502">
        <v>0.2011111111111111</v>
      </c>
      <c r="BE59" s="502">
        <v>0.21820788530465948</v>
      </c>
      <c r="BF59" s="139">
        <v>0.14416968599033819</v>
      </c>
      <c r="BG59" s="139">
        <v>0.12350852359208522</v>
      </c>
      <c r="BH59" s="139">
        <v>0.23126523297491039</v>
      </c>
      <c r="BI59" s="546">
        <v>0.2111031746031746</v>
      </c>
      <c r="BJ59" s="546">
        <v>0.1997347670250896</v>
      </c>
      <c r="BK59" s="546">
        <v>0.2141320987654321</v>
      </c>
      <c r="BL59" s="546">
        <v>0.16073574074074073</v>
      </c>
      <c r="BM59" s="502">
        <v>0</v>
      </c>
      <c r="BN59" s="502">
        <v>0</v>
      </c>
      <c r="BO59" s="502">
        <v>5.2989804639804634E-2</v>
      </c>
      <c r="BP59" s="502">
        <v>0.13311580724370781</v>
      </c>
      <c r="BQ59" s="611">
        <v>-4.2668723143032522E-2</v>
      </c>
      <c r="BR59" s="136">
        <v>0</v>
      </c>
      <c r="BS59" s="611">
        <v>0</v>
      </c>
      <c r="BT59" s="136">
        <v>0</v>
      </c>
      <c r="BU59" s="611">
        <v>0</v>
      </c>
      <c r="BV59" s="136">
        <v>0</v>
      </c>
      <c r="BW59" s="611">
        <f t="shared" si="0"/>
        <v>0</v>
      </c>
      <c r="BX59" s="136">
        <v>0</v>
      </c>
      <c r="BY59" s="611">
        <f t="shared" si="1"/>
        <v>0</v>
      </c>
      <c r="BZ59" s="136">
        <v>8.8256267806267816E-2</v>
      </c>
      <c r="CA59" s="611">
        <v>-8.0383150045101881E-3</v>
      </c>
      <c r="CB59" s="136">
        <v>4.7743189964157703E-2</v>
      </c>
      <c r="CC59" s="611">
        <f t="shared" si="2"/>
        <v>3.2716308243727593E-2</v>
      </c>
      <c r="CD59" s="136">
        <v>0.21565925925925925</v>
      </c>
      <c r="CE59" s="611">
        <f t="shared" si="3"/>
        <v>1.4548148148148143E-2</v>
      </c>
      <c r="CF59" s="502">
        <v>0.23598189964157706</v>
      </c>
      <c r="CG59" s="611">
        <f t="shared" si="4"/>
        <v>1.7774014336917582E-2</v>
      </c>
      <c r="CH59" s="502">
        <v>0.16592669082125605</v>
      </c>
      <c r="CI59" s="611">
        <f t="shared" si="5"/>
        <v>2.1757004830917859E-2</v>
      </c>
      <c r="CJ59" s="502">
        <v>0.10783347031963471</v>
      </c>
      <c r="CK59" s="611">
        <f t="shared" si="6"/>
        <v>-1.5675053272450515E-2</v>
      </c>
      <c r="CL59" s="502">
        <v>0.17274569892473118</v>
      </c>
      <c r="CM59" s="611">
        <f t="shared" si="7"/>
        <v>-5.8519534050179206E-2</v>
      </c>
      <c r="CN59" s="502">
        <v>0.21329761904761904</v>
      </c>
      <c r="CO59" s="611">
        <f t="shared" si="8"/>
        <v>2.1944444444444433E-3</v>
      </c>
      <c r="CP59" s="502">
        <v>0.18674014336917563</v>
      </c>
      <c r="CQ59" s="611">
        <f t="shared" si="9"/>
        <v>-1.2994623655913973E-2</v>
      </c>
      <c r="CR59" s="502">
        <v>0.19018703703703704</v>
      </c>
      <c r="CS59" s="611">
        <f t="shared" si="10"/>
        <v>-2.3945061728395056E-2</v>
      </c>
      <c r="CT59" s="502">
        <v>0.16074074074074074</v>
      </c>
      <c r="CU59" s="611">
        <f t="shared" si="11"/>
        <v>5.0000000000050004E-6</v>
      </c>
      <c r="CV59" s="502">
        <v>0</v>
      </c>
      <c r="CW59" s="611">
        <f t="shared" si="12"/>
        <v>0</v>
      </c>
      <c r="CX59" s="502">
        <v>0</v>
      </c>
      <c r="CY59" s="611">
        <f t="shared" si="13"/>
        <v>-5.2989804639804634E-2</v>
      </c>
      <c r="CZ59" s="502">
        <v>5.2991452991452991E-2</v>
      </c>
      <c r="DA59" s="611">
        <f t="shared" si="14"/>
        <v>1.6483516483561944E-6</v>
      </c>
      <c r="DB59" s="502">
        <v>0.12121025168815225</v>
      </c>
      <c r="DC59" s="611">
        <f t="shared" si="15"/>
        <v>-1.1905555555555558E-2</v>
      </c>
    </row>
    <row r="60" spans="1:107" x14ac:dyDescent="0.25">
      <c r="A60" s="6" t="s">
        <v>70</v>
      </c>
      <c r="B60" s="135">
        <v>0</v>
      </c>
      <c r="C60" s="135">
        <v>0</v>
      </c>
      <c r="D60" s="62">
        <v>0</v>
      </c>
      <c r="E60" s="62">
        <v>0</v>
      </c>
      <c r="F60" s="140">
        <v>0</v>
      </c>
      <c r="G60" s="136">
        <v>0</v>
      </c>
      <c r="H60" s="502">
        <v>0</v>
      </c>
      <c r="I60" s="502">
        <v>0</v>
      </c>
      <c r="J60" s="139">
        <v>0</v>
      </c>
      <c r="K60" s="502">
        <v>0</v>
      </c>
      <c r="L60" s="136">
        <v>0</v>
      </c>
      <c r="M60" s="502">
        <v>0</v>
      </c>
      <c r="N60" s="502">
        <v>0</v>
      </c>
      <c r="O60" s="139">
        <v>0</v>
      </c>
      <c r="P60" s="502">
        <v>0</v>
      </c>
      <c r="Q60" s="136">
        <v>0</v>
      </c>
      <c r="R60" s="502">
        <v>0</v>
      </c>
      <c r="S60" s="502">
        <v>0</v>
      </c>
      <c r="T60" s="139">
        <v>0</v>
      </c>
      <c r="U60" s="139">
        <v>0</v>
      </c>
      <c r="V60" s="135">
        <v>0</v>
      </c>
      <c r="W60" s="62">
        <v>0</v>
      </c>
      <c r="X60" s="62">
        <v>0</v>
      </c>
      <c r="Y60" s="140">
        <v>0</v>
      </c>
      <c r="Z60" s="136">
        <v>0</v>
      </c>
      <c r="AA60" s="502">
        <v>0</v>
      </c>
      <c r="AB60" s="502">
        <v>0</v>
      </c>
      <c r="AC60" s="139">
        <v>0</v>
      </c>
      <c r="AD60" s="502">
        <v>0</v>
      </c>
      <c r="AE60" s="136">
        <v>0</v>
      </c>
      <c r="AF60" s="502">
        <v>0</v>
      </c>
      <c r="AG60" s="502">
        <v>0</v>
      </c>
      <c r="AH60" s="139">
        <v>0</v>
      </c>
      <c r="AI60" s="502">
        <v>0</v>
      </c>
      <c r="AJ60" s="136">
        <v>0</v>
      </c>
      <c r="AK60" s="502">
        <v>0</v>
      </c>
      <c r="AL60" s="502">
        <v>0</v>
      </c>
      <c r="AM60" s="139">
        <v>0</v>
      </c>
      <c r="AN60" s="139">
        <v>0</v>
      </c>
      <c r="AO60" s="135">
        <v>0</v>
      </c>
      <c r="AP60" s="62">
        <v>0</v>
      </c>
      <c r="AQ60" s="62">
        <v>0</v>
      </c>
      <c r="AR60" s="140">
        <v>0</v>
      </c>
      <c r="AS60" s="136">
        <v>0</v>
      </c>
      <c r="AT60" s="502">
        <v>0</v>
      </c>
      <c r="AU60" s="502">
        <v>0</v>
      </c>
      <c r="AV60" s="139">
        <v>0</v>
      </c>
      <c r="AW60" s="502">
        <v>0</v>
      </c>
      <c r="AX60" s="136">
        <v>0</v>
      </c>
      <c r="AY60" s="502">
        <v>0</v>
      </c>
      <c r="AZ60" s="502">
        <v>0</v>
      </c>
      <c r="BA60" s="139">
        <v>0</v>
      </c>
      <c r="BB60" s="502">
        <v>0</v>
      </c>
      <c r="BC60" s="502">
        <v>0</v>
      </c>
      <c r="BD60" s="502">
        <v>0</v>
      </c>
      <c r="BE60" s="502">
        <v>0</v>
      </c>
      <c r="BF60" s="502">
        <v>0</v>
      </c>
      <c r="BG60" s="502">
        <v>0</v>
      </c>
      <c r="BH60" s="502">
        <v>0</v>
      </c>
      <c r="BI60" s="485">
        <v>0</v>
      </c>
      <c r="BJ60" s="485">
        <v>0</v>
      </c>
      <c r="BK60" s="485">
        <v>0</v>
      </c>
      <c r="BL60" s="485">
        <v>0</v>
      </c>
      <c r="BM60" s="502">
        <v>0</v>
      </c>
      <c r="BN60" s="502">
        <v>0</v>
      </c>
      <c r="BO60" s="502">
        <v>0</v>
      </c>
      <c r="BP60" s="502">
        <v>0</v>
      </c>
      <c r="BQ60" s="612">
        <v>0</v>
      </c>
      <c r="BR60" s="136">
        <v>0</v>
      </c>
      <c r="BS60" s="612">
        <v>0</v>
      </c>
      <c r="BT60" s="136">
        <v>0</v>
      </c>
      <c r="BU60" s="612">
        <v>0</v>
      </c>
      <c r="BV60" s="136">
        <v>0</v>
      </c>
      <c r="BW60" s="612">
        <f t="shared" si="0"/>
        <v>0</v>
      </c>
      <c r="BX60" s="136">
        <v>0</v>
      </c>
      <c r="BY60" s="612">
        <f t="shared" si="1"/>
        <v>0</v>
      </c>
      <c r="BZ60" s="136">
        <v>0</v>
      </c>
      <c r="CA60" s="612">
        <v>-8.0383150045101881E-3</v>
      </c>
      <c r="CB60" s="136">
        <v>0</v>
      </c>
      <c r="CC60" s="612">
        <f t="shared" si="2"/>
        <v>0</v>
      </c>
      <c r="CD60" s="136">
        <v>0</v>
      </c>
      <c r="CE60" s="612">
        <f t="shared" si="3"/>
        <v>0</v>
      </c>
      <c r="CF60" s="502">
        <v>0</v>
      </c>
      <c r="CG60" s="612">
        <f t="shared" si="4"/>
        <v>0</v>
      </c>
      <c r="CH60" s="502">
        <v>0</v>
      </c>
      <c r="CI60" s="612">
        <f t="shared" si="5"/>
        <v>0</v>
      </c>
      <c r="CJ60" s="502">
        <v>0</v>
      </c>
      <c r="CK60" s="612">
        <f t="shared" si="6"/>
        <v>0</v>
      </c>
      <c r="CL60" s="502">
        <v>0</v>
      </c>
      <c r="CM60" s="612">
        <f t="shared" si="7"/>
        <v>0</v>
      </c>
      <c r="CN60" s="502">
        <v>0</v>
      </c>
      <c r="CO60" s="612">
        <f t="shared" si="8"/>
        <v>0</v>
      </c>
      <c r="CP60" s="502">
        <v>0</v>
      </c>
      <c r="CQ60" s="612">
        <f t="shared" si="9"/>
        <v>0</v>
      </c>
      <c r="CR60" s="502">
        <v>0</v>
      </c>
      <c r="CS60" s="612">
        <f t="shared" si="10"/>
        <v>0</v>
      </c>
      <c r="CT60" s="502">
        <v>0</v>
      </c>
      <c r="CU60" s="612">
        <f t="shared" si="11"/>
        <v>0</v>
      </c>
      <c r="CV60" s="502">
        <v>0</v>
      </c>
      <c r="CW60" s="612">
        <f t="shared" si="12"/>
        <v>0</v>
      </c>
      <c r="CX60" s="502">
        <v>0</v>
      </c>
      <c r="CY60" s="612">
        <f t="shared" si="13"/>
        <v>0</v>
      </c>
      <c r="CZ60" s="502">
        <v>0</v>
      </c>
      <c r="DA60" s="612">
        <f t="shared" si="14"/>
        <v>0</v>
      </c>
      <c r="DB60" s="502">
        <v>0</v>
      </c>
      <c r="DC60" s="612">
        <f t="shared" si="15"/>
        <v>0</v>
      </c>
    </row>
    <row r="61" spans="1:107" x14ac:dyDescent="0.25">
      <c r="A61" s="526" t="s">
        <v>54</v>
      </c>
      <c r="B61" s="486">
        <v>0.37880736643309554</v>
      </c>
      <c r="C61" s="486">
        <v>0.47196620583717358</v>
      </c>
      <c r="D61" s="526">
        <v>0.48055306396752245</v>
      </c>
      <c r="E61" s="526">
        <v>0.45959795104306028</v>
      </c>
      <c r="F61" s="576">
        <v>0.47037749615975427</v>
      </c>
      <c r="G61" s="486">
        <v>0.4171018305171531</v>
      </c>
      <c r="H61" s="526">
        <v>0.35492090332490961</v>
      </c>
      <c r="I61" s="526">
        <v>0.3068127240143369</v>
      </c>
      <c r="J61" s="576">
        <v>0.35956027075842745</v>
      </c>
      <c r="K61" s="526">
        <v>0.41466275852704298</v>
      </c>
      <c r="L61" s="486">
        <v>0.26303757246915416</v>
      </c>
      <c r="M61" s="526">
        <v>0.31845002725335719</v>
      </c>
      <c r="N61" s="526">
        <v>0.43122119815668203</v>
      </c>
      <c r="O61" s="576">
        <v>0.3365512860649168</v>
      </c>
      <c r="P61" s="526">
        <v>0.38833947842991617</v>
      </c>
      <c r="Q61" s="486">
        <v>0.46109372677270705</v>
      </c>
      <c r="R61" s="526">
        <v>0.50456080389144897</v>
      </c>
      <c r="S61" s="526">
        <v>0.51305683563748083</v>
      </c>
      <c r="T61" s="576">
        <v>0.49277708208107934</v>
      </c>
      <c r="U61" s="576">
        <v>0.41466347715842861</v>
      </c>
      <c r="V61" s="486">
        <v>0.50697517466924336</v>
      </c>
      <c r="W61" s="526">
        <v>0.48419791832194503</v>
      </c>
      <c r="X61" s="526">
        <v>0.49007048709181911</v>
      </c>
      <c r="Y61" s="576">
        <v>0.4939577488563664</v>
      </c>
      <c r="Z61" s="486">
        <v>0.45715226574500767</v>
      </c>
      <c r="AA61" s="526">
        <v>0.3538603760963282</v>
      </c>
      <c r="AB61" s="526">
        <v>0.2886551459293395</v>
      </c>
      <c r="AC61" s="576">
        <v>0.36641641768369881</v>
      </c>
      <c r="AD61" s="526">
        <v>0.43018708327003258</v>
      </c>
      <c r="AE61" s="486">
        <v>0.28975583469600119</v>
      </c>
      <c r="AF61" s="526">
        <v>0.33285813388831076</v>
      </c>
      <c r="AG61" s="526">
        <v>0.39297875064004095</v>
      </c>
      <c r="AH61" s="576">
        <v>0.33793906949175179</v>
      </c>
      <c r="AI61" s="526">
        <v>0.39921329762185076</v>
      </c>
      <c r="AJ61" s="486">
        <v>0.477583804073138</v>
      </c>
      <c r="AK61" s="526">
        <v>0.50103046594982081</v>
      </c>
      <c r="AL61" s="526">
        <v>0.50035924879837468</v>
      </c>
      <c r="AM61" s="576">
        <v>0.49290378932077744</v>
      </c>
      <c r="AN61" s="576">
        <v>0.42276391302158089</v>
      </c>
      <c r="AO61" s="526">
        <v>0.28602176552202574</v>
      </c>
      <c r="AP61" s="526">
        <v>0.26562980716480139</v>
      </c>
      <c r="AQ61" s="526">
        <v>0.27166216986274216</v>
      </c>
      <c r="AR61" s="576">
        <v>0.27473150281618025</v>
      </c>
      <c r="AS61" s="486">
        <v>0.15938940092165899</v>
      </c>
      <c r="AT61" s="526">
        <v>0.16490300282443882</v>
      </c>
      <c r="AU61" s="526">
        <v>0.13765813492063492</v>
      </c>
      <c r="AV61" s="576">
        <v>0.15410350728380681</v>
      </c>
      <c r="AW61" s="526">
        <v>0.21408427854299802</v>
      </c>
      <c r="AX61" s="486">
        <v>0.19260124002774887</v>
      </c>
      <c r="AY61" s="526">
        <v>0.20803069719042663</v>
      </c>
      <c r="AZ61" s="526">
        <v>0.22586246159754222</v>
      </c>
      <c r="BA61" s="576">
        <v>0.20864634675749685</v>
      </c>
      <c r="BB61" s="526">
        <v>0.21225171545044816</v>
      </c>
      <c r="BC61" s="526">
        <v>0.17541288836033891</v>
      </c>
      <c r="BD61" s="526">
        <v>0.18301446492575524</v>
      </c>
      <c r="BE61" s="526">
        <v>0.19123767404984887</v>
      </c>
      <c r="BF61" s="526">
        <v>0.18322392807052693</v>
      </c>
      <c r="BG61" s="526">
        <v>0.20500599709614292</v>
      </c>
      <c r="BH61" s="526">
        <v>0.20372565160299289</v>
      </c>
      <c r="BI61" s="526">
        <v>0.21801882406188283</v>
      </c>
      <c r="BJ61" s="526">
        <v>0.18865361602497399</v>
      </c>
      <c r="BK61" s="526">
        <v>0.20298093744666323</v>
      </c>
      <c r="BL61" s="526">
        <v>0.17661132232462878</v>
      </c>
      <c r="BM61" s="292">
        <v>0.16127882042515235</v>
      </c>
      <c r="BN61" s="292">
        <v>0.13116343445980544</v>
      </c>
      <c r="BO61" s="292">
        <v>0.15640534216167856</v>
      </c>
      <c r="BP61" s="292">
        <v>0.17956447793874278</v>
      </c>
      <c r="BQ61" s="588">
        <v>-3.4519800604255246E-2</v>
      </c>
      <c r="BR61" s="134">
        <v>0.10828985184084039</v>
      </c>
      <c r="BS61" s="588">
        <v>-8.4311388186908476E-2</v>
      </c>
      <c r="BT61" s="134">
        <v>0.12164482681730342</v>
      </c>
      <c r="BU61" s="588">
        <v>-8.6385870373123216E-2</v>
      </c>
      <c r="BV61" s="134">
        <v>0.21853647231811787</v>
      </c>
      <c r="BW61" s="588">
        <f t="shared" si="0"/>
        <v>-7.3259892794243497E-3</v>
      </c>
      <c r="BX61" s="134">
        <v>0.14876485229074524</v>
      </c>
      <c r="BY61" s="588">
        <f t="shared" si="1"/>
        <v>-5.9881494466751617E-2</v>
      </c>
      <c r="BZ61" s="134">
        <v>0.16918271252617859</v>
      </c>
      <c r="CA61" s="588">
        <v>-8.0383150045101881E-3</v>
      </c>
      <c r="CB61" s="134">
        <v>0.27867981716683532</v>
      </c>
      <c r="CC61" s="588">
        <f t="shared" si="2"/>
        <v>0.10326692880649641</v>
      </c>
      <c r="CD61" s="134">
        <v>0.32777621628597242</v>
      </c>
      <c r="CE61" s="588">
        <f t="shared" si="3"/>
        <v>0.14476175136021718</v>
      </c>
      <c r="CF61" s="292">
        <v>0.34458876899828905</v>
      </c>
      <c r="CG61" s="588">
        <f t="shared" si="4"/>
        <v>0.15335109494844018</v>
      </c>
      <c r="CH61" s="292">
        <v>0.31689796369236983</v>
      </c>
      <c r="CI61" s="588">
        <f t="shared" si="5"/>
        <v>0.13367403562184291</v>
      </c>
      <c r="CJ61" s="292">
        <v>0.20530975083697747</v>
      </c>
      <c r="CK61" s="588">
        <f t="shared" si="6"/>
        <v>3.0375374083455031E-4</v>
      </c>
      <c r="CL61" s="292">
        <v>0.45110823248785487</v>
      </c>
      <c r="CM61" s="588">
        <f t="shared" si="7"/>
        <v>0.24738258088486198</v>
      </c>
      <c r="CN61" s="292">
        <v>0.29169986449864493</v>
      </c>
      <c r="CO61" s="588">
        <f t="shared" si="8"/>
        <v>7.3681040436762102E-2</v>
      </c>
      <c r="CP61" s="292">
        <v>0.21441557703595462</v>
      </c>
      <c r="CQ61" s="588">
        <f t="shared" si="9"/>
        <v>2.5761961010980633E-2</v>
      </c>
      <c r="CR61" s="292">
        <v>0.31998704779111281</v>
      </c>
      <c r="CS61" s="588">
        <f t="shared" si="10"/>
        <v>0.11700611034444958</v>
      </c>
      <c r="CT61" s="292">
        <v>0.23625414892244165</v>
      </c>
      <c r="CU61" s="588">
        <f t="shared" si="11"/>
        <v>5.9642826597812865E-2</v>
      </c>
      <c r="CV61" s="292">
        <v>0.15842508710801395</v>
      </c>
      <c r="CW61" s="588">
        <f t="shared" si="12"/>
        <v>-2.8537333171383961E-3</v>
      </c>
      <c r="CX61" s="292">
        <v>0.11668906310491677</v>
      </c>
      <c r="CY61" s="588">
        <f t="shared" si="13"/>
        <v>-3.9716279056761797E-2</v>
      </c>
      <c r="CZ61" s="292">
        <v>0.17032389078207896</v>
      </c>
      <c r="DA61" s="588">
        <f t="shared" si="14"/>
        <v>1.3918548620400401E-2</v>
      </c>
      <c r="DB61" s="292">
        <v>0.24474203515121179</v>
      </c>
      <c r="DC61" s="588">
        <f t="shared" si="15"/>
        <v>6.5177557212469012E-2</v>
      </c>
    </row>
    <row r="62" spans="1:107" x14ac:dyDescent="0.25">
      <c r="A62" s="493" t="s">
        <v>86</v>
      </c>
      <c r="B62" s="135">
        <v>0.46232876712328769</v>
      </c>
      <c r="C62" s="135">
        <v>0.55458482676224607</v>
      </c>
      <c r="D62" s="62">
        <v>0.58351603835978838</v>
      </c>
      <c r="E62" s="62">
        <v>0.55806974313022706</v>
      </c>
      <c r="F62" s="140">
        <v>0.56478600823045266</v>
      </c>
      <c r="G62" s="136">
        <v>0.58882137345679009</v>
      </c>
      <c r="H62" s="502">
        <v>0.42008064516129034</v>
      </c>
      <c r="I62" s="502">
        <v>0.3848804012345679</v>
      </c>
      <c r="J62" s="139">
        <v>0.46410498066748068</v>
      </c>
      <c r="K62" s="502">
        <v>0.5141673700634336</v>
      </c>
      <c r="L62" s="136">
        <v>0.25357340203106332</v>
      </c>
      <c r="M62" s="502">
        <v>0.38810707885304663</v>
      </c>
      <c r="N62" s="502">
        <v>0.55981134259259269</v>
      </c>
      <c r="O62" s="139">
        <v>0.39876559983896936</v>
      </c>
      <c r="P62" s="502">
        <v>0.47527739621489623</v>
      </c>
      <c r="Q62" s="136">
        <v>0.58930928912783753</v>
      </c>
      <c r="R62" s="502">
        <v>0.67066705246913594</v>
      </c>
      <c r="S62" s="502">
        <v>0.67788605137395463</v>
      </c>
      <c r="T62" s="139">
        <v>0.64568551227858306</v>
      </c>
      <c r="U62" s="139">
        <v>0.51822957889396248</v>
      </c>
      <c r="V62" s="135">
        <v>0.60644948476702509</v>
      </c>
      <c r="W62" s="62">
        <v>0.56102789750957849</v>
      </c>
      <c r="X62" s="62">
        <v>0.56275201612903225</v>
      </c>
      <c r="Y62" s="140">
        <v>0.57708852258852261</v>
      </c>
      <c r="Z62" s="136">
        <v>0.58838271604938275</v>
      </c>
      <c r="AA62" s="502">
        <v>0.41496079749103942</v>
      </c>
      <c r="AB62" s="502">
        <v>0.38225308641975309</v>
      </c>
      <c r="AC62" s="139">
        <v>0.46135009666259669</v>
      </c>
      <c r="AD62" s="502">
        <v>0.51921930962555962</v>
      </c>
      <c r="AE62" s="136">
        <v>0.38879125597371567</v>
      </c>
      <c r="AF62" s="502">
        <v>0.44039090501792116</v>
      </c>
      <c r="AG62" s="502">
        <v>0.45977959104938271</v>
      </c>
      <c r="AH62" s="139">
        <v>0.42932646437198063</v>
      </c>
      <c r="AI62" s="502">
        <v>0.48903631048932145</v>
      </c>
      <c r="AJ62" s="136">
        <v>0.60802456690561524</v>
      </c>
      <c r="AK62" s="502">
        <v>0.59607773919753093</v>
      </c>
      <c r="AL62" s="502">
        <v>0.58337066905615298</v>
      </c>
      <c r="AM62" s="139">
        <v>0.59582157055152984</v>
      </c>
      <c r="AN62" s="139">
        <v>0.51587850700769067</v>
      </c>
      <c r="AO62" s="135">
        <v>0.28021721923536441</v>
      </c>
      <c r="AP62" s="62">
        <v>0.26295882936507936</v>
      </c>
      <c r="AQ62" s="62">
        <v>0.26245060483870969</v>
      </c>
      <c r="AR62" s="140">
        <v>0.26872833076131691</v>
      </c>
      <c r="AS62" s="136">
        <v>0.22386188271604937</v>
      </c>
      <c r="AT62" s="502">
        <v>0.21369716995221028</v>
      </c>
      <c r="AU62" s="502">
        <v>0.19278858024691362</v>
      </c>
      <c r="AV62" s="139">
        <v>0.21015523249898249</v>
      </c>
      <c r="AW62" s="502">
        <v>0.2392799774913035</v>
      </c>
      <c r="AX62" s="136">
        <v>0.19520228494623654</v>
      </c>
      <c r="AY62" s="502">
        <v>0.18595258363201911</v>
      </c>
      <c r="AZ62" s="502">
        <v>0.19020030864197532</v>
      </c>
      <c r="BA62" s="139">
        <v>0.19045445853462159</v>
      </c>
      <c r="BB62" s="502">
        <v>0.22282595645095646</v>
      </c>
      <c r="BC62" s="502">
        <v>0.19048947132616489</v>
      </c>
      <c r="BD62" s="502">
        <v>0.23433256172839506</v>
      </c>
      <c r="BE62" s="502">
        <v>0.23499365292712066</v>
      </c>
      <c r="BF62" s="502">
        <v>0.21978210547504023</v>
      </c>
      <c r="BG62" s="502">
        <v>0.22205873921867073</v>
      </c>
      <c r="BH62" s="502">
        <v>0.23169280167264036</v>
      </c>
      <c r="BI62" s="546">
        <v>0.23550462962962962</v>
      </c>
      <c r="BJ62" s="546">
        <v>0.23382381272401434</v>
      </c>
      <c r="BK62" s="546">
        <v>0.23361271862139921</v>
      </c>
      <c r="BL62" s="546">
        <v>0.21686400462962963</v>
      </c>
      <c r="BM62" s="502">
        <v>0.20726975059737157</v>
      </c>
      <c r="BN62" s="502">
        <v>0.2025508101851852</v>
      </c>
      <c r="BO62" s="502">
        <v>0.20887699684574684</v>
      </c>
      <c r="BP62" s="502">
        <v>0.22117652701043586</v>
      </c>
      <c r="BQ62" s="612">
        <v>-1.8103450480867644E-2</v>
      </c>
      <c r="BR62" s="136">
        <v>0.18378322879330947</v>
      </c>
      <c r="BS62" s="612">
        <v>-1.1419056152927071E-2</v>
      </c>
      <c r="BT62" s="136">
        <v>0.18582560483870969</v>
      </c>
      <c r="BU62" s="612">
        <v>-1.2697879330941797E-4</v>
      </c>
      <c r="BV62" s="136">
        <v>0.2289034336419753</v>
      </c>
      <c r="BW62" s="612">
        <f t="shared" si="0"/>
        <v>3.8703124999999977E-2</v>
      </c>
      <c r="BX62" s="136">
        <v>0.19918453099838968</v>
      </c>
      <c r="BY62" s="612">
        <f t="shared" si="1"/>
        <v>8.7300724637680849E-3</v>
      </c>
      <c r="BZ62" s="136">
        <v>0.21376530491113824</v>
      </c>
      <c r="CA62" s="612">
        <v>-8.0383150045101881E-3</v>
      </c>
      <c r="CB62" s="136">
        <v>0.25666379181600957</v>
      </c>
      <c r="CC62" s="612">
        <f t="shared" si="2"/>
        <v>6.6174320489844674E-2</v>
      </c>
      <c r="CD62" s="136">
        <v>0.27695536265432097</v>
      </c>
      <c r="CE62" s="612">
        <f t="shared" si="3"/>
        <v>4.2622800925925908E-2</v>
      </c>
      <c r="CF62" s="502">
        <v>0.27979091995221028</v>
      </c>
      <c r="CG62" s="612">
        <f t="shared" si="4"/>
        <v>4.4797267025089627E-2</v>
      </c>
      <c r="CH62" s="502">
        <v>0.27107344504830916</v>
      </c>
      <c r="CI62" s="612">
        <f t="shared" si="5"/>
        <v>5.1291339573268924E-2</v>
      </c>
      <c r="CJ62" s="502">
        <v>0.22821009639776763</v>
      </c>
      <c r="CK62" s="612">
        <f t="shared" si="6"/>
        <v>6.1513571790969002E-3</v>
      </c>
      <c r="CL62" s="502">
        <v>0.46088803016726398</v>
      </c>
      <c r="CM62" s="612">
        <f t="shared" si="7"/>
        <v>0.22919522849462362</v>
      </c>
      <c r="CN62" s="502">
        <v>0.30413740079365081</v>
      </c>
      <c r="CO62" s="612">
        <f t="shared" si="8"/>
        <v>6.8632771164021195E-2</v>
      </c>
      <c r="CP62" s="502">
        <v>0.27691293309438469</v>
      </c>
      <c r="CQ62" s="612">
        <f t="shared" si="9"/>
        <v>4.3089120370370354E-2</v>
      </c>
      <c r="CR62" s="502">
        <v>0.34875196759259258</v>
      </c>
      <c r="CS62" s="612">
        <f t="shared" si="10"/>
        <v>0.11513924897119338</v>
      </c>
      <c r="CT62" s="502">
        <v>0.27674054783950619</v>
      </c>
      <c r="CU62" s="612">
        <f t="shared" si="11"/>
        <v>5.9876543209876565E-2</v>
      </c>
      <c r="CV62" s="502">
        <v>0.22223207885304661</v>
      </c>
      <c r="CW62" s="612">
        <f t="shared" si="12"/>
        <v>1.4962328255675034E-2</v>
      </c>
      <c r="CX62" s="502">
        <v>0.21595848765432099</v>
      </c>
      <c r="CY62" s="612">
        <f t="shared" si="13"/>
        <v>7.0814908085741479E-3</v>
      </c>
      <c r="CZ62" s="502">
        <v>0.23813368691493692</v>
      </c>
      <c r="DA62" s="612">
        <f t="shared" si="14"/>
        <v>2.9256690069190072E-2</v>
      </c>
      <c r="DB62" s="502">
        <v>0.29313725189277678</v>
      </c>
      <c r="DC62" s="612">
        <f t="shared" si="15"/>
        <v>7.1960724882340926E-2</v>
      </c>
    </row>
    <row r="63" spans="1:107" x14ac:dyDescent="0.25">
      <c r="A63" s="493" t="s">
        <v>87</v>
      </c>
      <c r="B63" s="135">
        <v>0.45392567224759006</v>
      </c>
      <c r="C63" s="135">
        <v>0.57039650537634412</v>
      </c>
      <c r="D63" s="62">
        <v>0.57398664847883596</v>
      </c>
      <c r="E63" s="62">
        <v>0.57820172491039423</v>
      </c>
      <c r="F63" s="140">
        <v>0.57420190329218113</v>
      </c>
      <c r="G63" s="136">
        <v>0.4580783179012346</v>
      </c>
      <c r="H63" s="502">
        <v>0.45327284946236557</v>
      </c>
      <c r="I63" s="502">
        <v>0.40493402777777776</v>
      </c>
      <c r="J63" s="139">
        <v>0.43892119454619444</v>
      </c>
      <c r="K63" s="502">
        <v>0.5061878453038674</v>
      </c>
      <c r="L63" s="136">
        <v>0.41332437275985662</v>
      </c>
      <c r="M63" s="502">
        <v>0.40858030913978494</v>
      </c>
      <c r="N63" s="502">
        <v>0.53952492283950615</v>
      </c>
      <c r="O63" s="139">
        <v>0.45287818287037029</v>
      </c>
      <c r="P63" s="502">
        <v>0.48822268433726762</v>
      </c>
      <c r="Q63" s="136">
        <v>0.57832791965352448</v>
      </c>
      <c r="R63" s="502">
        <v>0.57931134259259254</v>
      </c>
      <c r="S63" s="502">
        <v>0.58352001194743131</v>
      </c>
      <c r="T63" s="139">
        <v>0.58039811040660227</v>
      </c>
      <c r="U63" s="139">
        <v>0.51145594241501768</v>
      </c>
      <c r="V63" s="135">
        <v>0.63167827807646348</v>
      </c>
      <c r="W63" s="62">
        <v>0.60991878192848026</v>
      </c>
      <c r="X63" s="62">
        <v>0.63750746714456397</v>
      </c>
      <c r="Y63" s="140">
        <v>0.62672970085470092</v>
      </c>
      <c r="Z63" s="136">
        <v>0.56053645833333332</v>
      </c>
      <c r="AA63" s="502">
        <v>0.46580477150537636</v>
      </c>
      <c r="AB63" s="502">
        <v>0.35787191358024695</v>
      </c>
      <c r="AC63" s="139">
        <v>0.4614527370777371</v>
      </c>
      <c r="AD63" s="502">
        <v>0.54409121896621904</v>
      </c>
      <c r="AE63" s="136">
        <v>0.37137712813620072</v>
      </c>
      <c r="AF63" s="502">
        <v>0.41821983273596169</v>
      </c>
      <c r="AG63" s="502">
        <v>0.53244583333333328</v>
      </c>
      <c r="AH63" s="139">
        <v>0.43968348681561992</v>
      </c>
      <c r="AI63" s="502">
        <v>0.50903460817112733</v>
      </c>
      <c r="AJ63" s="136">
        <v>0.60316457586618866</v>
      </c>
      <c r="AK63" s="502">
        <v>0.64820910493827166</v>
      </c>
      <c r="AL63" s="502">
        <v>0.63265382317801677</v>
      </c>
      <c r="AM63" s="139">
        <v>0.62778960346215784</v>
      </c>
      <c r="AN63" s="139">
        <v>0.53888559059400942</v>
      </c>
      <c r="AO63" s="135">
        <v>0.26696202956989246</v>
      </c>
      <c r="AP63" s="62">
        <v>0.24365492724867724</v>
      </c>
      <c r="AQ63" s="62">
        <v>0.26342181899641576</v>
      </c>
      <c r="AR63" s="140">
        <v>0.2584915252057613</v>
      </c>
      <c r="AS63" s="136">
        <v>2.6099537037037036E-2</v>
      </c>
      <c r="AT63" s="502">
        <v>8.3036327658303447E-2</v>
      </c>
      <c r="AU63" s="502">
        <v>7.9410185185185181E-2</v>
      </c>
      <c r="AV63" s="139">
        <v>6.3070525539275543E-2</v>
      </c>
      <c r="AW63" s="502">
        <v>0.16024118835686513</v>
      </c>
      <c r="AX63" s="136">
        <v>0.27176015531660697</v>
      </c>
      <c r="AY63" s="502">
        <v>0.30281044653524491</v>
      </c>
      <c r="AZ63" s="502">
        <v>0.29259166666666664</v>
      </c>
      <c r="BA63" s="139">
        <v>0.28901563758051529</v>
      </c>
      <c r="BB63" s="502">
        <v>0.20363770604395603</v>
      </c>
      <c r="BC63" s="502">
        <v>9.757093787335723E-2</v>
      </c>
      <c r="BD63" s="502">
        <v>6.0373649691358021E-2</v>
      </c>
      <c r="BE63" s="502">
        <v>4.672416367980884E-2</v>
      </c>
      <c r="BF63" s="502">
        <v>6.8308235205314011E-2</v>
      </c>
      <c r="BG63" s="502">
        <v>0.16952726407914762</v>
      </c>
      <c r="BH63" s="502">
        <v>7.6597782258064503E-2</v>
      </c>
      <c r="BI63" s="546">
        <v>0.10984825562169312</v>
      </c>
      <c r="BJ63" s="546">
        <v>9.2948439366786137E-2</v>
      </c>
      <c r="BK63" s="546">
        <v>9.2574266975308642E-2</v>
      </c>
      <c r="BL63" s="546">
        <v>9.0961265432098759E-2</v>
      </c>
      <c r="BM63" s="502">
        <v>8.1634259259259254E-2</v>
      </c>
      <c r="BN63" s="502">
        <v>3.9380825617283947E-2</v>
      </c>
      <c r="BO63" s="502">
        <v>7.0779393060643042E-2</v>
      </c>
      <c r="BP63" s="502">
        <v>8.1616623183957432E-2</v>
      </c>
      <c r="BQ63" s="612">
        <v>-7.8624565172907696E-2</v>
      </c>
      <c r="BR63" s="136">
        <v>5.1958258661887703E-3</v>
      </c>
      <c r="BS63" s="612">
        <v>-0.26656432945041819</v>
      </c>
      <c r="BT63" s="136">
        <v>3.5196124551971325E-2</v>
      </c>
      <c r="BU63" s="612">
        <v>-0.26761432198327362</v>
      </c>
      <c r="BV63" s="136">
        <v>0.23275054012345681</v>
      </c>
      <c r="BW63" s="612">
        <f t="shared" si="0"/>
        <v>-5.9841126543209833E-2</v>
      </c>
      <c r="BX63" s="136">
        <v>8.9507246376811608E-2</v>
      </c>
      <c r="BY63" s="612">
        <f t="shared" si="1"/>
        <v>-0.19950839120370367</v>
      </c>
      <c r="BZ63" s="136">
        <v>8.427573429656765E-2</v>
      </c>
      <c r="CA63" s="612">
        <v>-8.0383150045101881E-3</v>
      </c>
      <c r="CB63" s="136">
        <v>0.34133482676224614</v>
      </c>
      <c r="CC63" s="612">
        <f t="shared" si="2"/>
        <v>0.24376388888888889</v>
      </c>
      <c r="CD63" s="136">
        <v>0.4435251929012346</v>
      </c>
      <c r="CE63" s="612">
        <f t="shared" si="3"/>
        <v>0.3831515432098766</v>
      </c>
      <c r="CF63" s="502">
        <v>0.46446423237753881</v>
      </c>
      <c r="CG63" s="612">
        <f t="shared" si="4"/>
        <v>0.41774006869772995</v>
      </c>
      <c r="CH63" s="502">
        <v>0.41614702848228663</v>
      </c>
      <c r="CI63" s="612">
        <f t="shared" si="5"/>
        <v>0.34783879327697265</v>
      </c>
      <c r="CJ63" s="502">
        <v>0.16792548515981737</v>
      </c>
      <c r="CK63" s="612">
        <f t="shared" si="6"/>
        <v>-1.601778919330249E-3</v>
      </c>
      <c r="CL63" s="502">
        <v>0.59132340203106326</v>
      </c>
      <c r="CM63" s="612">
        <f t="shared" si="7"/>
        <v>0.5147256197729988</v>
      </c>
      <c r="CN63" s="502">
        <v>0.28720535714285716</v>
      </c>
      <c r="CO63" s="612">
        <f t="shared" si="8"/>
        <v>0.17735710152116405</v>
      </c>
      <c r="CP63" s="502">
        <v>0.12868929211469535</v>
      </c>
      <c r="CQ63" s="612">
        <f t="shared" si="9"/>
        <v>3.574085274790921E-2</v>
      </c>
      <c r="CR63" s="502">
        <v>0.33735715020576129</v>
      </c>
      <c r="CS63" s="612">
        <f t="shared" si="10"/>
        <v>0.24478288323045266</v>
      </c>
      <c r="CT63" s="502">
        <v>0.21511778549382715</v>
      </c>
      <c r="CU63" s="612">
        <f t="shared" si="11"/>
        <v>0.12415652006172839</v>
      </c>
      <c r="CV63" s="502">
        <v>7.3592816606929512E-2</v>
      </c>
      <c r="CW63" s="612">
        <f t="shared" si="12"/>
        <v>-8.0414426523297416E-3</v>
      </c>
      <c r="CX63" s="502">
        <v>1.0204861111111111E-3</v>
      </c>
      <c r="CY63" s="612">
        <f t="shared" si="13"/>
        <v>-6.9758906949531935E-2</v>
      </c>
      <c r="CZ63" s="502">
        <v>9.632445563695563E-2</v>
      </c>
      <c r="DA63" s="612">
        <f t="shared" si="14"/>
        <v>2.5545062576312588E-2</v>
      </c>
      <c r="DB63" s="502">
        <v>0.21617496674851644</v>
      </c>
      <c r="DC63" s="612">
        <f t="shared" si="15"/>
        <v>0.13455834356455901</v>
      </c>
    </row>
    <row r="64" spans="1:107" x14ac:dyDescent="0.25">
      <c r="A64" s="493" t="s">
        <v>88</v>
      </c>
      <c r="B64" s="135">
        <v>0.22236817414148996</v>
      </c>
      <c r="C64" s="135">
        <v>0.29339740757107086</v>
      </c>
      <c r="D64" s="62">
        <v>0.28684686888454008</v>
      </c>
      <c r="E64" s="62">
        <v>0.2454960229783473</v>
      </c>
      <c r="F64" s="140">
        <v>0.27486009639776759</v>
      </c>
      <c r="G64" s="136">
        <v>0.20731944444444447</v>
      </c>
      <c r="H64" s="502">
        <v>0.19364910148770068</v>
      </c>
      <c r="I64" s="502">
        <v>0.13303729071537293</v>
      </c>
      <c r="J64" s="139">
        <v>0.17817389231772796</v>
      </c>
      <c r="K64" s="502">
        <v>0.22624990539620071</v>
      </c>
      <c r="L64" s="136">
        <v>0.12414401973781117</v>
      </c>
      <c r="M64" s="502">
        <v>0.16085156134924142</v>
      </c>
      <c r="N64" s="502">
        <v>0.19756915905631661</v>
      </c>
      <c r="O64" s="139">
        <v>0.16045584549334921</v>
      </c>
      <c r="P64" s="502">
        <v>0.2040775482128222</v>
      </c>
      <c r="Q64" s="136">
        <v>0.21900629695095006</v>
      </c>
      <c r="R64" s="502">
        <v>0.26700342465753424</v>
      </c>
      <c r="S64" s="502">
        <v>0.28098762704374725</v>
      </c>
      <c r="T64" s="139">
        <v>0.25554254764740914</v>
      </c>
      <c r="U64" s="139">
        <v>0.21704954807030713</v>
      </c>
      <c r="V64" s="135">
        <v>0.28586868463691267</v>
      </c>
      <c r="W64" s="62">
        <v>0.28442174460714853</v>
      </c>
      <c r="X64" s="62">
        <v>0.27296730004418912</v>
      </c>
      <c r="Y64" s="140">
        <v>0.28101259471122486</v>
      </c>
      <c r="Z64" s="136">
        <v>0.22575152207001523</v>
      </c>
      <c r="AA64" s="502">
        <v>0.18318603623508614</v>
      </c>
      <c r="AB64" s="502">
        <v>0.12807077625570776</v>
      </c>
      <c r="AC64" s="139">
        <v>0.1790487480555974</v>
      </c>
      <c r="AD64" s="502">
        <v>0.2300306713834111</v>
      </c>
      <c r="AE64" s="136">
        <v>0.11157386949477095</v>
      </c>
      <c r="AF64" s="502">
        <v>0.14260605391073794</v>
      </c>
      <c r="AG64" s="502">
        <v>0.18953630136986302</v>
      </c>
      <c r="AH64" s="139">
        <v>0.14745289855072463</v>
      </c>
      <c r="AI64" s="502">
        <v>0.20230382795053831</v>
      </c>
      <c r="AJ64" s="136">
        <v>0.22506941375754896</v>
      </c>
      <c r="AK64" s="502">
        <v>0.26212271689497718</v>
      </c>
      <c r="AL64" s="502">
        <v>0.28800265134776842</v>
      </c>
      <c r="AM64" s="139">
        <v>0.25835777744689298</v>
      </c>
      <c r="AN64" s="139">
        <v>0.21639389175836513</v>
      </c>
      <c r="AO64" s="135">
        <v>0.31054544115480925</v>
      </c>
      <c r="AP64" s="62">
        <v>0.28991356816699282</v>
      </c>
      <c r="AQ64" s="62">
        <v>0.28887501841213725</v>
      </c>
      <c r="AR64" s="140">
        <v>0.29666237950279045</v>
      </c>
      <c r="AS64" s="136">
        <v>0.2272640791476408</v>
      </c>
      <c r="AT64" s="502">
        <v>0.1975224628074827</v>
      </c>
      <c r="AU64" s="502">
        <v>0.14073293378995433</v>
      </c>
      <c r="AV64" s="139">
        <v>0.18860556851823976</v>
      </c>
      <c r="AW64" s="502">
        <v>0.24233547453265722</v>
      </c>
      <c r="AX64" s="136">
        <v>0.11196127927529828</v>
      </c>
      <c r="AY64" s="502">
        <v>0.13632497422300779</v>
      </c>
      <c r="AZ64" s="502">
        <v>0.19522098554033482</v>
      </c>
      <c r="BA64" s="139">
        <v>0.14732068939845144</v>
      </c>
      <c r="BB64" s="502">
        <v>0.2103158399819359</v>
      </c>
      <c r="BC64" s="502">
        <v>0.23731845632641035</v>
      </c>
      <c r="BD64" s="502">
        <v>0.2533601598173516</v>
      </c>
      <c r="BE64" s="502">
        <v>0.29061496538518189</v>
      </c>
      <c r="BF64" s="502">
        <v>0.26050805290847723</v>
      </c>
      <c r="BG64" s="502">
        <v>0.22296702789766684</v>
      </c>
      <c r="BH64" s="502">
        <v>0.30152800486080422</v>
      </c>
      <c r="BI64" s="546">
        <v>0.30746132990867581</v>
      </c>
      <c r="BJ64" s="546">
        <v>0.23849633598468109</v>
      </c>
      <c r="BK64" s="546">
        <v>0.28166302004058852</v>
      </c>
      <c r="BL64" s="546">
        <v>0.22138681506849317</v>
      </c>
      <c r="BM64" s="502">
        <v>0.19447144277507733</v>
      </c>
      <c r="BN64" s="502">
        <v>0.15127928082191783</v>
      </c>
      <c r="BO64" s="502">
        <v>0.18910546816197502</v>
      </c>
      <c r="BP64" s="502">
        <v>0.23512856025631323</v>
      </c>
      <c r="BQ64" s="612">
        <v>-7.2069142763439842E-3</v>
      </c>
      <c r="BR64" s="136">
        <v>0.13551240978052734</v>
      </c>
      <c r="BS64" s="612">
        <v>2.3551130505229056E-2</v>
      </c>
      <c r="BT64" s="136">
        <v>0.14360771100309325</v>
      </c>
      <c r="BU64" s="612">
        <v>7.2827367800854526E-3</v>
      </c>
      <c r="BV64" s="136">
        <v>0.19437491467576792</v>
      </c>
      <c r="BW64" s="612">
        <f t="shared" si="0"/>
        <v>-8.4607086456689462E-4</v>
      </c>
      <c r="BX64" s="136">
        <v>0.15747177259431858</v>
      </c>
      <c r="BY64" s="612">
        <f t="shared" si="1"/>
        <v>1.0151083195867133E-2</v>
      </c>
      <c r="BZ64" s="136">
        <v>0.20893958133916296</v>
      </c>
      <c r="CA64" s="612">
        <v>-8.0383150045101881E-3</v>
      </c>
      <c r="CB64" s="136">
        <v>0.23761305414072817</v>
      </c>
      <c r="CC64" s="612">
        <f t="shared" si="2"/>
        <v>2.9459781431781518E-4</v>
      </c>
      <c r="CD64" s="136">
        <v>0.26216463937621831</v>
      </c>
      <c r="CE64" s="612">
        <f t="shared" si="3"/>
        <v>8.8044795588667069E-3</v>
      </c>
      <c r="CF64" s="502">
        <v>0.28893139030371628</v>
      </c>
      <c r="CG64" s="612">
        <f t="shared" si="4"/>
        <v>-1.6835750814656048E-3</v>
      </c>
      <c r="CH64" s="502">
        <v>0.26291105390287312</v>
      </c>
      <c r="CI64" s="612">
        <f t="shared" si="5"/>
        <v>2.4030009943958874E-3</v>
      </c>
      <c r="CJ64" s="502">
        <v>0.22221915449774965</v>
      </c>
      <c r="CK64" s="612">
        <f t="shared" si="6"/>
        <v>-7.478733999171927E-4</v>
      </c>
      <c r="CL64" s="502">
        <v>0.29953437087342011</v>
      </c>
      <c r="CM64" s="612">
        <f t="shared" si="7"/>
        <v>-1.9936339873841136E-3</v>
      </c>
      <c r="CN64" s="502">
        <v>0.28367322472848788</v>
      </c>
      <c r="CO64" s="612">
        <f t="shared" si="8"/>
        <v>-2.3788105180187924E-2</v>
      </c>
      <c r="CP64" s="502">
        <v>0.23788902093944539</v>
      </c>
      <c r="CQ64" s="612">
        <f t="shared" si="9"/>
        <v>-6.0731504523570123E-4</v>
      </c>
      <c r="CR64" s="502">
        <v>0.27336639376218325</v>
      </c>
      <c r="CS64" s="612">
        <f t="shared" si="10"/>
        <v>-8.2966262784052724E-3</v>
      </c>
      <c r="CT64" s="502">
        <v>0.21670042884990254</v>
      </c>
      <c r="CU64" s="612">
        <f t="shared" si="11"/>
        <v>-4.6863862185906324E-3</v>
      </c>
      <c r="CV64" s="502">
        <v>0.17967168458781363</v>
      </c>
      <c r="CW64" s="612">
        <f t="shared" si="12"/>
        <v>-1.4799758187263701E-2</v>
      </c>
      <c r="CX64" s="502">
        <v>0.13326083820662768</v>
      </c>
      <c r="CY64" s="612">
        <f t="shared" si="13"/>
        <v>-5.5844629955347336E-2</v>
      </c>
      <c r="CZ64" s="502">
        <v>0.17657868388921022</v>
      </c>
      <c r="DA64" s="612">
        <f t="shared" si="14"/>
        <v>-1.2526784272764796E-2</v>
      </c>
      <c r="DB64" s="502">
        <v>0.22470516946140676</v>
      </c>
      <c r="DC64" s="612">
        <f t="shared" si="15"/>
        <v>-1.0423390794906479E-2</v>
      </c>
    </row>
    <row r="65" spans="2:74" x14ac:dyDescent="0.25">
      <c r="B65" s="202">
        <v>365</v>
      </c>
      <c r="C65" s="493">
        <v>31</v>
      </c>
      <c r="D65" s="493">
        <v>28</v>
      </c>
      <c r="E65" s="493">
        <v>31</v>
      </c>
      <c r="F65" s="45">
        <v>90</v>
      </c>
      <c r="G65" s="493">
        <v>30</v>
      </c>
      <c r="H65" s="493">
        <v>31</v>
      </c>
      <c r="I65" s="493">
        <v>30</v>
      </c>
      <c r="J65" s="45">
        <v>91</v>
      </c>
      <c r="K65" s="50">
        <v>181</v>
      </c>
      <c r="L65" s="493">
        <v>31</v>
      </c>
      <c r="M65" s="493">
        <v>31</v>
      </c>
      <c r="N65" s="493">
        <v>30</v>
      </c>
      <c r="O65" s="45">
        <v>92</v>
      </c>
      <c r="P65" s="50">
        <v>273</v>
      </c>
      <c r="Q65" s="493">
        <v>31</v>
      </c>
      <c r="R65" s="493">
        <v>30</v>
      </c>
      <c r="S65" s="493">
        <v>31</v>
      </c>
      <c r="T65" s="45">
        <v>92</v>
      </c>
      <c r="U65" s="50">
        <v>365</v>
      </c>
      <c r="V65" s="493">
        <v>31</v>
      </c>
      <c r="W65" s="493">
        <v>29</v>
      </c>
      <c r="X65" s="493">
        <v>31</v>
      </c>
      <c r="Y65" s="45">
        <v>91</v>
      </c>
      <c r="Z65" s="493">
        <v>30</v>
      </c>
      <c r="AA65" s="493">
        <v>31</v>
      </c>
      <c r="AB65" s="493">
        <v>30</v>
      </c>
      <c r="AC65" s="45">
        <v>91</v>
      </c>
      <c r="AD65" s="50">
        <v>182</v>
      </c>
      <c r="AE65" s="493">
        <v>31</v>
      </c>
      <c r="AF65" s="493">
        <v>31</v>
      </c>
      <c r="AG65" s="493">
        <v>30</v>
      </c>
      <c r="AH65" s="45">
        <v>92</v>
      </c>
      <c r="AI65" s="50">
        <v>274</v>
      </c>
      <c r="AJ65" s="493">
        <v>31</v>
      </c>
      <c r="AK65" s="493">
        <v>30</v>
      </c>
      <c r="AL65" s="493">
        <v>31</v>
      </c>
      <c r="AM65" s="45">
        <v>92</v>
      </c>
      <c r="AN65" s="50">
        <v>366</v>
      </c>
      <c r="AO65" s="493">
        <v>31</v>
      </c>
      <c r="AP65" s="493">
        <v>28</v>
      </c>
      <c r="AQ65" s="493">
        <v>31</v>
      </c>
      <c r="AR65" s="45">
        <v>90</v>
      </c>
      <c r="AS65" s="493">
        <v>30</v>
      </c>
      <c r="AT65" s="493">
        <v>31</v>
      </c>
      <c r="AU65" s="493">
        <v>30</v>
      </c>
      <c r="AV65" s="45">
        <v>91</v>
      </c>
      <c r="AW65" s="50">
        <v>181</v>
      </c>
      <c r="AX65" s="493">
        <v>31</v>
      </c>
      <c r="AY65" s="493">
        <v>31</v>
      </c>
      <c r="AZ65" s="493">
        <v>30</v>
      </c>
      <c r="BA65" s="45">
        <v>92</v>
      </c>
      <c r="BB65" s="50">
        <v>273</v>
      </c>
      <c r="BC65" s="50">
        <v>30</v>
      </c>
      <c r="BD65" s="50"/>
      <c r="BE65" s="50"/>
      <c r="BF65" s="50"/>
      <c r="BG65" s="50"/>
      <c r="BH65" s="493">
        <v>31</v>
      </c>
      <c r="BJ65" s="493">
        <v>31</v>
      </c>
      <c r="BK65" s="493">
        <v>90</v>
      </c>
      <c r="BL65" s="493">
        <v>30</v>
      </c>
      <c r="BM65" s="493">
        <v>31</v>
      </c>
      <c r="BN65" s="493">
        <v>30</v>
      </c>
      <c r="BO65" s="45">
        <v>91</v>
      </c>
      <c r="BP65" s="50">
        <v>181</v>
      </c>
      <c r="BR65" s="493">
        <v>31</v>
      </c>
      <c r="BT65" s="493">
        <v>31</v>
      </c>
      <c r="BV65" s="493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C72"/>
  <sheetViews>
    <sheetView showGridLines="0" view="pageBreakPreview" zoomScaleSheetLayoutView="100" workbookViewId="0">
      <pane xSplit="1" ySplit="3" topLeftCell="CT4" activePane="bottomRight" state="frozen"/>
      <selection activeCell="A14" sqref="A14"/>
      <selection pane="topRight" activeCell="A14" sqref="A14"/>
      <selection pane="bottomLeft" activeCell="A14" sqref="A14"/>
      <selection pane="bottomRight" activeCell="DB4" sqref="DB4:DB71"/>
    </sheetView>
  </sheetViews>
  <sheetFormatPr defaultColWidth="9.140625" defaultRowHeight="15" outlineLevelCol="1" x14ac:dyDescent="0.25"/>
  <cols>
    <col min="1" max="1" width="38.85546875" style="493" customWidth="1"/>
    <col min="2" max="2" width="6.42578125" style="493" customWidth="1"/>
    <col min="3" max="5" width="7.42578125" style="493" customWidth="1" outlineLevel="1"/>
    <col min="6" max="6" width="7.28515625" style="493" customWidth="1" outlineLevel="1"/>
    <col min="7" max="9" width="7.42578125" style="493" customWidth="1" outlineLevel="1"/>
    <col min="10" max="21" width="7.28515625" style="493" customWidth="1" outlineLevel="1"/>
    <col min="22" max="35" width="9.140625" style="493" customWidth="1"/>
    <col min="36" max="39" width="7.28515625" style="493" customWidth="1"/>
    <col min="40" max="44" width="9.140625" style="493"/>
    <col min="45" max="49" width="9.140625" style="493" customWidth="1"/>
    <col min="50" max="50" width="10.42578125" style="493" customWidth="1"/>
    <col min="51" max="51" width="8.85546875" style="493" customWidth="1"/>
    <col min="52" max="54" width="9.140625" style="493" customWidth="1"/>
    <col min="55" max="55" width="10.85546875" style="493" customWidth="1"/>
    <col min="56" max="56" width="12" style="493" customWidth="1"/>
    <col min="57" max="59" width="9.140625" style="493" customWidth="1"/>
    <col min="60" max="16384" width="9.140625" style="493"/>
  </cols>
  <sheetData>
    <row r="1" spans="1:107" ht="28.5" customHeight="1" x14ac:dyDescent="0.25">
      <c r="A1" s="801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O1" s="819" t="s">
        <v>251</v>
      </c>
      <c r="AP1" s="819"/>
      <c r="AQ1" s="819"/>
      <c r="AR1" s="819"/>
      <c r="AS1" s="819"/>
      <c r="AT1" s="819"/>
      <c r="AU1" s="819"/>
      <c r="AV1" s="819"/>
      <c r="AW1" s="819"/>
      <c r="AX1" s="819"/>
      <c r="AY1" s="819"/>
      <c r="AZ1" s="819"/>
      <c r="BA1" s="819"/>
      <c r="BB1" s="819"/>
      <c r="BC1" s="819"/>
      <c r="BD1" s="819"/>
      <c r="BE1" s="819"/>
      <c r="BF1" s="819"/>
      <c r="BG1" s="819"/>
      <c r="BH1" s="819"/>
      <c r="BI1" s="819"/>
      <c r="BJ1" s="819"/>
      <c r="BK1" s="819"/>
      <c r="BL1" s="819"/>
      <c r="BM1" s="819"/>
      <c r="BN1" s="819"/>
      <c r="BO1" s="819"/>
      <c r="BP1" s="819"/>
      <c r="BQ1" s="819"/>
      <c r="BR1" s="819"/>
      <c r="BS1" s="819"/>
      <c r="BT1" s="819"/>
      <c r="BU1" s="819"/>
      <c r="BV1" s="819"/>
      <c r="BW1" s="819"/>
      <c r="BX1" s="819"/>
      <c r="BY1" s="819"/>
      <c r="BZ1" s="819"/>
      <c r="CA1" s="819"/>
      <c r="CB1" s="819"/>
      <c r="CC1" s="819"/>
      <c r="CD1" s="819"/>
      <c r="CE1" s="819"/>
      <c r="CF1" s="819"/>
      <c r="CG1" s="819"/>
      <c r="CH1" s="819"/>
    </row>
    <row r="2" spans="1:107" ht="18.75" x14ac:dyDescent="0.25">
      <c r="A2" s="3"/>
      <c r="B2" s="3">
        <v>2010</v>
      </c>
      <c r="C2" s="806">
        <v>2011</v>
      </c>
      <c r="D2" s="806"/>
      <c r="E2" s="806"/>
      <c r="F2" s="806"/>
      <c r="G2" s="806"/>
      <c r="H2" s="806"/>
      <c r="I2" s="806"/>
      <c r="J2" s="807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8">
        <v>2012</v>
      </c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/>
      <c r="AN2" s="806"/>
      <c r="AO2" s="808">
        <v>2013</v>
      </c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F2" s="806"/>
      <c r="BG2" s="806"/>
      <c r="BH2" s="806">
        <v>2014</v>
      </c>
      <c r="BI2" s="806"/>
      <c r="BJ2" s="806"/>
      <c r="BK2" s="806"/>
      <c r="BL2" s="806"/>
      <c r="BM2" s="806"/>
      <c r="BN2" s="806"/>
      <c r="BO2" s="806"/>
      <c r="BP2" s="806"/>
      <c r="BQ2" s="806" t="s">
        <v>233</v>
      </c>
      <c r="BR2" s="806"/>
      <c r="BS2" s="806" t="s">
        <v>233</v>
      </c>
      <c r="BT2" s="806"/>
      <c r="BU2" s="806" t="s">
        <v>233</v>
      </c>
      <c r="BV2" s="806"/>
      <c r="BW2" s="806" t="s">
        <v>232</v>
      </c>
      <c r="BX2" s="806"/>
      <c r="BY2" s="806" t="s">
        <v>232</v>
      </c>
      <c r="BZ2" s="806"/>
      <c r="CA2" s="806" t="s">
        <v>232</v>
      </c>
      <c r="CB2" s="806"/>
      <c r="CC2" s="806" t="s">
        <v>232</v>
      </c>
      <c r="CD2" s="806"/>
      <c r="CE2" s="806" t="s">
        <v>232</v>
      </c>
      <c r="CF2" s="806"/>
      <c r="CG2" s="806" t="s">
        <v>232</v>
      </c>
      <c r="CH2" s="806"/>
      <c r="CI2" s="806" t="s">
        <v>232</v>
      </c>
      <c r="CJ2" s="806"/>
      <c r="CK2" s="806" t="s">
        <v>232</v>
      </c>
      <c r="CL2" s="806"/>
      <c r="CM2" s="806" t="s">
        <v>232</v>
      </c>
      <c r="CN2" s="806"/>
      <c r="CO2" s="806" t="s">
        <v>232</v>
      </c>
      <c r="CP2" s="806"/>
      <c r="CQ2" s="806" t="s">
        <v>232</v>
      </c>
      <c r="CR2" s="806"/>
      <c r="CS2" s="806" t="s">
        <v>232</v>
      </c>
      <c r="CT2" s="806"/>
      <c r="CU2" s="806" t="s">
        <v>232</v>
      </c>
      <c r="CV2" s="872"/>
      <c r="CW2" s="872" t="s">
        <v>232</v>
      </c>
      <c r="CX2" s="942"/>
      <c r="CY2" s="942" t="s">
        <v>232</v>
      </c>
      <c r="CZ2" s="942"/>
      <c r="DA2" s="942" t="s">
        <v>232</v>
      </c>
      <c r="DB2" s="942"/>
      <c r="DC2" s="942" t="s">
        <v>232</v>
      </c>
    </row>
    <row r="3" spans="1:107" x14ac:dyDescent="0.25">
      <c r="A3" s="215"/>
      <c r="B3" s="215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21" t="s">
        <v>107</v>
      </c>
      <c r="U3" s="821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21" t="s">
        <v>107</v>
      </c>
      <c r="AN3" s="821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21" t="s">
        <v>107</v>
      </c>
      <c r="BG3" s="821" t="s">
        <v>110</v>
      </c>
      <c r="BH3" s="832" t="s">
        <v>323</v>
      </c>
      <c r="BI3" s="832" t="s">
        <v>324</v>
      </c>
      <c r="BJ3" s="832" t="s">
        <v>325</v>
      </c>
      <c r="BK3" s="64" t="s">
        <v>3</v>
      </c>
      <c r="BL3" s="833" t="s">
        <v>326</v>
      </c>
      <c r="BM3" s="833" t="s">
        <v>327</v>
      </c>
      <c r="BN3" s="833" t="s">
        <v>328</v>
      </c>
      <c r="BO3" s="821" t="s">
        <v>6</v>
      </c>
      <c r="BP3" s="821" t="s">
        <v>108</v>
      </c>
      <c r="BQ3" s="821" t="s">
        <v>226</v>
      </c>
      <c r="BR3" s="833" t="s">
        <v>329</v>
      </c>
      <c r="BS3" s="821" t="s">
        <v>226</v>
      </c>
      <c r="BT3" s="833" t="s">
        <v>330</v>
      </c>
      <c r="BU3" s="821" t="s">
        <v>226</v>
      </c>
      <c r="BV3" s="833" t="s">
        <v>331</v>
      </c>
      <c r="BW3" s="821" t="s">
        <v>226</v>
      </c>
      <c r="BX3" s="833" t="s">
        <v>103</v>
      </c>
      <c r="BY3" s="821" t="s">
        <v>226</v>
      </c>
      <c r="BZ3" s="833" t="s">
        <v>109</v>
      </c>
      <c r="CA3" s="821" t="s">
        <v>226</v>
      </c>
      <c r="CB3" s="833" t="s">
        <v>332</v>
      </c>
      <c r="CC3" s="821" t="s">
        <v>226</v>
      </c>
      <c r="CD3" s="833" t="s">
        <v>333</v>
      </c>
      <c r="CE3" s="821" t="s">
        <v>226</v>
      </c>
      <c r="CF3" s="833" t="s">
        <v>336</v>
      </c>
      <c r="CG3" s="821" t="s">
        <v>226</v>
      </c>
      <c r="CH3" s="833" t="s">
        <v>107</v>
      </c>
      <c r="CI3" s="821" t="s">
        <v>226</v>
      </c>
      <c r="CJ3" s="833" t="s">
        <v>334</v>
      </c>
      <c r="CK3" s="821" t="s">
        <v>226</v>
      </c>
      <c r="CL3" s="833" t="s">
        <v>337</v>
      </c>
      <c r="CM3" s="821" t="s">
        <v>226</v>
      </c>
      <c r="CN3" s="833" t="s">
        <v>340</v>
      </c>
      <c r="CO3" s="821" t="s">
        <v>226</v>
      </c>
      <c r="CP3" s="833" t="s">
        <v>341</v>
      </c>
      <c r="CQ3" s="821" t="s">
        <v>226</v>
      </c>
      <c r="CR3" s="833" t="s">
        <v>3</v>
      </c>
      <c r="CS3" s="821" t="s">
        <v>226</v>
      </c>
      <c r="CT3" s="833" t="s">
        <v>342</v>
      </c>
      <c r="CU3" s="821" t="s">
        <v>226</v>
      </c>
      <c r="CV3" s="833" t="s">
        <v>373</v>
      </c>
      <c r="CW3" s="882" t="s">
        <v>226</v>
      </c>
      <c r="CX3" s="833" t="s">
        <v>376</v>
      </c>
      <c r="CY3" s="944" t="s">
        <v>226</v>
      </c>
      <c r="CZ3" s="944" t="s">
        <v>6</v>
      </c>
      <c r="DA3" s="944" t="s">
        <v>226</v>
      </c>
      <c r="DB3" s="944" t="s">
        <v>108</v>
      </c>
      <c r="DC3" s="944" t="s">
        <v>226</v>
      </c>
    </row>
    <row r="4" spans="1:107" x14ac:dyDescent="0.25">
      <c r="A4" s="16" t="s">
        <v>7</v>
      </c>
      <c r="B4" s="292">
        <v>0.20480885746513142</v>
      </c>
      <c r="C4" s="292">
        <v>0.39793420730077922</v>
      </c>
      <c r="D4" s="292">
        <v>0.35734566128537149</v>
      </c>
      <c r="E4" s="292">
        <v>0.29032480820723516</v>
      </c>
      <c r="F4" s="14">
        <v>0.34372394439826504</v>
      </c>
      <c r="G4" s="292">
        <v>0.22434481361931172</v>
      </c>
      <c r="H4" s="292">
        <v>0.12164485550199876</v>
      </c>
      <c r="I4" s="292">
        <v>6.0950206497768111E-2</v>
      </c>
      <c r="J4" s="14">
        <v>0.13549275960521273</v>
      </c>
      <c r="K4" s="14">
        <v>0.24038126363000725</v>
      </c>
      <c r="L4" s="292">
        <v>4.3494715325291429E-2</v>
      </c>
      <c r="M4" s="292">
        <v>3.7520831922029055E-2</v>
      </c>
      <c r="N4" s="292">
        <v>6.8100745429142656E-2</v>
      </c>
      <c r="O4" s="292">
        <v>4.9505481821100171E-2</v>
      </c>
      <c r="P4" s="292">
        <v>0.17583787532518358</v>
      </c>
      <c r="Q4" s="292">
        <v>0.17418013343959901</v>
      </c>
      <c r="R4" s="292">
        <v>0.28996983588166997</v>
      </c>
      <c r="S4" s="292">
        <v>0.38805206688376426</v>
      </c>
      <c r="T4" s="292">
        <v>0.2840034463657512</v>
      </c>
      <c r="U4" s="292">
        <v>0.2035871520064263</v>
      </c>
      <c r="V4" s="292">
        <v>0.4120403620849229</v>
      </c>
      <c r="W4" s="292">
        <v>0.3772596945054415</v>
      </c>
      <c r="X4" s="292">
        <v>0.30155202201705078</v>
      </c>
      <c r="Y4" s="14">
        <v>0.36318062035235588</v>
      </c>
      <c r="Z4" s="292">
        <v>0.22389045952880804</v>
      </c>
      <c r="AA4" s="292">
        <v>9.9472448319031459E-2</v>
      </c>
      <c r="AB4" s="292">
        <v>5.3164199778197592E-2</v>
      </c>
      <c r="AC4" s="14">
        <v>0.12492078520037206</v>
      </c>
      <c r="AD4" s="14">
        <v>0.24403609345745314</v>
      </c>
      <c r="AE4" s="292">
        <v>4.2415316316316315E-2</v>
      </c>
      <c r="AF4" s="292">
        <v>4.1425567682693641E-2</v>
      </c>
      <c r="AG4" s="292">
        <v>6.4974344511399676E-2</v>
      </c>
      <c r="AH4" s="14">
        <v>4.9446103494811773E-2</v>
      </c>
      <c r="AI4" s="14">
        <v>0.17863418581067375</v>
      </c>
      <c r="AJ4" s="292">
        <v>0.17870015236033182</v>
      </c>
      <c r="AK4" s="292">
        <v>0.28995534969847253</v>
      </c>
      <c r="AL4" s="292">
        <v>0.38996291378601822</v>
      </c>
      <c r="AM4" s="292">
        <v>0.28616698552549374</v>
      </c>
      <c r="AN4" s="292">
        <v>0.20569712714312238</v>
      </c>
      <c r="AO4" s="292">
        <v>0.41489698254486956</v>
      </c>
      <c r="AP4" s="292">
        <v>0.37179580958902453</v>
      </c>
      <c r="AQ4" s="292">
        <v>0.30298937578788776</v>
      </c>
      <c r="AR4" s="14">
        <v>0.36294177529786847</v>
      </c>
      <c r="AS4" s="292">
        <v>0.22730022015334789</v>
      </c>
      <c r="AT4" s="292">
        <v>0.11461217876277009</v>
      </c>
      <c r="AU4" s="292">
        <v>5.7246909712561848E-2</v>
      </c>
      <c r="AV4" s="14">
        <v>0.1331313582685057</v>
      </c>
      <c r="AW4" s="14">
        <v>0.24726192735478561</v>
      </c>
      <c r="AX4" s="292">
        <v>4.2379300454734141E-2</v>
      </c>
      <c r="AY4" s="292">
        <v>3.969557093766541E-2</v>
      </c>
      <c r="AZ4" s="292">
        <v>6.5938251360323358E-2</v>
      </c>
      <c r="BA4" s="14">
        <v>4.9155620789937272E-2</v>
      </c>
      <c r="BB4" s="14">
        <v>0.18050244706879942</v>
      </c>
      <c r="BC4" s="292">
        <v>0.17817766550546549</v>
      </c>
      <c r="BD4" s="292">
        <v>0.26950313856871821</v>
      </c>
      <c r="BE4" s="292">
        <v>0.26624110079825941</v>
      </c>
      <c r="BF4" s="292">
        <v>0.20204327278896947</v>
      </c>
      <c r="BG4" s="292">
        <v>0.24522963754091065</v>
      </c>
      <c r="BH4" s="292">
        <v>0.40209492191706553</v>
      </c>
      <c r="BI4" s="292">
        <v>0.36547469614697914</v>
      </c>
      <c r="BJ4" s="292">
        <v>0.27981387511471284</v>
      </c>
      <c r="BK4" s="292">
        <v>0.34789602759198457</v>
      </c>
      <c r="BL4" s="292">
        <v>0.20122353066317858</v>
      </c>
      <c r="BM4" s="292">
        <v>9.6824646887669397E-2</v>
      </c>
      <c r="BN4" s="292">
        <v>5.8111306308209883E-2</v>
      </c>
      <c r="BO4" s="292">
        <v>0.11872832521982653</v>
      </c>
      <c r="BP4" s="292">
        <v>0.23274626638932605</v>
      </c>
      <c r="BQ4" s="647">
        <v>-1.4515660965459559E-2</v>
      </c>
      <c r="BR4" s="292">
        <v>4.4963050591901428E-2</v>
      </c>
      <c r="BS4" s="647">
        <v>2.5837501371672872E-3</v>
      </c>
      <c r="BT4" s="292">
        <v>3.8369002401893379E-2</v>
      </c>
      <c r="BU4" s="647">
        <v>-1.3265685357720311E-3</v>
      </c>
      <c r="BV4" s="292">
        <v>6.5411286426945076E-2</v>
      </c>
      <c r="BW4" s="647">
        <f>BV4-AZ4</f>
        <v>-5.2696493337828221E-4</v>
      </c>
      <c r="BX4" s="292">
        <v>4.9412614322827855E-2</v>
      </c>
      <c r="BY4" s="647">
        <f>BX4-BA4</f>
        <v>2.5699353289058285E-4</v>
      </c>
      <c r="BZ4" s="292">
        <v>0.17082677593010093</v>
      </c>
      <c r="CA4" s="647">
        <f>BZ4-BB4</f>
        <v>-9.6756711386984939E-3</v>
      </c>
      <c r="CB4" s="292">
        <v>0.17829134562123397</v>
      </c>
      <c r="CC4" s="647">
        <f>CB4-BC4</f>
        <v>1.1368011576848303E-4</v>
      </c>
      <c r="CD4" s="292">
        <v>0.28073951181187923</v>
      </c>
      <c r="CE4" s="647">
        <f>CD4-BD4</f>
        <v>1.1236373243161013E-2</v>
      </c>
      <c r="CF4" s="292">
        <v>0.37975721700007348</v>
      </c>
      <c r="CG4" s="647">
        <f>CF4-BE4</f>
        <v>0.11351611620181407</v>
      </c>
      <c r="CH4" s="292">
        <v>0.28049986727253423</v>
      </c>
      <c r="CI4" s="647">
        <f>CH4-BF4</f>
        <v>7.8456594483564762E-2</v>
      </c>
      <c r="CJ4" s="292">
        <v>0.19824084551593202</v>
      </c>
      <c r="CK4" s="647">
        <f>CJ4-BG4</f>
        <v>-4.6988792024978632E-2</v>
      </c>
      <c r="CL4" s="292">
        <v>0.37242812971731082</v>
      </c>
      <c r="CM4" s="647">
        <f>CL4-BH4</f>
        <v>-2.966679219975471E-2</v>
      </c>
      <c r="CN4" s="292">
        <v>0.3316052727645567</v>
      </c>
      <c r="CO4" s="647">
        <f>CN4-BI4</f>
        <v>-3.3869423382422437E-2</v>
      </c>
      <c r="CP4" s="292">
        <v>0.27011597143285981</v>
      </c>
      <c r="CQ4" s="647">
        <f>CP4-BJ4</f>
        <v>-9.6979036818530262E-3</v>
      </c>
      <c r="CR4" s="292">
        <v>0.32394355848427908</v>
      </c>
      <c r="CS4" s="856">
        <f>CR4-BK4</f>
        <v>-2.3952469107705487E-2</v>
      </c>
      <c r="CT4" s="292">
        <v>0.21774979385112114</v>
      </c>
      <c r="CU4" s="647">
        <f>CT4-BL4</f>
        <v>1.6526263187942564E-2</v>
      </c>
      <c r="CV4" s="292">
        <v>0.10375496107509138</v>
      </c>
      <c r="CW4" s="647">
        <f>CV4-BM4</f>
        <v>6.9303141874219876E-3</v>
      </c>
      <c r="CX4" s="292">
        <v>5.7368266777882426E-2</v>
      </c>
      <c r="CY4" s="647">
        <f>CX4-BN4</f>
        <v>-7.4303953032745645E-4</v>
      </c>
      <c r="CZ4" s="292">
        <v>0.12592257125936271</v>
      </c>
      <c r="DA4" s="647">
        <f>CZ4-BO4</f>
        <v>7.1942460395361812E-3</v>
      </c>
      <c r="DB4" s="292">
        <v>0.22438204143938004</v>
      </c>
      <c r="DC4" s="647">
        <f>DB4-BP4</f>
        <v>-8.3642249499460142E-3</v>
      </c>
    </row>
    <row r="5" spans="1:107" x14ac:dyDescent="0.25">
      <c r="A5" s="32" t="s">
        <v>25</v>
      </c>
      <c r="B5" s="292">
        <v>0.20275840763617173</v>
      </c>
      <c r="C5" s="292">
        <v>0.40864911182341407</v>
      </c>
      <c r="D5" s="292">
        <v>0.35574837494080164</v>
      </c>
      <c r="E5" s="292">
        <v>0.28973284217953799</v>
      </c>
      <c r="F5" s="14">
        <v>0.35123105636037733</v>
      </c>
      <c r="G5" s="292">
        <v>0.21843019764944591</v>
      </c>
      <c r="H5" s="292">
        <v>0.10069378068381929</v>
      </c>
      <c r="I5" s="292">
        <v>5.4229423860172897E-2</v>
      </c>
      <c r="J5" s="14">
        <v>0.12419006424710946</v>
      </c>
      <c r="K5" s="14">
        <v>0.23708337524265702</v>
      </c>
      <c r="L5" s="292">
        <v>4.6637150817955844E-2</v>
      </c>
      <c r="M5" s="292">
        <v>4.0181250145158866E-2</v>
      </c>
      <c r="N5" s="292">
        <v>5.8702975510738734E-2</v>
      </c>
      <c r="O5" s="292">
        <v>4.8396301034551288E-2</v>
      </c>
      <c r="P5" s="292">
        <v>0.17349652239596941</v>
      </c>
      <c r="Q5" s="292">
        <v>0.15822975689962956</v>
      </c>
      <c r="R5" s="292">
        <v>0.28165155922670304</v>
      </c>
      <c r="S5" s="292">
        <v>0.39112880893673269</v>
      </c>
      <c r="T5" s="292">
        <v>0.27695285127965563</v>
      </c>
      <c r="U5" s="292">
        <v>0.1995731861145971</v>
      </c>
      <c r="V5" s="292">
        <v>0.42363481888421911</v>
      </c>
      <c r="W5" s="292">
        <v>0.37747646208520447</v>
      </c>
      <c r="X5" s="292">
        <v>0.2914331275685883</v>
      </c>
      <c r="Y5" s="14">
        <v>0.36388927187371389</v>
      </c>
      <c r="Z5" s="292">
        <v>0.215490385897256</v>
      </c>
      <c r="AA5" s="292">
        <v>7.1185797200188014E-2</v>
      </c>
      <c r="AB5" s="292">
        <v>5.061419632916881E-2</v>
      </c>
      <c r="AC5" s="14">
        <v>0.11197689208789641</v>
      </c>
      <c r="AD5" s="14">
        <v>0.23793308198080512</v>
      </c>
      <c r="AE5" s="292">
        <v>4.6651856526359954E-2</v>
      </c>
      <c r="AF5" s="292">
        <v>4.5114900766335488E-2</v>
      </c>
      <c r="AG5" s="292">
        <v>5.6995750706964769E-2</v>
      </c>
      <c r="AH5" s="14">
        <v>4.9506978231331537E-2</v>
      </c>
      <c r="AI5" s="14">
        <v>0.17466592305762421</v>
      </c>
      <c r="AJ5" s="292">
        <v>0.16664515718921072</v>
      </c>
      <c r="AK5" s="292">
        <v>0.28537185507730045</v>
      </c>
      <c r="AL5" s="292">
        <v>0.40115901693955736</v>
      </c>
      <c r="AM5" s="292">
        <v>0.28438135924250896</v>
      </c>
      <c r="AN5" s="292">
        <v>0.20224466657950779</v>
      </c>
      <c r="AO5" s="292">
        <v>0.42445493446209615</v>
      </c>
      <c r="AP5" s="292">
        <v>0.37385917152218184</v>
      </c>
      <c r="AQ5" s="292">
        <v>0.29571120670689005</v>
      </c>
      <c r="AR5" s="14">
        <v>0.36436896865399626</v>
      </c>
      <c r="AS5" s="292">
        <v>0.22093730328368916</v>
      </c>
      <c r="AT5" s="292">
        <v>9.1736746552054257E-2</v>
      </c>
      <c r="AU5" s="292">
        <v>5.4172306051512423E-2</v>
      </c>
      <c r="AV5" s="14">
        <v>0.12194645519966733</v>
      </c>
      <c r="AW5" s="14">
        <v>0.24248803647530051</v>
      </c>
      <c r="AX5" s="292">
        <v>4.7425086996971927E-2</v>
      </c>
      <c r="AY5" s="292">
        <v>4.2943127061930132E-2</v>
      </c>
      <c r="AZ5" s="292">
        <v>5.7642569387609165E-2</v>
      </c>
      <c r="BA5" s="14">
        <v>4.9246649102763475E-2</v>
      </c>
      <c r="BB5" s="14">
        <v>0.17736639677466534</v>
      </c>
      <c r="BC5" s="292">
        <v>0.16851126989818907</v>
      </c>
      <c r="BD5" s="292">
        <v>0.26482319480090655</v>
      </c>
      <c r="BE5" s="292">
        <v>0.26552988126400684</v>
      </c>
      <c r="BF5" s="292">
        <v>0.19958842574184177</v>
      </c>
      <c r="BG5" s="292">
        <v>0.24049498412070897</v>
      </c>
      <c r="BH5" s="292">
        <v>0.40949719684730446</v>
      </c>
      <c r="BI5" s="292">
        <v>0.37775940445069023</v>
      </c>
      <c r="BJ5" s="292">
        <v>0.2784846143797115</v>
      </c>
      <c r="BK5" s="292">
        <v>0.35449666080729803</v>
      </c>
      <c r="BL5" s="292">
        <v>0.19114060365917729</v>
      </c>
      <c r="BM5" s="292">
        <v>7.0193947561987241E-2</v>
      </c>
      <c r="BN5" s="292">
        <v>5.6114417490171362E-2</v>
      </c>
      <c r="BO5" s="292">
        <v>0.10542486822969299</v>
      </c>
      <c r="BP5" s="292">
        <v>0.22927272089259054</v>
      </c>
      <c r="BQ5" s="647">
        <v>-1.3215315582709969E-2</v>
      </c>
      <c r="BR5" s="292">
        <v>4.9552752388620003E-2</v>
      </c>
      <c r="BS5" s="647">
        <v>2.1276653916480759E-3</v>
      </c>
      <c r="BT5" s="292">
        <v>4.1812971697287024E-2</v>
      </c>
      <c r="BU5" s="647">
        <v>-1.1301553646431081E-3</v>
      </c>
      <c r="BV5" s="292">
        <v>5.8311018585470144E-2</v>
      </c>
      <c r="BW5" s="647">
        <f t="shared" ref="BW5:BW68" si="0">BV5-AZ5</f>
        <v>6.6844919786097912E-4</v>
      </c>
      <c r="BX5" s="292">
        <v>4.9800739176382836E-2</v>
      </c>
      <c r="BY5" s="647">
        <f t="shared" ref="BY5:BY68" si="1">BX5-BA5</f>
        <v>5.5409007361936075E-4</v>
      </c>
      <c r="BZ5" s="292">
        <v>0.16879132046075498</v>
      </c>
      <c r="CA5" s="647">
        <f t="shared" ref="CA5:CA68" si="2">BZ5-BB5</f>
        <v>-8.575076313910357E-3</v>
      </c>
      <c r="CB5" s="292">
        <v>0.17213616152844338</v>
      </c>
      <c r="CC5" s="647">
        <f t="shared" ref="CC5:CC68" si="3">CB5-BC5</f>
        <v>3.6248916302543122E-3</v>
      </c>
      <c r="CD5" s="292">
        <v>0.27898941782125081</v>
      </c>
      <c r="CE5" s="647">
        <f t="shared" ref="CE5:CE68" si="4">CD5-BD5</f>
        <v>1.416622302034426E-2</v>
      </c>
      <c r="CF5" s="292">
        <v>0.39368431332392301</v>
      </c>
      <c r="CG5" s="647">
        <f t="shared" ref="CG5:CG68" si="5">CF5-BE5</f>
        <v>0.12815443205991617</v>
      </c>
      <c r="CH5" s="292">
        <v>0.28163170929414</v>
      </c>
      <c r="CI5" s="647">
        <f t="shared" ref="CI5:CI68" si="6">CH5-BF5</f>
        <v>8.204328355229823E-2</v>
      </c>
      <c r="CJ5" s="292">
        <v>0.19723328148177255</v>
      </c>
      <c r="CK5" s="647">
        <f t="shared" ref="CK5:CK68" si="7">CJ5-BG5</f>
        <v>-4.3261702638936417E-2</v>
      </c>
      <c r="CL5" s="292">
        <v>0.3852590915883376</v>
      </c>
      <c r="CM5" s="647">
        <f t="shared" ref="CM5:CM68" si="8">CL5-BH5</f>
        <v>-2.4238105258966858E-2</v>
      </c>
      <c r="CN5" s="292">
        <v>0.33741088289969506</v>
      </c>
      <c r="CO5" s="647">
        <f t="shared" ref="CO5:CO68" si="9">CN5-BI5</f>
        <v>-4.0348521550995164E-2</v>
      </c>
      <c r="CP5" s="292">
        <v>0.26648021132346045</v>
      </c>
      <c r="CQ5" s="647">
        <f t="shared" ref="CQ5:CQ68" si="10">CP5-BJ5</f>
        <v>-1.2004403056251056E-2</v>
      </c>
      <c r="CR5" s="292">
        <v>0.32946025679396884</v>
      </c>
      <c r="CS5" s="647">
        <f t="shared" ref="CS5:CS68" si="11">CR5-BK5</f>
        <v>-2.5036404013329183E-2</v>
      </c>
      <c r="CT5" s="292">
        <v>0.21321973338842501</v>
      </c>
      <c r="CU5" s="647">
        <f t="shared" ref="CU5:CU68" si="12">CT5-BL5</f>
        <v>2.2079129729247721E-2</v>
      </c>
      <c r="CV5" s="292">
        <v>8.1577737045762364E-2</v>
      </c>
      <c r="CW5" s="647">
        <f t="shared" ref="CW5:CW68" si="13">CV5-BM5</f>
        <v>1.1383789483775122E-2</v>
      </c>
      <c r="CX5" s="292">
        <v>5.8510769790378225E-2</v>
      </c>
      <c r="CY5" s="647">
        <f t="shared" ref="CY5:CY68" si="14">CX5-BN5</f>
        <v>2.3963523002068637E-3</v>
      </c>
      <c r="CZ5" s="292">
        <v>0.11737170267893107</v>
      </c>
      <c r="DA5" s="647">
        <f t="shared" ref="DA5:DA68" si="15">CZ5-BO5</f>
        <v>1.1946834449238081E-2</v>
      </c>
      <c r="DB5" s="292">
        <v>0.22283009975270682</v>
      </c>
      <c r="DC5" s="647">
        <f t="shared" ref="DC5:DC68" si="16">DB5-BP5</f>
        <v>-6.4426211398837252E-3</v>
      </c>
    </row>
    <row r="6" spans="1:107" x14ac:dyDescent="0.25">
      <c r="A6" s="8" t="s">
        <v>26</v>
      </c>
      <c r="B6" s="502">
        <v>0.19423495376094163</v>
      </c>
      <c r="C6" s="502">
        <v>0.34041962656729163</v>
      </c>
      <c r="D6" s="502">
        <v>0.30559459343304107</v>
      </c>
      <c r="E6" s="502">
        <v>0.23990916501688603</v>
      </c>
      <c r="F6" s="57">
        <v>0.29496490172482959</v>
      </c>
      <c r="G6" s="502">
        <v>0.17074107501002805</v>
      </c>
      <c r="H6" s="502">
        <v>0.10420305888746555</v>
      </c>
      <c r="I6" s="502">
        <v>3.6429001203369435E-2</v>
      </c>
      <c r="J6" s="57">
        <v>0.10379557265838854</v>
      </c>
      <c r="K6" s="57">
        <v>0.19885214512236471</v>
      </c>
      <c r="L6" s="502">
        <v>2.6121850859826868E-2</v>
      </c>
      <c r="M6" s="502">
        <v>2.7030200690966961E-2</v>
      </c>
      <c r="N6" s="502">
        <v>0.1052486963497794</v>
      </c>
      <c r="O6" s="502">
        <v>5.2230157484434686E-2</v>
      </c>
      <c r="P6" s="502">
        <v>0.14944107236526008</v>
      </c>
      <c r="Q6" s="502">
        <v>0.16266934513411743</v>
      </c>
      <c r="R6" s="502">
        <v>0.26839851584436419</v>
      </c>
      <c r="S6" s="502">
        <v>0.37425371685881753</v>
      </c>
      <c r="T6" s="502">
        <v>0.26844098257730337</v>
      </c>
      <c r="U6" s="502">
        <v>0.17943557028172033</v>
      </c>
      <c r="V6" s="502">
        <v>0.3860874966033927</v>
      </c>
      <c r="W6" s="502">
        <v>0.32124673222955313</v>
      </c>
      <c r="X6" s="502">
        <v>0.26928011334963703</v>
      </c>
      <c r="Y6" s="57">
        <v>0.32563243014506554</v>
      </c>
      <c r="Z6" s="502">
        <v>0.17723024468511833</v>
      </c>
      <c r="AA6" s="502">
        <v>9.6809130080354022E-2</v>
      </c>
      <c r="AB6" s="502">
        <v>3.8244083433614122E-2</v>
      </c>
      <c r="AC6" s="57">
        <v>0.10401442720937305</v>
      </c>
      <c r="AD6" s="57">
        <v>0.21482342867721929</v>
      </c>
      <c r="AE6" s="502">
        <v>3.4928768293156331E-2</v>
      </c>
      <c r="AF6" s="502">
        <v>3.5314040604013816E-2</v>
      </c>
      <c r="AG6" s="502">
        <v>0.10192137986361813</v>
      </c>
      <c r="AH6" s="57">
        <v>5.6904005127400202E-2</v>
      </c>
      <c r="AI6" s="57">
        <v>0.16179938865319243</v>
      </c>
      <c r="AJ6" s="502">
        <v>0.18943072862078336</v>
      </c>
      <c r="AK6" s="502">
        <v>0.27685018050541516</v>
      </c>
      <c r="AL6" s="502">
        <v>0.35114999417724468</v>
      </c>
      <c r="AM6" s="502">
        <v>0.27242943284675353</v>
      </c>
      <c r="AN6" s="502">
        <v>0.18960803364173784</v>
      </c>
      <c r="AO6" s="502">
        <v>0.38515779666938393</v>
      </c>
      <c r="AP6" s="502">
        <v>0.3186973525872443</v>
      </c>
      <c r="AQ6" s="502">
        <v>0.26302162183145067</v>
      </c>
      <c r="AR6" s="57">
        <v>0.32241208717743008</v>
      </c>
      <c r="AS6" s="502">
        <v>0.17578519855595667</v>
      </c>
      <c r="AT6" s="502">
        <v>0.10279783393501804</v>
      </c>
      <c r="AU6" s="502">
        <v>4.8615122342559165E-2</v>
      </c>
      <c r="AV6" s="57">
        <v>0.10899717009825313</v>
      </c>
      <c r="AW6" s="57">
        <v>0.2151150846680096</v>
      </c>
      <c r="AX6" s="502">
        <v>2.5989868405729592E-2</v>
      </c>
      <c r="AY6" s="502">
        <v>2.3883971895500948E-2</v>
      </c>
      <c r="AZ6" s="502">
        <v>9.8105695948656244E-2</v>
      </c>
      <c r="BA6" s="57">
        <v>4.8796303563019935E-2</v>
      </c>
      <c r="BB6" s="57">
        <v>0.15906626466193249</v>
      </c>
      <c r="BC6" s="502">
        <v>0.18403788672799973</v>
      </c>
      <c r="BD6" s="502">
        <v>0.25604091456077016</v>
      </c>
      <c r="BE6" s="502">
        <v>0.25019391252027418</v>
      </c>
      <c r="BF6" s="502">
        <v>0.18203542521800767</v>
      </c>
      <c r="BG6" s="502">
        <v>0.21334701547895749</v>
      </c>
      <c r="BH6" s="502">
        <v>0.35675730755793633</v>
      </c>
      <c r="BI6" s="502">
        <v>0.3337018652226233</v>
      </c>
      <c r="BJ6" s="502">
        <v>0.24197139086215597</v>
      </c>
      <c r="BK6" s="502">
        <v>0.31004713196951467</v>
      </c>
      <c r="BL6" s="502">
        <v>0.16434015242679503</v>
      </c>
      <c r="BM6" s="502">
        <v>0.10324812701370287</v>
      </c>
      <c r="BN6" s="502">
        <v>3.8118732450862412E-2</v>
      </c>
      <c r="BO6" s="502">
        <v>0.10191712619510451</v>
      </c>
      <c r="BP6" s="502">
        <v>0.20540718431497695</v>
      </c>
      <c r="BQ6" s="647">
        <v>-9.7079003530326502E-3</v>
      </c>
      <c r="BR6" s="502">
        <v>3.503843018516363E-2</v>
      </c>
      <c r="BS6" s="647">
        <v>9.0485617794340382E-3</v>
      </c>
      <c r="BT6" s="502">
        <v>3.4314467606071195E-2</v>
      </c>
      <c r="BU6" s="647">
        <v>1.0430495710570246E-2</v>
      </c>
      <c r="BV6" s="502">
        <v>9.7758724428399515E-2</v>
      </c>
      <c r="BW6" s="647">
        <f t="shared" si="0"/>
        <v>-3.4697152025672806E-4</v>
      </c>
      <c r="BX6" s="502">
        <v>5.5246756134568094E-2</v>
      </c>
      <c r="BY6" s="647">
        <f t="shared" si="1"/>
        <v>6.4504525715481584E-3</v>
      </c>
      <c r="BZ6" s="502">
        <v>0.15480367005637763</v>
      </c>
      <c r="CA6" s="647">
        <f t="shared" si="2"/>
        <v>-4.2625946055548647E-3</v>
      </c>
      <c r="CB6" s="502">
        <v>0.1684649276037421</v>
      </c>
      <c r="CC6" s="647">
        <f t="shared" si="3"/>
        <v>-1.5572959124257629E-2</v>
      </c>
      <c r="CD6" s="502">
        <v>0.25471620537505013</v>
      </c>
      <c r="CE6" s="647">
        <f t="shared" si="4"/>
        <v>-1.3247091857200299E-3</v>
      </c>
      <c r="CF6" s="502">
        <v>0.3376470245720275</v>
      </c>
      <c r="CG6" s="647">
        <f t="shared" si="5"/>
        <v>8.7453112051753323E-2</v>
      </c>
      <c r="CH6" s="502">
        <v>0.25359735520326482</v>
      </c>
      <c r="CI6" s="647">
        <f t="shared" si="6"/>
        <v>7.156192998525715E-2</v>
      </c>
      <c r="CJ6" s="502">
        <v>0.17970509206600399</v>
      </c>
      <c r="CK6" s="647">
        <f t="shared" si="7"/>
        <v>-3.3641923412953495E-2</v>
      </c>
      <c r="CL6" s="502">
        <v>0.33523155157020307</v>
      </c>
      <c r="CM6" s="647">
        <f t="shared" si="8"/>
        <v>-2.1525755987733264E-2</v>
      </c>
      <c r="CN6" s="502">
        <v>0.28528558535327486</v>
      </c>
      <c r="CO6" s="647">
        <f t="shared" si="9"/>
        <v>-4.8416279869348433E-2</v>
      </c>
      <c r="CP6" s="502">
        <v>0.2285848763634952</v>
      </c>
      <c r="CQ6" s="647">
        <f t="shared" si="10"/>
        <v>-1.3386514498660768E-2</v>
      </c>
      <c r="CR6" s="502">
        <v>0.28295895173151497</v>
      </c>
      <c r="CS6" s="647">
        <f t="shared" si="11"/>
        <v>-2.7088180237999693E-2</v>
      </c>
      <c r="CT6" s="502">
        <v>0.18473225030084237</v>
      </c>
      <c r="CU6" s="647">
        <f t="shared" si="12"/>
        <v>2.0392097874047332E-2</v>
      </c>
      <c r="CV6" s="502">
        <v>0.12461763906680641</v>
      </c>
      <c r="CW6" s="647">
        <f t="shared" si="13"/>
        <v>2.1369512053103543E-2</v>
      </c>
      <c r="CX6" s="502">
        <v>4.2076815082230247E-2</v>
      </c>
      <c r="CY6" s="647">
        <f t="shared" si="14"/>
        <v>3.9580826313678347E-3</v>
      </c>
      <c r="CZ6" s="502">
        <v>0.11722438211607888</v>
      </c>
      <c r="DA6" s="647">
        <f t="shared" si="15"/>
        <v>1.5307255920974372E-2</v>
      </c>
      <c r="DB6" s="502">
        <v>0.19963383662099182</v>
      </c>
      <c r="DC6" s="647">
        <f t="shared" si="16"/>
        <v>-5.7733476939851314E-3</v>
      </c>
    </row>
    <row r="7" spans="1:107" x14ac:dyDescent="0.25">
      <c r="A7" s="9" t="s">
        <v>9</v>
      </c>
      <c r="B7" s="502">
        <v>0.28093704755540705</v>
      </c>
      <c r="C7" s="502">
        <v>0.49851167060057699</v>
      </c>
      <c r="D7" s="502">
        <v>0.44281721835075494</v>
      </c>
      <c r="E7" s="502">
        <v>0.34667092840283242</v>
      </c>
      <c r="F7" s="57">
        <v>0.42888380758807593</v>
      </c>
      <c r="G7" s="502">
        <v>0.23982554200542006</v>
      </c>
      <c r="H7" s="502">
        <v>0.1501491607658012</v>
      </c>
      <c r="I7" s="502">
        <v>5.1448170731707314E-2</v>
      </c>
      <c r="J7" s="57">
        <v>0.14717401500938082</v>
      </c>
      <c r="K7" s="57">
        <v>0.2872507074518259</v>
      </c>
      <c r="L7" s="502">
        <v>3.1084447941253607E-2</v>
      </c>
      <c r="M7" s="502">
        <v>3.5577301337529503E-2</v>
      </c>
      <c r="N7" s="502">
        <v>0.14865006775067752</v>
      </c>
      <c r="O7" s="502">
        <v>7.0934959349593499E-2</v>
      </c>
      <c r="P7" s="502">
        <v>0.21435309270675124</v>
      </c>
      <c r="Q7" s="502">
        <v>0.23640342250196694</v>
      </c>
      <c r="R7" s="502">
        <v>0.39147527100271001</v>
      </c>
      <c r="S7" s="502">
        <v>0.54861657487542614</v>
      </c>
      <c r="T7" s="502">
        <v>0.39217258748674444</v>
      </c>
      <c r="U7" s="502">
        <v>0.25917334892527005</v>
      </c>
      <c r="V7" s="502">
        <v>0.5594020456333596</v>
      </c>
      <c r="W7" s="502">
        <v>0.45172589010372866</v>
      </c>
      <c r="X7" s="502">
        <v>0.38487903225806452</v>
      </c>
      <c r="Y7" s="57">
        <v>0.4656347717323327</v>
      </c>
      <c r="Z7" s="502">
        <v>0.25338414634146339</v>
      </c>
      <c r="AA7" s="502">
        <v>0.13728527406241806</v>
      </c>
      <c r="AB7" s="502">
        <v>5.4671409214092144E-2</v>
      </c>
      <c r="AC7" s="57">
        <v>0.14832428750111676</v>
      </c>
      <c r="AD7" s="57">
        <v>0.30697952961672476</v>
      </c>
      <c r="AE7" s="502">
        <v>4.1946957776029373E-2</v>
      </c>
      <c r="AF7" s="502">
        <v>4.7501966955153421E-2</v>
      </c>
      <c r="AG7" s="502">
        <v>0.14409722222222221</v>
      </c>
      <c r="AH7" s="57">
        <v>7.7128623188405812E-2</v>
      </c>
      <c r="AI7" s="57">
        <v>0.22980331285977093</v>
      </c>
      <c r="AJ7" s="502">
        <v>0.2741410962496722</v>
      </c>
      <c r="AK7" s="502">
        <v>0.40398035230352303</v>
      </c>
      <c r="AL7" s="502">
        <v>0.50086709939680041</v>
      </c>
      <c r="AM7" s="502">
        <v>0.39287678950159066</v>
      </c>
      <c r="AN7" s="502">
        <v>0.27079445999378027</v>
      </c>
      <c r="AO7" s="502">
        <v>0.55470102281667977</v>
      </c>
      <c r="AP7" s="502">
        <v>0.45964902729384438</v>
      </c>
      <c r="AQ7" s="502">
        <v>0.38067466561762392</v>
      </c>
      <c r="AR7" s="57">
        <v>0.46518687895212285</v>
      </c>
      <c r="AS7" s="502">
        <v>0.25324017615176153</v>
      </c>
      <c r="AT7" s="502">
        <v>0.13815401258851298</v>
      </c>
      <c r="AU7" s="502">
        <v>6.6317750677506782E-2</v>
      </c>
      <c r="AV7" s="57">
        <v>0.15241222192441706</v>
      </c>
      <c r="AW7" s="57">
        <v>0.30793553204869067</v>
      </c>
      <c r="AX7" s="502">
        <v>3.6646013637555729E-2</v>
      </c>
      <c r="AY7" s="502">
        <v>2.7001376868607395E-2</v>
      </c>
      <c r="AZ7" s="502">
        <v>0.13643970189701898</v>
      </c>
      <c r="BA7" s="57">
        <v>6.5937610463061153E-2</v>
      </c>
      <c r="BB7" s="57">
        <v>0.22638311891360671</v>
      </c>
      <c r="BC7" s="502">
        <v>0.26579628901127722</v>
      </c>
      <c r="BD7" s="502">
        <v>0.36415311653116533</v>
      </c>
      <c r="BE7" s="502">
        <v>0.35462011753269707</v>
      </c>
      <c r="BF7" s="502">
        <v>0.25870586925047334</v>
      </c>
      <c r="BG7" s="502">
        <v>0.305404555072948</v>
      </c>
      <c r="BH7" s="502">
        <v>0.50930533700498293</v>
      </c>
      <c r="BI7" s="502">
        <v>0.47983268002322882</v>
      </c>
      <c r="BJ7" s="502">
        <v>0.35164896407028584</v>
      </c>
      <c r="BK7" s="502">
        <v>0.44583220415537489</v>
      </c>
      <c r="BL7" s="502">
        <v>0.23373983739837398</v>
      </c>
      <c r="BM7" s="502">
        <v>0.14559893784421715</v>
      </c>
      <c r="BN7" s="502">
        <v>4.9884823848238481E-2</v>
      </c>
      <c r="BO7" s="502">
        <v>0.14310227374251763</v>
      </c>
      <c r="BP7" s="502">
        <v>0.29363096842294384</v>
      </c>
      <c r="BQ7" s="647">
        <v>-1.4304563625746836E-2</v>
      </c>
      <c r="BR7" s="502">
        <v>4.8932926829268295E-2</v>
      </c>
      <c r="BS7" s="647">
        <v>1.2286913191712566E-2</v>
      </c>
      <c r="BT7" s="502">
        <v>4.3081235247836351E-2</v>
      </c>
      <c r="BU7" s="647">
        <v>1.6079858379228956E-2</v>
      </c>
      <c r="BV7" s="502">
        <v>0.13576727642276423</v>
      </c>
      <c r="BW7" s="647">
        <f t="shared" si="0"/>
        <v>-6.7242547425475085E-4</v>
      </c>
      <c r="BX7" s="502">
        <v>7.5276709968186639E-2</v>
      </c>
      <c r="BY7" s="647">
        <f t="shared" si="1"/>
        <v>9.3390995051254866E-3</v>
      </c>
      <c r="BZ7" s="502">
        <v>0.22004638315613925</v>
      </c>
      <c r="CA7" s="647">
        <f t="shared" si="2"/>
        <v>-6.3367357574674599E-3</v>
      </c>
      <c r="CB7" s="502">
        <v>0.2411355887752426</v>
      </c>
      <c r="CC7" s="647">
        <f t="shared" si="3"/>
        <v>-2.4660700236034616E-2</v>
      </c>
      <c r="CD7" s="502">
        <v>0.36839430894308944</v>
      </c>
      <c r="CE7" s="647">
        <f t="shared" si="4"/>
        <v>4.2411924119241107E-3</v>
      </c>
      <c r="CF7" s="502">
        <v>0.48049763965381587</v>
      </c>
      <c r="CG7" s="647">
        <f t="shared" si="5"/>
        <v>0.1258775221211188</v>
      </c>
      <c r="CH7" s="502">
        <v>0.3632876016260162</v>
      </c>
      <c r="CI7" s="647">
        <f t="shared" si="6"/>
        <v>0.10458173237554286</v>
      </c>
      <c r="CJ7" s="502">
        <v>0.25615101904443704</v>
      </c>
      <c r="CK7" s="647">
        <f t="shared" si="7"/>
        <v>-4.9253536028510958E-2</v>
      </c>
      <c r="CL7" s="502">
        <v>0.46947941253606085</v>
      </c>
      <c r="CM7" s="647">
        <f t="shared" si="8"/>
        <v>-3.982592446892208E-2</v>
      </c>
      <c r="CN7" s="502">
        <v>0.41214067944250871</v>
      </c>
      <c r="CO7" s="647">
        <f t="shared" si="9"/>
        <v>-6.7692000580720113E-2</v>
      </c>
      <c r="CP7" s="502">
        <v>0.32731936795174404</v>
      </c>
      <c r="CQ7" s="647">
        <f t="shared" si="10"/>
        <v>-2.4329596118541796E-2</v>
      </c>
      <c r="CR7" s="502">
        <v>0.40267445799458002</v>
      </c>
      <c r="CS7" s="647">
        <f t="shared" si="11"/>
        <v>-4.3157746160794874E-2</v>
      </c>
      <c r="CT7" s="502">
        <v>0.26603997289972897</v>
      </c>
      <c r="CU7" s="647">
        <f t="shared" si="12"/>
        <v>3.2300135501354993E-2</v>
      </c>
      <c r="CV7" s="502">
        <v>0.17523275635982166</v>
      </c>
      <c r="CW7" s="647">
        <f t="shared" si="13"/>
        <v>2.963381851560451E-2</v>
      </c>
      <c r="CX7" s="502">
        <v>5.5713075880758807E-2</v>
      </c>
      <c r="CY7" s="647">
        <f t="shared" si="14"/>
        <v>5.8282520325203258E-3</v>
      </c>
      <c r="CZ7" s="502">
        <v>0.1657671089073528</v>
      </c>
      <c r="DA7" s="647">
        <f t="shared" si="15"/>
        <v>2.2664835164835168E-2</v>
      </c>
      <c r="DB7" s="502">
        <v>0.2835663432601177</v>
      </c>
      <c r="DC7" s="647">
        <f t="shared" si="16"/>
        <v>-1.0064625162826135E-2</v>
      </c>
    </row>
    <row r="8" spans="1:107" x14ac:dyDescent="0.25">
      <c r="A8" s="9" t="s">
        <v>10</v>
      </c>
      <c r="B8" s="502">
        <v>0.23003735990037361</v>
      </c>
      <c r="C8" s="502">
        <v>0.37514662756598238</v>
      </c>
      <c r="D8" s="502">
        <v>0.3644751082251082</v>
      </c>
      <c r="E8" s="502">
        <v>0.29093352883675466</v>
      </c>
      <c r="F8" s="57">
        <v>0.3428198653198653</v>
      </c>
      <c r="G8" s="502">
        <v>0.24132996632996634</v>
      </c>
      <c r="H8" s="502">
        <v>0.12847833170413817</v>
      </c>
      <c r="I8" s="502">
        <v>5.0101010101010104E-2</v>
      </c>
      <c r="J8" s="57">
        <v>0.13984348984348985</v>
      </c>
      <c r="K8" s="57">
        <v>0.24077096936212958</v>
      </c>
      <c r="L8" s="502">
        <v>6.4784946236559143E-2</v>
      </c>
      <c r="M8" s="502">
        <v>5.0081459758879114E-2</v>
      </c>
      <c r="N8" s="502">
        <v>0.1447053872053872</v>
      </c>
      <c r="O8" s="502">
        <v>8.5891523935002184E-2</v>
      </c>
      <c r="P8" s="502">
        <v>0.18857716357716359</v>
      </c>
      <c r="Q8" s="502">
        <v>0.19058325187357444</v>
      </c>
      <c r="R8" s="502">
        <v>0.30740740740740741</v>
      </c>
      <c r="S8" s="502">
        <v>0.40503421309872922</v>
      </c>
      <c r="T8" s="502">
        <v>0.30093873517786562</v>
      </c>
      <c r="U8" s="502">
        <v>0.21689843641898437</v>
      </c>
      <c r="V8" s="502">
        <v>0.4394591072010427</v>
      </c>
      <c r="W8" s="502">
        <v>0.41396725879484503</v>
      </c>
      <c r="X8" s="502">
        <v>0.34758879113717822</v>
      </c>
      <c r="Y8" s="57">
        <v>0.40003885003885015</v>
      </c>
      <c r="Z8" s="502">
        <v>0.22841750841750841</v>
      </c>
      <c r="AA8" s="502">
        <v>0.13034376018246988</v>
      </c>
      <c r="AB8" s="502">
        <v>4.9318181818181817E-2</v>
      </c>
      <c r="AC8" s="57">
        <v>0.13596403596403597</v>
      </c>
      <c r="AD8" s="57">
        <v>0.26800144300144302</v>
      </c>
      <c r="AE8" s="502">
        <v>8.4726295210166183E-2</v>
      </c>
      <c r="AF8" s="502">
        <v>6.0353535353535354E-2</v>
      </c>
      <c r="AG8" s="502">
        <v>0.13940235690235689</v>
      </c>
      <c r="AH8" s="57">
        <v>9.4342885375494054E-2</v>
      </c>
      <c r="AI8" s="57">
        <v>0.20969273022192733</v>
      </c>
      <c r="AJ8" s="502">
        <v>0.22767188009123493</v>
      </c>
      <c r="AK8" s="502">
        <v>0.31620370370370371</v>
      </c>
      <c r="AL8" s="502">
        <v>0.41336754643206258</v>
      </c>
      <c r="AM8" s="502">
        <v>0.31911231884057972</v>
      </c>
      <c r="AN8" s="502">
        <v>0.237197107688911</v>
      </c>
      <c r="AO8" s="502">
        <v>0.4380987292277615</v>
      </c>
      <c r="AP8" s="502">
        <v>0.39080988455988458</v>
      </c>
      <c r="AQ8" s="502">
        <v>0.31594982078853046</v>
      </c>
      <c r="AR8" s="57">
        <v>0.38131313131313133</v>
      </c>
      <c r="AS8" s="502">
        <v>0.217003367003367</v>
      </c>
      <c r="AT8" s="502">
        <v>0.17629521016617791</v>
      </c>
      <c r="AU8" s="502">
        <v>7.849326599326599E-2</v>
      </c>
      <c r="AV8" s="57">
        <v>0.15747308247308248</v>
      </c>
      <c r="AW8" s="57">
        <v>0.26877476421675317</v>
      </c>
      <c r="AX8" s="502">
        <v>3.603779732811991E-2</v>
      </c>
      <c r="AY8" s="502">
        <v>6.6291951775822741E-2</v>
      </c>
      <c r="AZ8" s="502">
        <v>0.14542929292929294</v>
      </c>
      <c r="BA8" s="57">
        <v>8.1903271848924028E-2</v>
      </c>
      <c r="BB8" s="57">
        <v>0.20579975579975579</v>
      </c>
      <c r="BC8" s="502">
        <v>0.22387585532746823</v>
      </c>
      <c r="BD8" s="502">
        <v>0.32850168350168352</v>
      </c>
      <c r="BE8" s="502">
        <v>0.33418423364075539</v>
      </c>
      <c r="BF8" s="502">
        <v>0.23815967898159679</v>
      </c>
      <c r="BG8" s="502">
        <v>0.26656565656565656</v>
      </c>
      <c r="BH8" s="502">
        <v>0.43823721081785599</v>
      </c>
      <c r="BI8" s="502">
        <v>0.40688131313131315</v>
      </c>
      <c r="BJ8" s="502">
        <v>0.28350439882697948</v>
      </c>
      <c r="BK8" s="502">
        <v>0.37518518518518518</v>
      </c>
      <c r="BL8" s="502">
        <v>0.21531144781144781</v>
      </c>
      <c r="BM8" s="502">
        <v>0.14307592049527534</v>
      </c>
      <c r="BN8" s="502">
        <v>7.2053872053872051E-2</v>
      </c>
      <c r="BO8" s="502">
        <v>0.14347596847596847</v>
      </c>
      <c r="BP8" s="502">
        <v>0.25869049612143535</v>
      </c>
      <c r="BQ8" s="647">
        <v>-1.0084268095317817E-2</v>
      </c>
      <c r="BR8" s="502">
        <v>5.0928641251221894E-2</v>
      </c>
      <c r="BS8" s="647">
        <v>1.4890843923101985E-2</v>
      </c>
      <c r="BT8" s="502">
        <v>7.3932877158683616E-2</v>
      </c>
      <c r="BU8" s="647">
        <v>7.6409253828608747E-3</v>
      </c>
      <c r="BV8" s="502">
        <v>0.14585858585858585</v>
      </c>
      <c r="BW8" s="647">
        <f t="shared" si="0"/>
        <v>4.2929292929291818E-4</v>
      </c>
      <c r="BX8" s="502">
        <v>8.9635485287659203E-2</v>
      </c>
      <c r="BY8" s="647">
        <f t="shared" si="1"/>
        <v>7.7322134387351749E-3</v>
      </c>
      <c r="BZ8" s="502">
        <v>0.20171957671957674</v>
      </c>
      <c r="CA8" s="647">
        <f t="shared" si="2"/>
        <v>-4.0801790801790472E-3</v>
      </c>
      <c r="CB8" s="502">
        <v>0.21571358748778105</v>
      </c>
      <c r="CC8" s="647">
        <f t="shared" si="3"/>
        <v>-8.1622678396871817E-3</v>
      </c>
      <c r="CD8" s="502">
        <v>0.30726430976430974</v>
      </c>
      <c r="CE8" s="647">
        <f t="shared" si="4"/>
        <v>-2.1237373737373777E-2</v>
      </c>
      <c r="CF8" s="502">
        <v>0.41027207559465623</v>
      </c>
      <c r="CG8" s="647">
        <f t="shared" si="5"/>
        <v>7.6087841953900837E-2</v>
      </c>
      <c r="CH8" s="502">
        <v>0.31112483530961793</v>
      </c>
      <c r="CI8" s="647">
        <f t="shared" si="6"/>
        <v>7.2965156328021141E-2</v>
      </c>
      <c r="CJ8" s="502">
        <v>0.22929569669295702</v>
      </c>
      <c r="CK8" s="647">
        <f t="shared" si="7"/>
        <v>-3.7269959872699543E-2</v>
      </c>
      <c r="CL8" s="502">
        <v>0.38340664711632455</v>
      </c>
      <c r="CM8" s="647">
        <f t="shared" si="8"/>
        <v>-5.4830563701531443E-2</v>
      </c>
      <c r="CN8" s="502">
        <v>0.34645562770562771</v>
      </c>
      <c r="CO8" s="647">
        <f t="shared" si="9"/>
        <v>-6.0425685425685438E-2</v>
      </c>
      <c r="CP8" s="502">
        <v>0.26581948517432386</v>
      </c>
      <c r="CQ8" s="647">
        <f t="shared" si="10"/>
        <v>-1.7684913652655621E-2</v>
      </c>
      <c r="CR8" s="502">
        <v>0.33140852974186308</v>
      </c>
      <c r="CS8" s="647">
        <f t="shared" si="11"/>
        <v>-4.3776655443322099E-2</v>
      </c>
      <c r="CT8" s="502">
        <v>0.228493265993266</v>
      </c>
      <c r="CU8" s="647">
        <f t="shared" si="12"/>
        <v>1.3181818181818183E-2</v>
      </c>
      <c r="CV8" s="502">
        <v>0.17517921146953405</v>
      </c>
      <c r="CW8" s="647">
        <f t="shared" si="13"/>
        <v>3.2103290974258708E-2</v>
      </c>
      <c r="CX8" s="502">
        <v>7.6313131313131319E-2</v>
      </c>
      <c r="CY8" s="647">
        <f t="shared" si="14"/>
        <v>4.2592592592592682E-3</v>
      </c>
      <c r="CZ8" s="502">
        <v>0.16016206016206017</v>
      </c>
      <c r="DA8" s="647">
        <f t="shared" si="15"/>
        <v>1.6686091686091697E-2</v>
      </c>
      <c r="DB8" s="502">
        <v>0.24531223840616107</v>
      </c>
      <c r="DC8" s="647">
        <f t="shared" si="16"/>
        <v>-1.3378257715274289E-2</v>
      </c>
    </row>
    <row r="9" spans="1:107" x14ac:dyDescent="0.25">
      <c r="A9" s="9" t="s">
        <v>55</v>
      </c>
      <c r="B9" s="502">
        <v>1.7271689497716895E-3</v>
      </c>
      <c r="C9" s="502">
        <v>2.0060483870967742E-3</v>
      </c>
      <c r="D9" s="502">
        <v>0</v>
      </c>
      <c r="E9" s="502">
        <v>0</v>
      </c>
      <c r="F9" s="57">
        <v>6.9097222222222227E-4</v>
      </c>
      <c r="G9" s="502">
        <v>0</v>
      </c>
      <c r="H9" s="502">
        <v>0</v>
      </c>
      <c r="I9" s="502">
        <v>0</v>
      </c>
      <c r="J9" s="57">
        <v>0</v>
      </c>
      <c r="K9" s="57">
        <v>3.4357734806629835E-4</v>
      </c>
      <c r="L9" s="502">
        <v>0</v>
      </c>
      <c r="M9" s="502">
        <v>0</v>
      </c>
      <c r="N9" s="502">
        <v>0</v>
      </c>
      <c r="O9" s="502">
        <v>0</v>
      </c>
      <c r="P9" s="502">
        <v>2.2779304029304029E-4</v>
      </c>
      <c r="Q9" s="502">
        <v>0</v>
      </c>
      <c r="R9" s="502">
        <v>0</v>
      </c>
      <c r="S9" s="502">
        <v>4.1129032258064519E-3</v>
      </c>
      <c r="T9" s="502">
        <v>1.3858695652173912E-3</v>
      </c>
      <c r="U9" s="502">
        <v>5.1969178082191783E-4</v>
      </c>
      <c r="V9" s="502">
        <v>8.7768817204301082E-3</v>
      </c>
      <c r="W9" s="502">
        <v>1.5517241379310345E-2</v>
      </c>
      <c r="X9" s="502">
        <v>0</v>
      </c>
      <c r="Y9" s="57">
        <v>7.9349816849816849E-3</v>
      </c>
      <c r="Z9" s="502">
        <v>0</v>
      </c>
      <c r="AA9" s="502">
        <v>0</v>
      </c>
      <c r="AB9" s="502">
        <v>0</v>
      </c>
      <c r="AC9" s="57">
        <v>0</v>
      </c>
      <c r="AD9" s="57">
        <v>3.9674908424908424E-3</v>
      </c>
      <c r="AE9" s="502">
        <v>0</v>
      </c>
      <c r="AF9" s="502">
        <v>0</v>
      </c>
      <c r="AG9" s="502">
        <v>0</v>
      </c>
      <c r="AH9" s="57">
        <v>0</v>
      </c>
      <c r="AI9" s="57">
        <v>2.6353406326034062E-3</v>
      </c>
      <c r="AJ9" s="502">
        <v>0</v>
      </c>
      <c r="AK9" s="502">
        <v>0</v>
      </c>
      <c r="AL9" s="502">
        <v>1.8565188172043012E-2</v>
      </c>
      <c r="AM9" s="502">
        <v>6.255661231884058E-3</v>
      </c>
      <c r="AN9" s="502">
        <v>3.5453665755919854E-3</v>
      </c>
      <c r="AO9" s="502">
        <v>1.5756048387096773E-2</v>
      </c>
      <c r="AP9" s="502">
        <v>0</v>
      </c>
      <c r="AQ9" s="502">
        <v>0</v>
      </c>
      <c r="AR9" s="57">
        <v>5.4270833333333332E-3</v>
      </c>
      <c r="AS9" s="502">
        <v>0</v>
      </c>
      <c r="AT9" s="502">
        <v>0</v>
      </c>
      <c r="AU9" s="502">
        <v>0</v>
      </c>
      <c r="AV9" s="57">
        <v>0</v>
      </c>
      <c r="AW9" s="57">
        <v>2.6985497237569061E-3</v>
      </c>
      <c r="AX9" s="502">
        <v>0</v>
      </c>
      <c r="AY9" s="502">
        <v>0</v>
      </c>
      <c r="AZ9" s="502">
        <v>0</v>
      </c>
      <c r="BA9" s="57">
        <v>0</v>
      </c>
      <c r="BB9" s="57">
        <v>1.7891483516483517E-3</v>
      </c>
      <c r="BC9" s="502">
        <v>0</v>
      </c>
      <c r="BD9" s="502">
        <v>4.5208333333333333E-3</v>
      </c>
      <c r="BE9" s="502">
        <v>1.4741847826086956E-3</v>
      </c>
      <c r="BF9" s="502">
        <v>1.7097602739726027E-3</v>
      </c>
      <c r="BG9" s="502">
        <v>2.6763698630136988E-3</v>
      </c>
      <c r="BH9" s="502">
        <v>1.0423387096774194E-2</v>
      </c>
      <c r="BI9" s="502">
        <v>3.9471726190476192E-3</v>
      </c>
      <c r="BJ9" s="502">
        <v>0</v>
      </c>
      <c r="BK9" s="502">
        <v>4.8182870370370367E-3</v>
      </c>
      <c r="BL9" s="502">
        <v>1.0451388888888889E-3</v>
      </c>
      <c r="BM9" s="502">
        <v>0</v>
      </c>
      <c r="BN9" s="502">
        <v>0</v>
      </c>
      <c r="BO9" s="502">
        <v>3.4455128205128203E-4</v>
      </c>
      <c r="BP9" s="502">
        <v>2.5690607734806629E-3</v>
      </c>
      <c r="BQ9" s="647">
        <v>-1.294889502762432E-4</v>
      </c>
      <c r="BR9" s="502">
        <v>0</v>
      </c>
      <c r="BS9" s="647">
        <v>0</v>
      </c>
      <c r="BT9" s="502">
        <v>0</v>
      </c>
      <c r="BU9" s="647">
        <v>0</v>
      </c>
      <c r="BV9" s="502">
        <v>0</v>
      </c>
      <c r="BW9" s="647">
        <f t="shared" si="0"/>
        <v>0</v>
      </c>
      <c r="BX9" s="502">
        <v>0</v>
      </c>
      <c r="BY9" s="647">
        <f t="shared" si="1"/>
        <v>0</v>
      </c>
      <c r="BZ9" s="502">
        <v>1.7032967032967034E-3</v>
      </c>
      <c r="CA9" s="647">
        <f t="shared" si="2"/>
        <v>-8.5851648351648263E-5</v>
      </c>
      <c r="CB9" s="502">
        <v>0</v>
      </c>
      <c r="CC9" s="647">
        <f t="shared" si="3"/>
        <v>0</v>
      </c>
      <c r="CD9" s="502">
        <v>0</v>
      </c>
      <c r="CE9" s="647">
        <f t="shared" si="4"/>
        <v>-4.5208333333333333E-3</v>
      </c>
      <c r="CF9" s="502">
        <v>1.4845430107526881E-2</v>
      </c>
      <c r="CG9" s="647">
        <f t="shared" si="5"/>
        <v>1.3371245324918186E-2</v>
      </c>
      <c r="CH9" s="502">
        <v>5.0022644927536228E-3</v>
      </c>
      <c r="CI9" s="647">
        <f t="shared" si="6"/>
        <v>3.2925042187810201E-3</v>
      </c>
      <c r="CJ9" s="502">
        <v>2.5348173515981742E-3</v>
      </c>
      <c r="CK9" s="647">
        <f t="shared" si="7"/>
        <v>-1.415525114155246E-4</v>
      </c>
      <c r="CL9" s="502">
        <v>4.0151209677419357E-2</v>
      </c>
      <c r="CM9" s="647">
        <f t="shared" si="8"/>
        <v>2.9727822580645165E-2</v>
      </c>
      <c r="CN9" s="502">
        <v>0</v>
      </c>
      <c r="CO9" s="647">
        <f t="shared" si="9"/>
        <v>-3.9471726190476192E-3</v>
      </c>
      <c r="CP9" s="502">
        <v>1.081989247311828E-2</v>
      </c>
      <c r="CQ9" s="647">
        <f t="shared" si="10"/>
        <v>1.081989247311828E-2</v>
      </c>
      <c r="CR9" s="502">
        <v>1.7556712962962961E-2</v>
      </c>
      <c r="CS9" s="647">
        <f t="shared" si="11"/>
        <v>1.2738425925925924E-2</v>
      </c>
      <c r="CT9" s="502">
        <v>0</v>
      </c>
      <c r="CU9" s="647">
        <f t="shared" si="12"/>
        <v>-1.0451388888888889E-3</v>
      </c>
      <c r="CV9" s="502">
        <v>0</v>
      </c>
      <c r="CW9" s="647">
        <f t="shared" si="13"/>
        <v>0</v>
      </c>
      <c r="CX9" s="502">
        <v>0</v>
      </c>
      <c r="CY9" s="647">
        <f t="shared" si="14"/>
        <v>0</v>
      </c>
      <c r="CZ9" s="502">
        <v>0</v>
      </c>
      <c r="DA9" s="647">
        <f t="shared" si="15"/>
        <v>-3.4455128205128203E-4</v>
      </c>
      <c r="DB9" s="502">
        <v>8.7298572744014726E-3</v>
      </c>
      <c r="DC9" s="647">
        <f t="shared" si="16"/>
        <v>6.1607965009208097E-3</v>
      </c>
    </row>
    <row r="10" spans="1:107" x14ac:dyDescent="0.25">
      <c r="A10" s="8" t="s">
        <v>27</v>
      </c>
      <c r="B10" s="502">
        <v>0.24613845600559839</v>
      </c>
      <c r="C10" s="502">
        <v>0.47118170524528591</v>
      </c>
      <c r="D10" s="502">
        <v>0.42884391459171106</v>
      </c>
      <c r="E10" s="502">
        <v>0.33711832848743895</v>
      </c>
      <c r="F10" s="57">
        <v>0.41183256282535979</v>
      </c>
      <c r="G10" s="502">
        <v>0.25969102454743631</v>
      </c>
      <c r="H10" s="502">
        <v>9.2804483700775459E-2</v>
      </c>
      <c r="I10" s="502">
        <v>7.0322454954243427E-2</v>
      </c>
      <c r="J10" s="57">
        <v>0.14041036681070798</v>
      </c>
      <c r="K10" s="57">
        <v>0.27537167974617016</v>
      </c>
      <c r="L10" s="502">
        <v>6.6172446580510649E-2</v>
      </c>
      <c r="M10" s="502">
        <v>6.4991546436509617E-2</v>
      </c>
      <c r="N10" s="502">
        <v>6.5255794606093168E-2</v>
      </c>
      <c r="O10" s="502">
        <v>6.5475626322939379E-2</v>
      </c>
      <c r="P10" s="502">
        <v>0.20463747859255393</v>
      </c>
      <c r="Q10" s="502">
        <v>0.23028062365795224</v>
      </c>
      <c r="R10" s="502">
        <v>0.34736175612632825</v>
      </c>
      <c r="S10" s="502">
        <v>0.45823893775547964</v>
      </c>
      <c r="T10" s="502">
        <v>0.34527129443050253</v>
      </c>
      <c r="U10" s="502">
        <v>0.24008490614622865</v>
      </c>
      <c r="V10" s="502">
        <v>0.51511959830541476</v>
      </c>
      <c r="W10" s="502">
        <v>0.45381110032605726</v>
      </c>
      <c r="X10" s="502">
        <v>0.35408023292905022</v>
      </c>
      <c r="Y10" s="57">
        <v>0.44072216129367114</v>
      </c>
      <c r="Z10" s="502">
        <v>0.2525313556376963</v>
      </c>
      <c r="AA10" s="502">
        <v>7.8763619205436383E-2</v>
      </c>
      <c r="AB10" s="502">
        <v>6.1987278720289821E-2</v>
      </c>
      <c r="AC10" s="57">
        <v>0.13051902446272651</v>
      </c>
      <c r="AD10" s="57">
        <v>0.2856205928781988</v>
      </c>
      <c r="AE10" s="502">
        <v>5.6425880235578756E-2</v>
      </c>
      <c r="AF10" s="502">
        <v>5.9228447999119492E-2</v>
      </c>
      <c r="AG10" s="502">
        <v>5.2760928400678198E-2</v>
      </c>
      <c r="AH10" s="57">
        <v>5.6175130731478166E-2</v>
      </c>
      <c r="AI10" s="57">
        <v>0.20858051069754804</v>
      </c>
      <c r="AJ10" s="502">
        <v>0.21498369924677171</v>
      </c>
      <c r="AK10" s="502">
        <v>0.3499036426247118</v>
      </c>
      <c r="AL10" s="502">
        <v>0.47947475803649053</v>
      </c>
      <c r="AM10" s="502">
        <v>0.34810132015785306</v>
      </c>
      <c r="AN10" s="502">
        <v>0.24365131526134057</v>
      </c>
      <c r="AO10" s="502">
        <v>0.50651444137690671</v>
      </c>
      <c r="AP10" s="502">
        <v>0.4558555722544918</v>
      </c>
      <c r="AQ10" s="502">
        <v>0.35551463806620792</v>
      </c>
      <c r="AR10" s="57">
        <v>0.43874286095402576</v>
      </c>
      <c r="AS10" s="502">
        <v>0.27425520487789473</v>
      </c>
      <c r="AT10" s="502">
        <v>9.6917888840990465E-2</v>
      </c>
      <c r="AU10" s="502">
        <v>7.8510199138575612E-2</v>
      </c>
      <c r="AV10" s="57">
        <v>0.14931227114906387</v>
      </c>
      <c r="AW10" s="57">
        <v>0.29322803403550901</v>
      </c>
      <c r="AX10" s="502">
        <v>6.495969907556029E-2</v>
      </c>
      <c r="AY10" s="502">
        <v>6.7966089949176717E-2</v>
      </c>
      <c r="AZ10" s="502">
        <v>7.7233332280247272E-2</v>
      </c>
      <c r="BA10" s="57">
        <v>6.9974993784502879E-2</v>
      </c>
      <c r="BB10" s="57">
        <v>0.21799257724762416</v>
      </c>
      <c r="BC10" s="502">
        <v>0.25478398317236406</v>
      </c>
      <c r="BD10" s="502">
        <v>0.32944086395181077</v>
      </c>
      <c r="BE10" s="502">
        <v>0.33852868194374053</v>
      </c>
      <c r="BF10" s="502">
        <v>0.24837428034911102</v>
      </c>
      <c r="BG10" s="502">
        <v>0.29081794060508015</v>
      </c>
      <c r="BH10" s="502">
        <v>0.51106734009822241</v>
      </c>
      <c r="BI10" s="502">
        <v>0.4712061822169869</v>
      </c>
      <c r="BJ10" s="502">
        <v>0.34476806458746717</v>
      </c>
      <c r="BK10" s="502">
        <v>0.44138522941480007</v>
      </c>
      <c r="BL10" s="502">
        <v>0.2315709937973231</v>
      </c>
      <c r="BM10" s="502">
        <v>7.809864630881444E-2</v>
      </c>
      <c r="BN10" s="502">
        <v>6.7260607209427239E-2</v>
      </c>
      <c r="BO10" s="502">
        <v>0.12512094577775557</v>
      </c>
      <c r="BP10" s="502">
        <v>0.28237942935418653</v>
      </c>
      <c r="BQ10" s="647">
        <v>-1.0848604681322482E-2</v>
      </c>
      <c r="BR10" s="502">
        <v>5.8983860267028662E-2</v>
      </c>
      <c r="BS10" s="647">
        <v>-5.9758388085316277E-3</v>
      </c>
      <c r="BT10" s="502">
        <v>5.7052636299061502E-2</v>
      </c>
      <c r="BU10" s="647">
        <v>-1.0913453650115215E-2</v>
      </c>
      <c r="BV10" s="502">
        <v>6.2370338777788317E-2</v>
      </c>
      <c r="BW10" s="647">
        <f t="shared" si="0"/>
        <v>-1.4862993502458954E-2</v>
      </c>
      <c r="BX10" s="502">
        <v>5.9437408226983089E-2</v>
      </c>
      <c r="BY10" s="647">
        <f t="shared" si="1"/>
        <v>-1.0537585557519789E-2</v>
      </c>
      <c r="BZ10" s="502">
        <v>0.20724878487175899</v>
      </c>
      <c r="CA10" s="647">
        <f t="shared" si="2"/>
        <v>-1.0743792375865174E-2</v>
      </c>
      <c r="CB10" s="502">
        <v>0.26229359088421528</v>
      </c>
      <c r="CC10" s="647">
        <f t="shared" si="3"/>
        <v>7.5096077118512183E-3</v>
      </c>
      <c r="CD10" s="502">
        <v>0.34264787961120069</v>
      </c>
      <c r="CE10" s="647">
        <f t="shared" si="4"/>
        <v>1.320701565938992E-2</v>
      </c>
      <c r="CF10" s="502">
        <v>0.48879074806138756</v>
      </c>
      <c r="CG10" s="647">
        <f t="shared" si="5"/>
        <v>0.15026206611764703</v>
      </c>
      <c r="CH10" s="502">
        <v>0.36481577060488801</v>
      </c>
      <c r="CI10" s="647">
        <f t="shared" si="6"/>
        <v>0.11644149025577699</v>
      </c>
      <c r="CJ10" s="502">
        <v>0.24696429908394496</v>
      </c>
      <c r="CK10" s="647">
        <f t="shared" si="7"/>
        <v>-4.3853641521135189E-2</v>
      </c>
      <c r="CL10" s="502">
        <v>0.46478038569447128</v>
      </c>
      <c r="CM10" s="647">
        <f t="shared" si="8"/>
        <v>-4.6286954403751135E-2</v>
      </c>
      <c r="CN10" s="502">
        <v>0.39816667117989279</v>
      </c>
      <c r="CO10" s="647">
        <f t="shared" si="9"/>
        <v>-7.3039511037094107E-2</v>
      </c>
      <c r="CP10" s="502">
        <v>0.3295552172091929</v>
      </c>
      <c r="CQ10" s="647">
        <f t="shared" si="10"/>
        <v>-1.5212847378274275E-2</v>
      </c>
      <c r="CR10" s="502">
        <v>0.39747856092278416</v>
      </c>
      <c r="CS10" s="647">
        <f t="shared" si="11"/>
        <v>-4.390666849201591E-2</v>
      </c>
      <c r="CT10" s="502">
        <v>0.26848824229404272</v>
      </c>
      <c r="CU10" s="647">
        <f t="shared" si="12"/>
        <v>3.6917248496719623E-2</v>
      </c>
      <c r="CV10" s="502">
        <v>8.1921603517171593E-2</v>
      </c>
      <c r="CW10" s="647">
        <f t="shared" si="13"/>
        <v>3.8229572083571528E-3</v>
      </c>
      <c r="CX10" s="502">
        <v>7.1167556524394743E-2</v>
      </c>
      <c r="CY10" s="647">
        <f t="shared" si="14"/>
        <v>3.9069493149675033E-3</v>
      </c>
      <c r="CZ10" s="502">
        <v>0.13988179861082903</v>
      </c>
      <c r="DA10" s="647">
        <f t="shared" si="15"/>
        <v>1.4760852833073462E-2</v>
      </c>
      <c r="DB10" s="502">
        <v>0.26796858650075156</v>
      </c>
      <c r="DC10" s="647">
        <f t="shared" si="16"/>
        <v>-1.4410842853434969E-2</v>
      </c>
    </row>
    <row r="11" spans="1:107" x14ac:dyDescent="0.25">
      <c r="A11" s="9" t="s">
        <v>12</v>
      </c>
      <c r="B11" s="502">
        <v>7.2388620720736277E-2</v>
      </c>
      <c r="C11" s="502">
        <v>0.16584587663085448</v>
      </c>
      <c r="D11" s="502">
        <v>0.1390722185556289</v>
      </c>
      <c r="E11" s="502">
        <v>0.11607348498191326</v>
      </c>
      <c r="F11" s="57">
        <v>0.14037247032837122</v>
      </c>
      <c r="G11" s="502">
        <v>7.1882729012086422E-2</v>
      </c>
      <c r="H11" s="502">
        <v>5.8200448894247924E-3</v>
      </c>
      <c r="I11" s="502">
        <v>0</v>
      </c>
      <c r="J11" s="57">
        <v>2.5680255625656723E-2</v>
      </c>
      <c r="K11" s="57">
        <v>8.2709533654630782E-2</v>
      </c>
      <c r="L11" s="502">
        <v>0</v>
      </c>
      <c r="M11" s="502">
        <v>0</v>
      </c>
      <c r="N11" s="502">
        <v>1.1608101171309906E-3</v>
      </c>
      <c r="O11" s="502">
        <v>3.7852503819488833E-4</v>
      </c>
      <c r="P11" s="502">
        <v>5.4964285329678023E-2</v>
      </c>
      <c r="Q11" s="502">
        <v>6.6374478962033662E-2</v>
      </c>
      <c r="R11" s="502">
        <v>0.11588851556302207</v>
      </c>
      <c r="S11" s="502">
        <v>0.16173628140340421</v>
      </c>
      <c r="T11" s="502">
        <v>0.1146531417197743</v>
      </c>
      <c r="U11" s="502">
        <v>7.0009147762250257E-2</v>
      </c>
      <c r="V11" s="502">
        <v>0.18283747228281244</v>
      </c>
      <c r="W11" s="502">
        <v>0.15631411509700843</v>
      </c>
      <c r="X11" s="502">
        <v>0.11732104067596068</v>
      </c>
      <c r="Y11" s="57">
        <v>0.1520661894454419</v>
      </c>
      <c r="Z11" s="502">
        <v>8.2085024966167347E-2</v>
      </c>
      <c r="AA11" s="502">
        <v>4.4087827920860937E-3</v>
      </c>
      <c r="AB11" s="502">
        <v>0</v>
      </c>
      <c r="AC11" s="57">
        <v>2.8562890280655926E-2</v>
      </c>
      <c r="AD11" s="57">
        <v>9.0314539863048895E-2</v>
      </c>
      <c r="AE11" s="502">
        <v>0</v>
      </c>
      <c r="AF11" s="502">
        <v>0</v>
      </c>
      <c r="AG11" s="502">
        <v>0</v>
      </c>
      <c r="AH11" s="57">
        <v>0</v>
      </c>
      <c r="AI11" s="57">
        <v>5.998994983603978E-2</v>
      </c>
      <c r="AJ11" s="502">
        <v>6.7509133688293976E-2</v>
      </c>
      <c r="AK11" s="502">
        <v>0.11937094591441505</v>
      </c>
      <c r="AL11" s="502">
        <v>0.1646942867594261</v>
      </c>
      <c r="AM11" s="502">
        <v>0.11716776534034538</v>
      </c>
      <c r="AN11" s="502">
        <v>7.4362515481930819E-2</v>
      </c>
      <c r="AO11" s="502">
        <v>0.17616502508659504</v>
      </c>
      <c r="AP11" s="502">
        <v>0.15734685306293875</v>
      </c>
      <c r="AQ11" s="502">
        <v>0.1258450637438864</v>
      </c>
      <c r="AR11" s="57">
        <v>0.1529780515500801</v>
      </c>
      <c r="AS11" s="502">
        <v>0.10192962807410519</v>
      </c>
      <c r="AT11" s="502">
        <v>9.6191624554605691E-3</v>
      </c>
      <c r="AU11" s="502">
        <v>0</v>
      </c>
      <c r="AV11" s="57">
        <v>3.6880031630136631E-2</v>
      </c>
      <c r="AW11" s="57">
        <v>9.4608328827898575E-2</v>
      </c>
      <c r="AX11" s="502">
        <v>0</v>
      </c>
      <c r="AY11" s="502">
        <v>0</v>
      </c>
      <c r="AZ11" s="502">
        <v>0</v>
      </c>
      <c r="BA11" s="57">
        <v>0</v>
      </c>
      <c r="BB11" s="57">
        <v>6.2725668563551801E-2</v>
      </c>
      <c r="BC11" s="502">
        <v>9.4063441311818929E-2</v>
      </c>
      <c r="BD11" s="502">
        <v>0.12517499650007</v>
      </c>
      <c r="BE11" s="502">
        <v>0.12783304116526367</v>
      </c>
      <c r="BF11" s="502">
        <v>7.9136293986449044E-2</v>
      </c>
      <c r="BG11" s="502">
        <v>9.3830726125203517E-2</v>
      </c>
      <c r="BH11" s="502">
        <v>0.18414147846075335</v>
      </c>
      <c r="BI11" s="502">
        <v>0.16360297794044121</v>
      </c>
      <c r="BJ11" s="502">
        <v>0.12428138534003513</v>
      </c>
      <c r="BK11" s="502">
        <v>0.15713324622396441</v>
      </c>
      <c r="BL11" s="502">
        <v>7.3603527929441415E-2</v>
      </c>
      <c r="BM11" s="502">
        <v>0</v>
      </c>
      <c r="BN11" s="502">
        <v>0</v>
      </c>
      <c r="BO11" s="502">
        <v>2.426489931739827E-2</v>
      </c>
      <c r="BP11" s="502">
        <v>9.0332033138342746E-2</v>
      </c>
      <c r="BQ11" s="647">
        <v>-4.2762956895558285E-3</v>
      </c>
      <c r="BR11" s="502">
        <v>0</v>
      </c>
      <c r="BS11" s="647">
        <v>0</v>
      </c>
      <c r="BT11" s="502">
        <v>0</v>
      </c>
      <c r="BU11" s="647">
        <v>0</v>
      </c>
      <c r="BV11" s="502">
        <v>0</v>
      </c>
      <c r="BW11" s="647">
        <f t="shared" si="0"/>
        <v>0</v>
      </c>
      <c r="BX11" s="502">
        <v>0</v>
      </c>
      <c r="BY11" s="647">
        <f t="shared" si="1"/>
        <v>0</v>
      </c>
      <c r="BZ11" s="502">
        <v>5.9890468857289512E-2</v>
      </c>
      <c r="CA11" s="647">
        <f t="shared" si="2"/>
        <v>-2.8351997062622883E-3</v>
      </c>
      <c r="CB11" s="502">
        <v>9.4983584199283766E-2</v>
      </c>
      <c r="CC11" s="647">
        <f t="shared" si="3"/>
        <v>9.2014288746483652E-4</v>
      </c>
      <c r="CD11" s="502">
        <v>0.12649330346726398</v>
      </c>
      <c r="CE11" s="647">
        <f t="shared" si="4"/>
        <v>1.3183069671939829E-3</v>
      </c>
      <c r="CF11" s="502">
        <v>0.17987946692679049</v>
      </c>
      <c r="CG11" s="647">
        <f t="shared" si="5"/>
        <v>5.2046425761526821E-2</v>
      </c>
      <c r="CH11" s="502">
        <v>0.13386471401006761</v>
      </c>
      <c r="CI11" s="647">
        <f t="shared" si="6"/>
        <v>5.4728420023618565E-2</v>
      </c>
      <c r="CJ11" s="502">
        <v>7.8536032019085655E-2</v>
      </c>
      <c r="CK11" s="647">
        <f t="shared" si="7"/>
        <v>-1.5294694106117862E-2</v>
      </c>
      <c r="CL11" s="502">
        <v>0.16737003969598027</v>
      </c>
      <c r="CM11" s="647">
        <f t="shared" si="8"/>
        <v>-1.6771438764773078E-2</v>
      </c>
      <c r="CN11" s="502">
        <v>0.14135342293154138</v>
      </c>
      <c r="CO11" s="647">
        <f t="shared" si="9"/>
        <v>-2.224955500889983E-2</v>
      </c>
      <c r="CP11" s="502">
        <v>0.11602267954640907</v>
      </c>
      <c r="CQ11" s="647">
        <f t="shared" si="10"/>
        <v>-8.2587057936260588E-3</v>
      </c>
      <c r="CR11" s="502">
        <v>0.14158966820663588</v>
      </c>
      <c r="CS11" s="647">
        <f t="shared" si="11"/>
        <v>-1.554357801732853E-2</v>
      </c>
      <c r="CT11" s="502">
        <v>9.806220542255821E-2</v>
      </c>
      <c r="CU11" s="647">
        <f t="shared" si="12"/>
        <v>2.4458677493116796E-2</v>
      </c>
      <c r="CV11" s="502">
        <v>7.1579213577018788E-3</v>
      </c>
      <c r="CW11" s="647">
        <f t="shared" si="13"/>
        <v>7.1579213577018788E-3</v>
      </c>
      <c r="CX11" s="502">
        <v>0</v>
      </c>
      <c r="CY11" s="647">
        <f t="shared" si="14"/>
        <v>0</v>
      </c>
      <c r="CZ11" s="502">
        <v>3.4766612360060491E-2</v>
      </c>
      <c r="DA11" s="647">
        <f t="shared" si="15"/>
        <v>1.050171304266222E-2</v>
      </c>
      <c r="DB11" s="502">
        <v>8.788304896885489E-2</v>
      </c>
      <c r="DC11" s="647">
        <f t="shared" si="16"/>
        <v>-2.4489841694878556E-3</v>
      </c>
    </row>
    <row r="12" spans="1:107" x14ac:dyDescent="0.25">
      <c r="A12" s="9" t="s">
        <v>11</v>
      </c>
      <c r="B12" s="502">
        <v>0.29677472991174975</v>
      </c>
      <c r="C12" s="502">
        <v>0.56016635737881837</v>
      </c>
      <c r="D12" s="502">
        <v>0.51329267937285072</v>
      </c>
      <c r="E12" s="502">
        <v>0.40153788447111777</v>
      </c>
      <c r="F12" s="57">
        <v>0.49094473910875386</v>
      </c>
      <c r="G12" s="502">
        <v>0.31442438460492317</v>
      </c>
      <c r="H12" s="502">
        <v>0.11815453863465866</v>
      </c>
      <c r="I12" s="502">
        <v>9.0816673466612263E-2</v>
      </c>
      <c r="J12" s="57">
        <v>0.17384640043758767</v>
      </c>
      <c r="K12" s="57">
        <v>0.33151960751164827</v>
      </c>
      <c r="L12" s="502">
        <v>8.5457219568049914E-2</v>
      </c>
      <c r="M12" s="502">
        <v>8.3932167252339401E-2</v>
      </c>
      <c r="N12" s="502">
        <v>8.3935128518971849E-2</v>
      </c>
      <c r="O12" s="502">
        <v>8.4447009206535043E-2</v>
      </c>
      <c r="P12" s="502">
        <v>0.24825704691065772</v>
      </c>
      <c r="Q12" s="502">
        <v>0.27804813045366605</v>
      </c>
      <c r="R12" s="502">
        <v>0.41482048143614852</v>
      </c>
      <c r="S12" s="502">
        <v>0.54464932022479307</v>
      </c>
      <c r="T12" s="502">
        <v>0.41248081971865963</v>
      </c>
      <c r="U12" s="502">
        <v>0.28965043622116776</v>
      </c>
      <c r="V12" s="502">
        <v>0.61195726563219754</v>
      </c>
      <c r="W12" s="502">
        <v>0.54051126211679956</v>
      </c>
      <c r="X12" s="502">
        <v>0.42307945407404485</v>
      </c>
      <c r="Y12" s="57">
        <v>0.52484576826682094</v>
      </c>
      <c r="Z12" s="502">
        <v>0.30220488236094112</v>
      </c>
      <c r="AA12" s="502">
        <v>0.100433002987589</v>
      </c>
      <c r="AB12" s="502">
        <v>8.0052359581123347E-2</v>
      </c>
      <c r="AC12" s="57">
        <v>0.16023231154810105</v>
      </c>
      <c r="AD12" s="57">
        <v>0.34253903990746098</v>
      </c>
      <c r="AE12" s="502">
        <v>7.287019123201853E-2</v>
      </c>
      <c r="AF12" s="502">
        <v>7.6489517116121133E-2</v>
      </c>
      <c r="AG12" s="502">
        <v>6.8137154902760774E-2</v>
      </c>
      <c r="AH12" s="57">
        <v>7.2546365281251662E-2</v>
      </c>
      <c r="AI12" s="57">
        <v>0.25188456521544905</v>
      </c>
      <c r="AJ12" s="502">
        <v>0.25796251694502575</v>
      </c>
      <c r="AK12" s="502">
        <v>0.41708826329389365</v>
      </c>
      <c r="AL12" s="502">
        <v>0.57121188191784789</v>
      </c>
      <c r="AM12" s="502">
        <v>0.41540276373441187</v>
      </c>
      <c r="AN12" s="502">
        <v>0.29298750036229221</v>
      </c>
      <c r="AO12" s="502">
        <v>0.60278885510851399</v>
      </c>
      <c r="AP12" s="502">
        <v>0.54285058576674239</v>
      </c>
      <c r="AQ12" s="502">
        <v>0.422447717192456</v>
      </c>
      <c r="AR12" s="57">
        <v>0.52202389047554287</v>
      </c>
      <c r="AS12" s="502">
        <v>0.3244764041887665</v>
      </c>
      <c r="AT12" s="502">
        <v>0.12235953725273424</v>
      </c>
      <c r="AU12" s="502">
        <v>0.101390588875289</v>
      </c>
      <c r="AV12" s="57">
        <v>0.18207863128303764</v>
      </c>
      <c r="AW12" s="57">
        <v>0.3511121855776535</v>
      </c>
      <c r="AX12" s="502">
        <v>8.3891038549110966E-2</v>
      </c>
      <c r="AY12" s="502">
        <v>8.7773588133875577E-2</v>
      </c>
      <c r="AZ12" s="502">
        <v>9.9741602067183466E-2</v>
      </c>
      <c r="BA12" s="57">
        <v>9.0367950969435729E-2</v>
      </c>
      <c r="BB12" s="57">
        <v>0.26324233362177057</v>
      </c>
      <c r="BC12" s="502">
        <v>0.30162310314420709</v>
      </c>
      <c r="BD12" s="502">
        <v>0.38897048823609409</v>
      </c>
      <c r="BE12" s="502">
        <v>0.39993214836890001</v>
      </c>
      <c r="BF12" s="502">
        <v>0.29769565679091003</v>
      </c>
      <c r="BG12" s="502">
        <v>0.3482263319975632</v>
      </c>
      <c r="BH12" s="502">
        <v>0.6063440202155802</v>
      </c>
      <c r="BI12" s="502">
        <v>0.56085162032989455</v>
      </c>
      <c r="BJ12" s="502">
        <v>0.40902495360682278</v>
      </c>
      <c r="BK12" s="502">
        <v>0.52422537286368376</v>
      </c>
      <c r="BL12" s="502">
        <v>0.27760777913776691</v>
      </c>
      <c r="BM12" s="502">
        <v>0.10085909635303562</v>
      </c>
      <c r="BN12" s="502">
        <v>8.68625050999592E-2</v>
      </c>
      <c r="BO12" s="502">
        <v>0.15451363202281199</v>
      </c>
      <c r="BP12" s="502">
        <v>0.33834819929175375</v>
      </c>
      <c r="BQ12" s="647">
        <v>-1.2763986285899753E-2</v>
      </c>
      <c r="BR12" s="502">
        <v>7.6173648675326722E-2</v>
      </c>
      <c r="BS12" s="647">
        <v>-7.7173898737842445E-3</v>
      </c>
      <c r="BT12" s="502">
        <v>7.3679604111554206E-2</v>
      </c>
      <c r="BU12" s="647">
        <v>-1.4093984022321371E-2</v>
      </c>
      <c r="BV12" s="502">
        <v>8.0547055623555006E-2</v>
      </c>
      <c r="BW12" s="647">
        <f t="shared" si="0"/>
        <v>-1.919454644362846E-2</v>
      </c>
      <c r="BX12" s="502">
        <v>7.6759375055434342E-2</v>
      </c>
      <c r="BY12" s="647">
        <f t="shared" si="1"/>
        <v>-1.3608575914001386E-2</v>
      </c>
      <c r="BZ12" s="502">
        <v>0.25019372372493554</v>
      </c>
      <c r="CA12" s="647">
        <f t="shared" si="2"/>
        <v>-1.3048609896835039E-2</v>
      </c>
      <c r="CB12" s="502">
        <v>0.31105309222042354</v>
      </c>
      <c r="CC12" s="647">
        <f t="shared" si="3"/>
        <v>9.4299890762164496E-3</v>
      </c>
      <c r="CD12" s="502">
        <v>0.40564225486196109</v>
      </c>
      <c r="CE12" s="647">
        <f t="shared" si="4"/>
        <v>1.6671766625867002E-2</v>
      </c>
      <c r="CF12" s="502">
        <v>0.57881740171885077</v>
      </c>
      <c r="CG12" s="647">
        <f t="shared" si="5"/>
        <v>0.17888525334995076</v>
      </c>
      <c r="CH12" s="502">
        <v>0.43212231476061236</v>
      </c>
      <c r="CI12" s="647">
        <f t="shared" si="6"/>
        <v>0.13442665796970232</v>
      </c>
      <c r="CJ12" s="502">
        <v>0.2960496973558458</v>
      </c>
      <c r="CK12" s="647">
        <f t="shared" si="7"/>
        <v>-5.2176634641717401E-2</v>
      </c>
      <c r="CL12" s="502">
        <v>0.55145529803503512</v>
      </c>
      <c r="CM12" s="647">
        <f t="shared" si="8"/>
        <v>-5.488872218054508E-2</v>
      </c>
      <c r="CN12" s="502">
        <v>0.47301028734627271</v>
      </c>
      <c r="CO12" s="647">
        <f t="shared" si="9"/>
        <v>-8.7841332983621845E-2</v>
      </c>
      <c r="CP12" s="502">
        <v>0.39178544636159041</v>
      </c>
      <c r="CQ12" s="647">
        <f t="shared" si="10"/>
        <v>-1.7239507245232377E-2</v>
      </c>
      <c r="CR12" s="502">
        <v>0.47205279024434466</v>
      </c>
      <c r="CS12" s="647">
        <f t="shared" si="11"/>
        <v>-5.2172582619339103E-2</v>
      </c>
      <c r="CT12" s="502">
        <v>0.31815585475316199</v>
      </c>
      <c r="CU12" s="647">
        <f t="shared" si="12"/>
        <v>4.0548075615395085E-2</v>
      </c>
      <c r="CV12" s="502">
        <v>0.103710138060831</v>
      </c>
      <c r="CW12" s="647">
        <f t="shared" si="13"/>
        <v>2.8510417077953765E-3</v>
      </c>
      <c r="CX12" s="502">
        <v>9.1908064735482117E-2</v>
      </c>
      <c r="CY12" s="647">
        <f t="shared" si="14"/>
        <v>5.0455596355229171E-3</v>
      </c>
      <c r="CZ12" s="502">
        <v>0.1705157347752207</v>
      </c>
      <c r="DA12" s="647">
        <f t="shared" si="15"/>
        <v>1.6002102752408709E-2</v>
      </c>
      <c r="DB12" s="502">
        <v>0.32045128721843152</v>
      </c>
      <c r="DC12" s="647">
        <f t="shared" si="16"/>
        <v>-1.7896912073322224E-2</v>
      </c>
    </row>
    <row r="13" spans="1:107" x14ac:dyDescent="0.25">
      <c r="A13" s="8" t="s">
        <v>28</v>
      </c>
      <c r="B13" s="502">
        <v>0.18720649954975849</v>
      </c>
      <c r="C13" s="502">
        <v>0.37860992904728064</v>
      </c>
      <c r="D13" s="502">
        <v>0.33484501739975953</v>
      </c>
      <c r="E13" s="502">
        <v>0.27294660345634503</v>
      </c>
      <c r="F13" s="57">
        <v>0.32859903327561846</v>
      </c>
      <c r="G13" s="502">
        <v>0.19970576601588158</v>
      </c>
      <c r="H13" s="502">
        <v>8.9037032061615631E-2</v>
      </c>
      <c r="I13" s="502">
        <v>4.8972513284375206E-2</v>
      </c>
      <c r="J13" s="57">
        <v>0.11231314695514054</v>
      </c>
      <c r="K13" s="57">
        <v>0.21985861529128978</v>
      </c>
      <c r="L13" s="502">
        <v>4.1738168287370071E-2</v>
      </c>
      <c r="M13" s="502">
        <v>3.6403714039740465E-2</v>
      </c>
      <c r="N13" s="502">
        <v>5.1758687085796173E-2</v>
      </c>
      <c r="O13" s="502">
        <v>4.3208249616459908E-2</v>
      </c>
      <c r="P13" s="502">
        <v>0.16032808912980867</v>
      </c>
      <c r="Q13" s="502">
        <v>0.16659877623892813</v>
      </c>
      <c r="R13" s="502">
        <v>0.26484062481342169</v>
      </c>
      <c r="S13" s="502">
        <v>0.36576184615740187</v>
      </c>
      <c r="T13" s="502">
        <v>0.26574345694227042</v>
      </c>
      <c r="U13" s="502">
        <v>0.1868985380030867</v>
      </c>
      <c r="V13" s="502">
        <v>0.39022163778427699</v>
      </c>
      <c r="W13" s="502">
        <v>0.36132996593719385</v>
      </c>
      <c r="X13" s="502">
        <v>0.27630316324006582</v>
      </c>
      <c r="Y13" s="57">
        <v>0.34220700927399172</v>
      </c>
      <c r="Z13" s="502">
        <v>0.19613986618553605</v>
      </c>
      <c r="AA13" s="502">
        <v>6.1002408078338947E-2</v>
      </c>
      <c r="AB13" s="502">
        <v>4.4631070515711933E-2</v>
      </c>
      <c r="AC13" s="57">
        <v>0.10015607419193348</v>
      </c>
      <c r="AD13" s="57">
        <v>0.22118154173296259</v>
      </c>
      <c r="AE13" s="502">
        <v>4.1246707989581979E-2</v>
      </c>
      <c r="AF13" s="502">
        <v>3.9723834882942677E-2</v>
      </c>
      <c r="AG13" s="502">
        <v>4.9457976244173814E-2</v>
      </c>
      <c r="AH13" s="57">
        <v>4.3411153438842151E-2</v>
      </c>
      <c r="AI13" s="57">
        <v>0.16149221427654262</v>
      </c>
      <c r="AJ13" s="502">
        <v>0.16696676706389049</v>
      </c>
      <c r="AK13" s="502">
        <v>0.26362558261915509</v>
      </c>
      <c r="AL13" s="502">
        <v>0.37322249625329212</v>
      </c>
      <c r="AM13" s="502">
        <v>0.26798515914573162</v>
      </c>
      <c r="AN13" s="502">
        <v>0.18826093265896168</v>
      </c>
      <c r="AO13" s="502">
        <v>0.39711703551733685</v>
      </c>
      <c r="AP13" s="502">
        <v>0.34910895515174956</v>
      </c>
      <c r="AQ13" s="502">
        <v>0.27733168914691458</v>
      </c>
      <c r="AR13" s="57">
        <v>0.34092179120934202</v>
      </c>
      <c r="AS13" s="502">
        <v>0.20146913997895061</v>
      </c>
      <c r="AT13" s="502">
        <v>8.5639741295269703E-2</v>
      </c>
      <c r="AU13" s="502">
        <v>4.6695045857765759E-2</v>
      </c>
      <c r="AV13" s="57">
        <v>0.11098634676104233</v>
      </c>
      <c r="AW13" s="57">
        <v>0.22531888819942336</v>
      </c>
      <c r="AX13" s="502">
        <v>4.1013175316833274E-2</v>
      </c>
      <c r="AY13" s="502">
        <v>4.0585213962489278E-2</v>
      </c>
      <c r="AZ13" s="502">
        <v>4.7231995188693435E-2</v>
      </c>
      <c r="BA13" s="57">
        <v>4.2896846992606548E-2</v>
      </c>
      <c r="BB13" s="57">
        <v>0.16384332852533129</v>
      </c>
      <c r="BC13" s="502">
        <v>0.16638548168841946</v>
      </c>
      <c r="BD13" s="502">
        <v>0.24531762141031427</v>
      </c>
      <c r="BE13" s="502">
        <v>0.25212715234060912</v>
      </c>
      <c r="BF13" s="502">
        <v>0.18609568959657938</v>
      </c>
      <c r="BG13" s="502">
        <v>0.22346695213203085</v>
      </c>
      <c r="BH13" s="502">
        <v>0.38778682322813457</v>
      </c>
      <c r="BI13" s="502">
        <v>0.35112040079902063</v>
      </c>
      <c r="BJ13" s="502">
        <v>0.25887533283862241</v>
      </c>
      <c r="BK13" s="502">
        <v>0.33197664511602265</v>
      </c>
      <c r="BL13" s="502">
        <v>0.17057341001353185</v>
      </c>
      <c r="BM13" s="502">
        <v>6.6677215650326679E-2</v>
      </c>
      <c r="BN13" s="502">
        <v>5.6008307021500524E-2</v>
      </c>
      <c r="BO13" s="502">
        <v>9.7411485672649414E-2</v>
      </c>
      <c r="BP13" s="502">
        <v>0.21404609534062508</v>
      </c>
      <c r="BQ13" s="647">
        <v>-1.1272792858798286E-2</v>
      </c>
      <c r="BR13" s="502">
        <v>4.6093965981346498E-2</v>
      </c>
      <c r="BS13" s="647">
        <v>5.0807906645132239E-3</v>
      </c>
      <c r="BT13" s="502">
        <v>3.9973009152152732E-2</v>
      </c>
      <c r="BU13" s="647">
        <v>-6.12204810336546E-4</v>
      </c>
      <c r="BV13" s="502">
        <v>4.9684258006314846E-2</v>
      </c>
      <c r="BW13" s="647">
        <f t="shared" si="0"/>
        <v>2.4522628176214117E-3</v>
      </c>
      <c r="BX13" s="502">
        <v>4.5202217057912178E-2</v>
      </c>
      <c r="BY13" s="647">
        <f t="shared" si="1"/>
        <v>2.30537006530563E-3</v>
      </c>
      <c r="BZ13" s="502">
        <v>0.15714632683509547</v>
      </c>
      <c r="CA13" s="647">
        <f t="shared" si="2"/>
        <v>-6.6970016902358209E-3</v>
      </c>
      <c r="CB13" s="502">
        <v>0.17663636562049853</v>
      </c>
      <c r="CC13" s="647">
        <f t="shared" si="3"/>
        <v>1.0250883932079069E-2</v>
      </c>
      <c r="CD13" s="502">
        <v>0.26758682904826347</v>
      </c>
      <c r="CE13" s="647">
        <f t="shared" si="4"/>
        <v>2.2269207637949207E-2</v>
      </c>
      <c r="CF13" s="502">
        <v>0.3703606297379487</v>
      </c>
      <c r="CG13" s="647">
        <f t="shared" si="5"/>
        <v>0.11823347739733958</v>
      </c>
      <c r="CH13" s="502">
        <v>0.27157077964738885</v>
      </c>
      <c r="CI13" s="647">
        <f t="shared" si="6"/>
        <v>8.5475090050809471E-2</v>
      </c>
      <c r="CJ13" s="502">
        <v>0.18598755877682419</v>
      </c>
      <c r="CK13" s="647">
        <f t="shared" si="7"/>
        <v>-3.7479393355206669E-2</v>
      </c>
      <c r="CL13" s="502">
        <v>0.36658809492630268</v>
      </c>
      <c r="CM13" s="647">
        <f t="shared" si="8"/>
        <v>-2.1198728301831893E-2</v>
      </c>
      <c r="CN13" s="502">
        <v>0.32064606289065017</v>
      </c>
      <c r="CO13" s="647">
        <f t="shared" si="9"/>
        <v>-3.0474337908370452E-2</v>
      </c>
      <c r="CP13" s="502">
        <v>0.24384648682468316</v>
      </c>
      <c r="CQ13" s="647">
        <f t="shared" si="10"/>
        <v>-1.5028846013939251E-2</v>
      </c>
      <c r="CR13" s="502">
        <v>0.31001735328020846</v>
      </c>
      <c r="CS13" s="647">
        <f t="shared" si="11"/>
        <v>-2.1959291835814188E-2</v>
      </c>
      <c r="CT13" s="502">
        <v>0.19469685009772969</v>
      </c>
      <c r="CU13" s="647">
        <f t="shared" si="12"/>
        <v>2.4123440084197839E-2</v>
      </c>
      <c r="CV13" s="502">
        <v>7.805720459208175E-2</v>
      </c>
      <c r="CW13" s="647">
        <f t="shared" si="13"/>
        <v>1.137998894175507E-2</v>
      </c>
      <c r="CX13" s="502">
        <v>5.3561494512103451E-2</v>
      </c>
      <c r="CY13" s="647">
        <f t="shared" si="14"/>
        <v>-2.4468125093970727E-3</v>
      </c>
      <c r="CZ13" s="502">
        <v>0.10843432616098381</v>
      </c>
      <c r="DA13" s="647">
        <f t="shared" si="15"/>
        <v>1.1022840488334393E-2</v>
      </c>
      <c r="DB13" s="502">
        <v>0.20866898052965904</v>
      </c>
      <c r="DC13" s="647">
        <f t="shared" si="16"/>
        <v>-5.3771148109660327E-3</v>
      </c>
    </row>
    <row r="14" spans="1:107" x14ac:dyDescent="0.25">
      <c r="A14" s="9" t="s">
        <v>13</v>
      </c>
      <c r="B14" s="502">
        <v>0.30119399810838221</v>
      </c>
      <c r="C14" s="502">
        <v>0.54641878683301881</v>
      </c>
      <c r="D14" s="502">
        <v>0.4906548313376341</v>
      </c>
      <c r="E14" s="502">
        <v>0.42683746257344202</v>
      </c>
      <c r="F14" s="57">
        <v>0.48788087787837819</v>
      </c>
      <c r="G14" s="502">
        <v>0.33298616897183797</v>
      </c>
      <c r="H14" s="502">
        <v>0.17232454985101048</v>
      </c>
      <c r="I14" s="502">
        <v>0.11328436001407172</v>
      </c>
      <c r="J14" s="57">
        <v>0.20582611994460018</v>
      </c>
      <c r="K14" s="57">
        <v>0.34607434212161686</v>
      </c>
      <c r="L14" s="502">
        <v>8.6826926695013198E-2</v>
      </c>
      <c r="M14" s="502">
        <v>5.4728781762179421E-2</v>
      </c>
      <c r="N14" s="502">
        <v>9.4450693402951341E-2</v>
      </c>
      <c r="O14" s="502">
        <v>7.8497258307190357E-2</v>
      </c>
      <c r="P14" s="502">
        <v>0.25590184501199331</v>
      </c>
      <c r="Q14" s="502">
        <v>0.26424247392459677</v>
      </c>
      <c r="R14" s="502">
        <v>0.40270487326186372</v>
      </c>
      <c r="S14" s="502">
        <v>0.53024316735741173</v>
      </c>
      <c r="T14" s="502">
        <v>0.39902392475650195</v>
      </c>
      <c r="U14" s="502">
        <v>0.29197645141334888</v>
      </c>
      <c r="V14" s="502">
        <v>0.55085689123497339</v>
      </c>
      <c r="W14" s="502">
        <v>0.52076090766481442</v>
      </c>
      <c r="X14" s="502">
        <v>0.41072343677487444</v>
      </c>
      <c r="Y14" s="57">
        <v>0.49352809330313074</v>
      </c>
      <c r="Z14" s="502">
        <v>0.30569673572923028</v>
      </c>
      <c r="AA14" s="502">
        <v>0.10617294071059841</v>
      </c>
      <c r="AB14" s="502">
        <v>8.9908626340054421E-2</v>
      </c>
      <c r="AC14" s="57">
        <v>0.16658815411106698</v>
      </c>
      <c r="AD14" s="57">
        <v>0.33005812370709886</v>
      </c>
      <c r="AE14" s="502">
        <v>7.3128492921430657E-2</v>
      </c>
      <c r="AF14" s="502">
        <v>5.2458774792014946E-2</v>
      </c>
      <c r="AG14" s="502">
        <v>8.7685617211946149E-2</v>
      </c>
      <c r="AH14" s="57">
        <v>7.0910584950817368E-2</v>
      </c>
      <c r="AI14" s="57">
        <v>0.2430450814969605</v>
      </c>
      <c r="AJ14" s="502">
        <v>0.27868675113287567</v>
      </c>
      <c r="AK14" s="502">
        <v>0.40021107593178912</v>
      </c>
      <c r="AL14" s="502">
        <v>0.5330697571910058</v>
      </c>
      <c r="AM14" s="502">
        <v>0.40403026126080432</v>
      </c>
      <c r="AN14" s="502">
        <v>0.28351130154688842</v>
      </c>
      <c r="AO14" s="502">
        <v>0.56590142682312805</v>
      </c>
      <c r="AP14" s="502">
        <v>0.48527750335261577</v>
      </c>
      <c r="AQ14" s="502">
        <v>0.40852958198723149</v>
      </c>
      <c r="AR14" s="57">
        <v>0.48661257074438202</v>
      </c>
      <c r="AS14" s="502">
        <v>0.31622160195522964</v>
      </c>
      <c r="AT14" s="502">
        <v>0.14039662744381312</v>
      </c>
      <c r="AU14" s="502">
        <v>0.10612351645096187</v>
      </c>
      <c r="AV14" s="57">
        <v>0.18706207695542806</v>
      </c>
      <c r="AW14" s="57">
        <v>0.33600983629800185</v>
      </c>
      <c r="AX14" s="502">
        <v>8.4611794091665721E-2</v>
      </c>
      <c r="AY14" s="502">
        <v>8.79300134565386E-2</v>
      </c>
      <c r="AZ14" s="502">
        <v>6.675160621377918E-2</v>
      </c>
      <c r="BA14" s="57">
        <v>7.9905915439214228E-2</v>
      </c>
      <c r="BB14" s="57">
        <v>0.24970375307819065</v>
      </c>
      <c r="BC14" s="502">
        <v>0.26971087256066639</v>
      </c>
      <c r="BD14" s="502">
        <v>0.38197221759336403</v>
      </c>
      <c r="BE14" s="502">
        <v>0.38320719191728919</v>
      </c>
      <c r="BF14" s="502">
        <v>0.28335393492256616</v>
      </c>
      <c r="BG14" s="502">
        <v>0.33324811161610046</v>
      </c>
      <c r="BH14" s="502">
        <v>0.54050803360730193</v>
      </c>
      <c r="BI14" s="502">
        <v>0.50646568825830607</v>
      </c>
      <c r="BJ14" s="502">
        <v>0.37810790495490892</v>
      </c>
      <c r="BK14" s="502">
        <v>0.47397925962956783</v>
      </c>
      <c r="BL14" s="502">
        <v>0.26946203410542685</v>
      </c>
      <c r="BM14" s="502">
        <v>0.14567352573854178</v>
      </c>
      <c r="BN14" s="502">
        <v>0.12586212483104667</v>
      </c>
      <c r="BO14" s="502">
        <v>0.17995169303284617</v>
      </c>
      <c r="BP14" s="502">
        <v>0.32615324548425473</v>
      </c>
      <c r="BQ14" s="647">
        <v>-9.8565908137471236E-3</v>
      </c>
      <c r="BR14" s="502">
        <v>0.10203048595843345</v>
      </c>
      <c r="BS14" s="647">
        <v>1.7418691866767727E-2</v>
      </c>
      <c r="BT14" s="502">
        <v>5.9711150292155603E-2</v>
      </c>
      <c r="BU14" s="647">
        <v>-2.8218863164382997E-2</v>
      </c>
      <c r="BV14" s="502">
        <v>9.7703623470162371E-2</v>
      </c>
      <c r="BW14" s="647">
        <f t="shared" si="0"/>
        <v>3.0952017256383191E-2</v>
      </c>
      <c r="BX14" s="502">
        <v>8.6359776389925355E-2</v>
      </c>
      <c r="BY14" s="647">
        <f t="shared" si="1"/>
        <v>6.4538609507111266E-3</v>
      </c>
      <c r="BZ14" s="502">
        <v>0.24534372476382141</v>
      </c>
      <c r="CA14" s="647">
        <f t="shared" si="2"/>
        <v>-4.3600283143692409E-3</v>
      </c>
      <c r="CB14" s="502">
        <v>0.30354035976082838</v>
      </c>
      <c r="CC14" s="647">
        <f t="shared" si="3"/>
        <v>3.382948720016199E-2</v>
      </c>
      <c r="CD14" s="502">
        <v>0.39695698865003975</v>
      </c>
      <c r="CE14" s="647">
        <f t="shared" si="4"/>
        <v>1.4984771056675728E-2</v>
      </c>
      <c r="CF14" s="502">
        <v>0.55280325142942122</v>
      </c>
      <c r="CG14" s="647">
        <f t="shared" si="5"/>
        <v>0.16959605951213202</v>
      </c>
      <c r="CH14" s="502">
        <v>0.41799306093911881</v>
      </c>
      <c r="CI14" s="647">
        <f t="shared" si="6"/>
        <v>0.13463912601655265</v>
      </c>
      <c r="CJ14" s="502">
        <v>0.28886081771759498</v>
      </c>
      <c r="CK14" s="647">
        <f t="shared" si="7"/>
        <v>-4.4387293898505487E-2</v>
      </c>
      <c r="CL14" s="502">
        <v>0.56274783055870614</v>
      </c>
      <c r="CM14" s="647">
        <f t="shared" si="8"/>
        <v>2.2239796951404212E-2</v>
      </c>
      <c r="CN14" s="502">
        <v>0.4821964196443449</v>
      </c>
      <c r="CO14" s="647">
        <f t="shared" si="9"/>
        <v>-2.426926861396117E-2</v>
      </c>
      <c r="CP14" s="502">
        <v>0.37293179631351764</v>
      </c>
      <c r="CQ14" s="647">
        <f t="shared" si="10"/>
        <v>-5.176108641391286E-3</v>
      </c>
      <c r="CR14" s="502">
        <v>0.47230631314533988</v>
      </c>
      <c r="CS14" s="647">
        <f t="shared" si="11"/>
        <v>-1.672946484227944E-3</v>
      </c>
      <c r="CT14" s="502">
        <v>0.30935469088485246</v>
      </c>
      <c r="CU14" s="647">
        <f t="shared" si="12"/>
        <v>3.9892656779425606E-2</v>
      </c>
      <c r="CV14" s="502">
        <v>0.1266119625223753</v>
      </c>
      <c r="CW14" s="647">
        <f t="shared" si="13"/>
        <v>-1.9061563216166477E-2</v>
      </c>
      <c r="CX14" s="502">
        <v>0.1129892703068007</v>
      </c>
      <c r="CY14" s="647">
        <f t="shared" si="14"/>
        <v>-1.2872854524245969E-2</v>
      </c>
      <c r="CZ14" s="502">
        <v>0.18236582059278275</v>
      </c>
      <c r="DA14" s="647">
        <f t="shared" si="15"/>
        <v>2.4141275599365852E-3</v>
      </c>
      <c r="DB14" s="502">
        <v>0.32653512628189957</v>
      </c>
      <c r="DC14" s="647">
        <f t="shared" si="16"/>
        <v>3.8188079764484018E-4</v>
      </c>
    </row>
    <row r="15" spans="1:107" x14ac:dyDescent="0.25">
      <c r="A15" s="9" t="s">
        <v>14</v>
      </c>
      <c r="B15" s="502">
        <v>0.20387069829602406</v>
      </c>
      <c r="C15" s="502">
        <v>0.43051403094676111</v>
      </c>
      <c r="D15" s="502">
        <v>0.35959821428571431</v>
      </c>
      <c r="E15" s="502">
        <v>0.29787241017571464</v>
      </c>
      <c r="F15" s="57">
        <v>0.36276366305329721</v>
      </c>
      <c r="G15" s="502">
        <v>0.23666158536585366</v>
      </c>
      <c r="H15" s="502">
        <v>9.2659159454497778E-2</v>
      </c>
      <c r="I15" s="502">
        <v>4.8711043360433602E-2</v>
      </c>
      <c r="J15" s="57">
        <v>0.12564409675690166</v>
      </c>
      <c r="K15" s="57">
        <v>0.24354885347886632</v>
      </c>
      <c r="L15" s="502">
        <v>5.5984461054287962E-2</v>
      </c>
      <c r="M15" s="502">
        <v>5.9608575924468922E-2</v>
      </c>
      <c r="N15" s="502">
        <v>6.4893292682926831E-2</v>
      </c>
      <c r="O15" s="502">
        <v>6.0110683987274656E-2</v>
      </c>
      <c r="P15" s="502">
        <v>0.18173086229488672</v>
      </c>
      <c r="Q15" s="502">
        <v>0.19390817597692106</v>
      </c>
      <c r="R15" s="502">
        <v>0.29398289295392954</v>
      </c>
      <c r="S15" s="502">
        <v>0.41027734067663257</v>
      </c>
      <c r="T15" s="502">
        <v>0.29944823700954398</v>
      </c>
      <c r="U15" s="502">
        <v>0.21140209099008803</v>
      </c>
      <c r="V15" s="502">
        <v>0.44082661290322583</v>
      </c>
      <c r="W15" s="502">
        <v>0.38789423885618168</v>
      </c>
      <c r="X15" s="502">
        <v>0.30368066483084188</v>
      </c>
      <c r="Y15" s="57">
        <v>0.37723800589654249</v>
      </c>
      <c r="Z15" s="502">
        <v>0.22416581978319783</v>
      </c>
      <c r="AA15" s="502">
        <v>7.1775013113034358E-2</v>
      </c>
      <c r="AB15" s="502">
        <v>5.2374661246612469E-2</v>
      </c>
      <c r="AC15" s="57">
        <v>0.11561802019119093</v>
      </c>
      <c r="AD15" s="57">
        <v>0.24642801304386669</v>
      </c>
      <c r="AE15" s="502">
        <v>5.8070253081563071E-2</v>
      </c>
      <c r="AF15" s="502">
        <v>7.021456202465251E-2</v>
      </c>
      <c r="AG15" s="502">
        <v>6.440548780487805E-2</v>
      </c>
      <c r="AH15" s="57">
        <v>6.422819459172853E-2</v>
      </c>
      <c r="AI15" s="57">
        <v>0.18525143166577651</v>
      </c>
      <c r="AJ15" s="502">
        <v>0.18895964463676895</v>
      </c>
      <c r="AK15" s="502">
        <v>0.28547933604336045</v>
      </c>
      <c r="AL15" s="502">
        <v>0.40628196302124314</v>
      </c>
      <c r="AM15" s="502">
        <v>0.29366162955107811</v>
      </c>
      <c r="AN15" s="502">
        <v>0.2125020825003332</v>
      </c>
      <c r="AO15" s="502">
        <v>0.43668371361132968</v>
      </c>
      <c r="AP15" s="502">
        <v>0.38806801684088271</v>
      </c>
      <c r="AQ15" s="502">
        <v>0.30582546551271966</v>
      </c>
      <c r="AR15" s="57">
        <v>0.37648543360433606</v>
      </c>
      <c r="AS15" s="502">
        <v>0.23288787262872629</v>
      </c>
      <c r="AT15" s="502">
        <v>9.8269079464988196E-2</v>
      </c>
      <c r="AU15" s="502">
        <v>4.5912940379403792E-2</v>
      </c>
      <c r="AV15" s="57">
        <v>0.12538863575448941</v>
      </c>
      <c r="AW15" s="57">
        <v>0.25024339711629162</v>
      </c>
      <c r="AX15" s="502">
        <v>4.8907520325203249E-2</v>
      </c>
      <c r="AY15" s="502">
        <v>5.1071990558615263E-2</v>
      </c>
      <c r="AZ15" s="502">
        <v>6.9863651761517612E-2</v>
      </c>
      <c r="BA15" s="57">
        <v>5.6470373806998937E-2</v>
      </c>
      <c r="BB15" s="57">
        <v>0.18494259805235416</v>
      </c>
      <c r="BC15" s="502">
        <v>0.19152897980592709</v>
      </c>
      <c r="BD15" s="502">
        <v>0.27374999999999999</v>
      </c>
      <c r="BE15" s="502">
        <v>0.27925945563803461</v>
      </c>
      <c r="BF15" s="502">
        <v>0.20871561421093662</v>
      </c>
      <c r="BG15" s="502">
        <v>0.24818660207150017</v>
      </c>
      <c r="BH15" s="502">
        <v>0.43213103199580383</v>
      </c>
      <c r="BI15" s="502">
        <v>0.39703106852497094</v>
      </c>
      <c r="BJ15" s="502">
        <v>0.28898832939942304</v>
      </c>
      <c r="BK15" s="502">
        <v>0.37190633468834688</v>
      </c>
      <c r="BL15" s="502">
        <v>0.20279217479674796</v>
      </c>
      <c r="BM15" s="502">
        <v>7.2038093364804615E-2</v>
      </c>
      <c r="BN15" s="502">
        <v>7.6415989159891604E-2</v>
      </c>
      <c r="BO15" s="502">
        <v>0.11658709684624319</v>
      </c>
      <c r="BP15" s="502">
        <v>0.24354141400530027</v>
      </c>
      <c r="BQ15" s="647">
        <v>-6.7019831109913497E-3</v>
      </c>
      <c r="BR15" s="502">
        <v>6.1273111723052713E-2</v>
      </c>
      <c r="BS15" s="647">
        <v>1.2365591397849464E-2</v>
      </c>
      <c r="BT15" s="502">
        <v>6.9712168895882512E-2</v>
      </c>
      <c r="BU15" s="647">
        <v>1.8640178337267249E-2</v>
      </c>
      <c r="BV15" s="502">
        <v>6.477642276422764E-2</v>
      </c>
      <c r="BW15" s="647">
        <f t="shared" si="0"/>
        <v>-5.087228997289972E-3</v>
      </c>
      <c r="BX15" s="502">
        <v>6.5259091109932832E-2</v>
      </c>
      <c r="BY15" s="647">
        <f t="shared" si="1"/>
        <v>8.7887173029338947E-3</v>
      </c>
      <c r="BZ15" s="502">
        <v>0.18346092423836327</v>
      </c>
      <c r="CA15" s="647">
        <f t="shared" si="2"/>
        <v>-1.4816738139908914E-3</v>
      </c>
      <c r="CB15" s="502">
        <v>0.19649308287437714</v>
      </c>
      <c r="CC15" s="647">
        <f t="shared" si="3"/>
        <v>4.9641030684500487E-3</v>
      </c>
      <c r="CD15" s="502">
        <v>0.28318766937669376</v>
      </c>
      <c r="CE15" s="647">
        <f t="shared" si="4"/>
        <v>9.4376693766937692E-3</v>
      </c>
      <c r="CF15" s="502">
        <v>0.40251688303173355</v>
      </c>
      <c r="CG15" s="647">
        <f t="shared" si="5"/>
        <v>0.12325742739369894</v>
      </c>
      <c r="CH15" s="502">
        <v>0.29418411983032866</v>
      </c>
      <c r="CI15" s="647">
        <f t="shared" si="6"/>
        <v>8.5468505619392038E-2</v>
      </c>
      <c r="CJ15" s="502">
        <v>0.21136923655195455</v>
      </c>
      <c r="CK15" s="647">
        <f t="shared" si="7"/>
        <v>-3.681736551954562E-2</v>
      </c>
      <c r="CL15" s="502">
        <v>0.40291437188565432</v>
      </c>
      <c r="CM15" s="647">
        <f t="shared" si="8"/>
        <v>-2.9216660110149506E-2</v>
      </c>
      <c r="CN15" s="502">
        <v>0.35592062282229964</v>
      </c>
      <c r="CO15" s="647">
        <f t="shared" si="9"/>
        <v>-4.1110445702671305E-2</v>
      </c>
      <c r="CP15" s="502">
        <v>0.26990066876475216</v>
      </c>
      <c r="CQ15" s="647">
        <f t="shared" si="10"/>
        <v>-1.9087660634670878E-2</v>
      </c>
      <c r="CR15" s="502">
        <v>0.34247826332429998</v>
      </c>
      <c r="CS15" s="647">
        <f t="shared" si="11"/>
        <v>-2.9428071364046904E-2</v>
      </c>
      <c r="CT15" s="502">
        <v>0.22235941734417344</v>
      </c>
      <c r="CU15" s="647">
        <f t="shared" si="12"/>
        <v>1.9567242547425479E-2</v>
      </c>
      <c r="CV15" s="502">
        <v>8.8945712037765537E-2</v>
      </c>
      <c r="CW15" s="647">
        <f t="shared" si="13"/>
        <v>1.6907618672960922E-2</v>
      </c>
      <c r="CX15" s="502">
        <v>7.4999999999999997E-2</v>
      </c>
      <c r="CY15" s="647">
        <f t="shared" si="14"/>
        <v>-1.4159891598916063E-3</v>
      </c>
      <c r="CZ15" s="502">
        <v>0.1283307647636916</v>
      </c>
      <c r="DA15" s="647">
        <f t="shared" si="15"/>
        <v>1.1743667917448408E-2</v>
      </c>
      <c r="DB15" s="502">
        <v>0.23481294636841399</v>
      </c>
      <c r="DC15" s="647">
        <f t="shared" si="16"/>
        <v>-8.7284676368862835E-3</v>
      </c>
    </row>
    <row r="16" spans="1:107" x14ac:dyDescent="0.25">
      <c r="A16" s="9" t="s">
        <v>15</v>
      </c>
      <c r="B16" s="502">
        <v>0.24693044683626875</v>
      </c>
      <c r="C16" s="502">
        <v>0.492476318484383</v>
      </c>
      <c r="D16" s="502">
        <v>0.44827806122448982</v>
      </c>
      <c r="E16" s="502">
        <v>0.349199948796723</v>
      </c>
      <c r="F16" s="57">
        <v>0.42937500000000001</v>
      </c>
      <c r="G16" s="502">
        <v>0.22513723544973546</v>
      </c>
      <c r="H16" s="502">
        <v>0.11055747567844341</v>
      </c>
      <c r="I16" s="502">
        <v>5.5772156084656084E-2</v>
      </c>
      <c r="J16" s="57">
        <v>0.1302699284842142</v>
      </c>
      <c r="K16" s="57">
        <v>0.27899620713847234</v>
      </c>
      <c r="L16" s="502">
        <v>3.1787634408602147E-2</v>
      </c>
      <c r="M16" s="502">
        <v>5.5366743471582179E-2</v>
      </c>
      <c r="N16" s="502">
        <v>7.1413690476190478E-2</v>
      </c>
      <c r="O16" s="502">
        <v>5.2654309006211181E-2</v>
      </c>
      <c r="P16" s="502">
        <v>0.20271981655910232</v>
      </c>
      <c r="Q16" s="502">
        <v>0.2069108422939068</v>
      </c>
      <c r="R16" s="502">
        <v>0.33909391534391536</v>
      </c>
      <c r="S16" s="502">
        <v>0.47794258832565284</v>
      </c>
      <c r="T16" s="502">
        <v>0.3413399327122153</v>
      </c>
      <c r="U16" s="502">
        <v>0.23765968145248967</v>
      </c>
      <c r="V16" s="502">
        <v>0.54600160059098746</v>
      </c>
      <c r="W16" s="502">
        <v>0.51111403585738935</v>
      </c>
      <c r="X16" s="502">
        <v>0.37228104736107692</v>
      </c>
      <c r="Y16" s="57">
        <v>0.47570405633382734</v>
      </c>
      <c r="Z16" s="502">
        <v>0.25767246253887477</v>
      </c>
      <c r="AA16" s="502">
        <v>8.3777941940955974E-2</v>
      </c>
      <c r="AB16" s="502">
        <v>4.9005159739892563E-2</v>
      </c>
      <c r="AC16" s="57">
        <v>0.12964225130255663</v>
      </c>
      <c r="AD16" s="57">
        <v>0.30267315381819199</v>
      </c>
      <c r="AE16" s="502">
        <v>2.9366398533475609E-2</v>
      </c>
      <c r="AF16" s="502">
        <v>6.4160442146159943E-2</v>
      </c>
      <c r="AG16" s="502">
        <v>7.2607435679954757E-2</v>
      </c>
      <c r="AH16" s="57">
        <v>5.5190816646384193E-2</v>
      </c>
      <c r="AI16" s="57">
        <v>0.21957689462181856</v>
      </c>
      <c r="AJ16" s="502">
        <v>0.21477502804454293</v>
      </c>
      <c r="AK16" s="502">
        <v>0.35955612100650269</v>
      </c>
      <c r="AL16" s="502">
        <v>0.53383813510629563</v>
      </c>
      <c r="AM16" s="502">
        <v>0.36949664878120736</v>
      </c>
      <c r="AN16" s="502">
        <v>0.25726164156898734</v>
      </c>
      <c r="AO16" s="502">
        <v>0.56710169908889441</v>
      </c>
      <c r="AP16" s="502">
        <v>0.48628150369562589</v>
      </c>
      <c r="AQ16" s="502">
        <v>0.37439122821417825</v>
      </c>
      <c r="AR16" s="57">
        <v>0.47557958722080862</v>
      </c>
      <c r="AS16" s="502">
        <v>0.26286400904721513</v>
      </c>
      <c r="AT16" s="502">
        <v>0.11866261730827109</v>
      </c>
      <c r="AU16" s="502">
        <v>3.3858142493638679E-2</v>
      </c>
      <c r="AV16" s="57">
        <v>0.1382440184921101</v>
      </c>
      <c r="AW16" s="57">
        <v>0.30597993664450163</v>
      </c>
      <c r="AX16" s="502">
        <v>5.1292443021696901E-2</v>
      </c>
      <c r="AY16" s="502">
        <v>5.8891830145831624E-2</v>
      </c>
      <c r="AZ16" s="502">
        <v>7.9914122137404578E-2</v>
      </c>
      <c r="BA16" s="57">
        <v>6.3186262307777394E-2</v>
      </c>
      <c r="BB16" s="57">
        <v>0.22415935774714396</v>
      </c>
      <c r="BC16" s="502">
        <v>0.22177932364770583</v>
      </c>
      <c r="BD16" s="502">
        <v>0.32930979643765901</v>
      </c>
      <c r="BE16" s="502">
        <v>0.34792865176826343</v>
      </c>
      <c r="BF16" s="502">
        <v>0.2553560017195905</v>
      </c>
      <c r="BG16" s="502">
        <v>0.30346503305564271</v>
      </c>
      <c r="BH16" s="502">
        <v>0.56601753809953759</v>
      </c>
      <c r="BI16" s="502">
        <v>0.48591421301344967</v>
      </c>
      <c r="BJ16" s="502">
        <v>0.35646837122766695</v>
      </c>
      <c r="BK16" s="502">
        <v>0.46891845726133258</v>
      </c>
      <c r="BL16" s="502">
        <v>0.22016009329940628</v>
      </c>
      <c r="BM16" s="502">
        <v>7.4916550384415442E-2</v>
      </c>
      <c r="BN16" s="502">
        <v>6.5774314390726604E-2</v>
      </c>
      <c r="BO16" s="502">
        <v>0.1197851131057238</v>
      </c>
      <c r="BP16" s="502">
        <v>0.29338732843171716</v>
      </c>
      <c r="BQ16" s="647">
        <v>-1.2592608212784462E-2</v>
      </c>
      <c r="BR16" s="502">
        <v>4.1172467098963036E-2</v>
      </c>
      <c r="BS16" s="647">
        <v>-1.0119975922733865E-2</v>
      </c>
      <c r="BT16" s="502">
        <v>6.6658800514377961E-2</v>
      </c>
      <c r="BU16" s="647">
        <v>7.7669703685463373E-3</v>
      </c>
      <c r="BV16" s="502">
        <v>7.1865281311846191E-2</v>
      </c>
      <c r="BW16" s="647">
        <f t="shared" si="0"/>
        <v>-8.0488408255583871E-3</v>
      </c>
      <c r="BX16" s="502">
        <v>5.9768779732271279E-2</v>
      </c>
      <c r="BY16" s="647">
        <f t="shared" si="1"/>
        <v>-3.4174825755061145E-3</v>
      </c>
      <c r="BZ16" s="502">
        <v>0.21465873326560353</v>
      </c>
      <c r="CA16" s="647">
        <f t="shared" si="2"/>
        <v>-9.5006244815404317E-3</v>
      </c>
      <c r="CB16" s="502">
        <v>0.22912049577279817</v>
      </c>
      <c r="CC16" s="647">
        <f t="shared" si="3"/>
        <v>7.3411721250923323E-3</v>
      </c>
      <c r="CD16" s="502">
        <v>0.3690998727735369</v>
      </c>
      <c r="CE16" s="647">
        <f t="shared" si="4"/>
        <v>3.9790076335877889E-2</v>
      </c>
      <c r="CF16" s="502">
        <v>0.52573599824892614</v>
      </c>
      <c r="CG16" s="647">
        <f t="shared" si="5"/>
        <v>0.17780734648066271</v>
      </c>
      <c r="CH16" s="502">
        <v>0.37471247280303871</v>
      </c>
      <c r="CI16" s="647">
        <f t="shared" si="6"/>
        <v>0.11935647108344821</v>
      </c>
      <c r="CJ16" s="502">
        <v>0.25500104569695703</v>
      </c>
      <c r="CK16" s="647">
        <f t="shared" si="7"/>
        <v>-4.8463987358685678E-2</v>
      </c>
      <c r="CL16" s="502">
        <v>0.51241142028509667</v>
      </c>
      <c r="CM16" s="647">
        <f t="shared" si="8"/>
        <v>-5.3606117814440912E-2</v>
      </c>
      <c r="CN16" s="502">
        <v>0.45468503877377925</v>
      </c>
      <c r="CO16" s="647">
        <f t="shared" si="9"/>
        <v>-3.1229174239670421E-2</v>
      </c>
      <c r="CP16" s="502">
        <v>0.33555295630523407</v>
      </c>
      <c r="CQ16" s="647">
        <f t="shared" si="10"/>
        <v>-2.0915414922432873E-2</v>
      </c>
      <c r="CR16" s="502">
        <v>0.4335341862218452</v>
      </c>
      <c r="CS16" s="647">
        <f t="shared" si="11"/>
        <v>-3.5384271039487381E-2</v>
      </c>
      <c r="CT16" s="502">
        <v>0.25256043256997457</v>
      </c>
      <c r="CU16" s="647">
        <f t="shared" si="12"/>
        <v>3.240033927056829E-2</v>
      </c>
      <c r="CV16" s="502">
        <v>0.11935005061697994</v>
      </c>
      <c r="CW16" s="647">
        <f t="shared" si="13"/>
        <v>4.4433500232564496E-2</v>
      </c>
      <c r="CX16" s="502">
        <v>5.566511167656206E-2</v>
      </c>
      <c r="CY16" s="647">
        <f t="shared" si="14"/>
        <v>-1.0109202714164545E-2</v>
      </c>
      <c r="CZ16" s="502">
        <v>0.14227052633541185</v>
      </c>
      <c r="DA16" s="647">
        <f t="shared" si="15"/>
        <v>2.2485413229688042E-2</v>
      </c>
      <c r="DB16" s="502">
        <v>0.28709776053308589</v>
      </c>
      <c r="DC16" s="647">
        <f t="shared" si="16"/>
        <v>-6.2895678986312764E-3</v>
      </c>
    </row>
    <row r="17" spans="1:107" x14ac:dyDescent="0.25">
      <c r="A17" s="9" t="s">
        <v>16</v>
      </c>
      <c r="B17" s="502">
        <v>0.22129434492448191</v>
      </c>
      <c r="C17" s="502">
        <v>0.46084918665563829</v>
      </c>
      <c r="D17" s="502">
        <v>0.43443605006105007</v>
      </c>
      <c r="E17" s="502">
        <v>0.35497656465398403</v>
      </c>
      <c r="F17" s="57">
        <v>0.4161645299145299</v>
      </c>
      <c r="G17" s="502">
        <v>0.22701923076923078</v>
      </c>
      <c r="H17" s="502">
        <v>8.4070857457954229E-2</v>
      </c>
      <c r="I17" s="502">
        <v>6.4245014245014248E-2</v>
      </c>
      <c r="J17" s="57">
        <v>0.12466070254531791</v>
      </c>
      <c r="K17" s="57">
        <v>0.26960735703829625</v>
      </c>
      <c r="L17" s="502">
        <v>5.800420457678522E-2</v>
      </c>
      <c r="M17" s="502">
        <v>2.3878205128205127E-2</v>
      </c>
      <c r="N17" s="502">
        <v>5.8815883190883191E-2</v>
      </c>
      <c r="O17" s="502">
        <v>4.6769904310665182E-2</v>
      </c>
      <c r="P17" s="502">
        <v>0.19451195172349017</v>
      </c>
      <c r="Q17" s="502">
        <v>0.19091708023159637</v>
      </c>
      <c r="R17" s="502">
        <v>0.31734864672364671</v>
      </c>
      <c r="S17" s="502">
        <v>0.41706127653708297</v>
      </c>
      <c r="T17" s="502">
        <v>0.30834552675585292</v>
      </c>
      <c r="U17" s="502">
        <v>0.22320425008781178</v>
      </c>
      <c r="V17" s="502">
        <v>0.4068979183898539</v>
      </c>
      <c r="W17" s="502">
        <v>0.36268236074270555</v>
      </c>
      <c r="X17" s="502">
        <v>0.31776606010476977</v>
      </c>
      <c r="Y17" s="57">
        <v>0.3624436460974923</v>
      </c>
      <c r="Z17" s="502">
        <v>0.23043625356125358</v>
      </c>
      <c r="AA17" s="502">
        <v>6.2560311552247033E-2</v>
      </c>
      <c r="AB17" s="502">
        <v>6.3190883190883188E-2</v>
      </c>
      <c r="AC17" s="57">
        <v>0.11811190945806332</v>
      </c>
      <c r="AD17" s="57">
        <v>0.24027777777777781</v>
      </c>
      <c r="AE17" s="502">
        <v>5.7258064516129033E-2</v>
      </c>
      <c r="AF17" s="502">
        <v>2.3855803694513372E-2</v>
      </c>
      <c r="AG17" s="502">
        <v>5.2069088319088318E-2</v>
      </c>
      <c r="AH17" s="57">
        <v>4.4310897435897438E-2</v>
      </c>
      <c r="AI17" s="57">
        <v>0.17447867926882527</v>
      </c>
      <c r="AJ17" s="502">
        <v>0.17678349875930521</v>
      </c>
      <c r="AK17" s="502">
        <v>0.31047364672364675</v>
      </c>
      <c r="AL17" s="502">
        <v>0.42797422111938244</v>
      </c>
      <c r="AM17" s="502">
        <v>0.30501846432552948</v>
      </c>
      <c r="AN17" s="502">
        <v>0.20729195857269625</v>
      </c>
      <c r="AO17" s="502">
        <v>0.45044458229942103</v>
      </c>
      <c r="AP17" s="502">
        <v>0.41466346153846156</v>
      </c>
      <c r="AQ17" s="502">
        <v>0.32521367521367522</v>
      </c>
      <c r="AR17" s="57">
        <v>0.3961775878442545</v>
      </c>
      <c r="AS17" s="502">
        <v>0.23519764957264958</v>
      </c>
      <c r="AT17" s="502">
        <v>9.7541011855527979E-2</v>
      </c>
      <c r="AU17" s="502">
        <v>6.0730056980056978E-2</v>
      </c>
      <c r="AV17" s="57">
        <v>0.13078684136376442</v>
      </c>
      <c r="AW17" s="57">
        <v>0.26274909099494737</v>
      </c>
      <c r="AX17" s="502">
        <v>3.5563137579266609E-2</v>
      </c>
      <c r="AY17" s="502">
        <v>2.7481389578163772E-2</v>
      </c>
      <c r="AZ17" s="502">
        <v>5.0471866096866096E-2</v>
      </c>
      <c r="BA17" s="57">
        <v>3.7701481791155705E-2</v>
      </c>
      <c r="BB17" s="57">
        <v>0.18690887104348644</v>
      </c>
      <c r="BC17" s="502">
        <v>0.17873931623931624</v>
      </c>
      <c r="BD17" s="502">
        <v>0.29420049857549857</v>
      </c>
      <c r="BE17" s="502">
        <v>0.29003507060572276</v>
      </c>
      <c r="BF17" s="502">
        <v>0.21290232408383095</v>
      </c>
      <c r="BG17" s="502">
        <v>0.26058950942512588</v>
      </c>
      <c r="BH17" s="502">
        <v>0.42839295561069757</v>
      </c>
      <c r="BI17" s="502">
        <v>0.39451121794871796</v>
      </c>
      <c r="BJ17" s="502">
        <v>0.31665805073063136</v>
      </c>
      <c r="BK17" s="502">
        <v>0.37936550332383667</v>
      </c>
      <c r="BL17" s="502">
        <v>0.19439458689458688</v>
      </c>
      <c r="BM17" s="502">
        <v>7.1753515301902396E-2</v>
      </c>
      <c r="BN17" s="502">
        <v>4.1944444444444444E-2</v>
      </c>
      <c r="BO17" s="502">
        <v>0.10235747158824084</v>
      </c>
      <c r="BP17" s="502">
        <v>0.2400962718987581</v>
      </c>
      <c r="BQ17" s="647">
        <v>-2.2652819096189269E-2</v>
      </c>
      <c r="BR17" s="502">
        <v>2.885132340777502E-2</v>
      </c>
      <c r="BS17" s="647">
        <v>-6.7118141714915883E-3</v>
      </c>
      <c r="BT17" s="502">
        <v>2.0319823545629997E-2</v>
      </c>
      <c r="BU17" s="647">
        <v>-7.1615660325337754E-3</v>
      </c>
      <c r="BV17" s="502">
        <v>4.7503561253561255E-2</v>
      </c>
      <c r="BW17" s="647">
        <f t="shared" si="0"/>
        <v>-2.9683048433048406E-3</v>
      </c>
      <c r="BX17" s="502">
        <v>3.205883036046079E-2</v>
      </c>
      <c r="BY17" s="647">
        <f t="shared" si="1"/>
        <v>-5.6426514306949158E-3</v>
      </c>
      <c r="BZ17" s="502">
        <v>0.16998841614226229</v>
      </c>
      <c r="CA17" s="647">
        <f t="shared" si="2"/>
        <v>-1.6920454901224152E-2</v>
      </c>
      <c r="CB17" s="502">
        <v>0.18094844223876483</v>
      </c>
      <c r="CC17" s="647">
        <f t="shared" si="3"/>
        <v>2.2091259994485857E-3</v>
      </c>
      <c r="CD17" s="502">
        <v>0.34615028490028488</v>
      </c>
      <c r="CE17" s="647">
        <f t="shared" si="4"/>
        <v>5.1949786324786307E-2</v>
      </c>
      <c r="CF17" s="502">
        <v>0.35436311000827131</v>
      </c>
      <c r="CG17" s="647">
        <f t="shared" si="5"/>
        <v>6.4328039402548554E-2</v>
      </c>
      <c r="CH17" s="502">
        <v>0.29325181159420288</v>
      </c>
      <c r="CI17" s="647">
        <f t="shared" si="6"/>
        <v>8.0349487510371936E-2</v>
      </c>
      <c r="CJ17" s="502">
        <v>0.20105754595480624</v>
      </c>
      <c r="CK17" s="647">
        <f t="shared" si="7"/>
        <v>-5.9531963470319638E-2</v>
      </c>
      <c r="CL17" s="502">
        <v>0.35476116625310172</v>
      </c>
      <c r="CM17" s="647">
        <f t="shared" si="8"/>
        <v>-7.3631789357595845E-2</v>
      </c>
      <c r="CN17" s="502">
        <v>0.34979204822954824</v>
      </c>
      <c r="CO17" s="647">
        <f t="shared" si="9"/>
        <v>-4.4719169719169727E-2</v>
      </c>
      <c r="CP17" s="502">
        <v>0.26601874827681277</v>
      </c>
      <c r="CQ17" s="647">
        <f t="shared" si="10"/>
        <v>-5.0639302453818591E-2</v>
      </c>
      <c r="CR17" s="502">
        <v>0.32264838556505221</v>
      </c>
      <c r="CS17" s="647">
        <f t="shared" si="11"/>
        <v>-5.6717117758784463E-2</v>
      </c>
      <c r="CT17" s="502">
        <v>0.22293625356125357</v>
      </c>
      <c r="CU17" s="647">
        <f t="shared" si="12"/>
        <v>2.8541666666666687E-2</v>
      </c>
      <c r="CV17" s="502">
        <v>9.1144540942928037E-2</v>
      </c>
      <c r="CW17" s="647">
        <f t="shared" si="13"/>
        <v>1.9391025641025642E-2</v>
      </c>
      <c r="CX17" s="502">
        <v>5.4875356125356128E-2</v>
      </c>
      <c r="CY17" s="647">
        <f t="shared" si="14"/>
        <v>1.2930911680911684E-2</v>
      </c>
      <c r="CZ17" s="502">
        <v>0.12263548417394571</v>
      </c>
      <c r="DA17" s="647">
        <f t="shared" si="15"/>
        <v>2.0278012585704872E-2</v>
      </c>
      <c r="DB17" s="502">
        <v>0.22208941304245172</v>
      </c>
      <c r="DC17" s="647">
        <f t="shared" si="16"/>
        <v>-1.8006858856306374E-2</v>
      </c>
    </row>
    <row r="18" spans="1:107" x14ac:dyDescent="0.25">
      <c r="A18" s="9" t="s">
        <v>56</v>
      </c>
      <c r="B18" s="502">
        <v>4.5930365296803652E-2</v>
      </c>
      <c r="C18" s="502">
        <v>0.11484922861150069</v>
      </c>
      <c r="D18" s="502">
        <v>8.0570652173913043E-2</v>
      </c>
      <c r="E18" s="502">
        <v>3.6015661524076668E-2</v>
      </c>
      <c r="F18" s="57">
        <v>7.703099838969403E-2</v>
      </c>
      <c r="G18" s="502">
        <v>9.73731884057971E-3</v>
      </c>
      <c r="H18" s="502">
        <v>1.8270804114071997E-2</v>
      </c>
      <c r="I18" s="502">
        <v>0</v>
      </c>
      <c r="J18" s="57">
        <v>9.4342251950947607E-3</v>
      </c>
      <c r="K18" s="57">
        <v>4.3045880374729749E-2</v>
      </c>
      <c r="L18" s="502">
        <v>0</v>
      </c>
      <c r="M18" s="502">
        <v>9.1310191678354372E-3</v>
      </c>
      <c r="N18" s="502">
        <v>1.6183574879227052E-3</v>
      </c>
      <c r="O18" s="502">
        <v>3.6044817265280405E-3</v>
      </c>
      <c r="P18" s="502">
        <v>2.9754273504273499E-2</v>
      </c>
      <c r="Q18" s="502">
        <v>2.2387798036465636E-2</v>
      </c>
      <c r="R18" s="502">
        <v>6.0555555555555557E-2</v>
      </c>
      <c r="S18" s="502">
        <v>0.14653459560542309</v>
      </c>
      <c r="T18" s="502">
        <v>7.6665879017013244E-2</v>
      </c>
      <c r="U18" s="502">
        <v>4.1578568592416119E-2</v>
      </c>
      <c r="V18" s="502">
        <v>0.20079184198223468</v>
      </c>
      <c r="W18" s="502">
        <v>0.212122063968016</v>
      </c>
      <c r="X18" s="502">
        <v>7.565158952781674E-2</v>
      </c>
      <c r="Y18" s="57">
        <v>0.16177237617455009</v>
      </c>
      <c r="Z18" s="502">
        <v>6.2349033816425118E-3</v>
      </c>
      <c r="AA18" s="502">
        <v>9.3852267414679755E-3</v>
      </c>
      <c r="AB18" s="502">
        <v>0</v>
      </c>
      <c r="AC18" s="57">
        <v>5.2526278069756332E-3</v>
      </c>
      <c r="AD18" s="57">
        <v>8.351250199076285E-2</v>
      </c>
      <c r="AE18" s="502">
        <v>2.0056100981767182E-2</v>
      </c>
      <c r="AF18" s="502">
        <v>7.8073866292660121E-3</v>
      </c>
      <c r="AG18" s="502">
        <v>1.4613526570048309E-3</v>
      </c>
      <c r="AH18" s="57">
        <v>9.8653119092627604E-3</v>
      </c>
      <c r="AI18" s="57">
        <v>5.8784248386755528E-2</v>
      </c>
      <c r="AJ18" s="502">
        <v>3.9232702197288451E-2</v>
      </c>
      <c r="AK18" s="502">
        <v>7.566727053140096E-2</v>
      </c>
      <c r="AL18" s="502">
        <v>0.15013733052828424</v>
      </c>
      <c r="AM18" s="502">
        <v>8.8483577504725908E-2</v>
      </c>
      <c r="AN18" s="502">
        <v>6.6249653520234431E-2</v>
      </c>
      <c r="AO18" s="502">
        <v>0.1526297335203366</v>
      </c>
      <c r="AP18" s="502">
        <v>0.11055900621118013</v>
      </c>
      <c r="AQ18" s="502">
        <v>6.6222533894343155E-2</v>
      </c>
      <c r="AR18" s="57">
        <v>0.10977858293075686</v>
      </c>
      <c r="AS18" s="502">
        <v>6.1775362318840571E-3</v>
      </c>
      <c r="AT18" s="502">
        <v>4.8445535296867698E-3</v>
      </c>
      <c r="AU18" s="502">
        <v>3.7086352657004829E-2</v>
      </c>
      <c r="AV18" s="57">
        <v>1.5913162924032487E-2</v>
      </c>
      <c r="AW18" s="57">
        <v>6.2586576187044593E-2</v>
      </c>
      <c r="AX18" s="502">
        <v>5.6919121084618978E-3</v>
      </c>
      <c r="AY18" s="502">
        <v>6.6444600280504912E-3</v>
      </c>
      <c r="AZ18" s="502">
        <v>0</v>
      </c>
      <c r="BA18" s="57">
        <v>4.1568210459987385E-3</v>
      </c>
      <c r="BB18" s="57">
        <v>4.2895962732919256E-2</v>
      </c>
      <c r="BC18" s="502">
        <v>2.3875058438522671E-2</v>
      </c>
      <c r="BD18" s="502">
        <v>1.94987922705314E-2</v>
      </c>
      <c r="BE18" s="502">
        <v>5.7759333648393196E-2</v>
      </c>
      <c r="BF18" s="502">
        <v>4.664234663490173E-2</v>
      </c>
      <c r="BG18" s="502">
        <v>6.2072165971808618E-2</v>
      </c>
      <c r="BH18" s="502">
        <v>0.1763207106124357</v>
      </c>
      <c r="BI18" s="502">
        <v>0.11538561076604555</v>
      </c>
      <c r="BJ18" s="502">
        <v>5.2553763440860213E-2</v>
      </c>
      <c r="BK18" s="502">
        <v>0.11473228663446054</v>
      </c>
      <c r="BL18" s="502">
        <v>5.0543478260869565E-3</v>
      </c>
      <c r="BM18" s="502">
        <v>1.2827255726975222E-3</v>
      </c>
      <c r="BN18" s="502">
        <v>4.2783816425120769E-3</v>
      </c>
      <c r="BO18" s="502">
        <v>3.5136964484790575E-3</v>
      </c>
      <c r="BP18" s="502">
        <v>5.8815757866922891E-2</v>
      </c>
      <c r="BQ18" s="647">
        <v>-3.7708183201217021E-3</v>
      </c>
      <c r="BR18" s="502">
        <v>3.7631486676016832E-2</v>
      </c>
      <c r="BS18" s="647">
        <v>3.1939574567554932E-2</v>
      </c>
      <c r="BT18" s="502">
        <v>4.3244506778868626E-3</v>
      </c>
      <c r="BU18" s="647">
        <v>-2.3200093501636286E-3</v>
      </c>
      <c r="BV18" s="502">
        <v>4.2572463768115944E-4</v>
      </c>
      <c r="BW18" s="647">
        <f t="shared" si="0"/>
        <v>4.2572463768115944E-4</v>
      </c>
      <c r="BX18" s="502">
        <v>1.4276149968494014E-2</v>
      </c>
      <c r="BY18" s="647">
        <f t="shared" si="1"/>
        <v>1.0119328922495275E-2</v>
      </c>
      <c r="BZ18" s="502">
        <v>4.3806073153899248E-2</v>
      </c>
      <c r="CA18" s="647">
        <f t="shared" si="2"/>
        <v>9.1011042097999262E-4</v>
      </c>
      <c r="CB18" s="502">
        <v>2.1552127162225338E-2</v>
      </c>
      <c r="CC18" s="647">
        <f t="shared" si="3"/>
        <v>-2.3229312762973325E-3</v>
      </c>
      <c r="CD18" s="502">
        <v>3.2010869565217391E-2</v>
      </c>
      <c r="CE18" s="647">
        <f t="shared" si="4"/>
        <v>1.2512077294685991E-2</v>
      </c>
      <c r="CF18" s="502">
        <v>0.22926016830294529</v>
      </c>
      <c r="CG18" s="647">
        <f t="shared" si="5"/>
        <v>0.1715008346545521</v>
      </c>
      <c r="CH18" s="502">
        <v>9.4951165721487082E-2</v>
      </c>
      <c r="CI18" s="647">
        <f t="shared" si="6"/>
        <v>4.8308819086585353E-2</v>
      </c>
      <c r="CJ18" s="502">
        <v>5.6697438951757002E-2</v>
      </c>
      <c r="CK18" s="647">
        <f t="shared" si="7"/>
        <v>-5.3747270200516159E-3</v>
      </c>
      <c r="CL18" s="502">
        <v>0.21026472650771388</v>
      </c>
      <c r="CM18" s="647">
        <f t="shared" si="8"/>
        <v>3.3944015895278179E-2</v>
      </c>
      <c r="CN18" s="502">
        <v>0.1093458850931677</v>
      </c>
      <c r="CO18" s="647">
        <f t="shared" si="9"/>
        <v>-6.0397256728778465E-3</v>
      </c>
      <c r="CP18" s="502">
        <v>5.7789855072463765E-2</v>
      </c>
      <c r="CQ18" s="647">
        <f t="shared" si="10"/>
        <v>5.2360916316035525E-3</v>
      </c>
      <c r="CR18" s="502">
        <v>0.12634863123993556</v>
      </c>
      <c r="CS18" s="647">
        <f t="shared" si="11"/>
        <v>1.1616344605475018E-2</v>
      </c>
      <c r="CT18" s="502">
        <v>1.157608695652174E-2</v>
      </c>
      <c r="CU18" s="647">
        <f t="shared" si="12"/>
        <v>6.5217391304347831E-3</v>
      </c>
      <c r="CV18" s="502">
        <v>2.638499298737728E-3</v>
      </c>
      <c r="CW18" s="647">
        <f t="shared" si="13"/>
        <v>1.3557737260402058E-3</v>
      </c>
      <c r="CX18" s="502">
        <v>0</v>
      </c>
      <c r="CY18" s="647">
        <f t="shared" si="14"/>
        <v>-4.2783816425120769E-3</v>
      </c>
      <c r="CZ18" s="502">
        <v>4.7151218346870522E-3</v>
      </c>
      <c r="DA18" s="647">
        <f t="shared" si="15"/>
        <v>1.2014253862079947E-3</v>
      </c>
      <c r="DB18" s="502">
        <v>6.5195872367683552E-2</v>
      </c>
      <c r="DC18" s="647">
        <f t="shared" si="16"/>
        <v>6.3801145007606613E-3</v>
      </c>
    </row>
    <row r="19" spans="1:107" x14ac:dyDescent="0.25">
      <c r="A19" s="9" t="s">
        <v>17</v>
      </c>
      <c r="B19" s="502">
        <v>6.2431985344379735E-2</v>
      </c>
      <c r="C19" s="502">
        <v>0.13640805945712262</v>
      </c>
      <c r="D19" s="502">
        <v>0.12718567966108599</v>
      </c>
      <c r="E19" s="502">
        <v>9.7101879190926901E-2</v>
      </c>
      <c r="F19" s="57">
        <v>0.12000007920666603</v>
      </c>
      <c r="G19" s="502">
        <v>6.3445727592434178E-2</v>
      </c>
      <c r="H19" s="502">
        <v>2.3015029848137827E-2</v>
      </c>
      <c r="I19" s="502">
        <v>7.8283908373728735E-3</v>
      </c>
      <c r="J19" s="57">
        <v>3.1337247013038284E-2</v>
      </c>
      <c r="K19" s="57">
        <v>7.5423738159041034E-2</v>
      </c>
      <c r="L19" s="502">
        <v>6.8986451061011618E-3</v>
      </c>
      <c r="M19" s="502">
        <v>8.1909912893107801E-3</v>
      </c>
      <c r="N19" s="502">
        <v>1.2845737097234104E-2</v>
      </c>
      <c r="O19" s="502">
        <v>9.2733787084216656E-3</v>
      </c>
      <c r="P19" s="502">
        <v>5.3131309333191282E-2</v>
      </c>
      <c r="Q19" s="502">
        <v>5.3847374375672614E-2</v>
      </c>
      <c r="R19" s="502">
        <v>9.8455470012356244E-2</v>
      </c>
      <c r="S19" s="502">
        <v>0.14052540081128068</v>
      </c>
      <c r="T19" s="502">
        <v>9.760021881702434E-2</v>
      </c>
      <c r="U19" s="502">
        <v>6.4339911175691655E-2</v>
      </c>
      <c r="V19" s="502">
        <v>0.14708026343626113</v>
      </c>
      <c r="W19" s="502">
        <v>0.14281535451264957</v>
      </c>
      <c r="X19" s="502">
        <v>0.10575278015397777</v>
      </c>
      <c r="Y19" s="57">
        <v>0.1316425234303763</v>
      </c>
      <c r="Z19" s="502">
        <v>6.7297547761619614E-2</v>
      </c>
      <c r="AA19" s="502">
        <v>1.5993358904311195E-2</v>
      </c>
      <c r="AB19" s="502">
        <v>1.0742800114057599E-2</v>
      </c>
      <c r="AC19" s="57">
        <v>3.1175874311032567E-2</v>
      </c>
      <c r="AD19" s="57">
        <v>8.1409198870704441E-2</v>
      </c>
      <c r="AE19" s="502">
        <v>1.0158254918733961E-2</v>
      </c>
      <c r="AF19" s="502">
        <v>1.0282430530643781E-2</v>
      </c>
      <c r="AG19" s="502">
        <v>1.3691664290466686E-2</v>
      </c>
      <c r="AH19" s="57">
        <v>1.1352295409181637E-2</v>
      </c>
      <c r="AI19" s="57">
        <v>5.7886442963915763E-2</v>
      </c>
      <c r="AJ19" s="502">
        <v>4.9779473311441634E-2</v>
      </c>
      <c r="AK19" s="502">
        <v>9.1601321167189428E-2</v>
      </c>
      <c r="AL19" s="502">
        <v>0.13771190338217573</v>
      </c>
      <c r="AM19" s="502">
        <v>9.3046438179541544E-2</v>
      </c>
      <c r="AN19" s="502">
        <v>6.6724474548171431E-2</v>
      </c>
      <c r="AO19" s="502">
        <v>0.14935451677290579</v>
      </c>
      <c r="AP19" s="502">
        <v>0.13251939997555909</v>
      </c>
      <c r="AQ19" s="502">
        <v>0.10311174885252536</v>
      </c>
      <c r="AR19" s="57">
        <v>0.12818886037448912</v>
      </c>
      <c r="AS19" s="502">
        <v>6.4537591483699266E-2</v>
      </c>
      <c r="AT19" s="502">
        <v>2.7686562359152664E-2</v>
      </c>
      <c r="AU19" s="502">
        <v>1.1919019104647847E-2</v>
      </c>
      <c r="AV19" s="57">
        <v>3.4637162096529076E-2</v>
      </c>
      <c r="AW19" s="57">
        <v>8.1154581129768893E-2</v>
      </c>
      <c r="AX19" s="502">
        <v>9.0797667338134783E-3</v>
      </c>
      <c r="AY19" s="502">
        <v>8.9417938316914553E-3</v>
      </c>
      <c r="AZ19" s="502">
        <v>1.0925767512593859E-2</v>
      </c>
      <c r="BA19" s="57">
        <v>9.6352326403094414E-3</v>
      </c>
      <c r="BB19" s="57">
        <v>5.7052822664456548E-2</v>
      </c>
      <c r="BC19" s="502">
        <v>4.9304616573305003E-2</v>
      </c>
      <c r="BD19" s="502">
        <v>8.5461220416310241E-2</v>
      </c>
      <c r="BE19" s="502">
        <v>8.8138552088369848E-2</v>
      </c>
      <c r="BF19" s="502">
        <v>6.4888129806922365E-2</v>
      </c>
      <c r="BG19" s="502">
        <v>8.0487557175277641E-2</v>
      </c>
      <c r="BH19" s="502">
        <v>0.1407277610677263</v>
      </c>
      <c r="BI19" s="502">
        <v>0.12894873518269584</v>
      </c>
      <c r="BJ19" s="502">
        <v>9.2960392578897502E-2</v>
      </c>
      <c r="BK19" s="502">
        <v>0.12060997053512024</v>
      </c>
      <c r="BL19" s="502">
        <v>5.275995627792035E-2</v>
      </c>
      <c r="BM19" s="502">
        <v>1.578639955112816E-2</v>
      </c>
      <c r="BN19" s="502">
        <v>1.3463549092291607E-2</v>
      </c>
      <c r="BO19" s="502">
        <v>2.7209709309794852E-2</v>
      </c>
      <c r="BP19" s="502">
        <v>7.3651828151116872E-2</v>
      </c>
      <c r="BQ19" s="647">
        <v>-7.502752978652022E-3</v>
      </c>
      <c r="BR19" s="502">
        <v>1.0387059981419649E-2</v>
      </c>
      <c r="BS19" s="647">
        <v>1.307293247606171E-3</v>
      </c>
      <c r="BT19" s="502">
        <v>9.7673316960548949E-3</v>
      </c>
      <c r="BU19" s="647">
        <v>8.2553786436343965E-4</v>
      </c>
      <c r="BV19" s="502">
        <v>1.3654833190761334E-2</v>
      </c>
      <c r="BW19" s="647">
        <f t="shared" si="0"/>
        <v>2.7290656781674746E-3</v>
      </c>
      <c r="BX19" s="502">
        <v>1.1243816714397292E-2</v>
      </c>
      <c r="BY19" s="647">
        <f t="shared" si="1"/>
        <v>1.6085840740878501E-3</v>
      </c>
      <c r="BZ19" s="502">
        <v>5.2620556897716865E-2</v>
      </c>
      <c r="CA19" s="647">
        <f t="shared" si="2"/>
        <v>-4.4322657667396834E-3</v>
      </c>
      <c r="CB19" s="502">
        <v>5.4815484238895484E-2</v>
      </c>
      <c r="CC19" s="647">
        <f t="shared" si="3"/>
        <v>5.5108676655904812E-3</v>
      </c>
      <c r="CD19" s="502">
        <v>9.4180686246554512E-2</v>
      </c>
      <c r="CE19" s="647">
        <f t="shared" si="4"/>
        <v>8.7194658302442718E-3</v>
      </c>
      <c r="CF19" s="502">
        <v>0.13250572587543807</v>
      </c>
      <c r="CG19" s="647">
        <f t="shared" si="5"/>
        <v>4.4367173787068226E-2</v>
      </c>
      <c r="CH19" s="502">
        <v>9.3830196749358427E-2</v>
      </c>
      <c r="CI19" s="647">
        <f t="shared" si="6"/>
        <v>2.8942066942436062E-2</v>
      </c>
      <c r="CJ19" s="502">
        <v>6.3007644202788163E-2</v>
      </c>
      <c r="CK19" s="647">
        <f t="shared" si="7"/>
        <v>-1.7479912972489478E-2</v>
      </c>
      <c r="CL19" s="502">
        <v>0.1311984326278319</v>
      </c>
      <c r="CM19" s="647">
        <f t="shared" si="8"/>
        <v>-9.5293284398944023E-3</v>
      </c>
      <c r="CN19" s="502">
        <v>0.11570990671717789</v>
      </c>
      <c r="CO19" s="647">
        <f t="shared" si="9"/>
        <v>-1.3238828465517952E-2</v>
      </c>
      <c r="CP19" s="502">
        <v>8.2746948499314729E-2</v>
      </c>
      <c r="CQ19" s="647">
        <f t="shared" si="10"/>
        <v>-1.0213444079582773E-2</v>
      </c>
      <c r="CR19" s="502">
        <v>0.10969093558913919</v>
      </c>
      <c r="CS19" s="647">
        <f t="shared" si="11"/>
        <v>-1.0919034945981052E-2</v>
      </c>
      <c r="CT19" s="502">
        <v>6.1782387605740896E-2</v>
      </c>
      <c r="CU19" s="647">
        <f t="shared" si="12"/>
        <v>9.0224313278205459E-3</v>
      </c>
      <c r="CV19" s="502">
        <v>2.5487044344490742E-2</v>
      </c>
      <c r="CW19" s="647">
        <f t="shared" si="13"/>
        <v>9.7006447933625818E-3</v>
      </c>
      <c r="CX19" s="502">
        <v>1.6066676171466589E-2</v>
      </c>
      <c r="CY19" s="647">
        <f t="shared" si="14"/>
        <v>2.6031270791749828E-3</v>
      </c>
      <c r="CZ19" s="502">
        <v>3.4346926241708105E-2</v>
      </c>
      <c r="DA19" s="647">
        <f t="shared" si="15"/>
        <v>7.1372169319132532E-3</v>
      </c>
      <c r="DB19" s="502">
        <v>7.1810798292916922E-2</v>
      </c>
      <c r="DC19" s="647">
        <f t="shared" si="16"/>
        <v>-1.8410298581999496E-3</v>
      </c>
    </row>
    <row r="20" spans="1:107" x14ac:dyDescent="0.25">
      <c r="A20" s="9" t="s">
        <v>18</v>
      </c>
      <c r="B20" s="502">
        <v>0.2561302852398743</v>
      </c>
      <c r="C20" s="502">
        <v>0.49181329423264908</v>
      </c>
      <c r="D20" s="502">
        <v>0.43860157699443408</v>
      </c>
      <c r="E20" s="502">
        <v>0.37494763301214912</v>
      </c>
      <c r="F20" s="57">
        <v>0.43500481000480995</v>
      </c>
      <c r="G20" s="502">
        <v>0.32205988455988455</v>
      </c>
      <c r="H20" s="502">
        <v>0.30564865242284595</v>
      </c>
      <c r="I20" s="502">
        <v>0.16206709956709955</v>
      </c>
      <c r="J20" s="57">
        <v>0.26372437086722805</v>
      </c>
      <c r="K20" s="57">
        <v>0.34889144005166101</v>
      </c>
      <c r="L20" s="502">
        <v>0</v>
      </c>
      <c r="M20" s="502">
        <v>0</v>
      </c>
      <c r="N20" s="502">
        <v>0</v>
      </c>
      <c r="O20" s="502">
        <v>0</v>
      </c>
      <c r="P20" s="502">
        <v>0.23131630274487416</v>
      </c>
      <c r="Q20" s="502">
        <v>0.25328166457198714</v>
      </c>
      <c r="R20" s="502">
        <v>0.37536075036075034</v>
      </c>
      <c r="S20" s="502">
        <v>0.48832216170925846</v>
      </c>
      <c r="T20" s="502">
        <v>0.37228849049501211</v>
      </c>
      <c r="U20" s="502">
        <v>0.26684901856134724</v>
      </c>
      <c r="V20" s="502">
        <v>0.53065214355536938</v>
      </c>
      <c r="W20" s="502">
        <v>0.53179579041647995</v>
      </c>
      <c r="X20" s="502">
        <v>0.4224270353302611</v>
      </c>
      <c r="Y20" s="57">
        <v>0.49414870843442277</v>
      </c>
      <c r="Z20" s="502">
        <v>0.35299422799422797</v>
      </c>
      <c r="AA20" s="502">
        <v>0.31507471023600053</v>
      </c>
      <c r="AB20" s="502">
        <v>0.15025252525252525</v>
      </c>
      <c r="AC20" s="57">
        <v>0.27323866609580899</v>
      </c>
      <c r="AD20" s="57">
        <v>0.38369368726511593</v>
      </c>
      <c r="AE20" s="502">
        <v>0</v>
      </c>
      <c r="AF20" s="502">
        <v>0</v>
      </c>
      <c r="AG20" s="502">
        <v>0</v>
      </c>
      <c r="AH20" s="57">
        <v>0</v>
      </c>
      <c r="AI20" s="57">
        <v>0.25486223022719373</v>
      </c>
      <c r="AJ20" s="502">
        <v>0.21383186705767351</v>
      </c>
      <c r="AK20" s="502">
        <v>0.35732323232323232</v>
      </c>
      <c r="AL20" s="502">
        <v>0.47732509426057812</v>
      </c>
      <c r="AM20" s="502">
        <v>0.34940829098437792</v>
      </c>
      <c r="AN20" s="502">
        <v>0.27862790670167714</v>
      </c>
      <c r="AO20" s="502">
        <v>0.50717427733556764</v>
      </c>
      <c r="AP20" s="502">
        <v>0.44410946196660478</v>
      </c>
      <c r="AQ20" s="502">
        <v>0.37791509565703113</v>
      </c>
      <c r="AR20" s="57">
        <v>0.44303150553150555</v>
      </c>
      <c r="AS20" s="502">
        <v>0.31746031746031744</v>
      </c>
      <c r="AT20" s="502">
        <v>0.2920332355816227</v>
      </c>
      <c r="AU20" s="502">
        <v>3.454184704184704E-2</v>
      </c>
      <c r="AV20" s="57">
        <v>0.21552851909994769</v>
      </c>
      <c r="AW20" s="57">
        <v>0.32865155102724158</v>
      </c>
      <c r="AX20" s="502">
        <v>0</v>
      </c>
      <c r="AY20" s="502">
        <v>0</v>
      </c>
      <c r="AZ20" s="502">
        <v>0</v>
      </c>
      <c r="BA20" s="57">
        <v>0</v>
      </c>
      <c r="BB20" s="57">
        <v>0.21789718218289647</v>
      </c>
      <c r="BC20" s="502">
        <v>0.27492668621700878</v>
      </c>
      <c r="BD20" s="502">
        <v>0.40494227994227994</v>
      </c>
      <c r="BE20" s="502">
        <v>0.38937511763598714</v>
      </c>
      <c r="BF20" s="502">
        <v>0.26111901796833298</v>
      </c>
      <c r="BG20" s="502">
        <v>0.3259503054023602</v>
      </c>
      <c r="BH20" s="502">
        <v>0.5627705627705627</v>
      </c>
      <c r="BI20" s="502">
        <v>0.51165352504638217</v>
      </c>
      <c r="BJ20" s="502">
        <v>0.40977167993297026</v>
      </c>
      <c r="BK20" s="502">
        <v>0.49416786916786926</v>
      </c>
      <c r="BL20" s="502">
        <v>0.32242063492063494</v>
      </c>
      <c r="BM20" s="502">
        <v>0.28845482474514733</v>
      </c>
      <c r="BN20" s="502">
        <v>7.8823953823953824E-2</v>
      </c>
      <c r="BO20" s="502">
        <v>0.23054326625755198</v>
      </c>
      <c r="BP20" s="502">
        <v>0.36162732295328981</v>
      </c>
      <c r="BQ20" s="647">
        <v>3.2975771926048225E-2</v>
      </c>
      <c r="BR20" s="502">
        <v>0</v>
      </c>
      <c r="BS20" s="647">
        <v>0</v>
      </c>
      <c r="BT20" s="502">
        <v>0</v>
      </c>
      <c r="BU20" s="647">
        <v>0</v>
      </c>
      <c r="BV20" s="502">
        <v>0</v>
      </c>
      <c r="BW20" s="647">
        <f t="shared" si="0"/>
        <v>0</v>
      </c>
      <c r="BX20" s="502">
        <v>0</v>
      </c>
      <c r="BY20" s="647">
        <f t="shared" si="1"/>
        <v>0</v>
      </c>
      <c r="BZ20" s="502">
        <v>0.2397602397602398</v>
      </c>
      <c r="CA20" s="647">
        <f t="shared" si="2"/>
        <v>2.1863057577343331E-2</v>
      </c>
      <c r="CB20" s="502">
        <v>0.29919005725457337</v>
      </c>
      <c r="CC20" s="647">
        <f t="shared" si="3"/>
        <v>2.4263371037564596E-2</v>
      </c>
      <c r="CD20" s="502">
        <v>0.39457070707070707</v>
      </c>
      <c r="CE20" s="647">
        <f t="shared" si="4"/>
        <v>-1.0371572871572865E-2</v>
      </c>
      <c r="CF20" s="502">
        <v>0.50813433877950009</v>
      </c>
      <c r="CG20" s="647">
        <f t="shared" si="5"/>
        <v>0.11875922114351295</v>
      </c>
      <c r="CH20" s="502">
        <v>0.40069758140410311</v>
      </c>
      <c r="CI20" s="647">
        <f t="shared" si="6"/>
        <v>0.13957856343577013</v>
      </c>
      <c r="CJ20" s="502">
        <v>0.28032526833896698</v>
      </c>
      <c r="CK20" s="647">
        <f t="shared" si="7"/>
        <v>-4.5625037063393215E-2</v>
      </c>
      <c r="CL20" s="502">
        <v>0.51703672671414602</v>
      </c>
      <c r="CM20" s="647">
        <f t="shared" si="8"/>
        <v>-4.5733836056416677E-2</v>
      </c>
      <c r="CN20" s="502">
        <v>0.46662414965986387</v>
      </c>
      <c r="CO20" s="647">
        <f t="shared" si="9"/>
        <v>-4.50293753865183E-2</v>
      </c>
      <c r="CP20" s="502">
        <v>0.38611925708699901</v>
      </c>
      <c r="CQ20" s="647">
        <f t="shared" si="10"/>
        <v>-2.3652422845971244E-2</v>
      </c>
      <c r="CR20" s="502">
        <v>0.45625901875901875</v>
      </c>
      <c r="CS20" s="647">
        <f t="shared" si="11"/>
        <v>-3.7908850408850503E-2</v>
      </c>
      <c r="CT20" s="502">
        <v>0.34217171717171718</v>
      </c>
      <c r="CU20" s="647">
        <f t="shared" si="12"/>
        <v>1.9751082251082241E-2</v>
      </c>
      <c r="CV20" s="502">
        <v>0.30983801145091466</v>
      </c>
      <c r="CW20" s="647">
        <f t="shared" si="13"/>
        <v>2.1383186705767332E-2</v>
      </c>
      <c r="CX20" s="502">
        <v>8.0717893217893216E-2</v>
      </c>
      <c r="CY20" s="647">
        <f t="shared" si="14"/>
        <v>1.8939393939393923E-3</v>
      </c>
      <c r="CZ20" s="502">
        <v>0.24496336996336993</v>
      </c>
      <c r="DA20" s="647">
        <f t="shared" si="15"/>
        <v>1.4420103705817949E-2</v>
      </c>
      <c r="DB20" s="502">
        <v>0.35002750472363725</v>
      </c>
      <c r="DC20" s="647">
        <f t="shared" si="16"/>
        <v>-1.1599818229652559E-2</v>
      </c>
    </row>
    <row r="21" spans="1:107" x14ac:dyDescent="0.25">
      <c r="A21" s="9" t="s">
        <v>19</v>
      </c>
      <c r="B21" s="502">
        <v>0.13219192298287816</v>
      </c>
      <c r="C21" s="502">
        <v>0.21813779643541023</v>
      </c>
      <c r="D21" s="502">
        <v>0.20692955731483131</v>
      </c>
      <c r="E21" s="502">
        <v>0.17528354691412579</v>
      </c>
      <c r="F21" s="57">
        <v>0.1998898805405655</v>
      </c>
      <c r="G21" s="502">
        <v>0.14043690327936906</v>
      </c>
      <c r="H21" s="502">
        <v>0.1248552136477457</v>
      </c>
      <c r="I21" s="502">
        <v>3.9383561643835621E-2</v>
      </c>
      <c r="J21" s="57">
        <v>0.101814566711827</v>
      </c>
      <c r="K21" s="57">
        <v>0.15058129734490139</v>
      </c>
      <c r="L21" s="502">
        <v>3.027959667376371E-2</v>
      </c>
      <c r="M21" s="502">
        <v>2.5592870820444837E-2</v>
      </c>
      <c r="N21" s="502">
        <v>6.0865504358655051E-2</v>
      </c>
      <c r="O21" s="502">
        <v>3.8674039381305612E-2</v>
      </c>
      <c r="P21" s="502">
        <v>0.11286896132786545</v>
      </c>
      <c r="Q21" s="502">
        <v>0.12323996705901258</v>
      </c>
      <c r="R21" s="502">
        <v>0.15782828282828285</v>
      </c>
      <c r="S21" s="502">
        <v>0.21116629172859841</v>
      </c>
      <c r="T21" s="502">
        <v>0.1641461142093959</v>
      </c>
      <c r="U21" s="502">
        <v>0.12579361356101834</v>
      </c>
      <c r="V21" s="502">
        <v>0.22092472448747305</v>
      </c>
      <c r="W21" s="502">
        <v>0.23188009046535266</v>
      </c>
      <c r="X21" s="502">
        <v>0.18742300378955262</v>
      </c>
      <c r="Y21" s="57">
        <v>0.21300332088003326</v>
      </c>
      <c r="Z21" s="502">
        <v>0.13837432544624326</v>
      </c>
      <c r="AA21" s="502">
        <v>7.9180559461160441E-2</v>
      </c>
      <c r="AB21" s="502">
        <v>3.1418638439186387E-2</v>
      </c>
      <c r="AC21" s="57">
        <v>8.2949299558888606E-2</v>
      </c>
      <c r="AD21" s="57">
        <v>0.14797631021946095</v>
      </c>
      <c r="AE21" s="502">
        <v>2.6208003588692939E-2</v>
      </c>
      <c r="AF21" s="502">
        <v>3.023775090721622E-2</v>
      </c>
      <c r="AG21" s="502">
        <v>4.070240071952401E-2</v>
      </c>
      <c r="AH21" s="57">
        <v>3.2292287075640261E-2</v>
      </c>
      <c r="AI21" s="57">
        <v>0.10913349952883503</v>
      </c>
      <c r="AJ21" s="502">
        <v>0.12367097845445173</v>
      </c>
      <c r="AK21" s="502">
        <v>0.16239449287394495</v>
      </c>
      <c r="AL21" s="502">
        <v>0.24347122350326064</v>
      </c>
      <c r="AM21" s="502">
        <v>0.17666568529247206</v>
      </c>
      <c r="AN21" s="502">
        <v>0.12610880305412087</v>
      </c>
      <c r="AO21" s="502">
        <v>0.23763792364654054</v>
      </c>
      <c r="AP21" s="502">
        <v>0.21960060487457753</v>
      </c>
      <c r="AQ21" s="502">
        <v>0.18863653101942984</v>
      </c>
      <c r="AR21" s="57">
        <v>0.21514805590148059</v>
      </c>
      <c r="AS21" s="502">
        <v>0.13256278538812788</v>
      </c>
      <c r="AT21" s="502">
        <v>0.11515118038538277</v>
      </c>
      <c r="AU21" s="502">
        <v>3.8894942576449432E-2</v>
      </c>
      <c r="AV21" s="57">
        <v>9.5751850888837198E-2</v>
      </c>
      <c r="AW21" s="57">
        <v>0.15512012962440574</v>
      </c>
      <c r="AX21" s="502">
        <v>3.9720001606877435E-2</v>
      </c>
      <c r="AY21" s="502">
        <v>2.3923224735199991E-2</v>
      </c>
      <c r="AZ21" s="502">
        <v>3.9962986024629867E-2</v>
      </c>
      <c r="BA21" s="57">
        <v>3.4476408666774955E-2</v>
      </c>
      <c r="BB21" s="57">
        <v>0.11446363758007592</v>
      </c>
      <c r="BC21" s="502">
        <v>0.11490010578609784</v>
      </c>
      <c r="BD21" s="502">
        <v>0.15693320188183205</v>
      </c>
      <c r="BE21" s="502">
        <v>0.15240769442489216</v>
      </c>
      <c r="BF21" s="502">
        <v>0.12402761903137208</v>
      </c>
      <c r="BG21" s="502">
        <v>0.15384516965489009</v>
      </c>
      <c r="BH21" s="502">
        <v>0.23348682360502954</v>
      </c>
      <c r="BI21" s="502">
        <v>0.20760133131708478</v>
      </c>
      <c r="BJ21" s="502">
        <v>0.16333658056481742</v>
      </c>
      <c r="BK21" s="502">
        <v>0.20127069784604035</v>
      </c>
      <c r="BL21" s="502">
        <v>0.1361431091739311</v>
      </c>
      <c r="BM21" s="502">
        <v>0.10722140762463343</v>
      </c>
      <c r="BN21" s="502">
        <v>2.3756399612564E-2</v>
      </c>
      <c r="BO21" s="502">
        <v>8.9240097801741664E-2</v>
      </c>
      <c r="BP21" s="502">
        <v>0.14494592102818851</v>
      </c>
      <c r="BQ21" s="647">
        <v>-1.0174208596217232E-2</v>
      </c>
      <c r="BR21" s="502">
        <v>2.6438155304704135E-2</v>
      </c>
      <c r="BS21" s="647">
        <v>-1.32818463021733E-2</v>
      </c>
      <c r="BT21" s="502">
        <v>2.4366789860603384E-2</v>
      </c>
      <c r="BU21" s="647">
        <v>4.4356512540339246E-4</v>
      </c>
      <c r="BV21" s="502">
        <v>2.8365850283658508E-2</v>
      </c>
      <c r="BW21" s="647">
        <f t="shared" si="0"/>
        <v>-1.1597135740971359E-2</v>
      </c>
      <c r="BX21" s="502">
        <v>2.6368791398198786E-2</v>
      </c>
      <c r="BY21" s="647">
        <f t="shared" si="1"/>
        <v>-8.1076172685761692E-3</v>
      </c>
      <c r="BZ21" s="502">
        <v>0.10498586269134214</v>
      </c>
      <c r="CA21" s="647">
        <f t="shared" si="2"/>
        <v>-9.4777748887337893E-3</v>
      </c>
      <c r="CB21" s="502">
        <v>0.13314486000080344</v>
      </c>
      <c r="CC21" s="647">
        <f t="shared" si="3"/>
        <v>1.8244754214705602E-2</v>
      </c>
      <c r="CD21" s="502">
        <v>0.1614518472395185</v>
      </c>
      <c r="CE21" s="647">
        <f t="shared" si="4"/>
        <v>4.5186453576864516E-3</v>
      </c>
      <c r="CF21" s="502">
        <v>0.20811155077063165</v>
      </c>
      <c r="CG21" s="647">
        <f t="shared" si="5"/>
        <v>5.5703856345739489E-2</v>
      </c>
      <c r="CH21" s="502">
        <v>0.16763591468587005</v>
      </c>
      <c r="CI21" s="647">
        <f t="shared" si="6"/>
        <v>4.3608295654497975E-2</v>
      </c>
      <c r="CJ21" s="502">
        <v>0.12077710867352454</v>
      </c>
      <c r="CK21" s="647">
        <f t="shared" si="7"/>
        <v>-3.3068060981365555E-2</v>
      </c>
      <c r="CL21" s="502">
        <v>0.21047583658056482</v>
      </c>
      <c r="CM21" s="647">
        <f t="shared" si="8"/>
        <v>-2.3010987024464719E-2</v>
      </c>
      <c r="CN21" s="502">
        <v>0.19121467858625396</v>
      </c>
      <c r="CO21" s="647">
        <f t="shared" si="9"/>
        <v>-1.6386652730830814E-2</v>
      </c>
      <c r="CP21" s="502">
        <v>0.16703574632761553</v>
      </c>
      <c r="CQ21" s="647">
        <f t="shared" si="10"/>
        <v>3.6991657627981067E-3</v>
      </c>
      <c r="CR21" s="502">
        <v>0.18952077856187449</v>
      </c>
      <c r="CS21" s="647">
        <f t="shared" si="11"/>
        <v>-1.1749919284165855E-2</v>
      </c>
      <c r="CT21" s="502">
        <v>0.13416701259167013</v>
      </c>
      <c r="CU21" s="647">
        <f t="shared" si="12"/>
        <v>-1.9760965822609722E-3</v>
      </c>
      <c r="CV21" s="502">
        <v>0.11066949878814661</v>
      </c>
      <c r="CW21" s="647">
        <f t="shared" si="13"/>
        <v>3.4480911635131756E-3</v>
      </c>
      <c r="CX21" s="502">
        <v>2.4660128684101289E-2</v>
      </c>
      <c r="CY21" s="647">
        <f t="shared" si="14"/>
        <v>9.0372907153728893E-4</v>
      </c>
      <c r="CZ21" s="502">
        <v>9.0061194513249315E-2</v>
      </c>
      <c r="DA21" s="647">
        <f t="shared" si="15"/>
        <v>8.2109671150765173E-4</v>
      </c>
      <c r="DB21" s="502">
        <v>0.13951623630538337</v>
      </c>
      <c r="DC21" s="647">
        <f t="shared" si="16"/>
        <v>-5.4296847228051393E-3</v>
      </c>
    </row>
    <row r="22" spans="1:107" x14ac:dyDescent="0.25">
      <c r="A22" s="9" t="s">
        <v>57</v>
      </c>
      <c r="B22" s="502">
        <v>0.17401063206715403</v>
      </c>
      <c r="C22" s="502">
        <v>0.38641087054321033</v>
      </c>
      <c r="D22" s="502">
        <v>0.33351485113786228</v>
      </c>
      <c r="E22" s="502">
        <v>0.26384717496404153</v>
      </c>
      <c r="F22" s="57">
        <v>0.32773794713983273</v>
      </c>
      <c r="G22" s="502">
        <v>0.20028399790479928</v>
      </c>
      <c r="H22" s="502">
        <v>6.4273765848651312E-2</v>
      </c>
      <c r="I22" s="502">
        <v>2.6953883760012218E-2</v>
      </c>
      <c r="J22" s="57">
        <v>9.6809046057720172E-2</v>
      </c>
      <c r="K22" s="57">
        <v>0.21163557145766571</v>
      </c>
      <c r="L22" s="502">
        <v>2.4493730238688134E-2</v>
      </c>
      <c r="M22" s="502">
        <v>2.0051725266810712E-2</v>
      </c>
      <c r="N22" s="502">
        <v>2.3897018704031076E-2</v>
      </c>
      <c r="O22" s="502">
        <v>2.2802387845558655E-2</v>
      </c>
      <c r="P22" s="502">
        <v>0.14799948027702892</v>
      </c>
      <c r="Q22" s="502">
        <v>0.162597182884407</v>
      </c>
      <c r="R22" s="502">
        <v>0.26931785940330427</v>
      </c>
      <c r="S22" s="502">
        <v>0.37288552642973155</v>
      </c>
      <c r="T22" s="502">
        <v>0.26825543229171112</v>
      </c>
      <c r="U22" s="502">
        <v>0.17831056955196248</v>
      </c>
      <c r="V22" s="502">
        <v>0.40234928600545339</v>
      </c>
      <c r="W22" s="502">
        <v>0.37049689896752663</v>
      </c>
      <c r="X22" s="502">
        <v>0.28019348924836784</v>
      </c>
      <c r="Y22" s="57">
        <v>0.35058501212007392</v>
      </c>
      <c r="Z22" s="502">
        <v>0.19765544861302076</v>
      </c>
      <c r="AA22" s="502">
        <v>3.704882958119219E-2</v>
      </c>
      <c r="AB22" s="502">
        <v>2.2834413671184439E-2</v>
      </c>
      <c r="AC22" s="57">
        <v>8.5309995445528725E-2</v>
      </c>
      <c r="AD22" s="57">
        <v>0.21794750378280139</v>
      </c>
      <c r="AE22" s="502">
        <v>2.4108272452124029E-2</v>
      </c>
      <c r="AF22" s="502">
        <v>2.070779554051742E-2</v>
      </c>
      <c r="AG22" s="502">
        <v>2.6708352430214535E-2</v>
      </c>
      <c r="AH22" s="57">
        <v>2.3810311746503492E-2</v>
      </c>
      <c r="AI22" s="57">
        <v>0.15276275317207361</v>
      </c>
      <c r="AJ22" s="502">
        <v>0.160627652002374</v>
      </c>
      <c r="AK22" s="502">
        <v>0.27041865819856387</v>
      </c>
      <c r="AL22" s="502">
        <v>0.37615663737187488</v>
      </c>
      <c r="AM22" s="502">
        <v>0.26905296431041992</v>
      </c>
      <c r="AN22" s="502">
        <v>0.18199417236531912</v>
      </c>
      <c r="AO22" s="502">
        <v>0.40591741065299713</v>
      </c>
      <c r="AP22" s="502">
        <v>0.36559761156475939</v>
      </c>
      <c r="AQ22" s="502">
        <v>0.28703800508170646</v>
      </c>
      <c r="AR22" s="57">
        <v>0.35242612235098969</v>
      </c>
      <c r="AS22" s="502">
        <v>0.20779043628189175</v>
      </c>
      <c r="AT22" s="502">
        <v>5.6750738706086851E-2</v>
      </c>
      <c r="AU22" s="502">
        <v>2.3973406228857019E-2</v>
      </c>
      <c r="AV22" s="57">
        <v>9.5738331595726978E-2</v>
      </c>
      <c r="AW22" s="57">
        <v>0.22337314467845432</v>
      </c>
      <c r="AX22" s="502">
        <v>2.6794596409856736E-2</v>
      </c>
      <c r="AY22" s="502">
        <v>2.1326904108663187E-2</v>
      </c>
      <c r="AZ22" s="502">
        <v>2.6089067853947049E-2</v>
      </c>
      <c r="BA22" s="57">
        <v>2.4722158170570968E-2</v>
      </c>
      <c r="BB22" s="57">
        <v>0.15642848988458888</v>
      </c>
      <c r="BC22" s="502">
        <v>0.1652716262939237</v>
      </c>
      <c r="BD22" s="502">
        <v>0.24717502564438329</v>
      </c>
      <c r="BE22" s="502">
        <v>0.25639030870049162</v>
      </c>
      <c r="BF22" s="502">
        <v>0.18162434558613144</v>
      </c>
      <c r="BG22" s="502">
        <v>0.22153720102356292</v>
      </c>
      <c r="BH22" s="502">
        <v>0.39286464834633328</v>
      </c>
      <c r="BI22" s="502">
        <v>0.36118827810047605</v>
      </c>
      <c r="BJ22" s="502">
        <v>0.26178127963536746</v>
      </c>
      <c r="BK22" s="502">
        <v>0.33785883949162276</v>
      </c>
      <c r="BL22" s="502">
        <v>0.16419225648748334</v>
      </c>
      <c r="BM22" s="502">
        <v>2.6504183009020767E-2</v>
      </c>
      <c r="BN22" s="502">
        <v>2.6078155350400485E-2</v>
      </c>
      <c r="BO22" s="502">
        <v>7.1755406905672073E-2</v>
      </c>
      <c r="BP22" s="502">
        <v>0.20407203084343767</v>
      </c>
      <c r="BQ22" s="647">
        <v>-1.9301113835016648E-2</v>
      </c>
      <c r="BR22" s="502">
        <v>2.4434327497608047E-2</v>
      </c>
      <c r="BS22" s="647">
        <v>-2.3602689122486885E-3</v>
      </c>
      <c r="BT22" s="502">
        <v>1.9573863216344255E-2</v>
      </c>
      <c r="BU22" s="647">
        <v>-1.7530408923189314E-3</v>
      </c>
      <c r="BV22" s="502">
        <v>2.4416726685436169E-2</v>
      </c>
      <c r="BW22" s="647">
        <f t="shared" si="0"/>
        <v>-1.6723411685108797E-3</v>
      </c>
      <c r="BX22" s="502">
        <v>2.2790822964082681E-2</v>
      </c>
      <c r="BY22" s="647">
        <f t="shared" si="1"/>
        <v>-1.9313352064882876E-3</v>
      </c>
      <c r="BZ22" s="502">
        <v>0.14298092782182356</v>
      </c>
      <c r="CA22" s="647">
        <f t="shared" si="2"/>
        <v>-1.3447562062765317E-2</v>
      </c>
      <c r="CB22" s="502">
        <v>0.17304018476628585</v>
      </c>
      <c r="CC22" s="647">
        <f t="shared" si="3"/>
        <v>7.7685584723621581E-3</v>
      </c>
      <c r="CD22" s="502">
        <v>0.28849385626050322</v>
      </c>
      <c r="CE22" s="647">
        <f t="shared" si="4"/>
        <v>4.1318830616119934E-2</v>
      </c>
      <c r="CF22" s="502">
        <v>0.3817536956425317</v>
      </c>
      <c r="CG22" s="647">
        <f t="shared" si="5"/>
        <v>0.12536338694204008</v>
      </c>
      <c r="CH22" s="502">
        <v>0.2810154997879179</v>
      </c>
      <c r="CI22" s="647">
        <f t="shared" si="6"/>
        <v>9.9391154201786458E-2</v>
      </c>
      <c r="CJ22" s="502">
        <v>0.17777320349546921</v>
      </c>
      <c r="CK22" s="647">
        <f t="shared" si="7"/>
        <v>-4.3763997528093707E-2</v>
      </c>
      <c r="CL22" s="502">
        <v>0.36119374692425804</v>
      </c>
      <c r="CM22" s="647">
        <f t="shared" si="8"/>
        <v>-3.1670901422075237E-2</v>
      </c>
      <c r="CN22" s="502">
        <v>0.31697510078476482</v>
      </c>
      <c r="CO22" s="647">
        <f t="shared" si="9"/>
        <v>-4.4213177315711227E-2</v>
      </c>
      <c r="CP22" s="502">
        <v>0.25303851620929196</v>
      </c>
      <c r="CQ22" s="647">
        <f t="shared" si="10"/>
        <v>-8.7427634260754949E-3</v>
      </c>
      <c r="CR22" s="502">
        <v>0.31018336643459404</v>
      </c>
      <c r="CS22" s="647">
        <f t="shared" si="11"/>
        <v>-2.7675473057028721E-2</v>
      </c>
      <c r="CT22" s="502">
        <v>0.20088145747397365</v>
      </c>
      <c r="CU22" s="647">
        <f t="shared" si="12"/>
        <v>3.6689200986490311E-2</v>
      </c>
      <c r="CV22" s="502">
        <v>4.2018858918225918E-2</v>
      </c>
      <c r="CW22" s="647">
        <f t="shared" si="13"/>
        <v>1.5514675909205151E-2</v>
      </c>
      <c r="CX22" s="502">
        <v>2.2302429123289464E-2</v>
      </c>
      <c r="CY22" s="647">
        <f t="shared" si="14"/>
        <v>-3.775726227111021E-3</v>
      </c>
      <c r="CZ22" s="502">
        <v>8.7891222245965905E-2</v>
      </c>
      <c r="DA22" s="647">
        <f t="shared" si="15"/>
        <v>1.6135815340293833E-2</v>
      </c>
      <c r="DB22" s="502">
        <v>0.1984232276436263</v>
      </c>
      <c r="DC22" s="647">
        <f t="shared" si="16"/>
        <v>-5.6488031998113697E-3</v>
      </c>
    </row>
    <row r="23" spans="1:107" x14ac:dyDescent="0.25">
      <c r="A23" s="9" t="s">
        <v>58</v>
      </c>
      <c r="B23" s="502">
        <v>0</v>
      </c>
      <c r="C23" s="502">
        <v>0</v>
      </c>
      <c r="D23" s="502">
        <v>0</v>
      </c>
      <c r="E23" s="502">
        <v>0</v>
      </c>
      <c r="F23" s="57">
        <v>0</v>
      </c>
      <c r="G23" s="502">
        <v>0</v>
      </c>
      <c r="H23" s="502">
        <v>0</v>
      </c>
      <c r="I23" s="502">
        <v>0</v>
      </c>
      <c r="J23" s="57">
        <v>0</v>
      </c>
      <c r="K23" s="57">
        <v>0</v>
      </c>
      <c r="L23" s="502">
        <v>0</v>
      </c>
      <c r="M23" s="502">
        <v>0</v>
      </c>
      <c r="N23" s="502">
        <v>0</v>
      </c>
      <c r="O23" s="502">
        <v>0</v>
      </c>
      <c r="P23" s="502">
        <v>0</v>
      </c>
      <c r="Q23" s="502">
        <v>0</v>
      </c>
      <c r="R23" s="502">
        <v>0</v>
      </c>
      <c r="S23" s="502">
        <v>0</v>
      </c>
      <c r="T23" s="502">
        <v>0</v>
      </c>
      <c r="U23" s="502">
        <v>0</v>
      </c>
      <c r="V23" s="502">
        <v>0</v>
      </c>
      <c r="W23" s="502">
        <v>0</v>
      </c>
      <c r="X23" s="502">
        <v>0</v>
      </c>
      <c r="Y23" s="57">
        <v>0</v>
      </c>
      <c r="Z23" s="502">
        <v>0</v>
      </c>
      <c r="AA23" s="502">
        <v>0</v>
      </c>
      <c r="AB23" s="502">
        <v>0</v>
      </c>
      <c r="AC23" s="57">
        <v>0</v>
      </c>
      <c r="AD23" s="57">
        <v>0</v>
      </c>
      <c r="AE23" s="502">
        <v>0</v>
      </c>
      <c r="AF23" s="502">
        <v>0</v>
      </c>
      <c r="AG23" s="502">
        <v>0</v>
      </c>
      <c r="AH23" s="57">
        <v>0</v>
      </c>
      <c r="AI23" s="57">
        <v>0</v>
      </c>
      <c r="AJ23" s="502">
        <v>0</v>
      </c>
      <c r="AK23" s="502">
        <v>0</v>
      </c>
      <c r="AL23" s="502">
        <v>0</v>
      </c>
      <c r="AM23" s="502">
        <v>0</v>
      </c>
      <c r="AN23" s="502">
        <v>0</v>
      </c>
      <c r="AO23" s="502">
        <v>0</v>
      </c>
      <c r="AP23" s="502">
        <v>0</v>
      </c>
      <c r="AQ23" s="502">
        <v>0</v>
      </c>
      <c r="AR23" s="57">
        <v>0</v>
      </c>
      <c r="AS23" s="502">
        <v>0</v>
      </c>
      <c r="AT23" s="502">
        <v>0</v>
      </c>
      <c r="AU23" s="502">
        <v>0</v>
      </c>
      <c r="AV23" s="57">
        <v>0</v>
      </c>
      <c r="AW23" s="57">
        <v>0</v>
      </c>
      <c r="AX23" s="502">
        <v>0</v>
      </c>
      <c r="AY23" s="502">
        <v>0</v>
      </c>
      <c r="AZ23" s="502">
        <v>0</v>
      </c>
      <c r="BA23" s="57">
        <v>0</v>
      </c>
      <c r="BB23" s="57">
        <v>0</v>
      </c>
      <c r="BC23" s="502">
        <v>0</v>
      </c>
      <c r="BD23" s="502">
        <v>0</v>
      </c>
      <c r="BE23" s="502">
        <v>0</v>
      </c>
      <c r="BF23" s="502">
        <v>0</v>
      </c>
      <c r="BG23" s="502">
        <v>0</v>
      </c>
      <c r="BH23" s="502">
        <v>0</v>
      </c>
      <c r="BI23" s="502">
        <v>0</v>
      </c>
      <c r="BJ23" s="502">
        <v>0</v>
      </c>
      <c r="BK23" s="502">
        <v>0</v>
      </c>
      <c r="BL23" s="502">
        <v>0</v>
      </c>
      <c r="BM23" s="502">
        <v>0</v>
      </c>
      <c r="BN23" s="502">
        <v>0</v>
      </c>
      <c r="BO23" s="502">
        <v>0</v>
      </c>
      <c r="BP23" s="502">
        <v>0</v>
      </c>
      <c r="BQ23" s="647">
        <v>0</v>
      </c>
      <c r="BR23" s="502">
        <v>0</v>
      </c>
      <c r="BS23" s="647">
        <v>0</v>
      </c>
      <c r="BT23" s="502">
        <v>0</v>
      </c>
      <c r="BU23" s="647">
        <v>0</v>
      </c>
      <c r="BV23" s="502">
        <v>0</v>
      </c>
      <c r="BW23" s="647">
        <f t="shared" si="0"/>
        <v>0</v>
      </c>
      <c r="BX23" s="502">
        <v>0</v>
      </c>
      <c r="BY23" s="647">
        <f t="shared" si="1"/>
        <v>0</v>
      </c>
      <c r="BZ23" s="502">
        <v>0</v>
      </c>
      <c r="CA23" s="647">
        <f t="shared" si="2"/>
        <v>0</v>
      </c>
      <c r="CB23" s="502">
        <v>0</v>
      </c>
      <c r="CC23" s="647">
        <f t="shared" si="3"/>
        <v>0</v>
      </c>
      <c r="CD23" s="502">
        <v>0</v>
      </c>
      <c r="CE23" s="647">
        <f t="shared" si="4"/>
        <v>0</v>
      </c>
      <c r="CF23" s="502">
        <v>0</v>
      </c>
      <c r="CG23" s="647">
        <f t="shared" si="5"/>
        <v>0</v>
      </c>
      <c r="CH23" s="502">
        <v>0</v>
      </c>
      <c r="CI23" s="647">
        <f t="shared" si="6"/>
        <v>0</v>
      </c>
      <c r="CJ23" s="502">
        <v>0</v>
      </c>
      <c r="CK23" s="647">
        <f t="shared" si="7"/>
        <v>0</v>
      </c>
      <c r="CL23" s="502">
        <v>0</v>
      </c>
      <c r="CM23" s="647">
        <f t="shared" si="8"/>
        <v>0</v>
      </c>
      <c r="CN23" s="502">
        <v>0</v>
      </c>
      <c r="CO23" s="647">
        <f t="shared" si="9"/>
        <v>0</v>
      </c>
      <c r="CP23" s="502">
        <v>0</v>
      </c>
      <c r="CQ23" s="647">
        <f t="shared" si="10"/>
        <v>0</v>
      </c>
      <c r="CR23" s="502">
        <v>0</v>
      </c>
      <c r="CS23" s="647">
        <f t="shared" si="11"/>
        <v>0</v>
      </c>
      <c r="CT23" s="502">
        <v>0</v>
      </c>
      <c r="CU23" s="647">
        <f t="shared" si="12"/>
        <v>0</v>
      </c>
      <c r="CV23" s="502">
        <v>0</v>
      </c>
      <c r="CW23" s="647">
        <f t="shared" si="13"/>
        <v>0</v>
      </c>
      <c r="CX23" s="502">
        <v>0</v>
      </c>
      <c r="CY23" s="647">
        <f t="shared" si="14"/>
        <v>0</v>
      </c>
      <c r="CZ23" s="502">
        <v>0</v>
      </c>
      <c r="DA23" s="647">
        <f t="shared" si="15"/>
        <v>0</v>
      </c>
      <c r="DB23" s="502">
        <v>0</v>
      </c>
      <c r="DC23" s="647">
        <f t="shared" si="16"/>
        <v>0</v>
      </c>
    </row>
    <row r="24" spans="1:107" x14ac:dyDescent="0.25">
      <c r="A24" s="9" t="s">
        <v>59</v>
      </c>
      <c r="B24" s="502">
        <v>0</v>
      </c>
      <c r="C24" s="502">
        <v>0</v>
      </c>
      <c r="D24" s="502">
        <v>0</v>
      </c>
      <c r="E24" s="502">
        <v>0</v>
      </c>
      <c r="F24" s="57">
        <v>0</v>
      </c>
      <c r="G24" s="502">
        <v>0</v>
      </c>
      <c r="H24" s="502">
        <v>0</v>
      </c>
      <c r="I24" s="502">
        <v>0</v>
      </c>
      <c r="J24" s="57">
        <v>0</v>
      </c>
      <c r="K24" s="57">
        <v>0</v>
      </c>
      <c r="L24" s="502">
        <v>0</v>
      </c>
      <c r="M24" s="502">
        <v>0</v>
      </c>
      <c r="N24" s="502">
        <v>0</v>
      </c>
      <c r="O24" s="502">
        <v>0</v>
      </c>
      <c r="P24" s="502">
        <v>0</v>
      </c>
      <c r="Q24" s="502">
        <v>0</v>
      </c>
      <c r="R24" s="502">
        <v>0</v>
      </c>
      <c r="S24" s="502">
        <v>0</v>
      </c>
      <c r="T24" s="502">
        <v>0</v>
      </c>
      <c r="U24" s="502">
        <v>0</v>
      </c>
      <c r="V24" s="502">
        <v>0</v>
      </c>
      <c r="W24" s="502">
        <v>0</v>
      </c>
      <c r="X24" s="502">
        <v>0</v>
      </c>
      <c r="Y24" s="57">
        <v>0</v>
      </c>
      <c r="Z24" s="502">
        <v>0</v>
      </c>
      <c r="AA24" s="502">
        <v>0</v>
      </c>
      <c r="AB24" s="502">
        <v>0</v>
      </c>
      <c r="AC24" s="57">
        <v>0</v>
      </c>
      <c r="AD24" s="57">
        <v>0</v>
      </c>
      <c r="AE24" s="502">
        <v>0</v>
      </c>
      <c r="AF24" s="502">
        <v>0</v>
      </c>
      <c r="AG24" s="502">
        <v>0</v>
      </c>
      <c r="AH24" s="57">
        <v>0</v>
      </c>
      <c r="AI24" s="57">
        <v>0</v>
      </c>
      <c r="AJ24" s="502">
        <v>0</v>
      </c>
      <c r="AK24" s="502">
        <v>0</v>
      </c>
      <c r="AL24" s="502">
        <v>0</v>
      </c>
      <c r="AM24" s="502">
        <v>0</v>
      </c>
      <c r="AN24" s="502">
        <v>0</v>
      </c>
      <c r="AO24" s="502">
        <v>0</v>
      </c>
      <c r="AP24" s="502">
        <v>0</v>
      </c>
      <c r="AQ24" s="502">
        <v>0</v>
      </c>
      <c r="AR24" s="57">
        <v>0</v>
      </c>
      <c r="AS24" s="502">
        <v>0</v>
      </c>
      <c r="AT24" s="502">
        <v>0</v>
      </c>
      <c r="AU24" s="502">
        <v>0</v>
      </c>
      <c r="AV24" s="57">
        <v>0</v>
      </c>
      <c r="AW24" s="57">
        <v>0</v>
      </c>
      <c r="AX24" s="502">
        <v>0</v>
      </c>
      <c r="AY24" s="502">
        <v>0</v>
      </c>
      <c r="AZ24" s="502">
        <v>0</v>
      </c>
      <c r="BA24" s="57">
        <v>0</v>
      </c>
      <c r="BB24" s="57">
        <v>0</v>
      </c>
      <c r="BC24" s="502">
        <v>0</v>
      </c>
      <c r="BD24" s="502">
        <v>0</v>
      </c>
      <c r="BE24" s="502">
        <v>0</v>
      </c>
      <c r="BF24" s="502">
        <v>0</v>
      </c>
      <c r="BG24" s="502">
        <v>0</v>
      </c>
      <c r="BH24" s="502">
        <v>0</v>
      </c>
      <c r="BI24" s="502">
        <v>0</v>
      </c>
      <c r="BJ24" s="502">
        <v>0</v>
      </c>
      <c r="BK24" s="502">
        <v>0</v>
      </c>
      <c r="BL24" s="502">
        <v>0</v>
      </c>
      <c r="BM24" s="502">
        <v>0</v>
      </c>
      <c r="BN24" s="502">
        <v>0</v>
      </c>
      <c r="BO24" s="502">
        <v>0</v>
      </c>
      <c r="BP24" s="502">
        <v>0</v>
      </c>
      <c r="BQ24" s="647">
        <v>0</v>
      </c>
      <c r="BR24" s="502">
        <v>0</v>
      </c>
      <c r="BS24" s="647">
        <v>0</v>
      </c>
      <c r="BT24" s="502">
        <v>0</v>
      </c>
      <c r="BU24" s="647">
        <v>0</v>
      </c>
      <c r="BV24" s="502">
        <v>0</v>
      </c>
      <c r="BW24" s="647">
        <f t="shared" si="0"/>
        <v>0</v>
      </c>
      <c r="BX24" s="502">
        <v>0</v>
      </c>
      <c r="BY24" s="647">
        <f t="shared" si="1"/>
        <v>0</v>
      </c>
      <c r="BZ24" s="502">
        <v>0</v>
      </c>
      <c r="CA24" s="647">
        <f t="shared" si="2"/>
        <v>0</v>
      </c>
      <c r="CB24" s="502">
        <v>0</v>
      </c>
      <c r="CC24" s="647">
        <f t="shared" si="3"/>
        <v>0</v>
      </c>
      <c r="CD24" s="502">
        <v>0</v>
      </c>
      <c r="CE24" s="647">
        <f t="shared" si="4"/>
        <v>0</v>
      </c>
      <c r="CF24" s="502">
        <v>0</v>
      </c>
      <c r="CG24" s="647">
        <f t="shared" si="5"/>
        <v>0</v>
      </c>
      <c r="CH24" s="502">
        <v>0</v>
      </c>
      <c r="CI24" s="647">
        <f t="shared" si="6"/>
        <v>0</v>
      </c>
      <c r="CJ24" s="502">
        <v>0</v>
      </c>
      <c r="CK24" s="647">
        <f t="shared" si="7"/>
        <v>0</v>
      </c>
      <c r="CL24" s="502">
        <v>0</v>
      </c>
      <c r="CM24" s="647">
        <f t="shared" si="8"/>
        <v>0</v>
      </c>
      <c r="CN24" s="502">
        <v>0</v>
      </c>
      <c r="CO24" s="647">
        <f t="shared" si="9"/>
        <v>0</v>
      </c>
      <c r="CP24" s="502">
        <v>0</v>
      </c>
      <c r="CQ24" s="647">
        <f t="shared" si="10"/>
        <v>0</v>
      </c>
      <c r="CR24" s="502">
        <v>0</v>
      </c>
      <c r="CS24" s="647">
        <f t="shared" si="11"/>
        <v>0</v>
      </c>
      <c r="CT24" s="502">
        <v>0</v>
      </c>
      <c r="CU24" s="647">
        <f t="shared" si="12"/>
        <v>0</v>
      </c>
      <c r="CV24" s="502">
        <v>0</v>
      </c>
      <c r="CW24" s="647">
        <f t="shared" si="13"/>
        <v>0</v>
      </c>
      <c r="CX24" s="502">
        <v>0</v>
      </c>
      <c r="CY24" s="647">
        <f t="shared" si="14"/>
        <v>0</v>
      </c>
      <c r="CZ24" s="502">
        <v>0</v>
      </c>
      <c r="DA24" s="647">
        <f t="shared" si="15"/>
        <v>0</v>
      </c>
      <c r="DB24" s="502">
        <v>0</v>
      </c>
      <c r="DC24" s="647">
        <f t="shared" si="16"/>
        <v>0</v>
      </c>
    </row>
    <row r="25" spans="1:107" x14ac:dyDescent="0.25">
      <c r="A25" s="9" t="s">
        <v>60</v>
      </c>
      <c r="B25" s="502">
        <v>0</v>
      </c>
      <c r="C25" s="502">
        <v>0</v>
      </c>
      <c r="D25" s="502">
        <v>0</v>
      </c>
      <c r="E25" s="502">
        <v>0</v>
      </c>
      <c r="F25" s="57">
        <v>0</v>
      </c>
      <c r="G25" s="502">
        <v>0</v>
      </c>
      <c r="H25" s="502">
        <v>0</v>
      </c>
      <c r="I25" s="502">
        <v>0</v>
      </c>
      <c r="J25" s="57">
        <v>0</v>
      </c>
      <c r="K25" s="57">
        <v>0</v>
      </c>
      <c r="L25" s="502">
        <v>0</v>
      </c>
      <c r="M25" s="502">
        <v>0</v>
      </c>
      <c r="N25" s="502">
        <v>0</v>
      </c>
      <c r="O25" s="502">
        <v>0</v>
      </c>
      <c r="P25" s="502">
        <v>0</v>
      </c>
      <c r="Q25" s="502">
        <v>0</v>
      </c>
      <c r="R25" s="502">
        <v>0</v>
      </c>
      <c r="S25" s="502">
        <v>0</v>
      </c>
      <c r="T25" s="502">
        <v>0</v>
      </c>
      <c r="U25" s="502">
        <v>0</v>
      </c>
      <c r="V25" s="502">
        <v>0</v>
      </c>
      <c r="W25" s="502">
        <v>0</v>
      </c>
      <c r="X25" s="502">
        <v>0</v>
      </c>
      <c r="Y25" s="57">
        <v>0</v>
      </c>
      <c r="Z25" s="502">
        <v>0</v>
      </c>
      <c r="AA25" s="502">
        <v>0</v>
      </c>
      <c r="AB25" s="502">
        <v>0</v>
      </c>
      <c r="AC25" s="57">
        <v>0</v>
      </c>
      <c r="AD25" s="57">
        <v>0</v>
      </c>
      <c r="AE25" s="502">
        <v>0</v>
      </c>
      <c r="AF25" s="502">
        <v>0</v>
      </c>
      <c r="AG25" s="502">
        <v>0</v>
      </c>
      <c r="AH25" s="57">
        <v>0</v>
      </c>
      <c r="AI25" s="57">
        <v>0</v>
      </c>
      <c r="AJ25" s="502">
        <v>0</v>
      </c>
      <c r="AK25" s="502">
        <v>0</v>
      </c>
      <c r="AL25" s="502">
        <v>0</v>
      </c>
      <c r="AM25" s="502">
        <v>0</v>
      </c>
      <c r="AN25" s="502">
        <v>0</v>
      </c>
      <c r="AO25" s="502">
        <v>0</v>
      </c>
      <c r="AP25" s="502">
        <v>0</v>
      </c>
      <c r="AQ25" s="502">
        <v>0</v>
      </c>
      <c r="AR25" s="57">
        <v>0</v>
      </c>
      <c r="AS25" s="502">
        <v>0</v>
      </c>
      <c r="AT25" s="502">
        <v>0</v>
      </c>
      <c r="AU25" s="502">
        <v>0</v>
      </c>
      <c r="AV25" s="57">
        <v>0</v>
      </c>
      <c r="AW25" s="57">
        <v>0</v>
      </c>
      <c r="AX25" s="502">
        <v>0</v>
      </c>
      <c r="AY25" s="502">
        <v>0</v>
      </c>
      <c r="AZ25" s="502">
        <v>0</v>
      </c>
      <c r="BA25" s="57">
        <v>0</v>
      </c>
      <c r="BB25" s="57">
        <v>0</v>
      </c>
      <c r="BC25" s="502">
        <v>0</v>
      </c>
      <c r="BD25" s="502">
        <v>0</v>
      </c>
      <c r="BE25" s="502">
        <v>0</v>
      </c>
      <c r="BF25" s="502">
        <v>0</v>
      </c>
      <c r="BG25" s="502">
        <v>0</v>
      </c>
      <c r="BH25" s="502">
        <v>0</v>
      </c>
      <c r="BI25" s="502">
        <v>0</v>
      </c>
      <c r="BJ25" s="502">
        <v>0</v>
      </c>
      <c r="BK25" s="502">
        <v>0</v>
      </c>
      <c r="BL25" s="502">
        <v>0</v>
      </c>
      <c r="BM25" s="502">
        <v>0</v>
      </c>
      <c r="BN25" s="502">
        <v>0</v>
      </c>
      <c r="BO25" s="502">
        <v>0</v>
      </c>
      <c r="BP25" s="502">
        <v>0</v>
      </c>
      <c r="BQ25" s="647">
        <v>0</v>
      </c>
      <c r="BR25" s="502">
        <v>0</v>
      </c>
      <c r="BS25" s="647">
        <v>0</v>
      </c>
      <c r="BT25" s="502">
        <v>0</v>
      </c>
      <c r="BU25" s="647">
        <v>0</v>
      </c>
      <c r="BV25" s="502">
        <v>0</v>
      </c>
      <c r="BW25" s="647">
        <f t="shared" si="0"/>
        <v>0</v>
      </c>
      <c r="BX25" s="502">
        <v>0</v>
      </c>
      <c r="BY25" s="647">
        <f t="shared" si="1"/>
        <v>0</v>
      </c>
      <c r="BZ25" s="502">
        <v>0</v>
      </c>
      <c r="CA25" s="647">
        <f t="shared" si="2"/>
        <v>0</v>
      </c>
      <c r="CB25" s="502">
        <v>0</v>
      </c>
      <c r="CC25" s="647">
        <f t="shared" si="3"/>
        <v>0</v>
      </c>
      <c r="CD25" s="502">
        <v>0</v>
      </c>
      <c r="CE25" s="647">
        <f t="shared" si="4"/>
        <v>0</v>
      </c>
      <c r="CF25" s="502">
        <v>0</v>
      </c>
      <c r="CG25" s="647">
        <f t="shared" si="5"/>
        <v>0</v>
      </c>
      <c r="CH25" s="502">
        <v>0</v>
      </c>
      <c r="CI25" s="647">
        <f t="shared" si="6"/>
        <v>0</v>
      </c>
      <c r="CJ25" s="502">
        <v>0</v>
      </c>
      <c r="CK25" s="647">
        <f t="shared" si="7"/>
        <v>0</v>
      </c>
      <c r="CL25" s="502">
        <v>0</v>
      </c>
      <c r="CM25" s="647">
        <f t="shared" si="8"/>
        <v>0</v>
      </c>
      <c r="CN25" s="502">
        <v>0</v>
      </c>
      <c r="CO25" s="647">
        <f t="shared" si="9"/>
        <v>0</v>
      </c>
      <c r="CP25" s="502">
        <v>0</v>
      </c>
      <c r="CQ25" s="647">
        <f t="shared" si="10"/>
        <v>0</v>
      </c>
      <c r="CR25" s="502">
        <v>0</v>
      </c>
      <c r="CS25" s="647">
        <f t="shared" si="11"/>
        <v>0</v>
      </c>
      <c r="CT25" s="502">
        <v>0</v>
      </c>
      <c r="CU25" s="647">
        <f t="shared" si="12"/>
        <v>0</v>
      </c>
      <c r="CV25" s="502">
        <v>0</v>
      </c>
      <c r="CW25" s="647">
        <f t="shared" si="13"/>
        <v>0</v>
      </c>
      <c r="CX25" s="502">
        <v>0</v>
      </c>
      <c r="CY25" s="647">
        <f t="shared" si="14"/>
        <v>0</v>
      </c>
      <c r="CZ25" s="502">
        <v>0</v>
      </c>
      <c r="DA25" s="647">
        <f t="shared" si="15"/>
        <v>0</v>
      </c>
      <c r="DB25" s="502">
        <v>0</v>
      </c>
      <c r="DC25" s="647">
        <f t="shared" si="16"/>
        <v>0</v>
      </c>
    </row>
    <row r="26" spans="1:107" x14ac:dyDescent="0.25">
      <c r="A26" s="8" t="s">
        <v>29</v>
      </c>
      <c r="B26" s="502">
        <v>0.23245100232868421</v>
      </c>
      <c r="C26" s="502">
        <v>0.50016685205784206</v>
      </c>
      <c r="D26" s="502">
        <v>0.40944872958257705</v>
      </c>
      <c r="E26" s="502">
        <v>0.34198914973752514</v>
      </c>
      <c r="F26" s="57">
        <v>0.41746000537742822</v>
      </c>
      <c r="G26" s="502">
        <v>0.27719600725952814</v>
      </c>
      <c r="H26" s="502">
        <v>0.13344749526764635</v>
      </c>
      <c r="I26" s="502">
        <v>7.1218995765275239E-2</v>
      </c>
      <c r="J26" s="57">
        <v>0.16032222465979273</v>
      </c>
      <c r="K26" s="57">
        <v>0.28818078965751204</v>
      </c>
      <c r="L26" s="502">
        <v>6.2706125714731761E-2</v>
      </c>
      <c r="M26" s="502">
        <v>4.7497707003883456E-2</v>
      </c>
      <c r="N26" s="502">
        <v>5.1557269610808622E-2</v>
      </c>
      <c r="O26" s="502">
        <v>5.3946053289144903E-2</v>
      </c>
      <c r="P26" s="502">
        <v>0.20924454150406963</v>
      </c>
      <c r="Q26" s="502">
        <v>0.10579103487305581</v>
      </c>
      <c r="R26" s="502">
        <v>0.30857178866706997</v>
      </c>
      <c r="S26" s="502">
        <v>0.44245213980446108</v>
      </c>
      <c r="T26" s="502">
        <v>0.28535534864146872</v>
      </c>
      <c r="U26" s="502">
        <v>0.22842863535787986</v>
      </c>
      <c r="V26" s="502">
        <v>0.49710155533438721</v>
      </c>
      <c r="W26" s="502">
        <v>0.41982132799299082</v>
      </c>
      <c r="X26" s="502">
        <v>0.31916212946158501</v>
      </c>
      <c r="Y26" s="57">
        <v>0.41185706308210845</v>
      </c>
      <c r="Z26" s="502">
        <v>0.27244454527122397</v>
      </c>
      <c r="AA26" s="502">
        <v>8.2718127353980056E-2</v>
      </c>
      <c r="AB26" s="502">
        <v>6.8526416616253277E-2</v>
      </c>
      <c r="AC26" s="57">
        <v>0.14058671213843629</v>
      </c>
      <c r="AD26" s="57">
        <v>0.27622188761027239</v>
      </c>
      <c r="AE26" s="502">
        <v>6.3300841090490403E-2</v>
      </c>
      <c r="AF26" s="502">
        <v>5.9097827996018967E-2</v>
      </c>
      <c r="AG26" s="502">
        <v>5.625176446864287E-2</v>
      </c>
      <c r="AH26" s="57">
        <v>5.958599647544649E-2</v>
      </c>
      <c r="AI26" s="57">
        <v>0.20348282927303155</v>
      </c>
      <c r="AJ26" s="502">
        <v>0.13581513572585524</v>
      </c>
      <c r="AK26" s="502">
        <v>0.32327384553337368</v>
      </c>
      <c r="AL26" s="502">
        <v>0.47124338934098309</v>
      </c>
      <c r="AM26" s="502">
        <v>0.30996771351166524</v>
      </c>
      <c r="AN26" s="502">
        <v>0.23024952148602143</v>
      </c>
      <c r="AO26" s="502">
        <v>0.48611468883554831</v>
      </c>
      <c r="AP26" s="502">
        <v>0.43657743496672718</v>
      </c>
      <c r="AQ26" s="502">
        <v>0.33854282536151281</v>
      </c>
      <c r="AR26" s="57">
        <v>0.41987279021308049</v>
      </c>
      <c r="AS26" s="502">
        <v>0.27543809235733002</v>
      </c>
      <c r="AT26" s="502">
        <v>0.10054641609585697</v>
      </c>
      <c r="AU26" s="502">
        <v>6.770215769308327E-2</v>
      </c>
      <c r="AV26" s="57">
        <v>0.1473752351701535</v>
      </c>
      <c r="AW26" s="57">
        <v>0.28287125701470284</v>
      </c>
      <c r="AX26" s="502">
        <v>6.8684991120738448E-2</v>
      </c>
      <c r="AY26" s="502">
        <v>4.9266241242706323E-2</v>
      </c>
      <c r="AZ26" s="502">
        <v>5.7723331316797744E-2</v>
      </c>
      <c r="BA26" s="57">
        <v>5.8567262421420879E-2</v>
      </c>
      <c r="BB26" s="57">
        <v>0.20728163246312065</v>
      </c>
      <c r="BC26" s="502">
        <v>0.13336748433932438</v>
      </c>
      <c r="BD26" s="502">
        <v>0.29681286549707597</v>
      </c>
      <c r="BE26" s="502">
        <v>0.28123421841710722</v>
      </c>
      <c r="BF26" s="502">
        <v>0.22592173632001586</v>
      </c>
      <c r="BG26" s="502">
        <v>0.28054628777896556</v>
      </c>
      <c r="BH26" s="502">
        <v>0.45534755966668611</v>
      </c>
      <c r="BI26" s="502">
        <v>0.43557654913144939</v>
      </c>
      <c r="BJ26" s="502">
        <v>0.32405548074859003</v>
      </c>
      <c r="BK26" s="502">
        <v>0.40397375142837938</v>
      </c>
      <c r="BL26" s="502">
        <v>0.24429925388183102</v>
      </c>
      <c r="BM26" s="502">
        <v>5.9982826922701647E-2</v>
      </c>
      <c r="BN26" s="502">
        <v>6.1177152651744303E-2</v>
      </c>
      <c r="BO26" s="502">
        <v>0.12114021791880231</v>
      </c>
      <c r="BP26" s="502">
        <v>0.26177567656997325</v>
      </c>
      <c r="BQ26" s="647">
        <v>-2.1095580444729589E-2</v>
      </c>
      <c r="BR26" s="502">
        <v>6.251536795269598E-2</v>
      </c>
      <c r="BS26" s="647">
        <v>-6.1696231680424679E-3</v>
      </c>
      <c r="BT26" s="502">
        <v>4.4681712624163303E-2</v>
      </c>
      <c r="BU26" s="647">
        <v>-4.5845286185430198E-3</v>
      </c>
      <c r="BV26" s="502">
        <v>6.0065537406735238E-2</v>
      </c>
      <c r="BW26" s="647">
        <f t="shared" si="0"/>
        <v>2.3422060899374944E-3</v>
      </c>
      <c r="BX26" s="502">
        <v>5.5707343696572764E-2</v>
      </c>
      <c r="BY26" s="647">
        <f t="shared" si="1"/>
        <v>-2.859918724848115E-3</v>
      </c>
      <c r="BZ26" s="502">
        <v>0.19233140322069542</v>
      </c>
      <c r="CA26" s="647">
        <f t="shared" si="2"/>
        <v>-1.4950229242425228E-2</v>
      </c>
      <c r="CB26" s="502">
        <v>0.12738227660363366</v>
      </c>
      <c r="CC26" s="647">
        <f t="shared" si="3"/>
        <v>-5.985207735690723E-3</v>
      </c>
      <c r="CD26" s="502">
        <v>0.29739866908650936</v>
      </c>
      <c r="CE26" s="647">
        <f t="shared" si="4"/>
        <v>5.8580358943338684E-4</v>
      </c>
      <c r="CF26" s="502">
        <v>0.44799533594832469</v>
      </c>
      <c r="CG26" s="647">
        <f t="shared" si="5"/>
        <v>0.16676111753121747</v>
      </c>
      <c r="CH26" s="502">
        <v>0.29085506588810855</v>
      </c>
      <c r="CI26" s="647">
        <f t="shared" si="6"/>
        <v>6.4933329568092696E-2</v>
      </c>
      <c r="CJ26" s="502">
        <v>0.21716476476974203</v>
      </c>
      <c r="CK26" s="647">
        <f t="shared" si="7"/>
        <v>-6.3381523009223534E-2</v>
      </c>
      <c r="CL26" s="502">
        <v>0.43003727338368164</v>
      </c>
      <c r="CM26" s="647">
        <f t="shared" si="8"/>
        <v>-2.5310286283004468E-2</v>
      </c>
      <c r="CN26" s="502">
        <v>0.38531728026963963</v>
      </c>
      <c r="CO26" s="647">
        <f t="shared" si="9"/>
        <v>-5.0259268861809758E-2</v>
      </c>
      <c r="CP26" s="502">
        <v>0.32208740706047656</v>
      </c>
      <c r="CQ26" s="647">
        <f t="shared" si="10"/>
        <v>-1.9680736881134697E-3</v>
      </c>
      <c r="CR26" s="502">
        <v>0.37894165490354237</v>
      </c>
      <c r="CS26" s="647">
        <f t="shared" si="11"/>
        <v>-2.5032096524837011E-2</v>
      </c>
      <c r="CT26" s="502">
        <v>0.25606019358741683</v>
      </c>
      <c r="CU26" s="647">
        <f t="shared" si="12"/>
        <v>1.176093970558581E-2</v>
      </c>
      <c r="CV26" s="502">
        <v>6.9252385691704235E-2</v>
      </c>
      <c r="CW26" s="647">
        <f t="shared" si="13"/>
        <v>9.269558769002588E-3</v>
      </c>
      <c r="CX26" s="502">
        <v>7.5201149425287356E-2</v>
      </c>
      <c r="CY26" s="647">
        <f t="shared" si="14"/>
        <v>1.4023996773543053E-2</v>
      </c>
      <c r="CZ26" s="502">
        <v>0.13279850820685665</v>
      </c>
      <c r="DA26" s="647">
        <f t="shared" si="15"/>
        <v>1.1658290288054346E-2</v>
      </c>
      <c r="DB26" s="502">
        <v>0.25519012811128605</v>
      </c>
      <c r="DC26" s="647">
        <f t="shared" si="16"/>
        <v>-6.585548458687196E-3</v>
      </c>
    </row>
    <row r="27" spans="1:107" x14ac:dyDescent="0.25">
      <c r="A27" s="9" t="s">
        <v>20</v>
      </c>
      <c r="B27" s="502">
        <v>0.10919648189892685</v>
      </c>
      <c r="C27" s="502">
        <v>0.271505376344086</v>
      </c>
      <c r="D27" s="502">
        <v>0.22326451677717501</v>
      </c>
      <c r="E27" s="502">
        <v>0.18427022367406196</v>
      </c>
      <c r="F27" s="57">
        <v>0.22644944522581653</v>
      </c>
      <c r="G27" s="502">
        <v>0.12791256446319738</v>
      </c>
      <c r="H27" s="502">
        <v>5.7398711492219048E-2</v>
      </c>
      <c r="I27" s="502">
        <v>2.1284575714955463E-2</v>
      </c>
      <c r="J27" s="57">
        <v>6.8739277600037091E-2</v>
      </c>
      <c r="K27" s="57">
        <v>0.14715869796644679</v>
      </c>
      <c r="L27" s="502">
        <v>1.9146136745156753E-2</v>
      </c>
      <c r="M27" s="502">
        <v>1.8510956853137334E-2</v>
      </c>
      <c r="N27" s="502">
        <v>1.5957571495546181E-2</v>
      </c>
      <c r="O27" s="502">
        <v>1.7892359200146764E-2</v>
      </c>
      <c r="P27" s="502">
        <v>0.10359641530527608</v>
      </c>
      <c r="Q27" s="502">
        <v>6.2684315593666343E-2</v>
      </c>
      <c r="R27" s="502">
        <v>0.18906469760900141</v>
      </c>
      <c r="S27" s="502">
        <v>0.27654711673699017</v>
      </c>
      <c r="T27" s="502">
        <v>0.17595777533174342</v>
      </c>
      <c r="U27" s="502">
        <v>0.12183544303797469</v>
      </c>
      <c r="V27" s="502">
        <v>0.3030885622249444</v>
      </c>
      <c r="W27" s="502">
        <v>0.28459188127455259</v>
      </c>
      <c r="X27" s="502">
        <v>0.19604373667256478</v>
      </c>
      <c r="Y27" s="57">
        <v>0.26072819585477808</v>
      </c>
      <c r="Z27" s="502">
        <v>0.13432958274730428</v>
      </c>
      <c r="AA27" s="502">
        <v>4.9776552787986025E-2</v>
      </c>
      <c r="AB27" s="502">
        <v>2.6928035630567275E-2</v>
      </c>
      <c r="AC27" s="57">
        <v>7.0118699865535303E-2</v>
      </c>
      <c r="AD27" s="57">
        <v>0.1654234478601567</v>
      </c>
      <c r="AE27" s="502">
        <v>2.8067011478608048E-2</v>
      </c>
      <c r="AF27" s="502">
        <v>2.8373258926545984E-2</v>
      </c>
      <c r="AG27" s="502">
        <v>2.3441162681669011E-2</v>
      </c>
      <c r="AH27" s="57">
        <v>2.6661774597933102E-2</v>
      </c>
      <c r="AI27" s="57">
        <v>0.11883193712977505</v>
      </c>
      <c r="AJ27" s="502">
        <v>9.5203257565446217E-2</v>
      </c>
      <c r="AK27" s="502">
        <v>0.18789849976558839</v>
      </c>
      <c r="AL27" s="502">
        <v>0.2784980264053355</v>
      </c>
      <c r="AM27" s="502">
        <v>0.1871923347398031</v>
      </c>
      <c r="AN27" s="502">
        <v>0.13601542505360723</v>
      </c>
      <c r="AO27" s="502">
        <v>0.29194455786942514</v>
      </c>
      <c r="AP27" s="502">
        <v>0.24724357042395018</v>
      </c>
      <c r="AQ27" s="502">
        <v>0.19231772605598657</v>
      </c>
      <c r="AR27" s="57">
        <v>0.24372167526175964</v>
      </c>
      <c r="AS27" s="502">
        <v>0.14023675574308486</v>
      </c>
      <c r="AT27" s="502">
        <v>4.8937207930674652E-2</v>
      </c>
      <c r="AU27" s="502">
        <v>2.6810829817158932E-2</v>
      </c>
      <c r="AV27" s="57">
        <v>7.1741549589650858E-2</v>
      </c>
      <c r="AW27" s="57">
        <v>0.15725652920561656</v>
      </c>
      <c r="AX27" s="502">
        <v>2.6433691756272401E-2</v>
      </c>
      <c r="AY27" s="502">
        <v>2.1550746336373123E-2</v>
      </c>
      <c r="AZ27" s="502">
        <v>2.9195968120018755E-2</v>
      </c>
      <c r="BA27" s="57">
        <v>2.5689093744267102E-2</v>
      </c>
      <c r="BB27" s="57">
        <v>0.11291878538713984</v>
      </c>
      <c r="BC27" s="502">
        <v>0.11366317317726056</v>
      </c>
      <c r="BD27" s="502">
        <v>0.1863806844819503</v>
      </c>
      <c r="BE27" s="502">
        <v>0.18928484070201188</v>
      </c>
      <c r="BF27" s="502">
        <v>0.13216721576787471</v>
      </c>
      <c r="BG27" s="502">
        <v>0.1559640097874882</v>
      </c>
      <c r="BH27" s="502">
        <v>0.30206773739848464</v>
      </c>
      <c r="BI27" s="502">
        <v>0.27382208157524612</v>
      </c>
      <c r="BJ27" s="502">
        <v>0.20077922961753097</v>
      </c>
      <c r="BK27" s="502">
        <v>0.25839193624003742</v>
      </c>
      <c r="BL27" s="502">
        <v>0.13244842944210033</v>
      </c>
      <c r="BM27" s="502">
        <v>3.1396034662674106E-2</v>
      </c>
      <c r="BN27" s="502">
        <v>2.5234411626816691E-2</v>
      </c>
      <c r="BO27" s="502">
        <v>6.2678706666048425E-2</v>
      </c>
      <c r="BP27" s="502">
        <v>0.15999467717245183</v>
      </c>
      <c r="BQ27" s="647">
        <v>2.7381479668352748E-3</v>
      </c>
      <c r="BR27" s="502">
        <v>2.5832539358468309E-2</v>
      </c>
      <c r="BS27" s="647">
        <v>-6.0115239780409238E-4</v>
      </c>
      <c r="BT27" s="502">
        <v>2.2083843745746564E-2</v>
      </c>
      <c r="BU27" s="647">
        <v>5.3309740937344113E-4</v>
      </c>
      <c r="BV27" s="502">
        <v>3.2934833567744959E-2</v>
      </c>
      <c r="BW27" s="647">
        <f t="shared" si="0"/>
        <v>3.7388654477262043E-3</v>
      </c>
      <c r="BX27" s="502">
        <v>2.6885357426771842E-2</v>
      </c>
      <c r="BY27" s="647">
        <f t="shared" si="1"/>
        <v>1.1962636825047397E-3</v>
      </c>
      <c r="BZ27" s="502">
        <v>0.11513732399808348</v>
      </c>
      <c r="CA27" s="647">
        <f t="shared" si="2"/>
        <v>2.218538610943635E-3</v>
      </c>
      <c r="CB27" s="502">
        <v>0.12224944421759448</v>
      </c>
      <c r="CC27" s="647">
        <f t="shared" si="3"/>
        <v>8.5862710403339232E-3</v>
      </c>
      <c r="CD27" s="502">
        <v>0.18791608063759965</v>
      </c>
      <c r="CE27" s="647">
        <f t="shared" si="4"/>
        <v>1.5353961556493489E-3</v>
      </c>
      <c r="CF27" s="502">
        <v>0.27549793566535091</v>
      </c>
      <c r="CG27" s="647">
        <f t="shared" si="5"/>
        <v>8.6213094963339038E-2</v>
      </c>
      <c r="CH27" s="502">
        <v>0.19530055647281844</v>
      </c>
      <c r="CI27" s="647">
        <f t="shared" si="6"/>
        <v>6.3133340704943725E-2</v>
      </c>
      <c r="CJ27" s="502">
        <v>0.13534285108760571</v>
      </c>
      <c r="CK27" s="647">
        <f t="shared" si="7"/>
        <v>-2.0621158699882486E-2</v>
      </c>
      <c r="CL27" s="502">
        <v>0.2605201669615716</v>
      </c>
      <c r="CM27" s="647">
        <f t="shared" si="8"/>
        <v>-4.1547570436913039E-2</v>
      </c>
      <c r="CN27" s="502">
        <v>0.22078435804701627</v>
      </c>
      <c r="CO27" s="647">
        <f t="shared" si="9"/>
        <v>-5.3037723528229858E-2</v>
      </c>
      <c r="CP27" s="502">
        <v>0.17613198130756319</v>
      </c>
      <c r="CQ27" s="647">
        <f t="shared" si="10"/>
        <v>-2.4647248309967784E-2</v>
      </c>
      <c r="CR27" s="502">
        <v>0.21909087357399593</v>
      </c>
      <c r="CS27" s="647">
        <f t="shared" si="11"/>
        <v>-3.9301062666041497E-2</v>
      </c>
      <c r="CT27" s="502">
        <v>0.14114510079699952</v>
      </c>
      <c r="CU27" s="647">
        <f t="shared" si="12"/>
        <v>8.6966713548991825E-3</v>
      </c>
      <c r="CV27" s="502">
        <v>3.9358468309060389E-2</v>
      </c>
      <c r="CW27" s="647">
        <f t="shared" si="13"/>
        <v>7.9624336463862827E-3</v>
      </c>
      <c r="CX27" s="502">
        <v>2.4044772620721987E-2</v>
      </c>
      <c r="CY27" s="647">
        <f t="shared" si="14"/>
        <v>-1.1896390060947039E-3</v>
      </c>
      <c r="CZ27" s="502">
        <v>6.7866029891346352E-2</v>
      </c>
      <c r="DA27" s="647">
        <f t="shared" si="15"/>
        <v>5.1873232252979268E-3</v>
      </c>
      <c r="DB27" s="502">
        <v>0.14306070354570249</v>
      </c>
      <c r="DC27" s="647">
        <f t="shared" si="16"/>
        <v>-1.6933973626749338E-2</v>
      </c>
    </row>
    <row r="28" spans="1:107" x14ac:dyDescent="0.25">
      <c r="A28" s="9" t="s">
        <v>23</v>
      </c>
      <c r="B28" s="502">
        <v>0.16194349315068493</v>
      </c>
      <c r="C28" s="502">
        <v>0.38899529569892471</v>
      </c>
      <c r="D28" s="502">
        <v>0.29291294642857141</v>
      </c>
      <c r="E28" s="502">
        <v>0.23321572580645161</v>
      </c>
      <c r="F28" s="57">
        <v>0.30544560185185188</v>
      </c>
      <c r="G28" s="502">
        <v>0.16659722222222223</v>
      </c>
      <c r="H28" s="502">
        <v>5.4351478494623656E-2</v>
      </c>
      <c r="I28" s="502">
        <v>1.2170138888888888E-2</v>
      </c>
      <c r="J28" s="57">
        <v>7.7449633699633702E-2</v>
      </c>
      <c r="K28" s="57">
        <v>0.19081779465930018</v>
      </c>
      <c r="L28" s="502">
        <v>0</v>
      </c>
      <c r="M28" s="502">
        <v>0</v>
      </c>
      <c r="N28" s="502">
        <v>3.7673611111111111E-3</v>
      </c>
      <c r="O28" s="502">
        <v>1.2284873188405797E-3</v>
      </c>
      <c r="P28" s="502">
        <v>0.12692689255189255</v>
      </c>
      <c r="Q28" s="502">
        <v>0.11149193548387097</v>
      </c>
      <c r="R28" s="502">
        <v>0.24256076388888889</v>
      </c>
      <c r="S28" s="502">
        <v>0.36993447580645161</v>
      </c>
      <c r="T28" s="502">
        <v>0.24131567028985512</v>
      </c>
      <c r="U28" s="502">
        <v>0.15575913242009132</v>
      </c>
      <c r="V28" s="502">
        <v>0.40693884408602149</v>
      </c>
      <c r="W28" s="502">
        <v>0.35512751436781609</v>
      </c>
      <c r="X28" s="502">
        <v>0.23726478494623657</v>
      </c>
      <c r="Y28" s="57">
        <v>0.33262648809523809</v>
      </c>
      <c r="Z28" s="502">
        <v>0.18210069444444443</v>
      </c>
      <c r="AA28" s="502">
        <v>4.4363239247311829E-2</v>
      </c>
      <c r="AB28" s="502">
        <v>1.9565972222222221E-2</v>
      </c>
      <c r="AC28" s="57">
        <v>8.1596268315018317E-2</v>
      </c>
      <c r="AD28" s="57">
        <v>0.2071113782051282</v>
      </c>
      <c r="AE28" s="502">
        <v>0</v>
      </c>
      <c r="AF28" s="502">
        <v>0</v>
      </c>
      <c r="AG28" s="502">
        <v>7.161458333333333E-3</v>
      </c>
      <c r="AH28" s="57">
        <v>2.335258152173913E-3</v>
      </c>
      <c r="AI28" s="57">
        <v>0.13835443278588808</v>
      </c>
      <c r="AJ28" s="502">
        <v>0.12184979838709678</v>
      </c>
      <c r="AK28" s="502">
        <v>0.25001736111111111</v>
      </c>
      <c r="AL28" s="502">
        <v>0.40535954301075267</v>
      </c>
      <c r="AM28" s="502">
        <v>0.25917402626811592</v>
      </c>
      <c r="AN28" s="502">
        <v>0.16872438524590164</v>
      </c>
      <c r="AO28" s="502">
        <v>0.40118447580645161</v>
      </c>
      <c r="AP28" s="502">
        <v>0.35153459821428573</v>
      </c>
      <c r="AQ28" s="502">
        <v>0.25540994623655916</v>
      </c>
      <c r="AR28" s="57">
        <v>0.33552662037037034</v>
      </c>
      <c r="AS28" s="502">
        <v>0.18591145833333333</v>
      </c>
      <c r="AT28" s="502">
        <v>7.4865591397849457E-2</v>
      </c>
      <c r="AU28" s="502">
        <v>1.6206597222222223E-2</v>
      </c>
      <c r="AV28" s="57">
        <v>9.2135989010989003E-2</v>
      </c>
      <c r="AW28" s="57">
        <v>0.21315895488029465</v>
      </c>
      <c r="AX28" s="502">
        <v>0</v>
      </c>
      <c r="AY28" s="502">
        <v>0</v>
      </c>
      <c r="AZ28" s="502">
        <v>2.0642361111111111E-2</v>
      </c>
      <c r="BA28" s="57">
        <v>6.7312047101449274E-3</v>
      </c>
      <c r="BB28" s="57">
        <v>0.14359355921855918</v>
      </c>
      <c r="BC28" s="502">
        <v>9.557291666666666E-2</v>
      </c>
      <c r="BD28" s="502">
        <v>0.23589409722222221</v>
      </c>
      <c r="BE28" s="502">
        <v>0.22177026721014498</v>
      </c>
      <c r="BF28" s="502">
        <v>0.16329837328767124</v>
      </c>
      <c r="BG28" s="502">
        <v>0.21140696347031965</v>
      </c>
      <c r="BH28" s="502">
        <v>0.37920026881720431</v>
      </c>
      <c r="BI28" s="502">
        <v>0.34542410714285715</v>
      </c>
      <c r="BJ28" s="502">
        <v>0.2290154569892473</v>
      </c>
      <c r="BK28" s="502">
        <v>0.31696180555555553</v>
      </c>
      <c r="BL28" s="502">
        <v>0.14476562500000001</v>
      </c>
      <c r="BM28" s="502">
        <v>4.3111559139784948E-2</v>
      </c>
      <c r="BN28" s="502">
        <v>6.4322916666666669E-3</v>
      </c>
      <c r="BO28" s="502">
        <v>6.4531822344322337E-2</v>
      </c>
      <c r="BP28" s="502">
        <v>0.19004949355432776</v>
      </c>
      <c r="BQ28" s="647">
        <v>-2.310946132596689E-2</v>
      </c>
      <c r="BR28" s="502">
        <v>0</v>
      </c>
      <c r="BS28" s="647">
        <v>0</v>
      </c>
      <c r="BT28" s="502">
        <v>0</v>
      </c>
      <c r="BU28" s="647">
        <v>0</v>
      </c>
      <c r="BV28" s="502">
        <v>2.3220486111111112E-2</v>
      </c>
      <c r="BW28" s="647">
        <f t="shared" si="0"/>
        <v>2.5781250000000006E-3</v>
      </c>
      <c r="BX28" s="502">
        <v>7.571897644927536E-3</v>
      </c>
      <c r="BY28" s="647">
        <f t="shared" si="1"/>
        <v>8.4069293478260861E-4</v>
      </c>
      <c r="BZ28" s="502">
        <v>0.12855521214896215</v>
      </c>
      <c r="CA28" s="647">
        <f t="shared" si="2"/>
        <v>-1.503834706959703E-2</v>
      </c>
      <c r="CB28" s="502">
        <v>0.12588205645161291</v>
      </c>
      <c r="CC28" s="647">
        <f t="shared" si="3"/>
        <v>3.0309139784946246E-2</v>
      </c>
      <c r="CD28" s="502">
        <v>0.23364583333333333</v>
      </c>
      <c r="CE28" s="647">
        <f t="shared" si="4"/>
        <v>-2.2482638888888795E-3</v>
      </c>
      <c r="CF28" s="502">
        <v>0.40766969086021504</v>
      </c>
      <c r="CG28" s="647">
        <f t="shared" si="5"/>
        <v>0.18589942365007006</v>
      </c>
      <c r="CH28" s="502">
        <v>0.25597259963768115</v>
      </c>
      <c r="CI28" s="647">
        <f t="shared" si="6"/>
        <v>9.2674226350009908E-2</v>
      </c>
      <c r="CJ28" s="502">
        <v>0.16067137557077626</v>
      </c>
      <c r="CK28" s="647">
        <f t="shared" si="7"/>
        <v>-5.0735587899543383E-2</v>
      </c>
      <c r="CL28" s="502">
        <v>0.3891465053763441</v>
      </c>
      <c r="CM28" s="647">
        <f t="shared" si="8"/>
        <v>9.9462365591397872E-3</v>
      </c>
      <c r="CN28" s="502">
        <v>0.32418154761904761</v>
      </c>
      <c r="CO28" s="647">
        <f t="shared" si="9"/>
        <v>-2.1242559523809545E-2</v>
      </c>
      <c r="CP28" s="502">
        <v>0.2426747311827957</v>
      </c>
      <c r="CQ28" s="647">
        <f t="shared" si="10"/>
        <v>1.3659274193548399E-2</v>
      </c>
      <c r="CR28" s="502">
        <v>0.31848379629629636</v>
      </c>
      <c r="CS28" s="647">
        <f t="shared" si="11"/>
        <v>1.5219907407408306E-3</v>
      </c>
      <c r="CT28" s="502">
        <v>0.17493055555555556</v>
      </c>
      <c r="CU28" s="647">
        <f t="shared" si="12"/>
        <v>3.0164930555555552E-2</v>
      </c>
      <c r="CV28" s="502">
        <v>4.4002016129032255E-2</v>
      </c>
      <c r="CW28" s="647">
        <f t="shared" si="13"/>
        <v>8.9045698924730687E-4</v>
      </c>
      <c r="CX28" s="502">
        <v>2.7777777777777779E-3</v>
      </c>
      <c r="CY28" s="647">
        <f t="shared" si="14"/>
        <v>-3.654513888888889E-3</v>
      </c>
      <c r="CZ28" s="502">
        <v>7.357486263736264E-2</v>
      </c>
      <c r="DA28" s="647">
        <f t="shared" si="15"/>
        <v>9.0430402930403025E-3</v>
      </c>
      <c r="DB28" s="502">
        <v>0.19535278545119711</v>
      </c>
      <c r="DC28" s="647">
        <f t="shared" si="16"/>
        <v>5.3032918968693443E-3</v>
      </c>
    </row>
    <row r="29" spans="1:107" x14ac:dyDescent="0.25">
      <c r="A29" s="9" t="s">
        <v>21</v>
      </c>
      <c r="B29" s="502">
        <v>0.34853672736119984</v>
      </c>
      <c r="C29" s="502">
        <v>0.65762765620044394</v>
      </c>
      <c r="D29" s="502">
        <v>0.55142353087762219</v>
      </c>
      <c r="E29" s="502">
        <v>0.46350505918582408</v>
      </c>
      <c r="F29" s="57">
        <v>0.55772192268386367</v>
      </c>
      <c r="G29" s="502">
        <v>0.39084073369277939</v>
      </c>
      <c r="H29" s="502">
        <v>0.22818641744165821</v>
      </c>
      <c r="I29" s="502">
        <v>0.17572682101702083</v>
      </c>
      <c r="J29" s="57">
        <v>0.26451434705478472</v>
      </c>
      <c r="K29" s="57">
        <v>0.41030816919079083</v>
      </c>
      <c r="L29" s="502">
        <v>0.15647412090891419</v>
      </c>
      <c r="M29" s="502">
        <v>0.11785882364977543</v>
      </c>
      <c r="N29" s="502">
        <v>0.11969552806850618</v>
      </c>
      <c r="O29" s="502">
        <v>0.13146942525407135</v>
      </c>
      <c r="P29" s="502">
        <v>0.31634053387145677</v>
      </c>
      <c r="Q29" s="502">
        <v>0.18119839783923145</v>
      </c>
      <c r="R29" s="502">
        <v>0.4029257849666984</v>
      </c>
      <c r="S29" s="502">
        <v>0.56404550709513723</v>
      </c>
      <c r="T29" s="502">
        <v>0.38250363697789547</v>
      </c>
      <c r="U29" s="502">
        <v>0.33301726122979203</v>
      </c>
      <c r="V29" s="502">
        <v>0.61645590988612997</v>
      </c>
      <c r="W29" s="502">
        <v>0.52855244594638928</v>
      </c>
      <c r="X29" s="502">
        <v>0.41623313178437332</v>
      </c>
      <c r="Y29" s="57">
        <v>0.52023495850803192</v>
      </c>
      <c r="Z29" s="502">
        <v>0.36450999048525212</v>
      </c>
      <c r="AA29" s="502">
        <v>0.14569585545767982</v>
      </c>
      <c r="AB29" s="502">
        <v>0.1594645311343694</v>
      </c>
      <c r="AC29" s="57">
        <v>0.22237150733820571</v>
      </c>
      <c r="AD29" s="57">
        <v>0.37130323292311873</v>
      </c>
      <c r="AE29" s="502">
        <v>0.15675547098001902</v>
      </c>
      <c r="AF29" s="502">
        <v>0.14265599582578803</v>
      </c>
      <c r="AG29" s="502">
        <v>0.11613014060682947</v>
      </c>
      <c r="AH29" s="57">
        <v>0.13875717053461853</v>
      </c>
      <c r="AI29" s="57">
        <v>0.29322207328902378</v>
      </c>
      <c r="AJ29" s="502">
        <v>0.20072409277390707</v>
      </c>
      <c r="AK29" s="502">
        <v>0.4291362723332276</v>
      </c>
      <c r="AL29" s="502">
        <v>0.59284424460063634</v>
      </c>
      <c r="AM29" s="502">
        <v>0.40733376770225732</v>
      </c>
      <c r="AN29" s="502">
        <v>0.32190588718524643</v>
      </c>
      <c r="AO29" s="502">
        <v>0.61549036759665654</v>
      </c>
      <c r="AP29" s="502">
        <v>0.55122530696388927</v>
      </c>
      <c r="AQ29" s="502">
        <v>0.44586824631942951</v>
      </c>
      <c r="AR29" s="57">
        <v>0.53707139584875074</v>
      </c>
      <c r="AS29" s="502">
        <v>0.37215086161327837</v>
      </c>
      <c r="AT29" s="502">
        <v>0.15831568501069129</v>
      </c>
      <c r="AU29" s="502">
        <v>0.11951844803890474</v>
      </c>
      <c r="AV29" s="57">
        <v>0.21602050027359254</v>
      </c>
      <c r="AW29" s="57">
        <v>0.37565906713416847</v>
      </c>
      <c r="AX29" s="502">
        <v>0.13970821439898509</v>
      </c>
      <c r="AY29" s="502">
        <v>0.10503181813531404</v>
      </c>
      <c r="AZ29" s="502">
        <v>9.3104450787609677E-2</v>
      </c>
      <c r="BA29" s="57">
        <v>0.11282689708903873</v>
      </c>
      <c r="BB29" s="57">
        <v>0.28708558858416139</v>
      </c>
      <c r="BC29" s="502">
        <v>0.19677496086676283</v>
      </c>
      <c r="BD29" s="502">
        <v>0.38023839729358283</v>
      </c>
      <c r="BE29" s="502">
        <v>0.3617504550531585</v>
      </c>
      <c r="BF29" s="502">
        <v>0.30590522615990856</v>
      </c>
      <c r="BG29" s="502">
        <v>0.37257145836320271</v>
      </c>
      <c r="BH29" s="502">
        <v>0.55558070654676039</v>
      </c>
      <c r="BI29" s="502">
        <v>0.53643213945901858</v>
      </c>
      <c r="BJ29" s="502">
        <v>0.41154865310047778</v>
      </c>
      <c r="BK29" s="502">
        <v>0.50001233393241007</v>
      </c>
      <c r="BL29" s="502">
        <v>0.31741595306057724</v>
      </c>
      <c r="BM29" s="502">
        <v>8.725305136940753E-2</v>
      </c>
      <c r="BN29" s="502">
        <v>0.10809678612961202</v>
      </c>
      <c r="BO29" s="502">
        <v>0.17000249195777264</v>
      </c>
      <c r="BP29" s="502">
        <v>0.33409578354737135</v>
      </c>
      <c r="BQ29" s="647">
        <v>-4.1563283586797117E-2</v>
      </c>
      <c r="BR29" s="502">
        <v>0.12188980285033199</v>
      </c>
      <c r="BS29" s="647">
        <v>-1.7818411548653101E-2</v>
      </c>
      <c r="BT29" s="502">
        <v>8.9168789580839555E-2</v>
      </c>
      <c r="BU29" s="647">
        <v>-1.5863028554474481E-2</v>
      </c>
      <c r="BV29" s="502">
        <v>9.3407072629241986E-2</v>
      </c>
      <c r="BW29" s="647">
        <f t="shared" si="0"/>
        <v>3.0262184163230843E-4</v>
      </c>
      <c r="BX29" s="502">
        <v>0.10157639722003889</v>
      </c>
      <c r="BY29" s="647">
        <f t="shared" si="1"/>
        <v>-1.1250499868999841E-2</v>
      </c>
      <c r="BZ29" s="502">
        <v>0.25573760207442414</v>
      </c>
      <c r="CA29" s="647">
        <f t="shared" si="2"/>
        <v>-3.1347986509737247E-2</v>
      </c>
      <c r="CB29" s="502">
        <v>0.15903568541992777</v>
      </c>
      <c r="CC29" s="647">
        <f t="shared" si="3"/>
        <v>-3.7739275446835058E-2</v>
      </c>
      <c r="CD29" s="502">
        <v>0.36892641928322234</v>
      </c>
      <c r="CE29" s="647">
        <f t="shared" si="4"/>
        <v>-1.1311978010360491E-2</v>
      </c>
      <c r="CF29" s="502">
        <v>0.53150609250790337</v>
      </c>
      <c r="CG29" s="647">
        <f t="shared" si="5"/>
        <v>0.16975563745474487</v>
      </c>
      <c r="CH29" s="502">
        <v>0.35298464885064601</v>
      </c>
      <c r="CI29" s="647">
        <f t="shared" si="6"/>
        <v>4.7079422690737449E-2</v>
      </c>
      <c r="CJ29" s="502">
        <v>0.28024918646733488</v>
      </c>
      <c r="CK29" s="647">
        <f t="shared" si="7"/>
        <v>-9.2322271895867836E-2</v>
      </c>
      <c r="CL29" s="502">
        <v>0.51480540805991226</v>
      </c>
      <c r="CM29" s="647">
        <f t="shared" si="8"/>
        <v>-4.0775298486848133E-2</v>
      </c>
      <c r="CN29" s="502">
        <v>0.46828983734311991</v>
      </c>
      <c r="CO29" s="647">
        <f t="shared" si="9"/>
        <v>-6.8142302115898667E-2</v>
      </c>
      <c r="CP29" s="502">
        <v>0.40335369284756967</v>
      </c>
      <c r="CQ29" s="647">
        <f t="shared" si="10"/>
        <v>-8.1949602529081123E-3</v>
      </c>
      <c r="CR29" s="502">
        <v>0.46194497304154764</v>
      </c>
      <c r="CS29" s="647">
        <f t="shared" si="11"/>
        <v>-3.8067360890862434E-2</v>
      </c>
      <c r="CT29" s="502">
        <v>0.34027117031398668</v>
      </c>
      <c r="CU29" s="647">
        <f t="shared" si="12"/>
        <v>2.2855217253409443E-2</v>
      </c>
      <c r="CV29" s="502">
        <v>0.10288076895532161</v>
      </c>
      <c r="CW29" s="647">
        <f t="shared" si="13"/>
        <v>1.562771758591408E-2</v>
      </c>
      <c r="CX29" s="502">
        <v>0.13113833386193044</v>
      </c>
      <c r="CY29" s="647">
        <f t="shared" si="14"/>
        <v>2.3041547732318424E-2</v>
      </c>
      <c r="CZ29" s="502">
        <v>0.19045702157024708</v>
      </c>
      <c r="DA29" s="647">
        <f t="shared" si="15"/>
        <v>2.0454529612474431E-2</v>
      </c>
      <c r="DB29" s="502">
        <v>0.32545103058912578</v>
      </c>
      <c r="DC29" s="647">
        <f t="shared" si="16"/>
        <v>-8.6447529582455718E-3</v>
      </c>
    </row>
    <row r="30" spans="1:107" x14ac:dyDescent="0.25">
      <c r="A30" s="9" t="s">
        <v>22</v>
      </c>
      <c r="B30" s="502">
        <v>0.27226527066709716</v>
      </c>
      <c r="C30" s="502">
        <v>0.68086781796459217</v>
      </c>
      <c r="D30" s="502">
        <v>0.52985209235209241</v>
      </c>
      <c r="E30" s="502">
        <v>0.43309438470728795</v>
      </c>
      <c r="F30" s="57">
        <v>0.54854096520763185</v>
      </c>
      <c r="G30" s="502">
        <v>0.29049756827534606</v>
      </c>
      <c r="H30" s="502">
        <v>7.518735744542196E-2</v>
      </c>
      <c r="I30" s="502">
        <v>1.5245043022820801E-2</v>
      </c>
      <c r="J30" s="57">
        <v>0.12640754307420973</v>
      </c>
      <c r="K30" s="57">
        <v>0.3363081397151379</v>
      </c>
      <c r="L30" s="502">
        <v>1.2671518047862134E-2</v>
      </c>
      <c r="M30" s="502">
        <v>8.7523985373447744E-3</v>
      </c>
      <c r="N30" s="502">
        <v>3.9917695473251032E-2</v>
      </c>
      <c r="O30" s="502">
        <v>2.0235568242814618E-2</v>
      </c>
      <c r="P30" s="502">
        <v>0.22979284090395202</v>
      </c>
      <c r="Q30" s="502">
        <v>0.16491075630860577</v>
      </c>
      <c r="R30" s="502">
        <v>0.39749345304900863</v>
      </c>
      <c r="S30" s="502">
        <v>0.6362912276890772</v>
      </c>
      <c r="T30" s="502">
        <v>0.39958766408041768</v>
      </c>
      <c r="U30" s="502">
        <v>0.27259044017034884</v>
      </c>
      <c r="V30" s="502">
        <v>0.70064443720357694</v>
      </c>
      <c r="W30" s="502">
        <v>0.61452649096327261</v>
      </c>
      <c r="X30" s="502">
        <v>0.43445204735527315</v>
      </c>
      <c r="Y30" s="57">
        <v>0.58251933251933252</v>
      </c>
      <c r="Z30" s="502">
        <v>0.29928918817807709</v>
      </c>
      <c r="AA30" s="502">
        <v>5.9375113138554002E-2</v>
      </c>
      <c r="AB30" s="502">
        <v>1.3701833146277591E-2</v>
      </c>
      <c r="AC30" s="57">
        <v>0.12341054007720677</v>
      </c>
      <c r="AD30" s="57">
        <v>0.35296493629826969</v>
      </c>
      <c r="AE30" s="502">
        <v>1.0073856848050396E-2</v>
      </c>
      <c r="AF30" s="502">
        <v>1.0906556605481336E-2</v>
      </c>
      <c r="AG30" s="502">
        <v>3.554059109614665E-2</v>
      </c>
      <c r="AH30" s="57">
        <v>1.865881032547699E-2</v>
      </c>
      <c r="AI30" s="57">
        <v>0.24071616407382831</v>
      </c>
      <c r="AJ30" s="502">
        <v>0.19975743094022663</v>
      </c>
      <c r="AK30" s="502">
        <v>0.42545828656939766</v>
      </c>
      <c r="AL30" s="502">
        <v>0.67385322761666844</v>
      </c>
      <c r="AM30" s="502">
        <v>0.43310520665593127</v>
      </c>
      <c r="AN30" s="502">
        <v>0.28907625128025854</v>
      </c>
      <c r="AO30" s="502">
        <v>0.66683863726874482</v>
      </c>
      <c r="AP30" s="502">
        <v>0.63686968895302232</v>
      </c>
      <c r="AQ30" s="502">
        <v>0.45526954129104669</v>
      </c>
      <c r="AR30" s="57">
        <v>0.58464116473375727</v>
      </c>
      <c r="AS30" s="502">
        <v>0.33342686120463899</v>
      </c>
      <c r="AT30" s="502">
        <v>8.9832011875022627E-2</v>
      </c>
      <c r="AU30" s="502">
        <v>1.5899738121960345E-2</v>
      </c>
      <c r="AV30" s="57">
        <v>0.14576472909806246</v>
      </c>
      <c r="AW30" s="57">
        <v>0.36399058107161236</v>
      </c>
      <c r="AX30" s="502">
        <v>1.3667137323051302E-2</v>
      </c>
      <c r="AY30" s="502">
        <v>9.417653234857536E-3</v>
      </c>
      <c r="AZ30" s="502">
        <v>3.3810325476992142E-2</v>
      </c>
      <c r="BA30" s="57">
        <v>1.8803676865271068E-2</v>
      </c>
      <c r="BB30" s="57">
        <v>0.24766385877496988</v>
      </c>
      <c r="BC30" s="502">
        <v>0.14513413706962094</v>
      </c>
      <c r="BD30" s="502">
        <v>0.40983913206135431</v>
      </c>
      <c r="BE30" s="502">
        <v>0.39975540428438977</v>
      </c>
      <c r="BF30" s="502">
        <v>0.28599926202665926</v>
      </c>
      <c r="BG30" s="502">
        <v>0.36099887766554434</v>
      </c>
      <c r="BH30" s="502">
        <v>0.69498750950363852</v>
      </c>
      <c r="BI30" s="502">
        <v>0.65456148789482116</v>
      </c>
      <c r="BJ30" s="502">
        <v>0.45255421599507623</v>
      </c>
      <c r="BK30" s="502">
        <v>0.59890572390572394</v>
      </c>
      <c r="BL30" s="502">
        <v>0.29975682753460525</v>
      </c>
      <c r="BM30" s="502">
        <v>7.9332754063936861E-2</v>
      </c>
      <c r="BN30" s="502">
        <v>1.2205387205387205E-2</v>
      </c>
      <c r="BO30" s="502">
        <v>0.12987012987012986</v>
      </c>
      <c r="BP30" s="502">
        <v>0.36309224845136445</v>
      </c>
      <c r="BQ30" s="647">
        <v>-8.9833262024791027E-4</v>
      </c>
      <c r="BR30" s="502">
        <v>1.2875167445059918E-2</v>
      </c>
      <c r="BS30" s="647">
        <v>-7.9196987799138446E-4</v>
      </c>
      <c r="BT30" s="502">
        <v>1.1834292748271243E-2</v>
      </c>
      <c r="BU30" s="647">
        <v>2.4166395134137073E-3</v>
      </c>
      <c r="BV30" s="502">
        <v>4.5968948746726523E-2</v>
      </c>
      <c r="BW30" s="647">
        <f t="shared" si="0"/>
        <v>1.2158623269734381E-2</v>
      </c>
      <c r="BX30" s="502">
        <v>2.3315888352120239E-2</v>
      </c>
      <c r="BY30" s="647">
        <f t="shared" si="1"/>
        <v>4.5122114868491707E-3</v>
      </c>
      <c r="BZ30" s="502">
        <v>0.2485888596999708</v>
      </c>
      <c r="CA30" s="647">
        <f t="shared" si="2"/>
        <v>9.2500092500091835E-4</v>
      </c>
      <c r="CB30" s="502">
        <v>0.20523333695376705</v>
      </c>
      <c r="CC30" s="647">
        <f t="shared" si="3"/>
        <v>6.0099199884146109E-2</v>
      </c>
      <c r="CD30" s="502">
        <v>0.41175645342312012</v>
      </c>
      <c r="CE30" s="647">
        <f t="shared" si="4"/>
        <v>1.9173213617658114E-3</v>
      </c>
      <c r="CF30" s="502">
        <v>0.71322544440824009</v>
      </c>
      <c r="CG30" s="647">
        <f t="shared" si="5"/>
        <v>0.31347004012385032</v>
      </c>
      <c r="CH30" s="502">
        <v>0.44374908505343286</v>
      </c>
      <c r="CI30" s="647">
        <f t="shared" si="6"/>
        <v>0.15774982302677359</v>
      </c>
      <c r="CJ30" s="502">
        <v>0.29777993020002153</v>
      </c>
      <c r="CK30" s="647">
        <f t="shared" si="7"/>
        <v>-6.3218947465522812E-2</v>
      </c>
      <c r="CL30" s="502">
        <v>0.67249556496868323</v>
      </c>
      <c r="CM30" s="647">
        <f t="shared" si="8"/>
        <v>-2.2491944534955288E-2</v>
      </c>
      <c r="CN30" s="502">
        <v>0.5805575597242264</v>
      </c>
      <c r="CO30" s="647">
        <f t="shared" si="9"/>
        <v>-7.4003928170594757E-2</v>
      </c>
      <c r="CP30" s="502">
        <v>0.44051627384960718</v>
      </c>
      <c r="CQ30" s="647">
        <f t="shared" si="10"/>
        <v>-1.2037942145469049E-2</v>
      </c>
      <c r="CR30" s="502">
        <v>0.56398865195161496</v>
      </c>
      <c r="CS30" s="647">
        <f t="shared" si="11"/>
        <v>-3.491707195410898E-2</v>
      </c>
      <c r="CT30" s="502">
        <v>0.31420688365132809</v>
      </c>
      <c r="CU30" s="647">
        <f t="shared" si="12"/>
        <v>1.4450056116722843E-2</v>
      </c>
      <c r="CV30" s="502">
        <v>8.3722529959089104E-2</v>
      </c>
      <c r="CW30" s="647">
        <f t="shared" si="13"/>
        <v>4.3897758951522425E-3</v>
      </c>
      <c r="CX30" s="502">
        <v>1.7466329966329967E-2</v>
      </c>
      <c r="CY30" s="647">
        <f t="shared" si="14"/>
        <v>5.2609427609427613E-3</v>
      </c>
      <c r="CZ30" s="502">
        <v>0.1378636795303462</v>
      </c>
      <c r="DA30" s="647">
        <f t="shared" si="15"/>
        <v>7.9935496602163425E-3</v>
      </c>
      <c r="DB30" s="502">
        <v>0.34974902493318705</v>
      </c>
      <c r="DC30" s="647">
        <f t="shared" si="16"/>
        <v>-1.3343223518177405E-2</v>
      </c>
    </row>
    <row r="31" spans="1:107" x14ac:dyDescent="0.25">
      <c r="A31" s="9" t="s">
        <v>61</v>
      </c>
      <c r="B31" s="502">
        <v>0.14003673312536732</v>
      </c>
      <c r="C31" s="502">
        <v>0.35444479931864153</v>
      </c>
      <c r="D31" s="502">
        <v>0.28845473833097596</v>
      </c>
      <c r="E31" s="502">
        <v>0.24299079101458532</v>
      </c>
      <c r="F31" s="57">
        <v>0.29552484415108177</v>
      </c>
      <c r="G31" s="502">
        <v>0.20757700770077009</v>
      </c>
      <c r="H31" s="502">
        <v>8.2369849888214622E-2</v>
      </c>
      <c r="I31" s="502">
        <v>0</v>
      </c>
      <c r="J31" s="57">
        <v>9.6492039313821498E-2</v>
      </c>
      <c r="K31" s="57">
        <v>0.19545862735444816</v>
      </c>
      <c r="L31" s="502">
        <v>0</v>
      </c>
      <c r="M31" s="502">
        <v>0</v>
      </c>
      <c r="N31" s="502">
        <v>0</v>
      </c>
      <c r="O31" s="502">
        <v>0</v>
      </c>
      <c r="P31" s="502">
        <v>0.12958978590166709</v>
      </c>
      <c r="Q31" s="502">
        <v>1.9149898860853828E-2</v>
      </c>
      <c r="R31" s="502">
        <v>0.22273927392739273</v>
      </c>
      <c r="S31" s="502">
        <v>0.30934073246034283</v>
      </c>
      <c r="T31" s="502">
        <v>0.18331943248672694</v>
      </c>
      <c r="U31" s="502">
        <v>0.14313260093132602</v>
      </c>
      <c r="V31" s="502">
        <v>0.3728574470350261</v>
      </c>
      <c r="W31" s="502">
        <v>0.29140207124160694</v>
      </c>
      <c r="X31" s="502">
        <v>0.22611253060789949</v>
      </c>
      <c r="Y31" s="57">
        <v>0.29690911398832193</v>
      </c>
      <c r="Z31" s="502">
        <v>0.21546892189218922</v>
      </c>
      <c r="AA31" s="502">
        <v>3.7853987011604383E-2</v>
      </c>
      <c r="AB31" s="502">
        <v>7.535753575357536E-3</v>
      </c>
      <c r="AC31" s="57">
        <v>8.6413339136111406E-2</v>
      </c>
      <c r="AD31" s="57">
        <v>0.19166122656221665</v>
      </c>
      <c r="AE31" s="502">
        <v>0</v>
      </c>
      <c r="AF31" s="502">
        <v>2.8904503353561163E-3</v>
      </c>
      <c r="AG31" s="502">
        <v>1.5508800880088009E-2</v>
      </c>
      <c r="AH31" s="57">
        <v>6.0311737695508691E-3</v>
      </c>
      <c r="AI31" s="57">
        <v>0.12933288766832887</v>
      </c>
      <c r="AJ31" s="502">
        <v>6.1210475886298306E-2</v>
      </c>
      <c r="AK31" s="502">
        <v>0.22643701870187019</v>
      </c>
      <c r="AL31" s="502">
        <v>0.34079234536356856</v>
      </c>
      <c r="AM31" s="502">
        <v>0.20929563065002152</v>
      </c>
      <c r="AN31" s="502">
        <v>0.1494328121336724</v>
      </c>
      <c r="AO31" s="502">
        <v>0.35736053444054083</v>
      </c>
      <c r="AP31" s="502">
        <v>0.3162776991984913</v>
      </c>
      <c r="AQ31" s="502">
        <v>0.24001783242840413</v>
      </c>
      <c r="AR31" s="57">
        <v>0.30416116611661165</v>
      </c>
      <c r="AS31" s="502">
        <v>0.20365511551155116</v>
      </c>
      <c r="AT31" s="502">
        <v>5.9761258383902907E-2</v>
      </c>
      <c r="AU31" s="502">
        <v>4.6768426842684271E-2</v>
      </c>
      <c r="AV31" s="57">
        <v>0.10291544264316542</v>
      </c>
      <c r="AW31" s="57">
        <v>0.20298237696697846</v>
      </c>
      <c r="AX31" s="502">
        <v>3.1752368785265626E-2</v>
      </c>
      <c r="AY31" s="502">
        <v>1.7262855317789844E-2</v>
      </c>
      <c r="AZ31" s="502">
        <v>4.0506050605060503E-2</v>
      </c>
      <c r="BA31" s="57">
        <v>2.9724494188549291E-2</v>
      </c>
      <c r="BB31" s="57">
        <v>0.14459510511490709</v>
      </c>
      <c r="BC31" s="502">
        <v>7.4536889172788251E-2</v>
      </c>
      <c r="BD31" s="502">
        <v>0.21232810781078107</v>
      </c>
      <c r="BE31" s="502">
        <v>0.19359350337207634</v>
      </c>
      <c r="BF31" s="502">
        <v>0.15694538631945387</v>
      </c>
      <c r="BG31" s="502">
        <v>0.2013140286631403</v>
      </c>
      <c r="BH31" s="502">
        <v>0.3286077398062387</v>
      </c>
      <c r="BI31" s="502">
        <v>0.31847006129184346</v>
      </c>
      <c r="BJ31" s="502">
        <v>0.23920738848078357</v>
      </c>
      <c r="BK31" s="502">
        <v>0.29466034103410343</v>
      </c>
      <c r="BL31" s="502">
        <v>0.19392051705170518</v>
      </c>
      <c r="BM31" s="502">
        <v>3.5296231236026827E-2</v>
      </c>
      <c r="BN31" s="502">
        <v>4.386001100110011E-2</v>
      </c>
      <c r="BO31" s="502">
        <v>9.0413175932977916E-2</v>
      </c>
      <c r="BP31" s="502">
        <v>0.19197253979541601</v>
      </c>
      <c r="BQ31" s="647">
        <v>-1.1009837171562453E-2</v>
      </c>
      <c r="BR31" s="502">
        <v>3.3839029064196745E-2</v>
      </c>
      <c r="BS31" s="647">
        <v>2.0866602789311184E-3</v>
      </c>
      <c r="BT31" s="502">
        <v>2.0428776748642605E-2</v>
      </c>
      <c r="BU31" s="647">
        <v>3.1659214308527618E-3</v>
      </c>
      <c r="BV31" s="502">
        <v>4.1718921892189217E-2</v>
      </c>
      <c r="BW31" s="647">
        <f t="shared" si="0"/>
        <v>1.2128712871287139E-3</v>
      </c>
      <c r="BX31" s="502">
        <v>3.1889887358301047E-2</v>
      </c>
      <c r="BY31" s="647">
        <f t="shared" si="1"/>
        <v>2.1653931697517559E-3</v>
      </c>
      <c r="BZ31" s="502">
        <v>0.13802527230745051</v>
      </c>
      <c r="CA31" s="647">
        <f t="shared" si="2"/>
        <v>-6.5698328074565715E-3</v>
      </c>
      <c r="CB31" s="502">
        <v>7.2993186415415731E-2</v>
      </c>
      <c r="CC31" s="647">
        <f t="shared" si="3"/>
        <v>-1.5437027573725198E-3</v>
      </c>
      <c r="CD31" s="502">
        <v>0.22512926292629262</v>
      </c>
      <c r="CE31" s="647">
        <f t="shared" si="4"/>
        <v>1.2801155115511553E-2</v>
      </c>
      <c r="CF31" s="502">
        <v>0.32996646438837435</v>
      </c>
      <c r="CG31" s="647">
        <f t="shared" si="5"/>
        <v>0.13637296101629801</v>
      </c>
      <c r="CH31" s="502">
        <v>0.20919159850767685</v>
      </c>
      <c r="CI31" s="647">
        <f t="shared" si="6"/>
        <v>5.2246212188222979E-2</v>
      </c>
      <c r="CJ31" s="502">
        <v>0.15596308603463085</v>
      </c>
      <c r="CK31" s="647">
        <f t="shared" si="7"/>
        <v>-4.5350942628509444E-2</v>
      </c>
      <c r="CL31" s="502">
        <v>0.31678643670818696</v>
      </c>
      <c r="CM31" s="647">
        <f t="shared" si="8"/>
        <v>-1.1821303098051739E-2</v>
      </c>
      <c r="CN31" s="502">
        <v>0.28985737859500238</v>
      </c>
      <c r="CO31" s="647">
        <f t="shared" si="9"/>
        <v>-2.8612682696841085E-2</v>
      </c>
      <c r="CP31" s="502">
        <v>0.24952624294687534</v>
      </c>
      <c r="CQ31" s="647">
        <f t="shared" si="10"/>
        <v>1.0318854466091765E-2</v>
      </c>
      <c r="CR31" s="502">
        <v>0.28524110744407777</v>
      </c>
      <c r="CS31" s="647">
        <f t="shared" si="11"/>
        <v>-9.4192335900256663E-3</v>
      </c>
      <c r="CT31" s="502">
        <v>0.19114961496149616</v>
      </c>
      <c r="CU31" s="647">
        <f t="shared" si="12"/>
        <v>-2.7709020902090264E-3</v>
      </c>
      <c r="CV31" s="502">
        <v>4.1018577664218035E-2</v>
      </c>
      <c r="CW31" s="647">
        <f t="shared" si="13"/>
        <v>5.7223464281912079E-3</v>
      </c>
      <c r="CX31" s="502">
        <v>5.7447744774477449E-2</v>
      </c>
      <c r="CY31" s="647">
        <f t="shared" si="14"/>
        <v>1.3587733773377339E-2</v>
      </c>
      <c r="CZ31" s="502">
        <v>9.5928535161208431E-2</v>
      </c>
      <c r="DA31" s="647">
        <f t="shared" si="15"/>
        <v>5.5153592282305153E-3</v>
      </c>
      <c r="DB31" s="502">
        <v>0.19006185839578432</v>
      </c>
      <c r="DC31" s="647">
        <f t="shared" si="16"/>
        <v>-1.9106813996316863E-3</v>
      </c>
    </row>
    <row r="32" spans="1:107" x14ac:dyDescent="0.25">
      <c r="A32" s="9" t="s">
        <v>71</v>
      </c>
      <c r="B32" s="502">
        <v>0</v>
      </c>
      <c r="C32" s="502">
        <v>0</v>
      </c>
      <c r="D32" s="502">
        <v>0</v>
      </c>
      <c r="E32" s="502">
        <v>0</v>
      </c>
      <c r="F32" s="57">
        <v>0</v>
      </c>
      <c r="G32" s="502">
        <v>0</v>
      </c>
      <c r="H32" s="502">
        <v>0</v>
      </c>
      <c r="I32" s="502">
        <v>0</v>
      </c>
      <c r="J32" s="57">
        <v>0</v>
      </c>
      <c r="K32" s="57">
        <v>0</v>
      </c>
      <c r="L32" s="502">
        <v>0</v>
      </c>
      <c r="M32" s="502">
        <v>0</v>
      </c>
      <c r="N32" s="502">
        <v>0</v>
      </c>
      <c r="O32" s="502">
        <v>0</v>
      </c>
      <c r="P32" s="502">
        <v>0</v>
      </c>
      <c r="Q32" s="502">
        <v>0</v>
      </c>
      <c r="R32" s="502">
        <v>0</v>
      </c>
      <c r="S32" s="502">
        <v>0</v>
      </c>
      <c r="T32" s="502">
        <v>0</v>
      </c>
      <c r="U32" s="502">
        <v>0</v>
      </c>
      <c r="V32" s="502">
        <v>0</v>
      </c>
      <c r="W32" s="502">
        <v>0</v>
      </c>
      <c r="X32" s="502">
        <v>0</v>
      </c>
      <c r="Y32" s="57">
        <v>0</v>
      </c>
      <c r="Z32" s="502">
        <v>0</v>
      </c>
      <c r="AA32" s="502">
        <v>0</v>
      </c>
      <c r="AB32" s="502">
        <v>0</v>
      </c>
      <c r="AC32" s="57">
        <v>0</v>
      </c>
      <c r="AD32" s="57">
        <v>0</v>
      </c>
      <c r="AE32" s="502">
        <v>0</v>
      </c>
      <c r="AF32" s="502">
        <v>0</v>
      </c>
      <c r="AG32" s="502">
        <v>0</v>
      </c>
      <c r="AH32" s="57">
        <v>0</v>
      </c>
      <c r="AI32" s="57">
        <v>0</v>
      </c>
      <c r="AJ32" s="502">
        <v>0</v>
      </c>
      <c r="AK32" s="502">
        <v>0</v>
      </c>
      <c r="AL32" s="502">
        <v>0</v>
      </c>
      <c r="AM32" s="502">
        <v>0</v>
      </c>
      <c r="AN32" s="502">
        <v>0</v>
      </c>
      <c r="AO32" s="502">
        <v>0</v>
      </c>
      <c r="AP32" s="502">
        <v>0</v>
      </c>
      <c r="AQ32" s="502">
        <v>0</v>
      </c>
      <c r="AR32" s="57">
        <v>0</v>
      </c>
      <c r="AS32" s="502">
        <v>0</v>
      </c>
      <c r="AT32" s="502">
        <v>0</v>
      </c>
      <c r="AU32" s="502">
        <v>0</v>
      </c>
      <c r="AV32" s="57">
        <v>0</v>
      </c>
      <c r="AW32" s="57">
        <v>0</v>
      </c>
      <c r="AX32" s="502">
        <v>0</v>
      </c>
      <c r="AY32" s="502">
        <v>0</v>
      </c>
      <c r="AZ32" s="502">
        <v>0</v>
      </c>
      <c r="BA32" s="57">
        <v>0</v>
      </c>
      <c r="BB32" s="57">
        <v>0</v>
      </c>
      <c r="BC32" s="502">
        <v>0</v>
      </c>
      <c r="BD32" s="502">
        <v>0</v>
      </c>
      <c r="BE32" s="502">
        <v>0</v>
      </c>
      <c r="BF32" s="502">
        <v>0</v>
      </c>
      <c r="BG32" s="502">
        <v>0</v>
      </c>
      <c r="BH32" s="502">
        <v>0</v>
      </c>
      <c r="BI32" s="502">
        <v>0</v>
      </c>
      <c r="BJ32" s="502">
        <v>0</v>
      </c>
      <c r="BK32" s="502">
        <v>0</v>
      </c>
      <c r="BL32" s="502">
        <v>0</v>
      </c>
      <c r="BM32" s="502">
        <v>0</v>
      </c>
      <c r="BN32" s="502">
        <v>0</v>
      </c>
      <c r="BO32" s="502">
        <v>0</v>
      </c>
      <c r="BP32" s="502">
        <v>0</v>
      </c>
      <c r="BQ32" s="647">
        <v>0</v>
      </c>
      <c r="BR32" s="502">
        <v>0</v>
      </c>
      <c r="BS32" s="647">
        <v>0</v>
      </c>
      <c r="BT32" s="502">
        <v>0</v>
      </c>
      <c r="BU32" s="647">
        <v>0</v>
      </c>
      <c r="BV32" s="502">
        <v>0</v>
      </c>
      <c r="BW32" s="647">
        <f t="shared" si="0"/>
        <v>0</v>
      </c>
      <c r="BX32" s="502">
        <v>0</v>
      </c>
      <c r="BY32" s="647">
        <f t="shared" si="1"/>
        <v>0</v>
      </c>
      <c r="BZ32" s="502">
        <v>0</v>
      </c>
      <c r="CA32" s="647">
        <f t="shared" si="2"/>
        <v>0</v>
      </c>
      <c r="CB32" s="502">
        <v>0</v>
      </c>
      <c r="CC32" s="647">
        <f t="shared" si="3"/>
        <v>0</v>
      </c>
      <c r="CD32" s="502">
        <v>0</v>
      </c>
      <c r="CE32" s="647">
        <f t="shared" si="4"/>
        <v>0</v>
      </c>
      <c r="CF32" s="502">
        <v>0</v>
      </c>
      <c r="CG32" s="647">
        <f t="shared" si="5"/>
        <v>0</v>
      </c>
      <c r="CH32" s="502">
        <v>0</v>
      </c>
      <c r="CI32" s="647">
        <f t="shared" si="6"/>
        <v>0</v>
      </c>
      <c r="CJ32" s="502">
        <v>0</v>
      </c>
      <c r="CK32" s="647">
        <f t="shared" si="7"/>
        <v>0</v>
      </c>
      <c r="CL32" s="502">
        <v>0</v>
      </c>
      <c r="CM32" s="647">
        <f t="shared" si="8"/>
        <v>0</v>
      </c>
      <c r="CN32" s="502">
        <v>0</v>
      </c>
      <c r="CO32" s="647">
        <f t="shared" si="9"/>
        <v>0</v>
      </c>
      <c r="CP32" s="502">
        <v>0</v>
      </c>
      <c r="CQ32" s="647">
        <f t="shared" si="10"/>
        <v>0</v>
      </c>
      <c r="CR32" s="502">
        <v>0</v>
      </c>
      <c r="CS32" s="647">
        <f t="shared" si="11"/>
        <v>0</v>
      </c>
      <c r="CT32" s="502">
        <v>0</v>
      </c>
      <c r="CU32" s="647">
        <f t="shared" si="12"/>
        <v>0</v>
      </c>
      <c r="CV32" s="502">
        <v>0</v>
      </c>
      <c r="CW32" s="647">
        <f t="shared" si="13"/>
        <v>0</v>
      </c>
      <c r="CX32" s="502">
        <v>0</v>
      </c>
      <c r="CY32" s="647">
        <f t="shared" si="14"/>
        <v>0</v>
      </c>
      <c r="CZ32" s="502">
        <v>0</v>
      </c>
      <c r="DA32" s="647">
        <f t="shared" si="15"/>
        <v>0</v>
      </c>
      <c r="DB32" s="502">
        <v>0</v>
      </c>
      <c r="DC32" s="647">
        <f t="shared" si="16"/>
        <v>0</v>
      </c>
    </row>
    <row r="33" spans="1:107" x14ac:dyDescent="0.25">
      <c r="A33" s="9" t="s">
        <v>72</v>
      </c>
      <c r="B33" s="502">
        <v>0</v>
      </c>
      <c r="C33" s="502">
        <v>0</v>
      </c>
      <c r="D33" s="502">
        <v>0</v>
      </c>
      <c r="E33" s="502">
        <v>0</v>
      </c>
      <c r="F33" s="57">
        <v>0</v>
      </c>
      <c r="G33" s="502">
        <v>0</v>
      </c>
      <c r="H33" s="502">
        <v>0</v>
      </c>
      <c r="I33" s="502">
        <v>0</v>
      </c>
      <c r="J33" s="57">
        <v>0</v>
      </c>
      <c r="K33" s="57">
        <v>0</v>
      </c>
      <c r="L33" s="502">
        <v>0</v>
      </c>
      <c r="M33" s="502">
        <v>0</v>
      </c>
      <c r="N33" s="502">
        <v>0</v>
      </c>
      <c r="O33" s="502">
        <v>0</v>
      </c>
      <c r="P33" s="502">
        <v>0</v>
      </c>
      <c r="Q33" s="502">
        <v>0</v>
      </c>
      <c r="R33" s="502">
        <v>0</v>
      </c>
      <c r="S33" s="502">
        <v>0</v>
      </c>
      <c r="T33" s="502">
        <v>0</v>
      </c>
      <c r="U33" s="502">
        <v>0</v>
      </c>
      <c r="V33" s="502">
        <v>0</v>
      </c>
      <c r="W33" s="502">
        <v>0</v>
      </c>
      <c r="X33" s="502">
        <v>0</v>
      </c>
      <c r="Y33" s="57">
        <v>0</v>
      </c>
      <c r="Z33" s="502">
        <v>0</v>
      </c>
      <c r="AA33" s="502">
        <v>0</v>
      </c>
      <c r="AB33" s="502">
        <v>0</v>
      </c>
      <c r="AC33" s="57">
        <v>0</v>
      </c>
      <c r="AD33" s="57">
        <v>0</v>
      </c>
      <c r="AE33" s="502">
        <v>0</v>
      </c>
      <c r="AF33" s="502">
        <v>0</v>
      </c>
      <c r="AG33" s="502">
        <v>0</v>
      </c>
      <c r="AH33" s="57">
        <v>0</v>
      </c>
      <c r="AI33" s="57">
        <v>0</v>
      </c>
      <c r="AJ33" s="502">
        <v>0</v>
      </c>
      <c r="AK33" s="502">
        <v>0</v>
      </c>
      <c r="AL33" s="502">
        <v>0</v>
      </c>
      <c r="AM33" s="502">
        <v>0</v>
      </c>
      <c r="AN33" s="502">
        <v>0</v>
      </c>
      <c r="AO33" s="502">
        <v>0</v>
      </c>
      <c r="AP33" s="502">
        <v>0</v>
      </c>
      <c r="AQ33" s="502">
        <v>0</v>
      </c>
      <c r="AR33" s="57">
        <v>0</v>
      </c>
      <c r="AS33" s="502">
        <v>0</v>
      </c>
      <c r="AT33" s="502">
        <v>0</v>
      </c>
      <c r="AU33" s="502">
        <v>0</v>
      </c>
      <c r="AV33" s="57">
        <v>0</v>
      </c>
      <c r="AW33" s="57">
        <v>0</v>
      </c>
      <c r="AX33" s="502">
        <v>0</v>
      </c>
      <c r="AY33" s="502">
        <v>0</v>
      </c>
      <c r="AZ33" s="502">
        <v>0</v>
      </c>
      <c r="BA33" s="57">
        <v>0</v>
      </c>
      <c r="BB33" s="57">
        <v>0</v>
      </c>
      <c r="BC33" s="502">
        <v>0</v>
      </c>
      <c r="BD33" s="502">
        <v>0</v>
      </c>
      <c r="BE33" s="502">
        <v>0</v>
      </c>
      <c r="BF33" s="502">
        <v>0</v>
      </c>
      <c r="BG33" s="502">
        <v>0</v>
      </c>
      <c r="BH33" s="502">
        <v>0</v>
      </c>
      <c r="BI33" s="502">
        <v>0</v>
      </c>
      <c r="BJ33" s="502">
        <v>0</v>
      </c>
      <c r="BK33" s="502">
        <v>0</v>
      </c>
      <c r="BL33" s="502">
        <v>0</v>
      </c>
      <c r="BM33" s="502">
        <v>0</v>
      </c>
      <c r="BN33" s="502">
        <v>0</v>
      </c>
      <c r="BO33" s="502">
        <v>0</v>
      </c>
      <c r="BP33" s="502">
        <v>0</v>
      </c>
      <c r="BQ33" s="647">
        <v>0</v>
      </c>
      <c r="BR33" s="502">
        <v>0</v>
      </c>
      <c r="BS33" s="647">
        <v>0</v>
      </c>
      <c r="BT33" s="502">
        <v>0</v>
      </c>
      <c r="BU33" s="647">
        <v>0</v>
      </c>
      <c r="BV33" s="502">
        <v>0</v>
      </c>
      <c r="BW33" s="647">
        <f t="shared" si="0"/>
        <v>0</v>
      </c>
      <c r="BX33" s="502">
        <v>0</v>
      </c>
      <c r="BY33" s="647">
        <f t="shared" si="1"/>
        <v>0</v>
      </c>
      <c r="BZ33" s="502">
        <v>0</v>
      </c>
      <c r="CA33" s="647">
        <f t="shared" si="2"/>
        <v>0</v>
      </c>
      <c r="CB33" s="502">
        <v>0</v>
      </c>
      <c r="CC33" s="647">
        <f t="shared" si="3"/>
        <v>0</v>
      </c>
      <c r="CD33" s="502">
        <v>0</v>
      </c>
      <c r="CE33" s="647">
        <f t="shared" si="4"/>
        <v>0</v>
      </c>
      <c r="CF33" s="502">
        <v>0</v>
      </c>
      <c r="CG33" s="647">
        <f t="shared" si="5"/>
        <v>0</v>
      </c>
      <c r="CH33" s="502">
        <v>0</v>
      </c>
      <c r="CI33" s="647">
        <f t="shared" si="6"/>
        <v>0</v>
      </c>
      <c r="CJ33" s="502">
        <v>0</v>
      </c>
      <c r="CK33" s="647">
        <f t="shared" si="7"/>
        <v>0</v>
      </c>
      <c r="CL33" s="502">
        <v>0</v>
      </c>
      <c r="CM33" s="647">
        <f t="shared" si="8"/>
        <v>0</v>
      </c>
      <c r="CN33" s="502">
        <v>0</v>
      </c>
      <c r="CO33" s="647">
        <f t="shared" si="9"/>
        <v>0</v>
      </c>
      <c r="CP33" s="502">
        <v>0</v>
      </c>
      <c r="CQ33" s="647">
        <f t="shared" si="10"/>
        <v>0</v>
      </c>
      <c r="CR33" s="502">
        <v>0</v>
      </c>
      <c r="CS33" s="647">
        <f t="shared" si="11"/>
        <v>0</v>
      </c>
      <c r="CT33" s="502">
        <v>0</v>
      </c>
      <c r="CU33" s="647">
        <f t="shared" si="12"/>
        <v>0</v>
      </c>
      <c r="CV33" s="502">
        <v>0</v>
      </c>
      <c r="CW33" s="647">
        <f t="shared" si="13"/>
        <v>0</v>
      </c>
      <c r="CX33" s="502">
        <v>0</v>
      </c>
      <c r="CY33" s="647">
        <f t="shared" si="14"/>
        <v>0</v>
      </c>
      <c r="CZ33" s="502">
        <v>0</v>
      </c>
      <c r="DA33" s="647">
        <f t="shared" si="15"/>
        <v>0</v>
      </c>
      <c r="DB33" s="502">
        <v>0</v>
      </c>
      <c r="DC33" s="647">
        <f t="shared" si="16"/>
        <v>0</v>
      </c>
    </row>
    <row r="34" spans="1:107" x14ac:dyDescent="0.25">
      <c r="A34" s="9" t="s">
        <v>82</v>
      </c>
      <c r="B34" s="502">
        <v>0</v>
      </c>
      <c r="C34" s="502">
        <v>0</v>
      </c>
      <c r="D34" s="502">
        <v>0</v>
      </c>
      <c r="E34" s="502">
        <v>0</v>
      </c>
      <c r="F34" s="57">
        <v>0</v>
      </c>
      <c r="G34" s="502">
        <v>0</v>
      </c>
      <c r="H34" s="502">
        <v>0</v>
      </c>
      <c r="I34" s="502">
        <v>0</v>
      </c>
      <c r="J34" s="57">
        <v>0</v>
      </c>
      <c r="K34" s="57">
        <v>0</v>
      </c>
      <c r="L34" s="502">
        <v>0</v>
      </c>
      <c r="M34" s="502">
        <v>0</v>
      </c>
      <c r="N34" s="502">
        <v>0</v>
      </c>
      <c r="O34" s="502">
        <v>0</v>
      </c>
      <c r="P34" s="502">
        <v>0</v>
      </c>
      <c r="Q34" s="502">
        <v>0</v>
      </c>
      <c r="R34" s="502">
        <v>0</v>
      </c>
      <c r="S34" s="502">
        <v>0</v>
      </c>
      <c r="T34" s="502">
        <v>0</v>
      </c>
      <c r="U34" s="502">
        <v>0</v>
      </c>
      <c r="V34" s="502">
        <v>0</v>
      </c>
      <c r="W34" s="502">
        <v>0</v>
      </c>
      <c r="X34" s="502">
        <v>0</v>
      </c>
      <c r="Y34" s="57">
        <v>0</v>
      </c>
      <c r="Z34" s="502">
        <v>0</v>
      </c>
      <c r="AA34" s="502">
        <v>0</v>
      </c>
      <c r="AB34" s="502">
        <v>0</v>
      </c>
      <c r="AC34" s="57">
        <v>0</v>
      </c>
      <c r="AD34" s="57">
        <v>0</v>
      </c>
      <c r="AE34" s="502">
        <v>0</v>
      </c>
      <c r="AF34" s="502">
        <v>0</v>
      </c>
      <c r="AG34" s="502">
        <v>0</v>
      </c>
      <c r="AH34" s="57">
        <v>0</v>
      </c>
      <c r="AI34" s="57">
        <v>0</v>
      </c>
      <c r="AJ34" s="502">
        <v>0</v>
      </c>
      <c r="AK34" s="502">
        <v>0</v>
      </c>
      <c r="AL34" s="502">
        <v>0</v>
      </c>
      <c r="AM34" s="502">
        <v>0</v>
      </c>
      <c r="AN34" s="502">
        <v>0</v>
      </c>
      <c r="AO34" s="502">
        <v>0</v>
      </c>
      <c r="AP34" s="502">
        <v>0</v>
      </c>
      <c r="AQ34" s="502">
        <v>0</v>
      </c>
      <c r="AR34" s="57">
        <v>0</v>
      </c>
      <c r="AS34" s="502">
        <v>0</v>
      </c>
      <c r="AT34" s="502">
        <v>0</v>
      </c>
      <c r="AU34" s="502">
        <v>0</v>
      </c>
      <c r="AV34" s="57">
        <v>0</v>
      </c>
      <c r="AW34" s="57">
        <v>0</v>
      </c>
      <c r="AX34" s="502">
        <v>0</v>
      </c>
      <c r="AY34" s="502">
        <v>0</v>
      </c>
      <c r="AZ34" s="502">
        <v>0</v>
      </c>
      <c r="BA34" s="57">
        <v>0</v>
      </c>
      <c r="BB34" s="57">
        <v>0</v>
      </c>
      <c r="BC34" s="502">
        <v>0</v>
      </c>
      <c r="BD34" s="502">
        <v>0</v>
      </c>
      <c r="BE34" s="502">
        <v>0</v>
      </c>
      <c r="BF34" s="502">
        <v>0</v>
      </c>
      <c r="BG34" s="502">
        <v>0</v>
      </c>
      <c r="BH34" s="502">
        <v>0</v>
      </c>
      <c r="BI34" s="502">
        <v>0</v>
      </c>
      <c r="BJ34" s="502">
        <v>0</v>
      </c>
      <c r="BK34" s="502">
        <v>0</v>
      </c>
      <c r="BL34" s="502">
        <v>0</v>
      </c>
      <c r="BM34" s="502">
        <v>0</v>
      </c>
      <c r="BN34" s="502">
        <v>0</v>
      </c>
      <c r="BO34" s="502">
        <v>0</v>
      </c>
      <c r="BP34" s="502">
        <v>0</v>
      </c>
      <c r="BQ34" s="647">
        <v>0</v>
      </c>
      <c r="BR34" s="502">
        <v>0</v>
      </c>
      <c r="BS34" s="647">
        <v>0</v>
      </c>
      <c r="BT34" s="502">
        <v>0</v>
      </c>
      <c r="BU34" s="647">
        <v>0</v>
      </c>
      <c r="BV34" s="502">
        <v>0</v>
      </c>
      <c r="BW34" s="647">
        <f t="shared" si="0"/>
        <v>0</v>
      </c>
      <c r="BX34" s="502">
        <v>0</v>
      </c>
      <c r="BY34" s="647">
        <f t="shared" si="1"/>
        <v>0</v>
      </c>
      <c r="BZ34" s="502">
        <v>0</v>
      </c>
      <c r="CA34" s="647">
        <f t="shared" si="2"/>
        <v>0</v>
      </c>
      <c r="CB34" s="502">
        <v>0</v>
      </c>
      <c r="CC34" s="647">
        <f t="shared" si="3"/>
        <v>0</v>
      </c>
      <c r="CD34" s="502">
        <v>0</v>
      </c>
      <c r="CE34" s="647">
        <f t="shared" si="4"/>
        <v>0</v>
      </c>
      <c r="CF34" s="502">
        <v>0</v>
      </c>
      <c r="CG34" s="647">
        <f t="shared" si="5"/>
        <v>0</v>
      </c>
      <c r="CH34" s="502">
        <v>0</v>
      </c>
      <c r="CI34" s="647">
        <f t="shared" si="6"/>
        <v>0</v>
      </c>
      <c r="CJ34" s="502">
        <v>0</v>
      </c>
      <c r="CK34" s="647">
        <f t="shared" si="7"/>
        <v>0</v>
      </c>
      <c r="CL34" s="502">
        <v>0</v>
      </c>
      <c r="CM34" s="647">
        <f t="shared" si="8"/>
        <v>0</v>
      </c>
      <c r="CN34" s="502">
        <v>0</v>
      </c>
      <c r="CO34" s="647">
        <f t="shared" si="9"/>
        <v>0</v>
      </c>
      <c r="CP34" s="502">
        <v>0</v>
      </c>
      <c r="CQ34" s="647">
        <f t="shared" si="10"/>
        <v>0</v>
      </c>
      <c r="CR34" s="502">
        <v>0</v>
      </c>
      <c r="CS34" s="647">
        <f t="shared" si="11"/>
        <v>0</v>
      </c>
      <c r="CT34" s="502">
        <v>0</v>
      </c>
      <c r="CU34" s="647">
        <f t="shared" si="12"/>
        <v>0</v>
      </c>
      <c r="CV34" s="502">
        <v>0</v>
      </c>
      <c r="CW34" s="647">
        <f t="shared" si="13"/>
        <v>0</v>
      </c>
      <c r="CX34" s="502">
        <v>0</v>
      </c>
      <c r="CY34" s="647">
        <f t="shared" si="14"/>
        <v>0</v>
      </c>
      <c r="CZ34" s="502">
        <v>0</v>
      </c>
      <c r="DA34" s="647">
        <f t="shared" si="15"/>
        <v>0</v>
      </c>
      <c r="DB34" s="502">
        <v>0</v>
      </c>
      <c r="DC34" s="647">
        <f t="shared" si="16"/>
        <v>0</v>
      </c>
    </row>
    <row r="35" spans="1:107" x14ac:dyDescent="0.25">
      <c r="A35" s="9" t="s">
        <v>83</v>
      </c>
      <c r="B35" s="502">
        <v>0</v>
      </c>
      <c r="C35" s="502">
        <v>0</v>
      </c>
      <c r="D35" s="502">
        <v>0</v>
      </c>
      <c r="E35" s="502">
        <v>0</v>
      </c>
      <c r="F35" s="57">
        <v>0</v>
      </c>
      <c r="G35" s="502">
        <v>0</v>
      </c>
      <c r="H35" s="502">
        <v>0</v>
      </c>
      <c r="I35" s="502">
        <v>0</v>
      </c>
      <c r="J35" s="57">
        <v>0</v>
      </c>
      <c r="K35" s="57">
        <v>0</v>
      </c>
      <c r="L35" s="502">
        <v>0</v>
      </c>
      <c r="M35" s="502">
        <v>0</v>
      </c>
      <c r="N35" s="502">
        <v>0</v>
      </c>
      <c r="O35" s="502">
        <v>0</v>
      </c>
      <c r="P35" s="502">
        <v>0</v>
      </c>
      <c r="Q35" s="502">
        <v>0</v>
      </c>
      <c r="R35" s="502">
        <v>0</v>
      </c>
      <c r="S35" s="502">
        <v>0</v>
      </c>
      <c r="T35" s="502">
        <v>0</v>
      </c>
      <c r="U35" s="502">
        <v>0</v>
      </c>
      <c r="V35" s="502">
        <v>0</v>
      </c>
      <c r="W35" s="502">
        <v>0</v>
      </c>
      <c r="X35" s="502">
        <v>0</v>
      </c>
      <c r="Y35" s="57">
        <v>0</v>
      </c>
      <c r="Z35" s="502">
        <v>0</v>
      </c>
      <c r="AA35" s="502">
        <v>0</v>
      </c>
      <c r="AB35" s="502">
        <v>0</v>
      </c>
      <c r="AC35" s="57">
        <v>0</v>
      </c>
      <c r="AD35" s="57">
        <v>0</v>
      </c>
      <c r="AE35" s="502">
        <v>0</v>
      </c>
      <c r="AF35" s="502">
        <v>0</v>
      </c>
      <c r="AG35" s="502">
        <v>0</v>
      </c>
      <c r="AH35" s="57">
        <v>0</v>
      </c>
      <c r="AI35" s="57">
        <v>0</v>
      </c>
      <c r="AJ35" s="502">
        <v>0</v>
      </c>
      <c r="AK35" s="502">
        <v>0</v>
      </c>
      <c r="AL35" s="502">
        <v>0</v>
      </c>
      <c r="AM35" s="502">
        <v>0</v>
      </c>
      <c r="AN35" s="502">
        <v>0</v>
      </c>
      <c r="AO35" s="502">
        <v>0</v>
      </c>
      <c r="AP35" s="502">
        <v>0</v>
      </c>
      <c r="AQ35" s="502">
        <v>0</v>
      </c>
      <c r="AR35" s="57">
        <v>0</v>
      </c>
      <c r="AS35" s="502">
        <v>0</v>
      </c>
      <c r="AT35" s="502">
        <v>0</v>
      </c>
      <c r="AU35" s="502">
        <v>0</v>
      </c>
      <c r="AV35" s="57">
        <v>0</v>
      </c>
      <c r="AW35" s="57">
        <v>0</v>
      </c>
      <c r="AX35" s="502">
        <v>0</v>
      </c>
      <c r="AY35" s="502">
        <v>0</v>
      </c>
      <c r="AZ35" s="502">
        <v>0</v>
      </c>
      <c r="BA35" s="57">
        <v>0</v>
      </c>
      <c r="BB35" s="57">
        <v>0</v>
      </c>
      <c r="BC35" s="502">
        <v>0</v>
      </c>
      <c r="BD35" s="502">
        <v>0</v>
      </c>
      <c r="BE35" s="502">
        <v>0</v>
      </c>
      <c r="BF35" s="502">
        <v>0</v>
      </c>
      <c r="BG35" s="502">
        <v>0</v>
      </c>
      <c r="BH35" s="502">
        <v>0</v>
      </c>
      <c r="BI35" s="502">
        <v>0</v>
      </c>
      <c r="BJ35" s="502">
        <v>0</v>
      </c>
      <c r="BK35" s="502">
        <v>0</v>
      </c>
      <c r="BL35" s="502">
        <v>0</v>
      </c>
      <c r="BM35" s="502">
        <v>0</v>
      </c>
      <c r="BN35" s="502">
        <v>0</v>
      </c>
      <c r="BO35" s="502">
        <v>0</v>
      </c>
      <c r="BP35" s="502">
        <v>0</v>
      </c>
      <c r="BQ35" s="647">
        <v>0</v>
      </c>
      <c r="BR35" s="502">
        <v>0</v>
      </c>
      <c r="BS35" s="647">
        <v>0</v>
      </c>
      <c r="BT35" s="502">
        <v>0</v>
      </c>
      <c r="BU35" s="647">
        <v>0</v>
      </c>
      <c r="BV35" s="502">
        <v>0</v>
      </c>
      <c r="BW35" s="647">
        <f t="shared" si="0"/>
        <v>0</v>
      </c>
      <c r="BX35" s="502">
        <v>0</v>
      </c>
      <c r="BY35" s="647">
        <f t="shared" si="1"/>
        <v>0</v>
      </c>
      <c r="BZ35" s="502">
        <v>0</v>
      </c>
      <c r="CA35" s="647">
        <f t="shared" si="2"/>
        <v>0</v>
      </c>
      <c r="CB35" s="502">
        <v>0</v>
      </c>
      <c r="CC35" s="647">
        <f t="shared" si="3"/>
        <v>0</v>
      </c>
      <c r="CD35" s="502">
        <v>0</v>
      </c>
      <c r="CE35" s="647">
        <f t="shared" si="4"/>
        <v>0</v>
      </c>
      <c r="CF35" s="502">
        <v>0</v>
      </c>
      <c r="CG35" s="647">
        <f t="shared" si="5"/>
        <v>0</v>
      </c>
      <c r="CH35" s="502">
        <v>0</v>
      </c>
      <c r="CI35" s="647">
        <f t="shared" si="6"/>
        <v>0</v>
      </c>
      <c r="CJ35" s="502">
        <v>0</v>
      </c>
      <c r="CK35" s="647">
        <f t="shared" si="7"/>
        <v>0</v>
      </c>
      <c r="CL35" s="502">
        <v>0</v>
      </c>
      <c r="CM35" s="647">
        <f t="shared" si="8"/>
        <v>0</v>
      </c>
      <c r="CN35" s="502">
        <v>0</v>
      </c>
      <c r="CO35" s="647">
        <f t="shared" si="9"/>
        <v>0</v>
      </c>
      <c r="CP35" s="502">
        <v>0</v>
      </c>
      <c r="CQ35" s="647">
        <f t="shared" si="10"/>
        <v>0</v>
      </c>
      <c r="CR35" s="502">
        <v>0</v>
      </c>
      <c r="CS35" s="647">
        <f t="shared" si="11"/>
        <v>0</v>
      </c>
      <c r="CT35" s="502">
        <v>0</v>
      </c>
      <c r="CU35" s="647">
        <f t="shared" si="12"/>
        <v>0</v>
      </c>
      <c r="CV35" s="502">
        <v>0</v>
      </c>
      <c r="CW35" s="647">
        <f t="shared" si="13"/>
        <v>0</v>
      </c>
      <c r="CX35" s="502">
        <v>0</v>
      </c>
      <c r="CY35" s="647">
        <f t="shared" si="14"/>
        <v>0</v>
      </c>
      <c r="CZ35" s="502">
        <v>0</v>
      </c>
      <c r="DA35" s="647">
        <f t="shared" si="15"/>
        <v>0</v>
      </c>
      <c r="DB35" s="502">
        <v>0</v>
      </c>
      <c r="DC35" s="647">
        <f t="shared" si="16"/>
        <v>0</v>
      </c>
    </row>
    <row r="36" spans="1:107" x14ac:dyDescent="0.25">
      <c r="A36" s="9" t="s">
        <v>73</v>
      </c>
      <c r="B36" s="502">
        <v>0</v>
      </c>
      <c r="C36" s="502">
        <v>0</v>
      </c>
      <c r="D36" s="502">
        <v>0</v>
      </c>
      <c r="E36" s="502">
        <v>0</v>
      </c>
      <c r="F36" s="57">
        <v>0</v>
      </c>
      <c r="G36" s="502">
        <v>0</v>
      </c>
      <c r="H36" s="502">
        <v>0</v>
      </c>
      <c r="I36" s="502">
        <v>0</v>
      </c>
      <c r="J36" s="57">
        <v>0</v>
      </c>
      <c r="K36" s="57">
        <v>0</v>
      </c>
      <c r="L36" s="502">
        <v>0</v>
      </c>
      <c r="M36" s="502">
        <v>0</v>
      </c>
      <c r="N36" s="502">
        <v>0</v>
      </c>
      <c r="O36" s="502">
        <v>0</v>
      </c>
      <c r="P36" s="502">
        <v>0</v>
      </c>
      <c r="Q36" s="502">
        <v>0</v>
      </c>
      <c r="R36" s="502">
        <v>0</v>
      </c>
      <c r="S36" s="502">
        <v>0</v>
      </c>
      <c r="T36" s="502">
        <v>0</v>
      </c>
      <c r="U36" s="502">
        <v>0</v>
      </c>
      <c r="V36" s="502">
        <v>0</v>
      </c>
      <c r="W36" s="502">
        <v>0</v>
      </c>
      <c r="X36" s="502">
        <v>0</v>
      </c>
      <c r="Y36" s="57">
        <v>0</v>
      </c>
      <c r="Z36" s="502">
        <v>0</v>
      </c>
      <c r="AA36" s="502">
        <v>0</v>
      </c>
      <c r="AB36" s="502">
        <v>0</v>
      </c>
      <c r="AC36" s="57">
        <v>0</v>
      </c>
      <c r="AD36" s="57">
        <v>0</v>
      </c>
      <c r="AE36" s="502">
        <v>0</v>
      </c>
      <c r="AF36" s="502">
        <v>0</v>
      </c>
      <c r="AG36" s="502">
        <v>0</v>
      </c>
      <c r="AH36" s="57">
        <v>0</v>
      </c>
      <c r="AI36" s="57">
        <v>0</v>
      </c>
      <c r="AJ36" s="502">
        <v>0</v>
      </c>
      <c r="AK36" s="502">
        <v>0</v>
      </c>
      <c r="AL36" s="502">
        <v>0</v>
      </c>
      <c r="AM36" s="502">
        <v>0</v>
      </c>
      <c r="AN36" s="502">
        <v>0</v>
      </c>
      <c r="AO36" s="502">
        <v>0</v>
      </c>
      <c r="AP36" s="502">
        <v>0</v>
      </c>
      <c r="AQ36" s="502">
        <v>0</v>
      </c>
      <c r="AR36" s="57">
        <v>0</v>
      </c>
      <c r="AS36" s="502">
        <v>0</v>
      </c>
      <c r="AT36" s="502">
        <v>0</v>
      </c>
      <c r="AU36" s="502">
        <v>0</v>
      </c>
      <c r="AV36" s="57">
        <v>0</v>
      </c>
      <c r="AW36" s="57">
        <v>0</v>
      </c>
      <c r="AX36" s="502">
        <v>0</v>
      </c>
      <c r="AY36" s="502">
        <v>0</v>
      </c>
      <c r="AZ36" s="502">
        <v>0</v>
      </c>
      <c r="BA36" s="57">
        <v>0</v>
      </c>
      <c r="BB36" s="57">
        <v>0</v>
      </c>
      <c r="BC36" s="502">
        <v>0</v>
      </c>
      <c r="BD36" s="502">
        <v>0</v>
      </c>
      <c r="BE36" s="502">
        <v>0</v>
      </c>
      <c r="BF36" s="502">
        <v>0</v>
      </c>
      <c r="BG36" s="502">
        <v>0</v>
      </c>
      <c r="BH36" s="502">
        <v>0</v>
      </c>
      <c r="BI36" s="502">
        <v>0</v>
      </c>
      <c r="BJ36" s="502">
        <v>0</v>
      </c>
      <c r="BK36" s="502">
        <v>0</v>
      </c>
      <c r="BL36" s="502">
        <v>0</v>
      </c>
      <c r="BM36" s="502">
        <v>0</v>
      </c>
      <c r="BN36" s="502">
        <v>0</v>
      </c>
      <c r="BO36" s="502">
        <v>0</v>
      </c>
      <c r="BP36" s="502">
        <v>0</v>
      </c>
      <c r="BQ36" s="647">
        <v>0</v>
      </c>
      <c r="BR36" s="502">
        <v>0</v>
      </c>
      <c r="BS36" s="647">
        <v>0</v>
      </c>
      <c r="BT36" s="502">
        <v>0</v>
      </c>
      <c r="BU36" s="647">
        <v>0</v>
      </c>
      <c r="BV36" s="502">
        <v>0</v>
      </c>
      <c r="BW36" s="647">
        <f t="shared" si="0"/>
        <v>0</v>
      </c>
      <c r="BX36" s="502">
        <v>0</v>
      </c>
      <c r="BY36" s="647">
        <f t="shared" si="1"/>
        <v>0</v>
      </c>
      <c r="BZ36" s="502">
        <v>0</v>
      </c>
      <c r="CA36" s="647">
        <f t="shared" si="2"/>
        <v>0</v>
      </c>
      <c r="CB36" s="502">
        <v>0</v>
      </c>
      <c r="CC36" s="647">
        <f t="shared" si="3"/>
        <v>0</v>
      </c>
      <c r="CD36" s="502">
        <v>0</v>
      </c>
      <c r="CE36" s="647">
        <f t="shared" si="4"/>
        <v>0</v>
      </c>
      <c r="CF36" s="502">
        <v>0</v>
      </c>
      <c r="CG36" s="647">
        <f t="shared" si="5"/>
        <v>0</v>
      </c>
      <c r="CH36" s="502">
        <v>0</v>
      </c>
      <c r="CI36" s="647">
        <f t="shared" si="6"/>
        <v>0</v>
      </c>
      <c r="CJ36" s="502">
        <v>0</v>
      </c>
      <c r="CK36" s="647">
        <f t="shared" si="7"/>
        <v>0</v>
      </c>
      <c r="CL36" s="502">
        <v>0</v>
      </c>
      <c r="CM36" s="647">
        <f t="shared" si="8"/>
        <v>0</v>
      </c>
      <c r="CN36" s="502">
        <v>0</v>
      </c>
      <c r="CO36" s="647">
        <f t="shared" si="9"/>
        <v>0</v>
      </c>
      <c r="CP36" s="502">
        <v>0</v>
      </c>
      <c r="CQ36" s="647">
        <f t="shared" si="10"/>
        <v>0</v>
      </c>
      <c r="CR36" s="502">
        <v>0</v>
      </c>
      <c r="CS36" s="647">
        <f t="shared" si="11"/>
        <v>0</v>
      </c>
      <c r="CT36" s="502">
        <v>0</v>
      </c>
      <c r="CU36" s="647">
        <f t="shared" si="12"/>
        <v>0</v>
      </c>
      <c r="CV36" s="502">
        <v>0</v>
      </c>
      <c r="CW36" s="647">
        <f t="shared" si="13"/>
        <v>0</v>
      </c>
      <c r="CX36" s="502">
        <v>0</v>
      </c>
      <c r="CY36" s="647">
        <f t="shared" si="14"/>
        <v>0</v>
      </c>
      <c r="CZ36" s="502">
        <v>0</v>
      </c>
      <c r="DA36" s="647">
        <f t="shared" si="15"/>
        <v>0</v>
      </c>
      <c r="DB36" s="502">
        <v>0</v>
      </c>
      <c r="DC36" s="647">
        <f t="shared" si="16"/>
        <v>0</v>
      </c>
    </row>
    <row r="37" spans="1:107" x14ac:dyDescent="0.25">
      <c r="A37" s="32" t="s">
        <v>30</v>
      </c>
      <c r="B37" s="292">
        <v>0.21081705292817046</v>
      </c>
      <c r="C37" s="292">
        <v>0.36653756455899977</v>
      </c>
      <c r="D37" s="292">
        <v>0.36147316528752499</v>
      </c>
      <c r="E37" s="292">
        <v>0.29185449144578873</v>
      </c>
      <c r="F37" s="14">
        <v>0.32432502148530618</v>
      </c>
      <c r="G37" s="292">
        <v>0.23965788382689512</v>
      </c>
      <c r="H37" s="292">
        <v>0.17588764679219815</v>
      </c>
      <c r="I37" s="292">
        <v>7.8350459853817722E-2</v>
      </c>
      <c r="J37" s="14">
        <v>0.16475568528548931</v>
      </c>
      <c r="K37" s="14">
        <v>0.2490828686011167</v>
      </c>
      <c r="L37" s="292">
        <v>3.5357877657336459E-2</v>
      </c>
      <c r="M37" s="292">
        <v>3.0632101425887039E-2</v>
      </c>
      <c r="N37" s="292">
        <v>9.2434778202559215E-2</v>
      </c>
      <c r="O37" s="292">
        <v>5.2377529322355489E-2</v>
      </c>
      <c r="P37" s="292">
        <v>0.18197674555971402</v>
      </c>
      <c r="Q37" s="292">
        <v>0.21276474160488776</v>
      </c>
      <c r="R37" s="292">
        <v>0.31009208469116323</v>
      </c>
      <c r="S37" s="292">
        <v>0.38060936567132142</v>
      </c>
      <c r="T37" s="292">
        <v>0.30105910895637977</v>
      </c>
      <c r="U37" s="292">
        <v>0.21389534837235777</v>
      </c>
      <c r="V37" s="292">
        <v>0.38439087592415783</v>
      </c>
      <c r="W37" s="292">
        <v>0.37674276539867035</v>
      </c>
      <c r="X37" s="292">
        <v>0.32568271109185004</v>
      </c>
      <c r="Y37" s="14">
        <v>0.36149068776027604</v>
      </c>
      <c r="Z37" s="292">
        <v>0.24392224917151969</v>
      </c>
      <c r="AA37" s="292">
        <v>0.16660322242873385</v>
      </c>
      <c r="AB37" s="292">
        <v>5.9188682962791089E-2</v>
      </c>
      <c r="AC37" s="14">
        <v>0.15552898371798068</v>
      </c>
      <c r="AD37" s="14">
        <v>0.25855561666598292</v>
      </c>
      <c r="AE37" s="292">
        <v>3.2368311916397247E-2</v>
      </c>
      <c r="AF37" s="292">
        <v>3.2676271349746787E-2</v>
      </c>
      <c r="AG37" s="292">
        <v>8.3786823729285462E-2</v>
      </c>
      <c r="AH37" s="14">
        <v>4.9302016149446112E-2</v>
      </c>
      <c r="AI37" s="14">
        <v>0.18805888341597482</v>
      </c>
      <c r="AJ37" s="292">
        <v>0.20717937679329287</v>
      </c>
      <c r="AK37" s="292">
        <v>0.30078223538481991</v>
      </c>
      <c r="AL37" s="292">
        <v>0.36351627172116063</v>
      </c>
      <c r="AM37" s="292">
        <v>0.29038507238810979</v>
      </c>
      <c r="AN37" s="292">
        <v>0.21388571020588182</v>
      </c>
      <c r="AO37" s="292">
        <v>0.39231220971030922</v>
      </c>
      <c r="AP37" s="292">
        <v>0.36692022945016189</v>
      </c>
      <c r="AQ37" s="292">
        <v>0.32018718100488142</v>
      </c>
      <c r="AR37" s="14">
        <v>0.35956941707528267</v>
      </c>
      <c r="AS37" s="292">
        <v>0.24233534831793205</v>
      </c>
      <c r="AT37" s="292">
        <v>0.16866522741226714</v>
      </c>
      <c r="AU37" s="292">
        <v>6.451307988976715E-2</v>
      </c>
      <c r="AV37" s="14">
        <v>0.15974994932904002</v>
      </c>
      <c r="AW37" s="14">
        <v>0.25854258179300638</v>
      </c>
      <c r="AX37" s="292">
        <v>3.0453629689181985E-2</v>
      </c>
      <c r="AY37" s="292">
        <v>3.202099163599046E-2</v>
      </c>
      <c r="AZ37" s="292">
        <v>8.5542528014741742E-2</v>
      </c>
      <c r="BA37" s="14">
        <v>4.8940493516096265E-2</v>
      </c>
      <c r="BB37" s="14">
        <v>0.18791321437390263</v>
      </c>
      <c r="BC37" s="292">
        <v>0.20046255722627257</v>
      </c>
      <c r="BD37" s="292">
        <v>0.28085507787081526</v>
      </c>
      <c r="BE37" s="292">
        <v>0.26789437352797957</v>
      </c>
      <c r="BF37" s="292">
        <v>0.20780516499072424</v>
      </c>
      <c r="BG37" s="292">
        <v>0.25641757427141998</v>
      </c>
      <c r="BH37" s="292">
        <v>0.38442024334351993</v>
      </c>
      <c r="BI37" s="292">
        <v>0.33662913364647123</v>
      </c>
      <c r="BJ37" s="292">
        <v>0.28293509481834767</v>
      </c>
      <c r="BK37" s="292">
        <v>0.33239716728141977</v>
      </c>
      <c r="BL37" s="292">
        <v>0.22489911936186299</v>
      </c>
      <c r="BM37" s="292">
        <v>0.15935584281351298</v>
      </c>
      <c r="BN37" s="292">
        <v>6.2800174760210006E-2</v>
      </c>
      <c r="BO37" s="292">
        <v>0.15018698308664144</v>
      </c>
      <c r="BP37" s="292">
        <v>0.24092508836687762</v>
      </c>
      <c r="BQ37" s="647">
        <v>-1.7617493426128755E-2</v>
      </c>
      <c r="BR37" s="292">
        <v>3.4186066162075687E-2</v>
      </c>
      <c r="BS37" s="647">
        <v>3.7324364728937021E-3</v>
      </c>
      <c r="BT37" s="292">
        <v>3.0285505867666356E-2</v>
      </c>
      <c r="BU37" s="647">
        <v>-1.7354857683241041E-3</v>
      </c>
      <c r="BV37" s="292">
        <v>8.207664710986777E-2</v>
      </c>
      <c r="BW37" s="647">
        <f t="shared" si="0"/>
        <v>-3.4658809048739719E-3</v>
      </c>
      <c r="BX37" s="292">
        <v>4.8501250690039382E-2</v>
      </c>
      <c r="BY37" s="647">
        <f t="shared" si="1"/>
        <v>-4.3924282605688203E-4</v>
      </c>
      <c r="BZ37" s="292">
        <v>0.17560535028494059</v>
      </c>
      <c r="CA37" s="647">
        <f t="shared" si="2"/>
        <v>-1.2307864088962034E-2</v>
      </c>
      <c r="CB37" s="292">
        <v>0.1927384573734062</v>
      </c>
      <c r="CC37" s="647">
        <f t="shared" si="3"/>
        <v>-7.7240998528663729E-3</v>
      </c>
      <c r="CD37" s="292">
        <v>0.28484723679268498</v>
      </c>
      <c r="CE37" s="647">
        <f t="shared" si="4"/>
        <v>3.9921589218697151E-3</v>
      </c>
      <c r="CF37" s="292">
        <v>0.34706829755579705</v>
      </c>
      <c r="CG37" s="647">
        <f t="shared" si="5"/>
        <v>7.9173924027817477E-2</v>
      </c>
      <c r="CH37" s="292">
        <v>0.27781390205759798</v>
      </c>
      <c r="CI37" s="647">
        <f t="shared" si="6"/>
        <v>7.0008737066873744E-2</v>
      </c>
      <c r="CJ37" s="292">
        <v>0.20060613993922385</v>
      </c>
      <c r="CK37" s="647">
        <f t="shared" si="7"/>
        <v>-5.5811434332196125E-2</v>
      </c>
      <c r="CL37" s="292">
        <v>0.34231199716236321</v>
      </c>
      <c r="CM37" s="647">
        <f t="shared" si="8"/>
        <v>-4.2108246181156717E-2</v>
      </c>
      <c r="CN37" s="292">
        <v>0.31796279840421232</v>
      </c>
      <c r="CO37" s="647">
        <f t="shared" si="9"/>
        <v>-1.8666335242258913E-2</v>
      </c>
      <c r="CP37" s="292">
        <v>0.27860514754196669</v>
      </c>
      <c r="CQ37" s="647">
        <f t="shared" si="10"/>
        <v>-4.3299472763809743E-3</v>
      </c>
      <c r="CR37" s="292">
        <v>0.31108185591002319</v>
      </c>
      <c r="CS37" s="647">
        <f t="shared" si="11"/>
        <v>-2.1315311371396584E-2</v>
      </c>
      <c r="CT37" s="292">
        <v>0.22838676942898703</v>
      </c>
      <c r="CU37" s="647">
        <f t="shared" si="12"/>
        <v>3.4876500671240374E-3</v>
      </c>
      <c r="CV37" s="292">
        <v>0.15553680441216172</v>
      </c>
      <c r="CW37" s="647">
        <f t="shared" si="13"/>
        <v>-3.8190384013512546E-3</v>
      </c>
      <c r="CX37" s="292">
        <v>5.4700623977911242E-2</v>
      </c>
      <c r="CY37" s="647">
        <f t="shared" si="14"/>
        <v>-8.0995507822987645E-3</v>
      </c>
      <c r="CZ37" s="292">
        <v>0.14588808798238537</v>
      </c>
      <c r="DA37" s="647">
        <f t="shared" si="15"/>
        <v>-4.298895104256073E-3</v>
      </c>
      <c r="DB37" s="292">
        <v>0.22800157330851964</v>
      </c>
      <c r="DC37" s="647">
        <f t="shared" si="16"/>
        <v>-1.2923515058357982E-2</v>
      </c>
    </row>
    <row r="38" spans="1:107" x14ac:dyDescent="0.25">
      <c r="A38" s="10" t="s">
        <v>76</v>
      </c>
      <c r="B38" s="502">
        <v>0.18189216290731097</v>
      </c>
      <c r="C38" s="502">
        <v>0.28876730709482529</v>
      </c>
      <c r="D38" s="502">
        <v>0.31726100388760931</v>
      </c>
      <c r="E38" s="502">
        <v>0.28873233122224234</v>
      </c>
      <c r="F38" s="57">
        <v>0.25426466581238194</v>
      </c>
      <c r="G38" s="502">
        <v>0.25606473126413798</v>
      </c>
      <c r="H38" s="502">
        <v>0.20499808477943518</v>
      </c>
      <c r="I38" s="502">
        <v>9.8838843989481673E-2</v>
      </c>
      <c r="J38" s="57">
        <v>0.18683569105242942</v>
      </c>
      <c r="K38" s="57">
        <v>0.23762704283414063</v>
      </c>
      <c r="L38" s="502">
        <v>3.3457543596903644E-2</v>
      </c>
      <c r="M38" s="502">
        <v>2.6267556702308199E-2</v>
      </c>
      <c r="N38" s="502">
        <v>5.5619077821838885E-2</v>
      </c>
      <c r="O38" s="502">
        <v>3.826141786881232E-2</v>
      </c>
      <c r="P38" s="502">
        <v>0.16708846756738166</v>
      </c>
      <c r="Q38" s="502">
        <v>0.18741336259480126</v>
      </c>
      <c r="R38" s="502">
        <v>0.27469838345367986</v>
      </c>
      <c r="S38" s="502">
        <v>0.33713597261241079</v>
      </c>
      <c r="T38" s="502">
        <v>0.26632587929384749</v>
      </c>
      <c r="U38" s="502">
        <v>0.1931527759073452</v>
      </c>
      <c r="V38" s="502">
        <v>0.34080615634407785</v>
      </c>
      <c r="W38" s="502">
        <v>0.34562611812829402</v>
      </c>
      <c r="X38" s="502">
        <v>0.31224259323382508</v>
      </c>
      <c r="Y38" s="57">
        <v>0.33083612789505074</v>
      </c>
      <c r="Z38" s="502">
        <v>0.2507356711524939</v>
      </c>
      <c r="AA38" s="502">
        <v>0.18732427535945637</v>
      </c>
      <c r="AB38" s="502">
        <v>6.4598248186300375E-2</v>
      </c>
      <c r="AC38" s="57">
        <v>0.1635428077922321</v>
      </c>
      <c r="AD38" s="57">
        <v>0.24788760496235926</v>
      </c>
      <c r="AE38" s="502">
        <v>3.8311197189979058E-2</v>
      </c>
      <c r="AF38" s="502">
        <v>2.7829716286721689E-2</v>
      </c>
      <c r="AG38" s="502">
        <v>6.017067767949906E-2</v>
      </c>
      <c r="AH38" s="57">
        <v>4.1907485306116252E-2</v>
      </c>
      <c r="AI38" s="57">
        <v>0.17847402277993121</v>
      </c>
      <c r="AJ38" s="502">
        <v>0.18307467221246554</v>
      </c>
      <c r="AK38" s="502">
        <v>0.25169901402193084</v>
      </c>
      <c r="AL38" s="502">
        <v>0.31654118733384129</v>
      </c>
      <c r="AM38" s="502">
        <v>0.25042458768036346</v>
      </c>
      <c r="AN38" s="502">
        <v>0.19650487072830164</v>
      </c>
      <c r="AO38" s="502">
        <v>0.32845914303884521</v>
      </c>
      <c r="AP38" s="502">
        <v>0.31896773958016977</v>
      </c>
      <c r="AQ38" s="502">
        <v>0.3047071093066433</v>
      </c>
      <c r="AR38" s="57">
        <v>0.31732500589949886</v>
      </c>
      <c r="AS38" s="502">
        <v>0.25628533482041282</v>
      </c>
      <c r="AT38" s="502">
        <v>0.19728180398184761</v>
      </c>
      <c r="AU38" s="502">
        <v>6.874596894210086E-2</v>
      </c>
      <c r="AV38" s="57">
        <v>0.17435906633310644</v>
      </c>
      <c r="AW38" s="57">
        <v>0.24544710258158883</v>
      </c>
      <c r="AX38" s="502">
        <v>3.8107236629079985E-2</v>
      </c>
      <c r="AY38" s="502">
        <v>2.8593877885953935E-2</v>
      </c>
      <c r="AZ38" s="502">
        <v>6.1548437688502836E-2</v>
      </c>
      <c r="BA38" s="57">
        <v>4.252216574765677E-2</v>
      </c>
      <c r="BB38" s="57">
        <v>0.17707721355239922</v>
      </c>
      <c r="BC38" s="502">
        <v>0.18909281247202861</v>
      </c>
      <c r="BD38" s="502">
        <v>0.24042325169903889</v>
      </c>
      <c r="BE38" s="502">
        <v>0.23557279619935884</v>
      </c>
      <c r="BF38" s="502">
        <v>0.19191261665216822</v>
      </c>
      <c r="BG38" s="502">
        <v>0.24342972913571276</v>
      </c>
      <c r="BH38" s="502">
        <v>0.32728478988892595</v>
      </c>
      <c r="BI38" s="502">
        <v>0.29937204066215667</v>
      </c>
      <c r="BJ38" s="502">
        <v>0.28090847759066739</v>
      </c>
      <c r="BK38" s="502">
        <v>0.30262676033786418</v>
      </c>
      <c r="BL38" s="502">
        <v>0.22183455197873322</v>
      </c>
      <c r="BM38" s="502">
        <v>0.18152106339863214</v>
      </c>
      <c r="BN38" s="502">
        <v>7.7387370171815267E-2</v>
      </c>
      <c r="BO38" s="502">
        <v>0.16048143549312144</v>
      </c>
      <c r="BP38" s="502">
        <v>0.23116143127227534</v>
      </c>
      <c r="BQ38" s="647">
        <v>-1.4285671309313491E-2</v>
      </c>
      <c r="BR38" s="502">
        <v>4.1822140055885672E-2</v>
      </c>
      <c r="BS38" s="647">
        <v>3.7149034268056866E-3</v>
      </c>
      <c r="BT38" s="502">
        <v>3.2033243438412268E-2</v>
      </c>
      <c r="BU38" s="647">
        <v>3.4393655524583323E-3</v>
      </c>
      <c r="BV38" s="502">
        <v>5.6749060460151261E-2</v>
      </c>
      <c r="BW38" s="647">
        <f t="shared" si="0"/>
        <v>-4.7993772283515743E-3</v>
      </c>
      <c r="BX38" s="502">
        <v>4.3381375229272302E-2</v>
      </c>
      <c r="BY38" s="647">
        <f t="shared" si="1"/>
        <v>8.5920948161553184E-4</v>
      </c>
      <c r="BZ38" s="502">
        <v>0.16788024022481643</v>
      </c>
      <c r="CA38" s="647">
        <f t="shared" si="2"/>
        <v>-9.1969733275827914E-3</v>
      </c>
      <c r="CB38" s="502">
        <v>0.15601935192879285</v>
      </c>
      <c r="CC38" s="647">
        <f t="shared" si="3"/>
        <v>-3.3073460543235761E-2</v>
      </c>
      <c r="CD38" s="502">
        <v>0.22493975904584673</v>
      </c>
      <c r="CE38" s="647">
        <f t="shared" si="4"/>
        <v>-1.5483492653192155E-2</v>
      </c>
      <c r="CF38" s="502">
        <v>0.26878544771014684</v>
      </c>
      <c r="CG38" s="647">
        <f t="shared" si="5"/>
        <v>3.3212651510788005E-2</v>
      </c>
      <c r="CH38" s="502">
        <v>0.21649066913241882</v>
      </c>
      <c r="CI38" s="647">
        <f t="shared" si="6"/>
        <v>2.4578052480250606E-2</v>
      </c>
      <c r="CJ38" s="502">
        <v>0.18013273189467785</v>
      </c>
      <c r="CK38" s="647">
        <f t="shared" si="7"/>
        <v>-6.3296997241034908E-2</v>
      </c>
      <c r="CL38" s="502">
        <v>0.27686779234001258</v>
      </c>
      <c r="CM38" s="647">
        <f t="shared" si="8"/>
        <v>-5.0416997548913378E-2</v>
      </c>
      <c r="CN38" s="502">
        <v>0.25872447403133753</v>
      </c>
      <c r="CO38" s="647">
        <f t="shared" si="9"/>
        <v>-4.0647566630819143E-2</v>
      </c>
      <c r="CP38" s="502">
        <v>0.24957076194130229</v>
      </c>
      <c r="CQ38" s="647">
        <f t="shared" si="10"/>
        <v>-3.1337715649365105E-2</v>
      </c>
      <c r="CR38" s="502">
        <v>0.26181894581298293</v>
      </c>
      <c r="CS38" s="647">
        <f t="shared" si="11"/>
        <v>-4.0807814524881247E-2</v>
      </c>
      <c r="CT38" s="502">
        <v>0.22037583687676493</v>
      </c>
      <c r="CU38" s="647">
        <f t="shared" si="12"/>
        <v>-1.4587151019682942E-3</v>
      </c>
      <c r="CV38" s="502">
        <v>0.16826025136460016</v>
      </c>
      <c r="CW38" s="647">
        <f t="shared" si="13"/>
        <v>-1.3260812034031982E-2</v>
      </c>
      <c r="CX38" s="502">
        <v>4.9899150808496696E-2</v>
      </c>
      <c r="CY38" s="647">
        <f t="shared" si="14"/>
        <v>-2.7488219363318571E-2</v>
      </c>
      <c r="CZ38" s="502">
        <v>0.14642107058088411</v>
      </c>
      <c r="DA38" s="647">
        <f t="shared" si="15"/>
        <v>-1.4060364912237333E-2</v>
      </c>
      <c r="DB38" s="502">
        <v>0.20380219822352857</v>
      </c>
      <c r="DC38" s="647">
        <f t="shared" si="16"/>
        <v>-2.7359233048746767E-2</v>
      </c>
    </row>
    <row r="39" spans="1:107" x14ac:dyDescent="0.25">
      <c r="A39" s="58" t="s">
        <v>31</v>
      </c>
      <c r="B39" s="502">
        <v>0.18296698183442525</v>
      </c>
      <c r="C39" s="502">
        <v>0.28888535822814398</v>
      </c>
      <c r="D39" s="502">
        <v>0.31771797275245439</v>
      </c>
      <c r="E39" s="502">
        <v>0.28912674166227553</v>
      </c>
      <c r="F39" s="57">
        <v>0.254179613870268</v>
      </c>
      <c r="G39" s="502">
        <v>0.25666967757868542</v>
      </c>
      <c r="H39" s="502">
        <v>0.20588741066095301</v>
      </c>
      <c r="I39" s="502">
        <v>9.8629569862462213E-2</v>
      </c>
      <c r="J39" s="57">
        <v>0.18726908960136235</v>
      </c>
      <c r="K39" s="57">
        <v>0.2379823268255275</v>
      </c>
      <c r="L39" s="502">
        <v>3.3211838286196303E-2</v>
      </c>
      <c r="M39" s="502">
        <v>2.5919188932983089E-2</v>
      </c>
      <c r="N39" s="502">
        <v>5.3218504253336102E-2</v>
      </c>
      <c r="O39" s="502">
        <v>3.7278445341246129E-2</v>
      </c>
      <c r="P39" s="502">
        <v>0.16693832074210024</v>
      </c>
      <c r="Q39" s="502">
        <v>0.18484942684359565</v>
      </c>
      <c r="R39" s="502">
        <v>0.2692683568370538</v>
      </c>
      <c r="S39" s="502">
        <v>0.33024508867485114</v>
      </c>
      <c r="T39" s="502">
        <v>0.26136935528460287</v>
      </c>
      <c r="U39" s="502">
        <v>0.19166296806160499</v>
      </c>
      <c r="V39" s="502">
        <v>0.34173891781946641</v>
      </c>
      <c r="W39" s="502">
        <v>0.34689543760236857</v>
      </c>
      <c r="X39" s="502">
        <v>0.31375485606963732</v>
      </c>
      <c r="Y39" s="57">
        <v>0.33201449647426212</v>
      </c>
      <c r="Z39" s="502">
        <v>0.25268808465163889</v>
      </c>
      <c r="AA39" s="502">
        <v>0.1892145562693931</v>
      </c>
      <c r="AB39" s="502">
        <v>6.5032904302170513E-2</v>
      </c>
      <c r="AC39" s="57">
        <v>0.16480892286848686</v>
      </c>
      <c r="AD39" s="57">
        <v>0.24914247313869869</v>
      </c>
      <c r="AE39" s="502">
        <v>3.9129263708078024E-2</v>
      </c>
      <c r="AF39" s="502">
        <v>2.8708948984228554E-2</v>
      </c>
      <c r="AG39" s="502">
        <v>5.9586263150078971E-2</v>
      </c>
      <c r="AH39" s="57">
        <v>4.228883139091167E-2</v>
      </c>
      <c r="AI39" s="57">
        <v>0.17942615833311454</v>
      </c>
      <c r="AJ39" s="502">
        <v>0.18355201296044091</v>
      </c>
      <c r="AK39" s="502">
        <v>0.25284646830434115</v>
      </c>
      <c r="AL39" s="502">
        <v>0.31717364208527882</v>
      </c>
      <c r="AM39" s="502">
        <v>0.25117271038638639</v>
      </c>
      <c r="AN39" s="502">
        <v>0.19740405732092964</v>
      </c>
      <c r="AO39" s="502">
        <v>0.32887072200378026</v>
      </c>
      <c r="AP39" s="502">
        <v>0.31798693415086288</v>
      </c>
      <c r="AQ39" s="502">
        <v>0.30513391941682388</v>
      </c>
      <c r="AR39" s="57">
        <v>0.31730864489180982</v>
      </c>
      <c r="AS39" s="502">
        <v>0.25785424401048013</v>
      </c>
      <c r="AT39" s="502">
        <v>0.19915783275377874</v>
      </c>
      <c r="AU39" s="502">
        <v>6.9541941881476665E-2</v>
      </c>
      <c r="AV39" s="57">
        <v>0.17577778452885542</v>
      </c>
      <c r="AW39" s="57">
        <v>0.24615224548281067</v>
      </c>
      <c r="AX39" s="502">
        <v>3.8868348544581405E-2</v>
      </c>
      <c r="AY39" s="502">
        <v>2.9507469193944924E-2</v>
      </c>
      <c r="AZ39" s="502">
        <v>6.1454387626262631E-2</v>
      </c>
      <c r="BA39" s="57">
        <v>4.3054934187417106E-2</v>
      </c>
      <c r="BB39" s="57">
        <v>0.1777096636453134</v>
      </c>
      <c r="BC39" s="502">
        <v>0.18782135070998615</v>
      </c>
      <c r="BD39" s="502">
        <v>0.23943588849016487</v>
      </c>
      <c r="BE39" s="502">
        <v>0.23449502315187848</v>
      </c>
      <c r="BF39" s="502">
        <v>0.19211727675706117</v>
      </c>
      <c r="BG39" s="502">
        <v>0.24412907634185604</v>
      </c>
      <c r="BH39" s="502">
        <v>0.32600395157572359</v>
      </c>
      <c r="BI39" s="502">
        <v>0.29938289975563692</v>
      </c>
      <c r="BJ39" s="502">
        <v>0.27969724045300559</v>
      </c>
      <c r="BK39" s="502">
        <v>0.30177175717831595</v>
      </c>
      <c r="BL39" s="502">
        <v>0.22132073638506219</v>
      </c>
      <c r="BM39" s="502">
        <v>0.18161243165301161</v>
      </c>
      <c r="BN39" s="502">
        <v>7.7735647766174379E-2</v>
      </c>
      <c r="BO39" s="502">
        <v>0.1604579879756094</v>
      </c>
      <c r="BP39" s="502">
        <v>0.23072450304877842</v>
      </c>
      <c r="BQ39" s="647">
        <v>-1.5427742434032249E-2</v>
      </c>
      <c r="BR39" s="502">
        <v>4.2539477491713072E-2</v>
      </c>
      <c r="BS39" s="647">
        <v>3.6711289471316674E-3</v>
      </c>
      <c r="BT39" s="502">
        <v>3.2475423943178469E-2</v>
      </c>
      <c r="BU39" s="647">
        <v>2.9679547492335451E-3</v>
      </c>
      <c r="BV39" s="502">
        <v>5.5690946735082028E-2</v>
      </c>
      <c r="BW39" s="647">
        <f t="shared" si="0"/>
        <v>-5.7634408911806032E-3</v>
      </c>
      <c r="BX39" s="502">
        <v>4.3426688310609168E-2</v>
      </c>
      <c r="BY39" s="647">
        <f t="shared" si="1"/>
        <v>3.7175412319206264E-4</v>
      </c>
      <c r="BZ39" s="502">
        <v>0.16760582555459685</v>
      </c>
      <c r="CA39" s="647">
        <f t="shared" si="2"/>
        <v>-1.0103838090716549E-2</v>
      </c>
      <c r="CB39" s="502">
        <v>0.15386138209790148</v>
      </c>
      <c r="CC39" s="647">
        <f t="shared" si="3"/>
        <v>-3.3959968612084668E-2</v>
      </c>
      <c r="CD39" s="502">
        <v>0.22222978551094963</v>
      </c>
      <c r="CE39" s="647">
        <f t="shared" si="4"/>
        <v>-1.7206102979215238E-2</v>
      </c>
      <c r="CF39" s="502">
        <v>0.26564979228316288</v>
      </c>
      <c r="CG39" s="647">
        <f t="shared" si="5"/>
        <v>3.1154769131284399E-2</v>
      </c>
      <c r="CH39" s="502">
        <v>0.21382326055588571</v>
      </c>
      <c r="CI39" s="647">
        <f t="shared" si="6"/>
        <v>2.1705983798824546E-2</v>
      </c>
      <c r="CJ39" s="502">
        <v>0.17925515163711347</v>
      </c>
      <c r="CK39" s="647">
        <f t="shared" si="7"/>
        <v>-6.4873924704742569E-2</v>
      </c>
      <c r="CL39" s="502">
        <v>0.2751156328585328</v>
      </c>
      <c r="CM39" s="647">
        <f t="shared" si="8"/>
        <v>-5.0888318717190795E-2</v>
      </c>
      <c r="CN39" s="502">
        <v>0.25575188107717522</v>
      </c>
      <c r="CO39" s="647">
        <f t="shared" si="9"/>
        <v>-4.3631018678461697E-2</v>
      </c>
      <c r="CP39" s="502">
        <v>0.24759683069300426</v>
      </c>
      <c r="CQ39" s="647">
        <f t="shared" si="10"/>
        <v>-3.2100409760001336E-2</v>
      </c>
      <c r="CR39" s="502">
        <v>0.25961066228462504</v>
      </c>
      <c r="CS39" s="647">
        <f t="shared" si="11"/>
        <v>-4.2161094893690909E-2</v>
      </c>
      <c r="CT39" s="502">
        <v>0.21908811173188261</v>
      </c>
      <c r="CU39" s="647">
        <f t="shared" si="12"/>
        <v>-2.2326246531795824E-3</v>
      </c>
      <c r="CV39" s="502">
        <v>0.16751270268551419</v>
      </c>
      <c r="CW39" s="647">
        <f t="shared" si="13"/>
        <v>-1.4099728967497421E-2</v>
      </c>
      <c r="CX39" s="502">
        <v>4.9524996378348292E-2</v>
      </c>
      <c r="CY39" s="647">
        <f t="shared" si="14"/>
        <v>-2.8210651387826087E-2</v>
      </c>
      <c r="CZ39" s="502">
        <v>0.14561853875338313</v>
      </c>
      <c r="DA39" s="647">
        <f t="shared" si="15"/>
        <v>-1.483944922222627E-2</v>
      </c>
      <c r="DB39" s="502">
        <v>0.20230069650174823</v>
      </c>
      <c r="DC39" s="647">
        <f t="shared" si="16"/>
        <v>-2.8423806547030195E-2</v>
      </c>
    </row>
    <row r="40" spans="1:107" x14ac:dyDescent="0.25">
      <c r="A40" s="59" t="s">
        <v>32</v>
      </c>
      <c r="B40" s="502">
        <v>0.12958651987561981</v>
      </c>
      <c r="C40" s="502">
        <v>0.20726960881324627</v>
      </c>
      <c r="D40" s="502">
        <v>0.20564471954425942</v>
      </c>
      <c r="E40" s="502">
        <v>0.17971996833564219</v>
      </c>
      <c r="F40" s="57">
        <v>0.19727476709838673</v>
      </c>
      <c r="G40" s="502">
        <v>0.16450664621676891</v>
      </c>
      <c r="H40" s="502">
        <v>0.13177815159311301</v>
      </c>
      <c r="I40" s="502">
        <v>6.1251704158145875E-2</v>
      </c>
      <c r="J40" s="57">
        <v>0.11931728802894447</v>
      </c>
      <c r="K40" s="57">
        <v>0.15808067541154006</v>
      </c>
      <c r="L40" s="502">
        <v>2.1587835609209051E-2</v>
      </c>
      <c r="M40" s="502">
        <v>3.078616663368296E-2</v>
      </c>
      <c r="N40" s="502">
        <v>4.2633776414451263E-2</v>
      </c>
      <c r="O40" s="502">
        <v>3.1550080021339022E-2</v>
      </c>
      <c r="P40" s="502">
        <v>0.11544032824707673</v>
      </c>
      <c r="Q40" s="502">
        <v>0.1221798931327924</v>
      </c>
      <c r="R40" s="502">
        <v>0.17670415814587595</v>
      </c>
      <c r="S40" s="502">
        <v>0.21558974866415989</v>
      </c>
      <c r="T40" s="502">
        <v>0.17143460478349781</v>
      </c>
      <c r="U40" s="502">
        <v>0.12955395411379109</v>
      </c>
      <c r="V40" s="502">
        <v>0.21915611188073092</v>
      </c>
      <c r="W40" s="502">
        <v>0.21821891968126367</v>
      </c>
      <c r="X40" s="502">
        <v>0.20739329771093079</v>
      </c>
      <c r="Y40" s="57">
        <v>0.21485033371536438</v>
      </c>
      <c r="Z40" s="502">
        <v>0.16769342194955691</v>
      </c>
      <c r="AA40" s="502">
        <v>0.12358013464790529</v>
      </c>
      <c r="AB40" s="502">
        <v>4.2351492767005235E-2</v>
      </c>
      <c r="AC40" s="57">
        <v>0.10318559556786704</v>
      </c>
      <c r="AD40" s="57">
        <v>0.16077603714966351</v>
      </c>
      <c r="AE40" s="502">
        <v>1.0555356983290144E-2</v>
      </c>
      <c r="AF40" s="502">
        <v>3.6990289816221371E-2</v>
      </c>
      <c r="AG40" s="502">
        <v>3.9931517389966142E-2</v>
      </c>
      <c r="AH40" s="57">
        <v>2.9041962744389579E-2</v>
      </c>
      <c r="AI40" s="57">
        <v>0.11422396455654274</v>
      </c>
      <c r="AJ40" s="502">
        <v>0.11056503738122897</v>
      </c>
      <c r="AK40" s="502">
        <v>0.14570637119113575</v>
      </c>
      <c r="AL40" s="502">
        <v>0.19018631042802253</v>
      </c>
      <c r="AM40" s="502">
        <v>0.14885307519370508</v>
      </c>
      <c r="AN40" s="502">
        <v>0.12327923916805639</v>
      </c>
      <c r="AO40" s="502">
        <v>0.1811388615852024</v>
      </c>
      <c r="AP40" s="502">
        <v>0.18036868487006991</v>
      </c>
      <c r="AQ40" s="502">
        <v>0.17708798737080392</v>
      </c>
      <c r="AR40" s="57">
        <v>0.17950394993331284</v>
      </c>
      <c r="AS40" s="502">
        <v>0.14921899045860265</v>
      </c>
      <c r="AT40" s="502">
        <v>0.12090817025586036</v>
      </c>
      <c r="AU40" s="502">
        <v>4.8730378578024008E-2</v>
      </c>
      <c r="AV40" s="57">
        <v>0.10644653130802713</v>
      </c>
      <c r="AW40" s="57">
        <v>0.14277342454711947</v>
      </c>
      <c r="AX40" s="502">
        <v>1.9025705179757543E-2</v>
      </c>
      <c r="AY40" s="502">
        <v>3.5716945164268904E-2</v>
      </c>
      <c r="AZ40" s="502">
        <v>4.2186057248384118E-2</v>
      </c>
      <c r="BA40" s="57">
        <v>3.2202216066481992E-2</v>
      </c>
      <c r="BB40" s="57">
        <v>0.10551133231188634</v>
      </c>
      <c r="BC40" s="502">
        <v>0.11865189289012004</v>
      </c>
      <c r="BD40" s="502">
        <v>0.14763004001231148</v>
      </c>
      <c r="BE40" s="502">
        <v>0.14428519812116103</v>
      </c>
      <c r="BF40" s="502">
        <v>0.11528447109121036</v>
      </c>
      <c r="BG40" s="502">
        <v>0.14159994434536233</v>
      </c>
      <c r="BH40" s="502">
        <v>0.18715932445715308</v>
      </c>
      <c r="BI40" s="502">
        <v>0.18436304577232554</v>
      </c>
      <c r="BJ40" s="502">
        <v>0.16902347124177167</v>
      </c>
      <c r="BK40" s="502">
        <v>0.18004257720324202</v>
      </c>
      <c r="BL40" s="502">
        <v>0.13229455216989844</v>
      </c>
      <c r="BM40" s="502">
        <v>0.11131712983647574</v>
      </c>
      <c r="BN40" s="502">
        <v>4.5348568790397045E-2</v>
      </c>
      <c r="BO40" s="502">
        <v>9.6484886304830916E-2</v>
      </c>
      <c r="BP40" s="502">
        <v>0.13803290940348836</v>
      </c>
      <c r="BQ40" s="647">
        <v>-4.7405151436311077E-3</v>
      </c>
      <c r="BR40" s="502">
        <v>3.1021952163941262E-2</v>
      </c>
      <c r="BS40" s="647">
        <v>1.1996246984183719E-2</v>
      </c>
      <c r="BT40" s="502">
        <v>3.5743007774104191E-2</v>
      </c>
      <c r="BU40" s="647">
        <v>2.6062609835286743E-5</v>
      </c>
      <c r="BV40" s="502">
        <v>3.7326869806094183E-2</v>
      </c>
      <c r="BW40" s="647">
        <f t="shared" si="0"/>
        <v>-4.8591874422899348E-3</v>
      </c>
      <c r="BX40" s="502">
        <v>3.4668694046328635E-2</v>
      </c>
      <c r="BY40" s="647">
        <f t="shared" si="1"/>
        <v>2.466477979846643E-3</v>
      </c>
      <c r="BZ40" s="502">
        <v>0.10319954745162503</v>
      </c>
      <c r="CA40" s="647">
        <f t="shared" si="2"/>
        <v>-2.3117848602613039E-3</v>
      </c>
      <c r="CB40" s="502">
        <v>0.10390045572334912</v>
      </c>
      <c r="CC40" s="647">
        <f t="shared" si="3"/>
        <v>-1.4751437166770923E-2</v>
      </c>
      <c r="CD40" s="502">
        <v>0.14835333948907356</v>
      </c>
      <c r="CE40" s="647">
        <f t="shared" si="4"/>
        <v>7.2329947676208484E-4</v>
      </c>
      <c r="CF40" s="502">
        <v>0.17235576207071157</v>
      </c>
      <c r="CG40" s="647">
        <f t="shared" si="5"/>
        <v>2.8070563949550542E-2</v>
      </c>
      <c r="CH40" s="502">
        <v>0.14146242322052272</v>
      </c>
      <c r="CI40" s="647">
        <f t="shared" si="6"/>
        <v>2.6177952129312357E-2</v>
      </c>
      <c r="CJ40" s="502">
        <v>0.11284388874131979</v>
      </c>
      <c r="CK40" s="647">
        <f t="shared" si="7"/>
        <v>-2.8756055604042541E-2</v>
      </c>
      <c r="CL40" s="502">
        <v>0.17186057248384118</v>
      </c>
      <c r="CM40" s="647">
        <f t="shared" si="8"/>
        <v>-1.5298751973311903E-2</v>
      </c>
      <c r="CN40" s="502">
        <v>0.169337818229785</v>
      </c>
      <c r="CO40" s="647">
        <f t="shared" si="9"/>
        <v>-1.5025227542540542E-2</v>
      </c>
      <c r="CP40" s="502">
        <v>0.16238867542370358</v>
      </c>
      <c r="CQ40" s="647">
        <f t="shared" si="10"/>
        <v>-6.6347958180680844E-3</v>
      </c>
      <c r="CR40" s="502">
        <v>0.16781317328408743</v>
      </c>
      <c r="CS40" s="647">
        <f t="shared" si="11"/>
        <v>-1.2229403919154586E-2</v>
      </c>
      <c r="CT40" s="502">
        <v>0.14384425977223761</v>
      </c>
      <c r="CU40" s="647">
        <f t="shared" si="12"/>
        <v>1.1549707602339171E-2</v>
      </c>
      <c r="CV40" s="502">
        <v>0.11110862895779347</v>
      </c>
      <c r="CW40" s="647">
        <f t="shared" si="13"/>
        <v>-2.0850087868226619E-4</v>
      </c>
      <c r="CX40" s="502">
        <v>3.7603878116343491E-2</v>
      </c>
      <c r="CY40" s="647">
        <f t="shared" si="14"/>
        <v>-7.7446906740535545E-3</v>
      </c>
      <c r="CZ40" s="502">
        <v>9.7668259718121195E-2</v>
      </c>
      <c r="DA40" s="647">
        <f t="shared" si="15"/>
        <v>1.1833734132902785E-3</v>
      </c>
      <c r="DB40" s="502">
        <v>0.13254694602164033</v>
      </c>
      <c r="DC40" s="647">
        <f t="shared" si="16"/>
        <v>-5.4859633818480358E-3</v>
      </c>
    </row>
    <row r="41" spans="1:107" x14ac:dyDescent="0.25">
      <c r="A41" s="59" t="s">
        <v>33</v>
      </c>
      <c r="B41" s="502">
        <v>0.22539815124178639</v>
      </c>
      <c r="C41" s="502">
        <v>0.35377983215316022</v>
      </c>
      <c r="D41" s="502">
        <v>0.3620281649245064</v>
      </c>
      <c r="E41" s="502">
        <v>0.31708956202465249</v>
      </c>
      <c r="F41" s="57">
        <v>0.34370822041553756</v>
      </c>
      <c r="G41" s="502">
        <v>0.28196476964769646</v>
      </c>
      <c r="H41" s="502">
        <v>0.22765538945712038</v>
      </c>
      <c r="I41" s="502">
        <v>0.12019308943089431</v>
      </c>
      <c r="J41" s="57">
        <v>0.21013244885196106</v>
      </c>
      <c r="K41" s="57">
        <v>0.27655134078965105</v>
      </c>
      <c r="L41" s="502">
        <v>5.0875295043273011E-2</v>
      </c>
      <c r="M41" s="502">
        <v>3.5985444531864676E-2</v>
      </c>
      <c r="N41" s="502">
        <v>8.0684281842818423E-2</v>
      </c>
      <c r="O41" s="502">
        <v>5.5578384588193711E-2</v>
      </c>
      <c r="P41" s="502">
        <v>0.20208426397450788</v>
      </c>
      <c r="Q41" s="502">
        <v>0.21983018620508785</v>
      </c>
      <c r="R41" s="502">
        <v>0.30877710027100269</v>
      </c>
      <c r="S41" s="502">
        <v>0.38418240230789402</v>
      </c>
      <c r="T41" s="502">
        <v>0.30421416578296218</v>
      </c>
      <c r="U41" s="502">
        <v>0.22782659538924158</v>
      </c>
      <c r="V41" s="502">
        <v>0.39361395226855495</v>
      </c>
      <c r="W41" s="502">
        <v>0.40256167647883373</v>
      </c>
      <c r="X41" s="502">
        <v>0.34753802779963283</v>
      </c>
      <c r="Y41" s="57">
        <v>0.38076923076923075</v>
      </c>
      <c r="Z41" s="502">
        <v>0.28309620596205964</v>
      </c>
      <c r="AA41" s="502">
        <v>0.22114148964070285</v>
      </c>
      <c r="AB41" s="502">
        <v>8.7564363143631432E-2</v>
      </c>
      <c r="AC41" s="57">
        <v>0.19752970606629139</v>
      </c>
      <c r="AD41" s="57">
        <v>0.28914946841776112</v>
      </c>
      <c r="AE41" s="502">
        <v>6.6706005769735122E-2</v>
      </c>
      <c r="AF41" s="502">
        <v>3.4552845528455285E-2</v>
      </c>
      <c r="AG41" s="502">
        <v>8.5023712737127374E-2</v>
      </c>
      <c r="AH41" s="57">
        <v>6.1844954047366556E-2</v>
      </c>
      <c r="AI41" s="57">
        <v>0.21282824461456293</v>
      </c>
      <c r="AJ41" s="502">
        <v>0.21402439024390243</v>
      </c>
      <c r="AK41" s="502">
        <v>0.29418021680216805</v>
      </c>
      <c r="AL41" s="502">
        <v>0.36792223970626803</v>
      </c>
      <c r="AM41" s="502">
        <v>0.29201904383174265</v>
      </c>
      <c r="AN41" s="502">
        <v>0.23273412857079387</v>
      </c>
      <c r="AO41" s="502">
        <v>0.36832546551271966</v>
      </c>
      <c r="AP41" s="502">
        <v>0.3709567363530778</v>
      </c>
      <c r="AQ41" s="502">
        <v>0.34787568843430372</v>
      </c>
      <c r="AR41" s="57">
        <v>0.36210027100271003</v>
      </c>
      <c r="AS41" s="502">
        <v>0.28452574525745256</v>
      </c>
      <c r="AT41" s="502">
        <v>0.23034683975872017</v>
      </c>
      <c r="AU41" s="502">
        <v>0.10169037940379404</v>
      </c>
      <c r="AV41" s="57">
        <v>0.20579379969623873</v>
      </c>
      <c r="AW41" s="57">
        <v>0.28351524951713608</v>
      </c>
      <c r="AX41" s="502">
        <v>6.8522161028061898E-2</v>
      </c>
      <c r="AY41" s="502">
        <v>3.59788880146866E-2</v>
      </c>
      <c r="AZ41" s="502">
        <v>8.5531842818428183E-2</v>
      </c>
      <c r="BA41" s="57">
        <v>6.3103128313891838E-2</v>
      </c>
      <c r="BB41" s="57">
        <v>0.20923717204205008</v>
      </c>
      <c r="BC41" s="502">
        <v>0.23003868345135065</v>
      </c>
      <c r="BD41" s="502">
        <v>0.28781165311653117</v>
      </c>
      <c r="BE41" s="502">
        <v>0.28499138388123013</v>
      </c>
      <c r="BF41" s="502">
        <v>0.22833138434124067</v>
      </c>
      <c r="BG41" s="502">
        <v>0.2811849871923377</v>
      </c>
      <c r="BH41" s="502">
        <v>0.3777635719905586</v>
      </c>
      <c r="BI41" s="502">
        <v>0.36164343786295006</v>
      </c>
      <c r="BJ41" s="502">
        <v>0.33575596643063205</v>
      </c>
      <c r="BK41" s="502">
        <v>0.35827913279132789</v>
      </c>
      <c r="BL41" s="502">
        <v>0.25671747967479674</v>
      </c>
      <c r="BM41" s="502">
        <v>0.21430959874114872</v>
      </c>
      <c r="BN41" s="502">
        <v>0.10825542005420054</v>
      </c>
      <c r="BO41" s="502">
        <v>0.19332730277852228</v>
      </c>
      <c r="BP41" s="502">
        <v>0.27534754974621567</v>
      </c>
      <c r="BQ41" s="647">
        <v>-8.1676997709204113E-3</v>
      </c>
      <c r="BR41" s="502">
        <v>6.3886703383162866E-2</v>
      </c>
      <c r="BS41" s="647">
        <v>-4.6354576448990326E-3</v>
      </c>
      <c r="BT41" s="502">
        <v>4.3109100445843165E-2</v>
      </c>
      <c r="BU41" s="647">
        <v>7.1302124311565657E-3</v>
      </c>
      <c r="BV41" s="502">
        <v>7.9352981029810296E-2</v>
      </c>
      <c r="BW41" s="647">
        <f t="shared" si="0"/>
        <v>-6.178861788617887E-3</v>
      </c>
      <c r="BX41" s="502">
        <v>6.1928905973842346E-2</v>
      </c>
      <c r="BY41" s="647">
        <f t="shared" si="1"/>
        <v>-1.1742223400494911E-3</v>
      </c>
      <c r="BZ41" s="502">
        <v>0.20342624854819977</v>
      </c>
      <c r="CA41" s="647">
        <f t="shared" si="2"/>
        <v>-5.8109234938503174E-3</v>
      </c>
      <c r="CB41" s="502">
        <v>0.20417977970102283</v>
      </c>
      <c r="CC41" s="647">
        <f t="shared" si="3"/>
        <v>-2.5858903750327816E-2</v>
      </c>
      <c r="CD41" s="502">
        <v>0.29797764227642276</v>
      </c>
      <c r="CE41" s="647">
        <f t="shared" si="4"/>
        <v>1.0165989159891586E-2</v>
      </c>
      <c r="CF41" s="502">
        <v>0.34812155782848153</v>
      </c>
      <c r="CG41" s="647">
        <f t="shared" si="5"/>
        <v>6.31301739472514E-2</v>
      </c>
      <c r="CH41" s="502">
        <v>0.28326816012725342</v>
      </c>
      <c r="CI41" s="647">
        <f t="shared" si="6"/>
        <v>5.4936775786012748E-2</v>
      </c>
      <c r="CJ41" s="502">
        <v>0.2235507851653859</v>
      </c>
      <c r="CK41" s="647">
        <f t="shared" si="7"/>
        <v>-5.7634202026951797E-2</v>
      </c>
      <c r="CL41" s="502">
        <v>0.3421682402307894</v>
      </c>
      <c r="CM41" s="647">
        <f t="shared" si="8"/>
        <v>-3.55953317597692E-2</v>
      </c>
      <c r="CN41" s="502">
        <v>0.32752613240418116</v>
      </c>
      <c r="CO41" s="647">
        <f t="shared" si="9"/>
        <v>-3.4117305458768898E-2</v>
      </c>
      <c r="CP41" s="502">
        <v>0.31576514555468133</v>
      </c>
      <c r="CQ41" s="647">
        <f t="shared" si="10"/>
        <v>-1.9990820875950721E-2</v>
      </c>
      <c r="CR41" s="502">
        <v>0.3285185185185186</v>
      </c>
      <c r="CS41" s="647">
        <f t="shared" si="11"/>
        <v>-2.9760614272809294E-2</v>
      </c>
      <c r="CT41" s="502">
        <v>0.27918360433604333</v>
      </c>
      <c r="CU41" s="647">
        <f t="shared" si="12"/>
        <v>2.2466124661246589E-2</v>
      </c>
      <c r="CV41" s="502">
        <v>0.21432926829268295</v>
      </c>
      <c r="CW41" s="647">
        <f t="shared" si="13"/>
        <v>1.9669551534234886E-5</v>
      </c>
      <c r="CX41" s="502">
        <v>7.9837398373983737E-2</v>
      </c>
      <c r="CY41" s="647">
        <f t="shared" si="14"/>
        <v>-2.8418021680216801E-2</v>
      </c>
      <c r="CZ41" s="502">
        <v>0.19137183954257128</v>
      </c>
      <c r="DA41" s="647">
        <f t="shared" si="15"/>
        <v>-1.9554632359509994E-3</v>
      </c>
      <c r="DB41" s="502">
        <v>0.25956632080132958</v>
      </c>
      <c r="DC41" s="647">
        <f t="shared" si="16"/>
        <v>-1.5781228944886094E-2</v>
      </c>
    </row>
    <row r="42" spans="1:107" x14ac:dyDescent="0.25">
      <c r="A42" s="59" t="s">
        <v>62</v>
      </c>
      <c r="B42" s="502">
        <v>0</v>
      </c>
      <c r="C42" s="502">
        <v>0</v>
      </c>
      <c r="D42" s="502">
        <v>0.34951203540231474</v>
      </c>
      <c r="E42" s="502">
        <v>0.33101730100715021</v>
      </c>
      <c r="F42" s="57">
        <v>0.22275414802762747</v>
      </c>
      <c r="G42" s="502">
        <v>0.29072333575656872</v>
      </c>
      <c r="H42" s="502">
        <v>0.23225696642944271</v>
      </c>
      <c r="I42" s="502">
        <v>0.10433374489870492</v>
      </c>
      <c r="J42" s="57">
        <v>0.20935910306561467</v>
      </c>
      <c r="K42" s="57">
        <v>0.25922354719198282</v>
      </c>
      <c r="L42" s="502">
        <v>2.7235806857346629E-2</v>
      </c>
      <c r="M42" s="502">
        <v>1.6029273874358783E-2</v>
      </c>
      <c r="N42" s="502">
        <v>3.9699711134958827E-2</v>
      </c>
      <c r="O42" s="502">
        <v>2.7524009094909055E-2</v>
      </c>
      <c r="P42" s="502">
        <v>0.17155945276726253</v>
      </c>
      <c r="Q42" s="502">
        <v>0.19538731006357363</v>
      </c>
      <c r="R42" s="502">
        <v>0.29346149555932505</v>
      </c>
      <c r="S42" s="502">
        <v>0.35666413920612428</v>
      </c>
      <c r="T42" s="502">
        <v>0.28171130211022161</v>
      </c>
      <c r="U42" s="502">
        <v>0.20189051157856866</v>
      </c>
      <c r="V42" s="502">
        <v>0.3610280711196997</v>
      </c>
      <c r="W42" s="502">
        <v>0.37893448156479265</v>
      </c>
      <c r="X42" s="502">
        <v>0.34863736958128028</v>
      </c>
      <c r="Y42" s="57">
        <v>0.36251350139680621</v>
      </c>
      <c r="Z42" s="502">
        <v>0.27036729915159907</v>
      </c>
      <c r="AA42" s="502">
        <v>0.20433962311732487</v>
      </c>
      <c r="AB42" s="502">
        <v>6.3167059410400447E-2</v>
      </c>
      <c r="AC42" s="57">
        <v>0.17956658322524233</v>
      </c>
      <c r="AD42" s="57">
        <v>0.2710400423110243</v>
      </c>
      <c r="AE42" s="502">
        <v>3.7412166040599014E-2</v>
      </c>
      <c r="AF42" s="502">
        <v>1.9380102689771996E-2</v>
      </c>
      <c r="AG42" s="502">
        <v>5.3811138325829073E-2</v>
      </c>
      <c r="AH42" s="57">
        <v>3.6683635656699722E-2</v>
      </c>
      <c r="AI42" s="57">
        <v>0.19407402497768675</v>
      </c>
      <c r="AJ42" s="502">
        <v>0.20800241285645335</v>
      </c>
      <c r="AK42" s="502">
        <v>0.29119649914172729</v>
      </c>
      <c r="AL42" s="502">
        <v>0.36135586243545398</v>
      </c>
      <c r="AM42" s="502">
        <v>0.28680436422066247</v>
      </c>
      <c r="AN42" s="502">
        <v>0.216662058205768</v>
      </c>
      <c r="AO42" s="502">
        <v>0.3944407940641666</v>
      </c>
      <c r="AP42" s="502">
        <v>0.36733479238844174</v>
      </c>
      <c r="AQ42" s="502">
        <v>0.3557839880164802</v>
      </c>
      <c r="AR42" s="57">
        <v>0.37269269368196017</v>
      </c>
      <c r="AS42" s="502">
        <v>0.30776584784671013</v>
      </c>
      <c r="AT42" s="502">
        <v>0.22644249447974071</v>
      </c>
      <c r="AU42" s="502">
        <v>5.9539356419044114E-2</v>
      </c>
      <c r="AV42" s="57">
        <v>0.19822937864664383</v>
      </c>
      <c r="AW42" s="57">
        <v>0.28497909330508847</v>
      </c>
      <c r="AX42" s="502">
        <v>2.9965725642782246E-2</v>
      </c>
      <c r="AY42" s="502">
        <v>2.0788381186839518E-2</v>
      </c>
      <c r="AZ42" s="502">
        <v>5.6308095070008231E-2</v>
      </c>
      <c r="BA42" s="57">
        <v>3.5462777869344118E-2</v>
      </c>
      <c r="BB42" s="57">
        <v>0.20089436821008805</v>
      </c>
      <c r="BC42" s="502">
        <v>0.20099850456789986</v>
      </c>
      <c r="BD42" s="502">
        <v>0.25727845059592463</v>
      </c>
      <c r="BE42" s="502">
        <v>0.25501792788726746</v>
      </c>
      <c r="BF42" s="502">
        <v>0.21403606366480743</v>
      </c>
      <c r="BG42" s="502">
        <v>0.28263679938751241</v>
      </c>
      <c r="BH42" s="502">
        <v>0.37707861403125031</v>
      </c>
      <c r="BI42" s="502">
        <v>0.32764987178966087</v>
      </c>
      <c r="BJ42" s="502">
        <v>0.3096851228254156</v>
      </c>
      <c r="BK42" s="502">
        <v>0.33848746947407948</v>
      </c>
      <c r="BL42" s="502">
        <v>0.25246902344347505</v>
      </c>
      <c r="BM42" s="502">
        <v>0.20276716492007479</v>
      </c>
      <c r="BN42" s="502">
        <v>7.6284120944792089E-2</v>
      </c>
      <c r="BO42" s="502">
        <v>0.177454686199674</v>
      </c>
      <c r="BP42" s="502">
        <v>0.25752623589412971</v>
      </c>
      <c r="BQ42" s="647">
        <v>-2.7452857410958764E-2</v>
      </c>
      <c r="BR42" s="502">
        <v>3.4348756787353302E-2</v>
      </c>
      <c r="BS42" s="647">
        <v>4.3830311445710556E-3</v>
      </c>
      <c r="BT42" s="502">
        <v>2.2686188788881224E-2</v>
      </c>
      <c r="BU42" s="647">
        <v>1.897807602041706E-3</v>
      </c>
      <c r="BV42" s="502">
        <v>5.0136928524429476E-2</v>
      </c>
      <c r="BW42" s="647">
        <f t="shared" si="0"/>
        <v>-6.1711665455787545E-3</v>
      </c>
      <c r="BX42" s="502">
        <v>3.5543284445161916E-2</v>
      </c>
      <c r="BY42" s="647">
        <f t="shared" si="1"/>
        <v>8.0506575817797243E-5</v>
      </c>
      <c r="BZ42" s="502">
        <v>0.18271879438019184</v>
      </c>
      <c r="CA42" s="647">
        <f t="shared" si="2"/>
        <v>-1.8175573829896208E-2</v>
      </c>
      <c r="CB42" s="502">
        <v>0.14927611984357966</v>
      </c>
      <c r="CC42" s="647">
        <f t="shared" si="3"/>
        <v>-5.1722384724320197E-2</v>
      </c>
      <c r="CD42" s="502">
        <v>0.2144766840578754</v>
      </c>
      <c r="CE42" s="647">
        <f t="shared" si="4"/>
        <v>-4.2801766538049235E-2</v>
      </c>
      <c r="CF42" s="502">
        <v>0.26541249453141952</v>
      </c>
      <c r="CG42" s="647">
        <f t="shared" si="5"/>
        <v>1.0394566644152059E-2</v>
      </c>
      <c r="CH42" s="502">
        <v>0.2096700822539265</v>
      </c>
      <c r="CI42" s="647">
        <f t="shared" si="6"/>
        <v>-4.3659814108809314E-3</v>
      </c>
      <c r="CJ42" s="502">
        <v>0.18952833625256166</v>
      </c>
      <c r="CK42" s="647">
        <f t="shared" si="7"/>
        <v>-9.3108463134950747E-2</v>
      </c>
      <c r="CL42" s="502">
        <v>0.29240504498653902</v>
      </c>
      <c r="CM42" s="647">
        <f t="shared" si="8"/>
        <v>-8.4673569044711294E-2</v>
      </c>
      <c r="CN42" s="502">
        <v>0.25887634962514749</v>
      </c>
      <c r="CO42" s="647">
        <f t="shared" si="9"/>
        <v>-6.8773522164513379E-2</v>
      </c>
      <c r="CP42" s="502">
        <v>0.25256466758564855</v>
      </c>
      <c r="CQ42" s="647">
        <f t="shared" si="10"/>
        <v>-5.7120455239767054E-2</v>
      </c>
      <c r="CR42" s="502">
        <v>0.26824623179969498</v>
      </c>
      <c r="CS42" s="647">
        <f t="shared" si="11"/>
        <v>-7.0241237674384505E-2</v>
      </c>
      <c r="CT42" s="502">
        <v>0.22354830925131014</v>
      </c>
      <c r="CU42" s="647">
        <f t="shared" si="12"/>
        <v>-2.8920714192164909E-2</v>
      </c>
      <c r="CV42" s="502">
        <v>0.16957516385884286</v>
      </c>
      <c r="CW42" s="647">
        <f t="shared" si="13"/>
        <v>-3.3192001061231935E-2</v>
      </c>
      <c r="CX42" s="502">
        <v>3.5167274288834656E-2</v>
      </c>
      <c r="CY42" s="647">
        <f t="shared" si="14"/>
        <v>-4.1116846655957433E-2</v>
      </c>
      <c r="CZ42" s="502">
        <v>0.14305821522888432</v>
      </c>
      <c r="DA42" s="647">
        <f t="shared" si="15"/>
        <v>-3.4396470970789683E-2</v>
      </c>
      <c r="DB42" s="502">
        <v>0.20530882024900787</v>
      </c>
      <c r="DC42" s="647">
        <f t="shared" si="16"/>
        <v>-5.2217415645121834E-2</v>
      </c>
    </row>
    <row r="43" spans="1:107" x14ac:dyDescent="0.25">
      <c r="A43" s="59" t="s">
        <v>63</v>
      </c>
      <c r="B43" s="502">
        <v>0</v>
      </c>
      <c r="C43" s="502">
        <v>0</v>
      </c>
      <c r="D43" s="502">
        <v>0</v>
      </c>
      <c r="E43" s="502">
        <v>0</v>
      </c>
      <c r="F43" s="57">
        <v>0</v>
      </c>
      <c r="G43" s="502">
        <v>0</v>
      </c>
      <c r="H43" s="502">
        <v>0</v>
      </c>
      <c r="I43" s="502">
        <v>0</v>
      </c>
      <c r="J43" s="57">
        <v>0</v>
      </c>
      <c r="K43" s="57">
        <v>0</v>
      </c>
      <c r="L43" s="502">
        <v>0</v>
      </c>
      <c r="M43" s="502">
        <v>0</v>
      </c>
      <c r="N43" s="502">
        <v>0</v>
      </c>
      <c r="O43" s="502">
        <v>0</v>
      </c>
      <c r="P43" s="502">
        <v>0</v>
      </c>
      <c r="Q43" s="502">
        <v>0</v>
      </c>
      <c r="R43" s="502">
        <v>0</v>
      </c>
      <c r="S43" s="502">
        <v>0</v>
      </c>
      <c r="T43" s="502">
        <v>0</v>
      </c>
      <c r="U43" s="502">
        <v>0</v>
      </c>
      <c r="V43" s="502">
        <v>0</v>
      </c>
      <c r="W43" s="502">
        <v>0</v>
      </c>
      <c r="X43" s="502">
        <v>0</v>
      </c>
      <c r="Y43" s="57">
        <v>0</v>
      </c>
      <c r="Z43" s="502">
        <v>0</v>
      </c>
      <c r="AA43" s="502">
        <v>0</v>
      </c>
      <c r="AB43" s="502">
        <v>0</v>
      </c>
      <c r="AC43" s="57">
        <v>0</v>
      </c>
      <c r="AD43" s="57">
        <v>0</v>
      </c>
      <c r="AE43" s="502">
        <v>0</v>
      </c>
      <c r="AF43" s="502">
        <v>0</v>
      </c>
      <c r="AG43" s="502">
        <v>0</v>
      </c>
      <c r="AH43" s="57">
        <v>0</v>
      </c>
      <c r="AI43" s="57">
        <v>0</v>
      </c>
      <c r="AJ43" s="502">
        <v>0</v>
      </c>
      <c r="AK43" s="502">
        <v>0</v>
      </c>
      <c r="AL43" s="502">
        <v>0</v>
      </c>
      <c r="AM43" s="502">
        <v>0</v>
      </c>
      <c r="AN43" s="502">
        <v>0</v>
      </c>
      <c r="AO43" s="502">
        <v>0</v>
      </c>
      <c r="AP43" s="502">
        <v>0</v>
      </c>
      <c r="AQ43" s="502">
        <v>0</v>
      </c>
      <c r="AR43" s="57">
        <v>0</v>
      </c>
      <c r="AS43" s="502">
        <v>0</v>
      </c>
      <c r="AT43" s="502">
        <v>0</v>
      </c>
      <c r="AU43" s="502">
        <v>0</v>
      </c>
      <c r="AV43" s="57">
        <v>0</v>
      </c>
      <c r="AW43" s="57">
        <v>0</v>
      </c>
      <c r="AX43" s="502">
        <v>0</v>
      </c>
      <c r="AY43" s="502">
        <v>0</v>
      </c>
      <c r="AZ43" s="502">
        <v>0</v>
      </c>
      <c r="BA43" s="57">
        <v>0</v>
      </c>
      <c r="BB43" s="57">
        <v>0</v>
      </c>
      <c r="BC43" s="502">
        <v>0</v>
      </c>
      <c r="BD43" s="502">
        <v>0</v>
      </c>
      <c r="BE43" s="502">
        <v>0</v>
      </c>
      <c r="BF43" s="502">
        <v>0</v>
      </c>
      <c r="BG43" s="502">
        <v>0</v>
      </c>
      <c r="BH43" s="502">
        <v>0</v>
      </c>
      <c r="BI43" s="502">
        <v>0</v>
      </c>
      <c r="BJ43" s="502">
        <v>0</v>
      </c>
      <c r="BK43" s="502">
        <v>0</v>
      </c>
      <c r="BL43" s="502">
        <v>0</v>
      </c>
      <c r="BM43" s="502">
        <v>0</v>
      </c>
      <c r="BN43" s="502">
        <v>0</v>
      </c>
      <c r="BO43" s="502">
        <v>0</v>
      </c>
      <c r="BP43" s="502">
        <v>0</v>
      </c>
      <c r="BQ43" s="647">
        <v>0</v>
      </c>
      <c r="BR43" s="502">
        <v>0</v>
      </c>
      <c r="BS43" s="647">
        <v>0</v>
      </c>
      <c r="BT43" s="502">
        <v>0</v>
      </c>
      <c r="BU43" s="647">
        <v>0</v>
      </c>
      <c r="BV43" s="502">
        <v>0</v>
      </c>
      <c r="BW43" s="647">
        <f t="shared" si="0"/>
        <v>0</v>
      </c>
      <c r="BX43" s="502">
        <v>0</v>
      </c>
      <c r="BY43" s="647">
        <f t="shared" si="1"/>
        <v>0</v>
      </c>
      <c r="BZ43" s="502">
        <v>0</v>
      </c>
      <c r="CA43" s="647">
        <f t="shared" si="2"/>
        <v>0</v>
      </c>
      <c r="CB43" s="502">
        <v>0</v>
      </c>
      <c r="CC43" s="647">
        <f t="shared" si="3"/>
        <v>0</v>
      </c>
      <c r="CD43" s="502">
        <v>0</v>
      </c>
      <c r="CE43" s="647">
        <f t="shared" si="4"/>
        <v>0</v>
      </c>
      <c r="CF43" s="502">
        <v>0</v>
      </c>
      <c r="CG43" s="647">
        <f t="shared" si="5"/>
        <v>0</v>
      </c>
      <c r="CH43" s="502">
        <v>0</v>
      </c>
      <c r="CI43" s="647">
        <f t="shared" si="6"/>
        <v>0</v>
      </c>
      <c r="CJ43" s="502">
        <v>0</v>
      </c>
      <c r="CK43" s="647">
        <f t="shared" si="7"/>
        <v>0</v>
      </c>
      <c r="CL43" s="502">
        <v>0</v>
      </c>
      <c r="CM43" s="647">
        <f t="shared" si="8"/>
        <v>0</v>
      </c>
      <c r="CN43" s="502">
        <v>0</v>
      </c>
      <c r="CO43" s="647">
        <f t="shared" si="9"/>
        <v>0</v>
      </c>
      <c r="CP43" s="502">
        <v>0</v>
      </c>
      <c r="CQ43" s="647">
        <f t="shared" si="10"/>
        <v>0</v>
      </c>
      <c r="CR43" s="502">
        <v>0</v>
      </c>
      <c r="CS43" s="647">
        <f t="shared" si="11"/>
        <v>0</v>
      </c>
      <c r="CT43" s="502">
        <v>0</v>
      </c>
      <c r="CU43" s="647">
        <f t="shared" si="12"/>
        <v>0</v>
      </c>
      <c r="CV43" s="502">
        <v>0</v>
      </c>
      <c r="CW43" s="647">
        <f t="shared" si="13"/>
        <v>0</v>
      </c>
      <c r="CX43" s="502">
        <v>0</v>
      </c>
      <c r="CY43" s="647">
        <f t="shared" si="14"/>
        <v>0</v>
      </c>
      <c r="CZ43" s="502">
        <v>0</v>
      </c>
      <c r="DA43" s="647">
        <f t="shared" si="15"/>
        <v>0</v>
      </c>
      <c r="DB43" s="502">
        <v>0</v>
      </c>
      <c r="DC43" s="647">
        <f t="shared" si="16"/>
        <v>0</v>
      </c>
    </row>
    <row r="44" spans="1:107" x14ac:dyDescent="0.25">
      <c r="A44" s="58" t="s">
        <v>35</v>
      </c>
      <c r="B44" s="502">
        <v>0.11423335942149884</v>
      </c>
      <c r="C44" s="502">
        <v>0.28133610335529485</v>
      </c>
      <c r="D44" s="502">
        <v>0.26591493165860258</v>
      </c>
      <c r="E44" s="502">
        <v>0.24441546742741105</v>
      </c>
      <c r="F44" s="57">
        <v>0.26382129756338613</v>
      </c>
      <c r="G44" s="502">
        <v>0.18809157258524345</v>
      </c>
      <c r="H44" s="502">
        <v>0.10507138416489172</v>
      </c>
      <c r="I44" s="502">
        <v>0.12235336602425211</v>
      </c>
      <c r="J44" s="57">
        <v>0.13813803370765396</v>
      </c>
      <c r="K44" s="57">
        <v>0.20063247429890202</v>
      </c>
      <c r="L44" s="502">
        <v>6.1065557186422849E-2</v>
      </c>
      <c r="M44" s="502">
        <v>6.5410960163920562E-2</v>
      </c>
      <c r="N44" s="502">
        <v>0.3253530429163341</v>
      </c>
      <c r="O44" s="502">
        <v>0.14871047092772466</v>
      </c>
      <c r="P44" s="502">
        <v>0.18313494935330379</v>
      </c>
      <c r="Q44" s="502">
        <v>0.47550307810873343</v>
      </c>
      <c r="R44" s="502">
        <v>0.88482865777169573</v>
      </c>
      <c r="S44" s="502">
        <v>1.1114115340330122</v>
      </c>
      <c r="T44" s="502">
        <v>0.8232523120602715</v>
      </c>
      <c r="U44" s="502">
        <v>0.35441632025644498</v>
      </c>
      <c r="V44" s="502">
        <v>0.31276314206664269</v>
      </c>
      <c r="W44" s="502">
        <v>0.30746465340949164</v>
      </c>
      <c r="X44" s="502">
        <v>0.26677715601875029</v>
      </c>
      <c r="Y44" s="57">
        <v>0.29540905702771914</v>
      </c>
      <c r="Z44" s="502">
        <v>0.19203732106339474</v>
      </c>
      <c r="AA44" s="502">
        <v>0.13002492210024719</v>
      </c>
      <c r="AB44" s="502">
        <v>5.1187397249288273E-2</v>
      </c>
      <c r="AC44" s="57">
        <v>0.12447817730206762</v>
      </c>
      <c r="AD44" s="57">
        <v>0.20994361716489329</v>
      </c>
      <c r="AE44" s="502">
        <v>1.3432978079417004E-2</v>
      </c>
      <c r="AF44" s="502">
        <v>1.091372626628328E-3</v>
      </c>
      <c r="AG44" s="502">
        <v>7.7943306668270609E-2</v>
      </c>
      <c r="AH44" s="57">
        <v>3.0310370347125252E-2</v>
      </c>
      <c r="AI44" s="57">
        <v>0.14962880436476678</v>
      </c>
      <c r="AJ44" s="502">
        <v>0.16867303397709768</v>
      </c>
      <c r="AK44" s="502">
        <v>0.21707967440554957</v>
      </c>
      <c r="AL44" s="502">
        <v>0.29745967256880984</v>
      </c>
      <c r="AM44" s="502">
        <v>0.22785330581619148</v>
      </c>
      <c r="AN44" s="502">
        <v>0.16929179380064402</v>
      </c>
      <c r="AO44" s="502">
        <v>0.31604157470129668</v>
      </c>
      <c r="AP44" s="502">
        <v>0.34855918978020661</v>
      </c>
      <c r="AQ44" s="502">
        <v>0.29183000876978543</v>
      </c>
      <c r="AR44" s="57">
        <v>0.31781862668277039</v>
      </c>
      <c r="AS44" s="502">
        <v>0.20895046413248328</v>
      </c>
      <c r="AT44" s="502">
        <v>0.14068096316302101</v>
      </c>
      <c r="AU44" s="502">
        <v>4.4731018685592851E-2</v>
      </c>
      <c r="AV44" s="57">
        <v>0.13155554222632895</v>
      </c>
      <c r="AW44" s="57">
        <v>0.22417254554721139</v>
      </c>
      <c r="AX44" s="502">
        <v>1.4903315011905499E-2</v>
      </c>
      <c r="AY44" s="502">
        <v>7.4133653296631669E-4</v>
      </c>
      <c r="AZ44" s="502">
        <v>6.4414072386737548E-2</v>
      </c>
      <c r="BA44" s="57">
        <v>2.6282853411959593E-2</v>
      </c>
      <c r="BB44" s="57">
        <v>0.15793084094567961</v>
      </c>
      <c r="BC44" s="502">
        <v>0.22783329659294094</v>
      </c>
      <c r="BD44" s="502">
        <v>0.27050746646418633</v>
      </c>
      <c r="BE44" s="502">
        <v>0.2686916080684032</v>
      </c>
      <c r="BF44" s="502">
        <v>0.18569425562545883</v>
      </c>
      <c r="BG44" s="502">
        <v>0.22233003147422059</v>
      </c>
      <c r="BH44" s="502">
        <v>0.36718390614523799</v>
      </c>
      <c r="BI44" s="502">
        <v>0.29903377139839071</v>
      </c>
      <c r="BJ44" s="502">
        <v>0.31863946273640836</v>
      </c>
      <c r="BK44" s="502">
        <v>0.32926077816095528</v>
      </c>
      <c r="BL44" s="502">
        <v>0.23784031000054923</v>
      </c>
      <c r="BM44" s="502">
        <v>0.17867487074024077</v>
      </c>
      <c r="BN44" s="502">
        <v>6.6538250432369189E-2</v>
      </c>
      <c r="BO44" s="502">
        <v>0.1612118440212639</v>
      </c>
      <c r="BP44" s="502">
        <v>0.24477208751613805</v>
      </c>
      <c r="BQ44" s="647">
        <v>2.059954196892666E-2</v>
      </c>
      <c r="BR44" s="502">
        <v>1.9478599845674377E-2</v>
      </c>
      <c r="BS44" s="647">
        <v>4.5752848337688775E-3</v>
      </c>
      <c r="BT44" s="502">
        <v>1.8258974520869477E-2</v>
      </c>
      <c r="BU44" s="647">
        <v>1.7517637987903161E-2</v>
      </c>
      <c r="BV44" s="502">
        <v>8.9710131419517211E-2</v>
      </c>
      <c r="BW44" s="647">
        <f t="shared" si="0"/>
        <v>2.5296059032779664E-2</v>
      </c>
      <c r="BX44" s="502">
        <v>4.196983726889468E-2</v>
      </c>
      <c r="BY44" s="647">
        <f t="shared" si="1"/>
        <v>1.5686983856935087E-2</v>
      </c>
      <c r="BZ44" s="502">
        <v>0.17642847204820256</v>
      </c>
      <c r="CA44" s="647">
        <f t="shared" si="2"/>
        <v>1.8497631102522949E-2</v>
      </c>
      <c r="CB44" s="502">
        <v>0.22324180168912117</v>
      </c>
      <c r="CC44" s="647">
        <f t="shared" si="3"/>
        <v>-4.5914949038197705E-3</v>
      </c>
      <c r="CD44" s="502">
        <v>0.30935755636333512</v>
      </c>
      <c r="CE44" s="647">
        <f t="shared" si="4"/>
        <v>3.8850089899148788E-2</v>
      </c>
      <c r="CF44" s="502">
        <v>0.36646356924304246</v>
      </c>
      <c r="CG44" s="647">
        <f t="shared" si="5"/>
        <v>9.7771961174639266E-2</v>
      </c>
      <c r="CH44" s="502">
        <v>0.29958253467170787</v>
      </c>
      <c r="CI44" s="647">
        <f t="shared" si="6"/>
        <v>0.11388827904624904</v>
      </c>
      <c r="CJ44" s="502">
        <v>0.20747004399714084</v>
      </c>
      <c r="CK44" s="647">
        <f t="shared" si="7"/>
        <v>-1.4859987477079756E-2</v>
      </c>
      <c r="CL44" s="502">
        <v>0.33144893199718983</v>
      </c>
      <c r="CM44" s="647">
        <f t="shared" si="8"/>
        <v>-3.573497414804816E-2</v>
      </c>
      <c r="CN44" s="502">
        <v>0.35132307187018719</v>
      </c>
      <c r="CO44" s="647">
        <f t="shared" si="9"/>
        <v>5.2289300471796474E-2</v>
      </c>
      <c r="CP44" s="502">
        <v>0.3110602657654814</v>
      </c>
      <c r="CQ44" s="647">
        <f t="shared" si="10"/>
        <v>-7.5791969709269602E-3</v>
      </c>
      <c r="CR44" s="502">
        <v>0.33060923492231165</v>
      </c>
      <c r="CS44" s="647">
        <f t="shared" si="11"/>
        <v>1.3484567613563647E-3</v>
      </c>
      <c r="CT44" s="502">
        <v>0.2604894833317799</v>
      </c>
      <c r="CU44" s="647">
        <f t="shared" si="12"/>
        <v>2.2649173331230676E-2</v>
      </c>
      <c r="CV44" s="502">
        <v>0.19154697799251752</v>
      </c>
      <c r="CW44" s="647">
        <f t="shared" si="13"/>
        <v>1.2872107252276749E-2</v>
      </c>
      <c r="CX44" s="502">
        <v>6.1554354242396005E-2</v>
      </c>
      <c r="CY44" s="647">
        <f t="shared" si="14"/>
        <v>-4.9838961899731846E-3</v>
      </c>
      <c r="CZ44" s="502">
        <v>0.1714205653295969</v>
      </c>
      <c r="DA44" s="647">
        <f t="shared" si="15"/>
        <v>1.0208721308333002E-2</v>
      </c>
      <c r="DB44" s="502">
        <v>0.25057515241989703</v>
      </c>
      <c r="DC44" s="647">
        <f t="shared" si="16"/>
        <v>5.803064903758981E-3</v>
      </c>
    </row>
    <row r="45" spans="1:107" x14ac:dyDescent="0.25">
      <c r="A45" s="10" t="s">
        <v>77</v>
      </c>
      <c r="B45" s="502">
        <v>0.19580948689395086</v>
      </c>
      <c r="C45" s="502">
        <v>0.30452693094645522</v>
      </c>
      <c r="D45" s="502">
        <v>0.33863278906989952</v>
      </c>
      <c r="E45" s="502">
        <v>0.25111530320311243</v>
      </c>
      <c r="F45" s="57">
        <v>0.29674030391770867</v>
      </c>
      <c r="G45" s="502">
        <v>0.21837379694051451</v>
      </c>
      <c r="H45" s="502">
        <v>0.17544071893358076</v>
      </c>
      <c r="I45" s="502">
        <v>0.11781648834515918</v>
      </c>
      <c r="J45" s="57">
        <v>0.17059748181880455</v>
      </c>
      <c r="K45" s="57">
        <v>0.23332043203372921</v>
      </c>
      <c r="L45" s="502">
        <v>5.2961432104657313E-2</v>
      </c>
      <c r="M45" s="502">
        <v>4.0140416541168115E-2</v>
      </c>
      <c r="N45" s="502">
        <v>0.11441997373314138</v>
      </c>
      <c r="O45" s="502">
        <v>6.8682136087117707E-2</v>
      </c>
      <c r="P45" s="502">
        <v>0.17783792937040224</v>
      </c>
      <c r="Q45" s="502">
        <v>0.21401327267129613</v>
      </c>
      <c r="R45" s="502">
        <v>0.27758738616018186</v>
      </c>
      <c r="S45" s="502">
        <v>0.32843810008495922</v>
      </c>
      <c r="T45" s="502">
        <v>0.27329174139814877</v>
      </c>
      <c r="U45" s="502">
        <v>0.20190021333414268</v>
      </c>
      <c r="V45" s="502">
        <v>0.31381069506313031</v>
      </c>
      <c r="W45" s="502">
        <v>0.33846848140474683</v>
      </c>
      <c r="X45" s="502">
        <v>0.31327880369078381</v>
      </c>
      <c r="Y45" s="57">
        <v>0.32148747716603293</v>
      </c>
      <c r="Z45" s="502">
        <v>0.232924386507916</v>
      </c>
      <c r="AA45" s="502">
        <v>0.18550667624488312</v>
      </c>
      <c r="AB45" s="502">
        <v>0.10143023620055926</v>
      </c>
      <c r="AC45" s="57">
        <v>0.17342138071258939</v>
      </c>
      <c r="AD45" s="57">
        <v>0.24745442893931111</v>
      </c>
      <c r="AE45" s="502">
        <v>3.8817640938698585E-2</v>
      </c>
      <c r="AF45" s="502">
        <v>5.1722090442948017E-2</v>
      </c>
      <c r="AG45" s="502">
        <v>0.12483583213350692</v>
      </c>
      <c r="AH45" s="57">
        <v>7.1215289530828826E-2</v>
      </c>
      <c r="AI45" s="57">
        <v>0.18827924344449223</v>
      </c>
      <c r="AJ45" s="502">
        <v>0.17901447272947743</v>
      </c>
      <c r="AK45" s="502">
        <v>0.22547037506430212</v>
      </c>
      <c r="AL45" s="502">
        <v>0.29549208878580696</v>
      </c>
      <c r="AM45" s="502">
        <v>0.23340410568671446</v>
      </c>
      <c r="AN45" s="502">
        <v>0.1996242793976287</v>
      </c>
      <c r="AO45" s="502">
        <v>0.30857837309450215</v>
      </c>
      <c r="AP45" s="502">
        <v>0.32537963459016089</v>
      </c>
      <c r="AQ45" s="502">
        <v>0.29051238304209442</v>
      </c>
      <c r="AR45" s="57">
        <v>0.30758270231954449</v>
      </c>
      <c r="AS45" s="502">
        <v>0.23122404701352073</v>
      </c>
      <c r="AT45" s="502">
        <v>0.1828707855872542</v>
      </c>
      <c r="AU45" s="502">
        <v>0.11581198791839459</v>
      </c>
      <c r="AV45" s="57">
        <v>0.17670519715901767</v>
      </c>
      <c r="AW45" s="57">
        <v>0.24178296229267715</v>
      </c>
      <c r="AX45" s="502">
        <v>3.7340164904402784E-2</v>
      </c>
      <c r="AY45" s="502">
        <v>5.2605099649327157E-2</v>
      </c>
      <c r="AZ45" s="502">
        <v>0.11214923057028323</v>
      </c>
      <c r="BA45" s="57">
        <v>6.687878332389359E-2</v>
      </c>
      <c r="BB45" s="57">
        <v>0.18284188805254731</v>
      </c>
      <c r="BC45" s="502">
        <v>0.20013716539860985</v>
      </c>
      <c r="BD45" s="502">
        <v>0.23421761258969961</v>
      </c>
      <c r="BE45" s="502">
        <v>0.2313796997991189</v>
      </c>
      <c r="BF45" s="502">
        <v>0.19524374378204634</v>
      </c>
      <c r="BG45" s="502">
        <v>0.23979570506835382</v>
      </c>
      <c r="BH45" s="502">
        <v>0.31051853081729947</v>
      </c>
      <c r="BI45" s="502">
        <v>0.27377326729258811</v>
      </c>
      <c r="BJ45" s="502">
        <v>0.25655415321642011</v>
      </c>
      <c r="BK45" s="502">
        <v>0.28049894099153089</v>
      </c>
      <c r="BL45" s="502">
        <v>0.21177834392341802</v>
      </c>
      <c r="BM45" s="502">
        <v>0.16822020664362219</v>
      </c>
      <c r="BN45" s="502">
        <v>9.8789899616917712E-2</v>
      </c>
      <c r="BO45" s="502">
        <v>0.1596909199138721</v>
      </c>
      <c r="BP45" s="502">
        <v>0.21976120663756976</v>
      </c>
      <c r="BQ45" s="647">
        <v>-2.2021755655107389E-2</v>
      </c>
      <c r="BR45" s="502">
        <v>5.0488395751431124E-2</v>
      </c>
      <c r="BS45" s="647">
        <v>1.314823084702834E-2</v>
      </c>
      <c r="BT45" s="502">
        <v>4.0889583800911046E-2</v>
      </c>
      <c r="BU45" s="647">
        <v>-1.1715515848416111E-2</v>
      </c>
      <c r="BV45" s="502">
        <v>7.7203800935146172E-2</v>
      </c>
      <c r="BW45" s="647">
        <f t="shared" si="0"/>
        <v>-3.4945429635137054E-2</v>
      </c>
      <c r="BX45" s="502">
        <v>5.5965998649797004E-2</v>
      </c>
      <c r="BY45" s="647">
        <f t="shared" si="1"/>
        <v>-1.0912784674096586E-2</v>
      </c>
      <c r="BZ45" s="502">
        <v>0.1645628215281372</v>
      </c>
      <c r="CA45" s="647">
        <f t="shared" si="2"/>
        <v>-1.8279066524410109E-2</v>
      </c>
      <c r="CB45" s="502">
        <v>0.18159918668594552</v>
      </c>
      <c r="CC45" s="647">
        <f t="shared" si="3"/>
        <v>-1.8537978712664327E-2</v>
      </c>
      <c r="CD45" s="502">
        <v>0.25256166533033308</v>
      </c>
      <c r="CE45" s="647">
        <f t="shared" si="4"/>
        <v>1.8344052740633471E-2</v>
      </c>
      <c r="CF45" s="502">
        <v>0.30069592249988114</v>
      </c>
      <c r="CG45" s="647">
        <f t="shared" si="5"/>
        <v>6.9316222700762237E-2</v>
      </c>
      <c r="CH45" s="502">
        <v>0.24486954722468063</v>
      </c>
      <c r="CI45" s="647">
        <f t="shared" si="6"/>
        <v>4.9625803442634286E-2</v>
      </c>
      <c r="CJ45" s="502">
        <v>0.18480451677219745</v>
      </c>
      <c r="CK45" s="647">
        <f t="shared" si="7"/>
        <v>-5.4991188296156374E-2</v>
      </c>
      <c r="CL45" s="502">
        <v>0.27379195301890419</v>
      </c>
      <c r="CM45" s="647">
        <f t="shared" si="8"/>
        <v>-3.6726577798395277E-2</v>
      </c>
      <c r="CN45" s="502">
        <v>0.28134017942588152</v>
      </c>
      <c r="CO45" s="647">
        <f t="shared" si="9"/>
        <v>7.5669121332934131E-3</v>
      </c>
      <c r="CP45" s="502">
        <v>0.2655024433629552</v>
      </c>
      <c r="CQ45" s="647">
        <f t="shared" si="10"/>
        <v>8.9482901465350873E-3</v>
      </c>
      <c r="CR45" s="502">
        <v>0.27328061653896502</v>
      </c>
      <c r="CS45" s="647">
        <f t="shared" si="11"/>
        <v>-7.2183244525658719E-3</v>
      </c>
      <c r="CT45" s="502">
        <v>0.22870777476040638</v>
      </c>
      <c r="CU45" s="647">
        <f t="shared" si="12"/>
        <v>1.6929430836988363E-2</v>
      </c>
      <c r="CV45" s="502">
        <v>0.16699650884580547</v>
      </c>
      <c r="CW45" s="647">
        <f t="shared" si="13"/>
        <v>-1.2236977978167252E-3</v>
      </c>
      <c r="CX45" s="502">
        <v>8.818005730428459E-2</v>
      </c>
      <c r="CY45" s="647">
        <f t="shared" si="14"/>
        <v>-1.0609842312633122E-2</v>
      </c>
      <c r="CZ45" s="502">
        <v>0.16136133693617591</v>
      </c>
      <c r="DA45" s="647">
        <f t="shared" si="15"/>
        <v>1.6704170223038051E-3</v>
      </c>
      <c r="DB45" s="502">
        <v>0.21701399432571453</v>
      </c>
      <c r="DC45" s="647">
        <f t="shared" si="16"/>
        <v>-2.747212311855235E-3</v>
      </c>
    </row>
    <row r="46" spans="1:107" x14ac:dyDescent="0.25">
      <c r="A46" s="58" t="s">
        <v>36</v>
      </c>
      <c r="B46" s="502">
        <v>0.19580948689395086</v>
      </c>
      <c r="C46" s="502">
        <v>0.30452693094645522</v>
      </c>
      <c r="D46" s="502">
        <v>0.33863278906989952</v>
      </c>
      <c r="E46" s="502">
        <v>0.25111530320311243</v>
      </c>
      <c r="F46" s="57">
        <v>0.29674030391770867</v>
      </c>
      <c r="G46" s="502">
        <v>0.21837379694051451</v>
      </c>
      <c r="H46" s="502">
        <v>0.17544071893358076</v>
      </c>
      <c r="I46" s="502">
        <v>0.11781648834515918</v>
      </c>
      <c r="J46" s="57">
        <v>0.17059748181880455</v>
      </c>
      <c r="K46" s="57">
        <v>0.23332043203372921</v>
      </c>
      <c r="L46" s="502">
        <v>5.2961432104657313E-2</v>
      </c>
      <c r="M46" s="502">
        <v>4.0140416541168115E-2</v>
      </c>
      <c r="N46" s="502">
        <v>0.11441997373314138</v>
      </c>
      <c r="O46" s="502">
        <v>6.8682136087117707E-2</v>
      </c>
      <c r="P46" s="502">
        <v>0.17783792937040224</v>
      </c>
      <c r="Q46" s="502">
        <v>0.21401327267129613</v>
      </c>
      <c r="R46" s="502">
        <v>0.27758738616018186</v>
      </c>
      <c r="S46" s="502">
        <v>0.32843810008495922</v>
      </c>
      <c r="T46" s="502">
        <v>0.27329174139814877</v>
      </c>
      <c r="U46" s="502">
        <v>0.20190021333414268</v>
      </c>
      <c r="V46" s="502">
        <v>0.31381069506313031</v>
      </c>
      <c r="W46" s="502">
        <v>0.33846848140474683</v>
      </c>
      <c r="X46" s="502">
        <v>0.31327880369078381</v>
      </c>
      <c r="Y46" s="57">
        <v>0.32148747716603293</v>
      </c>
      <c r="Z46" s="502">
        <v>0.232924386507916</v>
      </c>
      <c r="AA46" s="502">
        <v>0.18550667624488312</v>
      </c>
      <c r="AB46" s="502">
        <v>0.10143023620055926</v>
      </c>
      <c r="AC46" s="57">
        <v>0.17342138071258939</v>
      </c>
      <c r="AD46" s="57">
        <v>0.24745442893931111</v>
      </c>
      <c r="AE46" s="502">
        <v>3.8817640938698585E-2</v>
      </c>
      <c r="AF46" s="502">
        <v>5.1722090442948017E-2</v>
      </c>
      <c r="AG46" s="502">
        <v>0.12483583213350692</v>
      </c>
      <c r="AH46" s="57">
        <v>7.1215289530828826E-2</v>
      </c>
      <c r="AI46" s="57">
        <v>0.18827924344449223</v>
      </c>
      <c r="AJ46" s="502">
        <v>0.17901447272947743</v>
      </c>
      <c r="AK46" s="502">
        <v>0.22547037506430212</v>
      </c>
      <c r="AL46" s="502">
        <v>0.29549208878580696</v>
      </c>
      <c r="AM46" s="502">
        <v>0.23340410568671446</v>
      </c>
      <c r="AN46" s="502">
        <v>0.1996242793976287</v>
      </c>
      <c r="AO46" s="502">
        <v>0.30857837309450215</v>
      </c>
      <c r="AP46" s="502">
        <v>0.32537963459016089</v>
      </c>
      <c r="AQ46" s="502">
        <v>0.29051238304209442</v>
      </c>
      <c r="AR46" s="57">
        <v>0.30758270231954449</v>
      </c>
      <c r="AS46" s="502">
        <v>0.23122404701352073</v>
      </c>
      <c r="AT46" s="502">
        <v>0.1828707855872542</v>
      </c>
      <c r="AU46" s="502">
        <v>0.11581198791839459</v>
      </c>
      <c r="AV46" s="57">
        <v>0.17670519715901767</v>
      </c>
      <c r="AW46" s="57">
        <v>0.24178296229267715</v>
      </c>
      <c r="AX46" s="502">
        <v>3.7340164904402784E-2</v>
      </c>
      <c r="AY46" s="502">
        <v>5.2605099649327157E-2</v>
      </c>
      <c r="AZ46" s="502">
        <v>0.11214923057028323</v>
      </c>
      <c r="BA46" s="57">
        <v>6.687878332389359E-2</v>
      </c>
      <c r="BB46" s="57">
        <v>0.18284188805254731</v>
      </c>
      <c r="BC46" s="502">
        <v>0.20013716539860985</v>
      </c>
      <c r="BD46" s="502">
        <v>0.23421761258969961</v>
      </c>
      <c r="BE46" s="502">
        <v>0.2313796997991189</v>
      </c>
      <c r="BF46" s="502">
        <v>0.19524374378204634</v>
      </c>
      <c r="BG46" s="502">
        <v>0.23979570506835382</v>
      </c>
      <c r="BH46" s="502">
        <v>0.31051853081729947</v>
      </c>
      <c r="BI46" s="502">
        <v>0.27377326729258811</v>
      </c>
      <c r="BJ46" s="502">
        <v>0.25655415321642011</v>
      </c>
      <c r="BK46" s="502">
        <v>0.28049894099153089</v>
      </c>
      <c r="BL46" s="502">
        <v>0.21177834392341802</v>
      </c>
      <c r="BM46" s="502">
        <v>0.16822020664362219</v>
      </c>
      <c r="BN46" s="502">
        <v>9.8789899616917712E-2</v>
      </c>
      <c r="BO46" s="502">
        <v>0.1596909199138721</v>
      </c>
      <c r="BP46" s="502">
        <v>0.21976120663756976</v>
      </c>
      <c r="BQ46" s="647">
        <v>-2.2021755655107389E-2</v>
      </c>
      <c r="BR46" s="502">
        <v>5.0488395751431124E-2</v>
      </c>
      <c r="BS46" s="647">
        <v>1.314823084702834E-2</v>
      </c>
      <c r="BT46" s="502">
        <v>4.0889583800911046E-2</v>
      </c>
      <c r="BU46" s="647">
        <v>-1.1715515848416111E-2</v>
      </c>
      <c r="BV46" s="502">
        <v>7.7203800935146172E-2</v>
      </c>
      <c r="BW46" s="647">
        <f t="shared" si="0"/>
        <v>-3.4945429635137054E-2</v>
      </c>
      <c r="BX46" s="502">
        <v>5.5965998649797004E-2</v>
      </c>
      <c r="BY46" s="647">
        <f t="shared" si="1"/>
        <v>-1.0912784674096586E-2</v>
      </c>
      <c r="BZ46" s="502">
        <v>0.1645628215281372</v>
      </c>
      <c r="CA46" s="647">
        <f t="shared" si="2"/>
        <v>-1.8279066524410109E-2</v>
      </c>
      <c r="CB46" s="502">
        <v>0.18159918668594552</v>
      </c>
      <c r="CC46" s="647">
        <f t="shared" si="3"/>
        <v>-1.8537978712664327E-2</v>
      </c>
      <c r="CD46" s="502">
        <v>0.25256166533033308</v>
      </c>
      <c r="CE46" s="647">
        <f t="shared" si="4"/>
        <v>1.8344052740633471E-2</v>
      </c>
      <c r="CF46" s="502">
        <v>0.30069592249988114</v>
      </c>
      <c r="CG46" s="647">
        <f t="shared" si="5"/>
        <v>6.9316222700762237E-2</v>
      </c>
      <c r="CH46" s="502">
        <v>0.24486954722468063</v>
      </c>
      <c r="CI46" s="647">
        <f t="shared" si="6"/>
        <v>4.9625803442634286E-2</v>
      </c>
      <c r="CJ46" s="502">
        <v>0.18480451677219745</v>
      </c>
      <c r="CK46" s="647">
        <f t="shared" si="7"/>
        <v>-5.4991188296156374E-2</v>
      </c>
      <c r="CL46" s="502">
        <v>0.27379195301890419</v>
      </c>
      <c r="CM46" s="647">
        <f t="shared" si="8"/>
        <v>-3.6726577798395277E-2</v>
      </c>
      <c r="CN46" s="502">
        <v>0.28134017942588152</v>
      </c>
      <c r="CO46" s="647">
        <f t="shared" si="9"/>
        <v>7.5669121332934131E-3</v>
      </c>
      <c r="CP46" s="502">
        <v>0.2655024433629552</v>
      </c>
      <c r="CQ46" s="647">
        <f t="shared" si="10"/>
        <v>8.9482901465350873E-3</v>
      </c>
      <c r="CR46" s="502">
        <v>0.27328061653896502</v>
      </c>
      <c r="CS46" s="647">
        <f t="shared" si="11"/>
        <v>-7.2183244525658719E-3</v>
      </c>
      <c r="CT46" s="502">
        <v>0.22870777476040638</v>
      </c>
      <c r="CU46" s="647">
        <f t="shared" si="12"/>
        <v>1.6929430836988363E-2</v>
      </c>
      <c r="CV46" s="502">
        <v>0.16699650884580547</v>
      </c>
      <c r="CW46" s="647">
        <f t="shared" si="13"/>
        <v>-1.2236977978167252E-3</v>
      </c>
      <c r="CX46" s="502">
        <v>8.818005730428459E-2</v>
      </c>
      <c r="CY46" s="647">
        <f t="shared" si="14"/>
        <v>-1.0609842312633122E-2</v>
      </c>
      <c r="CZ46" s="502">
        <v>0.16136133693617591</v>
      </c>
      <c r="DA46" s="647">
        <f t="shared" si="15"/>
        <v>1.6704170223038051E-3</v>
      </c>
      <c r="DB46" s="502">
        <v>0.21701399432571453</v>
      </c>
      <c r="DC46" s="647">
        <f t="shared" si="16"/>
        <v>-2.747212311855235E-3</v>
      </c>
    </row>
    <row r="47" spans="1:107" x14ac:dyDescent="0.25">
      <c r="A47" s="59" t="s">
        <v>37</v>
      </c>
      <c r="B47" s="502">
        <v>5.1911911457860838E-2</v>
      </c>
      <c r="C47" s="502">
        <v>0.10709072135583565</v>
      </c>
      <c r="D47" s="502">
        <v>0.10448202459791864</v>
      </c>
      <c r="E47" s="502">
        <v>8.8932208217617312E-2</v>
      </c>
      <c r="F47" s="57">
        <v>0.10002452783909739</v>
      </c>
      <c r="G47" s="502">
        <v>5.0266740250183961E-2</v>
      </c>
      <c r="H47" s="502">
        <v>0</v>
      </c>
      <c r="I47" s="502">
        <v>0</v>
      </c>
      <c r="J47" s="57">
        <v>1.6571452829730975E-2</v>
      </c>
      <c r="K47" s="57">
        <v>5.8067456978034712E-2</v>
      </c>
      <c r="L47" s="502">
        <v>0</v>
      </c>
      <c r="M47" s="502">
        <v>2.8305917538987398E-3</v>
      </c>
      <c r="N47" s="502">
        <v>0</v>
      </c>
      <c r="O47" s="502">
        <v>9.5378635185718399E-4</v>
      </c>
      <c r="P47" s="502">
        <v>3.8820359184597593E-2</v>
      </c>
      <c r="Q47" s="502">
        <v>2.2831659901730399E-2</v>
      </c>
      <c r="R47" s="502">
        <v>9.6274834437086093E-2</v>
      </c>
      <c r="S47" s="502">
        <v>0.10938723919390443</v>
      </c>
      <c r="T47" s="502">
        <v>7.5945988098665901E-2</v>
      </c>
      <c r="U47" s="502">
        <v>4.8178051951979189E-2</v>
      </c>
      <c r="V47" s="502">
        <v>0.10370825322224596</v>
      </c>
      <c r="W47" s="502">
        <v>0.10232549288269772</v>
      </c>
      <c r="X47" s="502">
        <v>8.8487146621092361E-2</v>
      </c>
      <c r="Y47" s="57">
        <v>9.8082381194963986E-2</v>
      </c>
      <c r="Z47" s="502">
        <v>5.4911699779249451E-2</v>
      </c>
      <c r="AA47" s="502">
        <v>0</v>
      </c>
      <c r="AB47" s="502">
        <v>0</v>
      </c>
      <c r="AC47" s="57">
        <v>1.8102758168983334E-2</v>
      </c>
      <c r="AD47" s="57">
        <v>5.8092569681973655E-2</v>
      </c>
      <c r="AE47" s="502">
        <v>0</v>
      </c>
      <c r="AF47" s="502">
        <v>0</v>
      </c>
      <c r="AG47" s="502">
        <v>2.8513612950699044E-3</v>
      </c>
      <c r="AH47" s="57">
        <v>9.2979172665322968E-4</v>
      </c>
      <c r="AI47" s="57">
        <v>3.8899228178727388E-2</v>
      </c>
      <c r="AJ47" s="502">
        <v>2.2778252510147406E-2</v>
      </c>
      <c r="AK47" s="502">
        <v>8.840139808682855E-2</v>
      </c>
      <c r="AL47" s="502">
        <v>0.10310296945097201</v>
      </c>
      <c r="AM47" s="502">
        <v>7.1243041558690864E-2</v>
      </c>
      <c r="AN47" s="502">
        <v>4.7029367061122575E-2</v>
      </c>
      <c r="AO47" s="502">
        <v>0.10602257352417574</v>
      </c>
      <c r="AP47" s="502">
        <v>0.10529998423210343</v>
      </c>
      <c r="AQ47" s="502">
        <v>8.8380331837926374E-2</v>
      </c>
      <c r="AR47" s="57">
        <v>9.9720995830267348E-2</v>
      </c>
      <c r="AS47" s="502">
        <v>3.7729948491537893E-2</v>
      </c>
      <c r="AT47" s="502">
        <v>0</v>
      </c>
      <c r="AU47" s="502">
        <v>0</v>
      </c>
      <c r="AV47" s="57">
        <v>1.2438444557649855E-2</v>
      </c>
      <c r="AW47" s="57">
        <v>5.5838608173868487E-2</v>
      </c>
      <c r="AX47" s="502">
        <v>0</v>
      </c>
      <c r="AY47" s="502">
        <v>0</v>
      </c>
      <c r="AZ47" s="502">
        <v>0</v>
      </c>
      <c r="BA47" s="57">
        <v>0</v>
      </c>
      <c r="BB47" s="57">
        <v>3.7021201756301088E-2</v>
      </c>
      <c r="BC47" s="502">
        <v>3.9423556220180872E-2</v>
      </c>
      <c r="BD47" s="502">
        <v>9.6725533480500364E-2</v>
      </c>
      <c r="BE47" s="502">
        <v>7.9554179863710522E-2</v>
      </c>
      <c r="BF47" s="502">
        <v>4.774184281351114E-2</v>
      </c>
      <c r="BG47" s="502">
        <v>5.5379660709425738E-2</v>
      </c>
      <c r="BH47" s="502">
        <v>0.10608488214768924</v>
      </c>
      <c r="BI47" s="502">
        <v>0.10330928729107537</v>
      </c>
      <c r="BJ47" s="502">
        <v>8.8273517054760373E-2</v>
      </c>
      <c r="BK47" s="502">
        <v>9.908633799362275E-2</v>
      </c>
      <c r="BL47" s="502">
        <v>3.2054819720382634E-2</v>
      </c>
      <c r="BM47" s="502">
        <v>0</v>
      </c>
      <c r="BN47" s="502">
        <v>0</v>
      </c>
      <c r="BO47" s="502">
        <v>1.0567522984741527E-2</v>
      </c>
      <c r="BP47" s="502">
        <v>5.4582403375897939E-2</v>
      </c>
      <c r="BQ47" s="647">
        <v>-1.2562047979705476E-3</v>
      </c>
      <c r="BR47" s="502">
        <v>0</v>
      </c>
      <c r="BS47" s="647">
        <v>0</v>
      </c>
      <c r="BT47" s="502">
        <v>0</v>
      </c>
      <c r="BU47" s="647">
        <v>0</v>
      </c>
      <c r="BV47" s="502">
        <v>0</v>
      </c>
      <c r="BW47" s="647">
        <f t="shared" si="0"/>
        <v>0</v>
      </c>
      <c r="BX47" s="502">
        <v>0</v>
      </c>
      <c r="BY47" s="647">
        <f t="shared" si="1"/>
        <v>0</v>
      </c>
      <c r="BZ47" s="502">
        <v>3.6188333373763835E-2</v>
      </c>
      <c r="CA47" s="647">
        <f t="shared" si="2"/>
        <v>-8.3286838253725237E-4</v>
      </c>
      <c r="CB47" s="502">
        <v>7.9666025777967667E-3</v>
      </c>
      <c r="CC47" s="647">
        <f t="shared" si="3"/>
        <v>-3.1456953642384107E-2</v>
      </c>
      <c r="CD47" s="502">
        <v>9.4803164091243564E-2</v>
      </c>
      <c r="CE47" s="647">
        <f t="shared" si="4"/>
        <v>-1.9223693892568006E-3</v>
      </c>
      <c r="CF47" s="502">
        <v>0.10735775831375062</v>
      </c>
      <c r="CG47" s="647">
        <f t="shared" si="5"/>
        <v>2.7803578450040098E-2</v>
      </c>
      <c r="CH47" s="502">
        <v>6.9773370764948647E-2</v>
      </c>
      <c r="CI47" s="647">
        <f t="shared" si="6"/>
        <v>2.2031527951437507E-2</v>
      </c>
      <c r="CJ47" s="502">
        <v>4.4653603072363837E-2</v>
      </c>
      <c r="CK47" s="647">
        <f t="shared" si="7"/>
        <v>-1.07260576370619E-2</v>
      </c>
      <c r="CL47" s="502">
        <v>0.10510574663533433</v>
      </c>
      <c r="CM47" s="647">
        <f t="shared" si="8"/>
        <v>-9.7913551235491447E-4</v>
      </c>
      <c r="CN47" s="502">
        <v>0.1034866761274046</v>
      </c>
      <c r="CO47" s="647">
        <f t="shared" si="9"/>
        <v>1.7738883632922864E-4</v>
      </c>
      <c r="CP47" s="502">
        <v>9.1255429751477601E-2</v>
      </c>
      <c r="CQ47" s="647">
        <f t="shared" si="10"/>
        <v>2.9819126967172288E-3</v>
      </c>
      <c r="CR47" s="502">
        <v>9.9831371106205546E-2</v>
      </c>
      <c r="CS47" s="647">
        <f t="shared" si="11"/>
        <v>7.4503311258279636E-4</v>
      </c>
      <c r="CT47" s="502">
        <v>1.5240986019131715E-2</v>
      </c>
      <c r="CU47" s="647">
        <f t="shared" si="12"/>
        <v>-1.6813833701250919E-2</v>
      </c>
      <c r="CV47" s="502">
        <v>0</v>
      </c>
      <c r="CW47" s="647">
        <f t="shared" si="13"/>
        <v>0</v>
      </c>
      <c r="CX47" s="502">
        <v>0</v>
      </c>
      <c r="CY47" s="647">
        <f t="shared" si="14"/>
        <v>0</v>
      </c>
      <c r="CZ47" s="502">
        <v>5.0245008854280376E-3</v>
      </c>
      <c r="DA47" s="647">
        <f t="shared" si="15"/>
        <v>-5.5430220993134896E-3</v>
      </c>
      <c r="DB47" s="502">
        <v>5.2166038564267679E-2</v>
      </c>
      <c r="DC47" s="647">
        <f t="shared" si="16"/>
        <v>-2.4163648116302602E-3</v>
      </c>
    </row>
    <row r="48" spans="1:107" x14ac:dyDescent="0.25">
      <c r="A48" s="59" t="s">
        <v>64</v>
      </c>
      <c r="B48" s="502">
        <v>2.7531091971054113E-2</v>
      </c>
      <c r="C48" s="502">
        <v>0</v>
      </c>
      <c r="D48" s="502">
        <v>0</v>
      </c>
      <c r="E48" s="502">
        <v>0</v>
      </c>
      <c r="F48" s="57">
        <v>0</v>
      </c>
      <c r="G48" s="502">
        <v>7.3208239642294073E-2</v>
      </c>
      <c r="H48" s="502">
        <v>0.25978159461940387</v>
      </c>
      <c r="I48" s="502">
        <v>0.11443229691659559</v>
      </c>
      <c r="J48" s="57">
        <v>0.15035654428536493</v>
      </c>
      <c r="K48" s="57">
        <v>7.5593621712531547E-2</v>
      </c>
      <c r="L48" s="502">
        <v>7.7381086374175539E-2</v>
      </c>
      <c r="M48" s="502">
        <v>0.10029839397509298</v>
      </c>
      <c r="N48" s="502">
        <v>0.24705357835155464</v>
      </c>
      <c r="O48" s="502">
        <v>0.14043120914536916</v>
      </c>
      <c r="P48" s="502">
        <v>9.7443651177077567E-2</v>
      </c>
      <c r="Q48" s="502">
        <v>0.25856225628865925</v>
      </c>
      <c r="R48" s="502">
        <v>7.1722105916104525E-3</v>
      </c>
      <c r="S48" s="502">
        <v>0</v>
      </c>
      <c r="T48" s="502">
        <v>8.9442197505898213E-2</v>
      </c>
      <c r="U48" s="502">
        <v>9.5430240650749301E-2</v>
      </c>
      <c r="V48" s="502">
        <v>0</v>
      </c>
      <c r="W48" s="502">
        <v>0</v>
      </c>
      <c r="X48" s="502">
        <v>0</v>
      </c>
      <c r="Y48" s="57">
        <v>0</v>
      </c>
      <c r="Z48" s="502">
        <v>4.7911659042154504E-2</v>
      </c>
      <c r="AA48" s="502">
        <v>0.19675118244552997</v>
      </c>
      <c r="AB48" s="502">
        <v>9.68248429867411E-2</v>
      </c>
      <c r="AC48" s="57">
        <v>0.11474045842503623</v>
      </c>
      <c r="AD48" s="57">
        <v>5.7370229212518116E-2</v>
      </c>
      <c r="AE48" s="502">
        <v>6.5687944433189011E-2</v>
      </c>
      <c r="AF48" s="502">
        <v>0.10630129037260477</v>
      </c>
      <c r="AG48" s="502">
        <v>0.2047633816649867</v>
      </c>
      <c r="AH48" s="57">
        <v>0.12472356227096965</v>
      </c>
      <c r="AI48" s="57">
        <v>7.9985216954771926E-2</v>
      </c>
      <c r="AJ48" s="502">
        <v>0.22335777012408486</v>
      </c>
      <c r="AK48" s="502">
        <v>0</v>
      </c>
      <c r="AL48" s="502">
        <v>0</v>
      </c>
      <c r="AM48" s="502">
        <v>7.5244354566902594E-2</v>
      </c>
      <c r="AN48" s="502">
        <v>7.8796396952923509E-2</v>
      </c>
      <c r="AO48" s="502">
        <v>0</v>
      </c>
      <c r="AP48" s="502">
        <v>0</v>
      </c>
      <c r="AQ48" s="502">
        <v>0</v>
      </c>
      <c r="AR48" s="57">
        <v>0</v>
      </c>
      <c r="AS48" s="502">
        <v>0.15077519379844961</v>
      </c>
      <c r="AT48" s="502">
        <v>0.20930232558139536</v>
      </c>
      <c r="AU48" s="502">
        <v>0.10968313044377245</v>
      </c>
      <c r="AV48" s="57">
        <v>0.15716994843283702</v>
      </c>
      <c r="AW48" s="57">
        <v>7.9016082468398377E-2</v>
      </c>
      <c r="AX48" s="502">
        <v>8.113289662262041E-2</v>
      </c>
      <c r="AY48" s="502">
        <v>0.10714544767850487</v>
      </c>
      <c r="AZ48" s="502">
        <v>0.20235788113695091</v>
      </c>
      <c r="BA48" s="57">
        <v>0.12943319490045638</v>
      </c>
      <c r="BB48" s="57">
        <v>9.6005113835953421E-2</v>
      </c>
      <c r="BC48" s="502">
        <v>0.19643853159149288</v>
      </c>
      <c r="BD48" s="502">
        <v>0</v>
      </c>
      <c r="BE48" s="502">
        <v>6.6191244340611743E-2</v>
      </c>
      <c r="BF48" s="502">
        <v>8.849122840555422E-2</v>
      </c>
      <c r="BG48" s="502">
        <v>7.836663521523346E-2</v>
      </c>
      <c r="BH48" s="502">
        <v>0</v>
      </c>
      <c r="BI48" s="502">
        <v>0</v>
      </c>
      <c r="BJ48" s="502">
        <v>0</v>
      </c>
      <c r="BK48" s="502">
        <v>0</v>
      </c>
      <c r="BL48" s="502">
        <v>0.16851464164792845</v>
      </c>
      <c r="BM48" s="502">
        <v>0.19387479458838888</v>
      </c>
      <c r="BN48" s="502">
        <v>0.10506319299061798</v>
      </c>
      <c r="BO48" s="502">
        <v>0.15623575463073019</v>
      </c>
      <c r="BP48" s="502">
        <v>7.8549467797770431E-2</v>
      </c>
      <c r="BQ48" s="647">
        <v>-4.6661467062794615E-4</v>
      </c>
      <c r="BR48" s="502">
        <v>8.3020755188797202E-2</v>
      </c>
      <c r="BS48" s="647">
        <v>1.8878585661767922E-3</v>
      </c>
      <c r="BT48" s="502">
        <v>9.3232484673855129E-2</v>
      </c>
      <c r="BU48" s="647">
        <v>-1.3912963004649739E-2</v>
      </c>
      <c r="BV48" s="502">
        <v>0.1324597451603732</v>
      </c>
      <c r="BW48" s="647">
        <f t="shared" si="0"/>
        <v>-6.9898135976577708E-2</v>
      </c>
      <c r="BX48" s="502">
        <v>0.10258958099456901</v>
      </c>
      <c r="BY48" s="647">
        <f t="shared" si="1"/>
        <v>-2.6843613905887367E-2</v>
      </c>
      <c r="BZ48" s="502">
        <v>8.6650897886068862E-2</v>
      </c>
      <c r="CA48" s="647">
        <f t="shared" si="2"/>
        <v>-9.354215949884559E-3</v>
      </c>
      <c r="CB48" s="502">
        <v>0.26284557298896716</v>
      </c>
      <c r="CC48" s="647">
        <f t="shared" si="3"/>
        <v>6.6407041397474276E-2</v>
      </c>
      <c r="CD48" s="502">
        <v>3.1628802563903748E-2</v>
      </c>
      <c r="CE48" s="647">
        <f t="shared" si="4"/>
        <v>3.1628802563903748E-2</v>
      </c>
      <c r="CF48" s="502">
        <v>0</v>
      </c>
      <c r="CG48" s="647">
        <f t="shared" si="5"/>
        <v>-6.6191244340611743E-2</v>
      </c>
      <c r="CH48" s="502">
        <v>9.8881269995381466E-2</v>
      </c>
      <c r="CI48" s="647">
        <f t="shared" si="6"/>
        <v>1.0390041589827245E-2</v>
      </c>
      <c r="CJ48" s="502">
        <v>8.9733621814991477E-2</v>
      </c>
      <c r="CK48" s="647">
        <f t="shared" si="7"/>
        <v>1.1366986599758017E-2</v>
      </c>
      <c r="CL48" s="502">
        <v>0</v>
      </c>
      <c r="CM48" s="647">
        <f t="shared" si="8"/>
        <v>0</v>
      </c>
      <c r="CN48" s="502">
        <v>0</v>
      </c>
      <c r="CO48" s="647">
        <f t="shared" si="9"/>
        <v>0</v>
      </c>
      <c r="CP48" s="502">
        <v>0</v>
      </c>
      <c r="CQ48" s="647">
        <f t="shared" si="10"/>
        <v>0</v>
      </c>
      <c r="CR48" s="502">
        <v>0</v>
      </c>
      <c r="CS48" s="647">
        <f t="shared" si="11"/>
        <v>0</v>
      </c>
      <c r="CT48" s="502">
        <v>0.26905684754521964</v>
      </c>
      <c r="CU48" s="647">
        <f t="shared" si="12"/>
        <v>0.10054220589729118</v>
      </c>
      <c r="CV48" s="502">
        <v>0.20688107011633111</v>
      </c>
      <c r="CW48" s="647">
        <f t="shared" si="13"/>
        <v>1.3006275527942229E-2</v>
      </c>
      <c r="CX48" s="502">
        <v>0.1007986353415523</v>
      </c>
      <c r="CY48" s="647">
        <f t="shared" si="14"/>
        <v>-4.2645576490656784E-3</v>
      </c>
      <c r="CZ48" s="502">
        <v>0.1924269806335403</v>
      </c>
      <c r="DA48" s="647">
        <f t="shared" si="15"/>
        <v>3.6191226002810106E-2</v>
      </c>
      <c r="DB48" s="502">
        <v>9.6745056561614182E-2</v>
      </c>
      <c r="DC48" s="647">
        <f t="shared" si="16"/>
        <v>1.8195588763843751E-2</v>
      </c>
    </row>
    <row r="49" spans="1:107" x14ac:dyDescent="0.25">
      <c r="A49" s="59" t="s">
        <v>65</v>
      </c>
      <c r="B49" s="502">
        <v>7.3175875780208371E-2</v>
      </c>
      <c r="C49" s="502">
        <v>0.13189061154177434</v>
      </c>
      <c r="D49" s="502">
        <v>0.13669712070874862</v>
      </c>
      <c r="E49" s="502">
        <v>0.10245616959795506</v>
      </c>
      <c r="F49" s="57">
        <v>0.12324743994640637</v>
      </c>
      <c r="G49" s="502">
        <v>0.11663795578524262</v>
      </c>
      <c r="H49" s="502">
        <v>5.678502959073102E-2</v>
      </c>
      <c r="I49" s="502">
        <v>2.2699540625897217E-2</v>
      </c>
      <c r="J49" s="57">
        <v>6.527978911699843E-2</v>
      </c>
      <c r="K49" s="57">
        <v>9.4103482899576929E-2</v>
      </c>
      <c r="L49" s="502">
        <v>0</v>
      </c>
      <c r="M49" s="502">
        <v>0</v>
      </c>
      <c r="N49" s="502">
        <v>4.1361613551536038E-2</v>
      </c>
      <c r="O49" s="502">
        <v>1.3487482679848707E-2</v>
      </c>
      <c r="P49" s="502">
        <v>6.6936186122232635E-2</v>
      </c>
      <c r="Q49" s="502">
        <v>6.347072879330945E-2</v>
      </c>
      <c r="R49" s="502">
        <v>0.11313881711168534</v>
      </c>
      <c r="S49" s="502">
        <v>0.11515782171349288</v>
      </c>
      <c r="T49" s="502">
        <v>9.7007947639083686E-2</v>
      </c>
      <c r="U49" s="502">
        <v>7.4539483289263922E-2</v>
      </c>
      <c r="V49" s="502">
        <v>0.12867800283404185</v>
      </c>
      <c r="W49" s="502">
        <v>0.12418693753898245</v>
      </c>
      <c r="X49" s="502">
        <v>0.10679753271651247</v>
      </c>
      <c r="Y49" s="57">
        <v>0.11979299769997447</v>
      </c>
      <c r="Z49" s="502">
        <v>9.8693654895205291E-2</v>
      </c>
      <c r="AA49" s="502">
        <v>4.7234030729904702E-2</v>
      </c>
      <c r="AB49" s="502">
        <v>1.5611541774332474E-2</v>
      </c>
      <c r="AC49" s="57">
        <v>5.3773745634210751E-2</v>
      </c>
      <c r="AD49" s="57">
        <v>8.6783371667092574E-2</v>
      </c>
      <c r="AE49" s="502">
        <v>4.775499430413159E-3</v>
      </c>
      <c r="AF49" s="502">
        <v>1.8060070573198857E-2</v>
      </c>
      <c r="AG49" s="502">
        <v>4.243827160493828E-2</v>
      </c>
      <c r="AH49" s="57">
        <v>2.1533161068044791E-2</v>
      </c>
      <c r="AI49" s="57">
        <v>6.4874541830915955E-2</v>
      </c>
      <c r="AJ49" s="502">
        <v>5.4093384457225425E-2</v>
      </c>
      <c r="AK49" s="502">
        <v>7.877548090726387E-2</v>
      </c>
      <c r="AL49" s="502">
        <v>8.4287200832466186E-2</v>
      </c>
      <c r="AM49" s="502">
        <v>7.2259233286582514E-2</v>
      </c>
      <c r="AN49" s="502">
        <v>6.6747083776745167E-2</v>
      </c>
      <c r="AO49" s="502">
        <v>0</v>
      </c>
      <c r="AP49" s="502">
        <v>0.10301459293394777</v>
      </c>
      <c r="AQ49" s="502">
        <v>8.5934790149150189E-2</v>
      </c>
      <c r="AR49" s="57">
        <v>6.1648745519713263E-2</v>
      </c>
      <c r="AS49" s="502">
        <v>5.779569892473118E-2</v>
      </c>
      <c r="AT49" s="502">
        <v>3.8241415192507802E-2</v>
      </c>
      <c r="AU49" s="502">
        <v>1.81237438989377E-2</v>
      </c>
      <c r="AV49" s="57">
        <v>3.8064345293260957E-2</v>
      </c>
      <c r="AW49" s="57">
        <v>4.9793872382702158E-2</v>
      </c>
      <c r="AX49" s="502">
        <v>1.3458225667527994E-2</v>
      </c>
      <c r="AY49" s="502">
        <v>0</v>
      </c>
      <c r="AZ49" s="502">
        <v>3.700716845878136E-2</v>
      </c>
      <c r="BA49" s="57">
        <v>1.6610829324898463E-2</v>
      </c>
      <c r="BB49" s="57">
        <v>3.8616002471424167E-2</v>
      </c>
      <c r="BC49" s="502">
        <v>0</v>
      </c>
      <c r="BD49" s="502">
        <v>8.9452339936836073E-2</v>
      </c>
      <c r="BE49" s="502">
        <v>5.5559066397034049E-2</v>
      </c>
      <c r="BF49" s="502">
        <v>5.1270373285460351E-2</v>
      </c>
      <c r="BG49" s="502">
        <v>4.9384607678186795E-2</v>
      </c>
      <c r="BH49" s="502">
        <v>9.4554888722180555E-2</v>
      </c>
      <c r="BI49" s="502">
        <v>8.2095176571920767E-2</v>
      </c>
      <c r="BJ49" s="502">
        <v>7.4237309327331844E-2</v>
      </c>
      <c r="BK49" s="502">
        <v>8.368025648387406E-2</v>
      </c>
      <c r="BL49" s="502">
        <v>5.9844243468274487E-2</v>
      </c>
      <c r="BM49" s="502">
        <v>3.7509377344336084E-2</v>
      </c>
      <c r="BN49" s="502">
        <v>3.3196956646569056E-3</v>
      </c>
      <c r="BO49" s="502">
        <v>3.3601196391894066E-2</v>
      </c>
      <c r="BP49" s="502">
        <v>5.8502386492878582E-2</v>
      </c>
      <c r="BQ49" s="647">
        <v>8.7085141101764241E-3</v>
      </c>
      <c r="BR49" s="502">
        <v>0</v>
      </c>
      <c r="BS49" s="647">
        <v>-1.3458225667527994E-2</v>
      </c>
      <c r="BT49" s="502">
        <v>1.7365452474229671E-4</v>
      </c>
      <c r="BU49" s="647">
        <v>1.7365452474229671E-4</v>
      </c>
      <c r="BV49" s="502">
        <v>2.4493970714900951E-2</v>
      </c>
      <c r="BW49" s="647">
        <f t="shared" si="0"/>
        <v>-1.2513197743880409E-2</v>
      </c>
      <c r="BX49" s="502">
        <v>8.0456783881960835E-3</v>
      </c>
      <c r="BY49" s="647">
        <f t="shared" si="1"/>
        <v>-8.5651509367023794E-3</v>
      </c>
      <c r="BZ49" s="502">
        <v>4.14986606847072E-2</v>
      </c>
      <c r="CA49" s="647">
        <f t="shared" si="2"/>
        <v>2.8826582132830333E-3</v>
      </c>
      <c r="CB49" s="502">
        <v>5.0707121224750636E-2</v>
      </c>
      <c r="CC49" s="647">
        <f t="shared" si="3"/>
        <v>5.0707121224750636E-2</v>
      </c>
      <c r="CD49" s="502">
        <v>7.6801607809359754E-2</v>
      </c>
      <c r="CE49" s="647">
        <f t="shared" si="4"/>
        <v>-1.2650732127476319E-2</v>
      </c>
      <c r="CF49" s="502">
        <v>9.7333361118057307E-2</v>
      </c>
      <c r="CG49" s="647">
        <f t="shared" si="5"/>
        <v>4.1774294721023258E-2</v>
      </c>
      <c r="CH49" s="502">
        <v>7.4927208553346072E-2</v>
      </c>
      <c r="CI49" s="647">
        <f t="shared" si="6"/>
        <v>2.3656835267885722E-2</v>
      </c>
      <c r="CJ49" s="502">
        <v>4.9924486448857282E-2</v>
      </c>
      <c r="CK49" s="647">
        <f t="shared" si="7"/>
        <v>5.3987877067048634E-4</v>
      </c>
      <c r="CL49" s="502">
        <v>8.7521880470117538E-2</v>
      </c>
      <c r="CM49" s="647">
        <f t="shared" si="8"/>
        <v>-7.0330082520630166E-3</v>
      </c>
      <c r="CN49" s="502">
        <v>9.6514704072843613E-2</v>
      </c>
      <c r="CO49" s="647">
        <f t="shared" si="9"/>
        <v>1.4419527500922846E-2</v>
      </c>
      <c r="CP49" s="502">
        <v>8.5524853435581125E-2</v>
      </c>
      <c r="CQ49" s="647">
        <f t="shared" si="10"/>
        <v>1.1287544108249281E-2</v>
      </c>
      <c r="CR49" s="502">
        <v>8.9595769716450474E-2</v>
      </c>
      <c r="CS49" s="647">
        <f t="shared" si="11"/>
        <v>5.9155132325764137E-3</v>
      </c>
      <c r="CT49" s="502">
        <v>6.6218637992831536E-2</v>
      </c>
      <c r="CU49" s="647">
        <f t="shared" si="12"/>
        <v>6.3743945245570491E-3</v>
      </c>
      <c r="CV49" s="502">
        <v>3.7856686393820678E-2</v>
      </c>
      <c r="CW49" s="647">
        <f t="shared" si="13"/>
        <v>3.4730904948459401E-4</v>
      </c>
      <c r="CX49" s="502">
        <v>6.7291128337639977E-3</v>
      </c>
      <c r="CY49" s="647">
        <f t="shared" si="14"/>
        <v>3.4094171691070921E-3</v>
      </c>
      <c r="CZ49" s="502">
        <v>3.6973147438263715E-2</v>
      </c>
      <c r="DA49" s="647">
        <f t="shared" si="15"/>
        <v>3.3719510463696492E-3</v>
      </c>
      <c r="DB49" s="502">
        <v>6.3156999348056783E-2</v>
      </c>
      <c r="DC49" s="647">
        <f t="shared" si="16"/>
        <v>4.6546128551782015E-3</v>
      </c>
    </row>
    <row r="50" spans="1:107" x14ac:dyDescent="0.25">
      <c r="A50" s="59" t="s">
        <v>38</v>
      </c>
      <c r="B50" s="502">
        <v>0.2388307734883077</v>
      </c>
      <c r="C50" s="502">
        <v>0.39647550776583035</v>
      </c>
      <c r="D50" s="502">
        <v>0.45368867243867245</v>
      </c>
      <c r="E50" s="502">
        <v>0.32376995764092537</v>
      </c>
      <c r="F50" s="57">
        <v>0.38923213617658065</v>
      </c>
      <c r="G50" s="502">
        <v>0.26995230078563409</v>
      </c>
      <c r="H50" s="502">
        <v>0.19546540675572935</v>
      </c>
      <c r="I50" s="502">
        <v>0.13130471380471381</v>
      </c>
      <c r="J50" s="57">
        <v>0.19886964886964886</v>
      </c>
      <c r="K50" s="57">
        <v>0.29352502929850999</v>
      </c>
      <c r="L50" s="502">
        <v>4.2277614858260017E-2</v>
      </c>
      <c r="M50" s="502">
        <v>2.9007820136852394E-2</v>
      </c>
      <c r="N50" s="502">
        <v>0.1177300785634119</v>
      </c>
      <c r="O50" s="502">
        <v>6.2410335236422192E-2</v>
      </c>
      <c r="P50" s="502">
        <v>0.21564022397355728</v>
      </c>
      <c r="Q50" s="502">
        <v>0.25280493103073748</v>
      </c>
      <c r="R50" s="502">
        <v>0.33884960718294049</v>
      </c>
      <c r="S50" s="502">
        <v>0.41725589225589227</v>
      </c>
      <c r="T50" s="502">
        <v>0.33627580149319281</v>
      </c>
      <c r="U50" s="502">
        <v>0.24604699967713661</v>
      </c>
      <c r="V50" s="502">
        <v>0.39414304333659173</v>
      </c>
      <c r="W50" s="502">
        <v>0.43258736793219554</v>
      </c>
      <c r="X50" s="502">
        <v>0.40453459324427066</v>
      </c>
      <c r="Y50" s="57">
        <v>0.40993450993450992</v>
      </c>
      <c r="Z50" s="502">
        <v>0.29185465768799101</v>
      </c>
      <c r="AA50" s="502">
        <v>0.21876289779515587</v>
      </c>
      <c r="AB50" s="502">
        <v>8.7819865319865326E-2</v>
      </c>
      <c r="AC50" s="57">
        <v>0.1996910496910497</v>
      </c>
      <c r="AD50" s="57">
        <v>0.30481277981277988</v>
      </c>
      <c r="AE50" s="502">
        <v>2.8342565439339634E-2</v>
      </c>
      <c r="AF50" s="502">
        <v>3.4783317041381559E-2</v>
      </c>
      <c r="AG50" s="502">
        <v>0.12794332210998877</v>
      </c>
      <c r="AH50" s="57">
        <v>6.2991326306543693E-2</v>
      </c>
      <c r="AI50" s="57">
        <v>0.22361725527783927</v>
      </c>
      <c r="AJ50" s="502">
        <v>0.2172613229064842</v>
      </c>
      <c r="AK50" s="502">
        <v>0.28593153759820428</v>
      </c>
      <c r="AL50" s="502">
        <v>0.38953513630932984</v>
      </c>
      <c r="AM50" s="502">
        <v>0.29770256916996046</v>
      </c>
      <c r="AN50" s="502">
        <v>0.24223979319607736</v>
      </c>
      <c r="AO50" s="502">
        <v>0.39463180188986641</v>
      </c>
      <c r="AP50" s="502">
        <v>0.42514430014430016</v>
      </c>
      <c r="AQ50" s="502">
        <v>0.3573693928532638</v>
      </c>
      <c r="AR50" s="57">
        <v>0.39128974934530486</v>
      </c>
      <c r="AS50" s="502">
        <v>0.29788439955106621</v>
      </c>
      <c r="AT50" s="502">
        <v>0.20812696861083957</v>
      </c>
      <c r="AU50" s="502">
        <v>0.11949214365881032</v>
      </c>
      <c r="AV50" s="57">
        <v>0.20849705849705849</v>
      </c>
      <c r="AW50" s="57">
        <v>0.29938845173651801</v>
      </c>
      <c r="AX50" s="502">
        <v>2.421798631476051E-2</v>
      </c>
      <c r="AY50" s="502">
        <v>3.7080482241772565E-2</v>
      </c>
      <c r="AZ50" s="502">
        <v>0.11031425364758699</v>
      </c>
      <c r="BA50" s="57">
        <v>5.6626957985653648E-2</v>
      </c>
      <c r="BB50" s="57">
        <v>0.21757871757871758</v>
      </c>
      <c r="BC50" s="502">
        <v>0.2402302595850983</v>
      </c>
      <c r="BD50" s="502">
        <v>0.29818742985409652</v>
      </c>
      <c r="BE50" s="502">
        <v>0.29451764016981402</v>
      </c>
      <c r="BF50" s="502">
        <v>0.23697154190304875</v>
      </c>
      <c r="BG50" s="502">
        <v>0.29692772473594392</v>
      </c>
      <c r="BH50" s="502">
        <v>0.41974313022700122</v>
      </c>
      <c r="BI50" s="502">
        <v>0.33628848003848005</v>
      </c>
      <c r="BJ50" s="502">
        <v>0.32199413489736073</v>
      </c>
      <c r="BK50" s="502">
        <v>0.36011036288814074</v>
      </c>
      <c r="BL50" s="502">
        <v>0.26148148148148148</v>
      </c>
      <c r="BM50" s="502">
        <v>0.20144183773216032</v>
      </c>
      <c r="BN50" s="502">
        <v>0.10070987654320987</v>
      </c>
      <c r="BO50" s="502">
        <v>0.18802678802678802</v>
      </c>
      <c r="BP50" s="502">
        <v>0.27359320646613466</v>
      </c>
      <c r="BQ50" s="647">
        <v>-2.5795245270383349E-2</v>
      </c>
      <c r="BR50" s="502">
        <v>3.7642554578038452E-2</v>
      </c>
      <c r="BS50" s="647">
        <v>1.3424568263277942E-2</v>
      </c>
      <c r="BT50" s="502">
        <v>3.0273161724774629E-2</v>
      </c>
      <c r="BU50" s="647">
        <v>-6.8073205169979362E-3</v>
      </c>
      <c r="BV50" s="502">
        <v>7.9806397306397311E-2</v>
      </c>
      <c r="BW50" s="647">
        <f t="shared" si="0"/>
        <v>-3.0507856341189674E-2</v>
      </c>
      <c r="BX50" s="502">
        <v>4.8908468745425267E-2</v>
      </c>
      <c r="BY50" s="647">
        <f t="shared" si="1"/>
        <v>-7.7184892402283808E-3</v>
      </c>
      <c r="BZ50" s="502">
        <v>0.1978752728752729</v>
      </c>
      <c r="CA50" s="647">
        <f t="shared" si="2"/>
        <v>-1.9703444703444678E-2</v>
      </c>
      <c r="CB50" s="502">
        <v>0.25164005647876614</v>
      </c>
      <c r="CC50" s="647">
        <f t="shared" si="3"/>
        <v>1.1409796893667834E-2</v>
      </c>
      <c r="CD50" s="502">
        <v>0.32989898989898991</v>
      </c>
      <c r="CE50" s="647">
        <f t="shared" si="4"/>
        <v>3.1711560044893394E-2</v>
      </c>
      <c r="CF50" s="502">
        <v>0.40247637666992508</v>
      </c>
      <c r="CG50" s="647">
        <f t="shared" si="5"/>
        <v>0.10795873650011106</v>
      </c>
      <c r="CH50" s="502">
        <v>0.32798455570194701</v>
      </c>
      <c r="CI50" s="647">
        <f t="shared" si="6"/>
        <v>9.1013013798898257E-2</v>
      </c>
      <c r="CJ50" s="502">
        <v>0.23066994142336608</v>
      </c>
      <c r="CK50" s="647">
        <f t="shared" si="7"/>
        <v>-6.6257783312577839E-2</v>
      </c>
      <c r="CL50" s="502">
        <v>0.36673183447376995</v>
      </c>
      <c r="CM50" s="647">
        <f t="shared" si="8"/>
        <v>-5.3011295753231269E-2</v>
      </c>
      <c r="CN50" s="502">
        <v>0.35884439634439635</v>
      </c>
      <c r="CO50" s="647">
        <f t="shared" si="9"/>
        <v>2.2555916305916301E-2</v>
      </c>
      <c r="CP50" s="502">
        <v>0.34536493971977844</v>
      </c>
      <c r="CQ50" s="647">
        <f t="shared" si="10"/>
        <v>2.3370804822417712E-2</v>
      </c>
      <c r="CR50" s="502">
        <v>0.35691825664047883</v>
      </c>
      <c r="CS50" s="647">
        <f t="shared" si="11"/>
        <v>-3.1921062476619189E-3</v>
      </c>
      <c r="CT50" s="502">
        <v>0.29459034792368127</v>
      </c>
      <c r="CU50" s="647">
        <f t="shared" si="12"/>
        <v>3.3108866442199791E-2</v>
      </c>
      <c r="CV50" s="502">
        <v>0.20549853372434018</v>
      </c>
      <c r="CW50" s="647">
        <f t="shared" si="13"/>
        <v>4.0566959921798651E-3</v>
      </c>
      <c r="CX50" s="502">
        <v>9.1936026936026941E-2</v>
      </c>
      <c r="CY50" s="647">
        <f t="shared" si="14"/>
        <v>-8.7738496071829292E-3</v>
      </c>
      <c r="CZ50" s="502">
        <v>0.19743127243127243</v>
      </c>
      <c r="DA50" s="647">
        <f t="shared" si="15"/>
        <v>9.4044844044844089E-3</v>
      </c>
      <c r="DB50" s="502">
        <v>0.27673419275629213</v>
      </c>
      <c r="DC50" s="647">
        <f t="shared" si="16"/>
        <v>3.1409862901574659E-3</v>
      </c>
    </row>
    <row r="51" spans="1:107" x14ac:dyDescent="0.25">
      <c r="A51" s="59" t="s">
        <v>64</v>
      </c>
      <c r="B51" s="502">
        <v>0.334865360195579</v>
      </c>
      <c r="C51" s="502">
        <v>0.30543324157831142</v>
      </c>
      <c r="D51" s="502">
        <v>0.2817624723970123</v>
      </c>
      <c r="E51" s="502">
        <v>0.27469843547527378</v>
      </c>
      <c r="F51" s="57">
        <v>0.28748256906419434</v>
      </c>
      <c r="G51" s="502">
        <v>0.32984849219040235</v>
      </c>
      <c r="H51" s="502">
        <v>0.39044731745518146</v>
      </c>
      <c r="I51" s="502">
        <v>0.30289447755649235</v>
      </c>
      <c r="J51" s="57">
        <v>0.3416061091595326</v>
      </c>
      <c r="K51" s="57">
        <v>0.31469385165356334</v>
      </c>
      <c r="L51" s="502">
        <v>0.2427522129841953</v>
      </c>
      <c r="M51" s="502">
        <v>0.17358424502186021</v>
      </c>
      <c r="N51" s="502">
        <v>0.27531456445542796</v>
      </c>
      <c r="O51" s="502">
        <v>0.23006377317228868</v>
      </c>
      <c r="P51" s="502">
        <v>0.28617382520566126</v>
      </c>
      <c r="Q51" s="502">
        <v>0.36057222620817292</v>
      </c>
      <c r="R51" s="502">
        <v>0.44075366251554648</v>
      </c>
      <c r="S51" s="502">
        <v>0.42350431357839463</v>
      </c>
      <c r="T51" s="502">
        <v>0.40788517441860461</v>
      </c>
      <c r="U51" s="502">
        <v>0.31686286119477075</v>
      </c>
      <c r="V51" s="502">
        <v>0.43472263254067622</v>
      </c>
      <c r="W51" s="502">
        <v>0.4393055325804171</v>
      </c>
      <c r="X51" s="502">
        <v>0.39230351998524415</v>
      </c>
      <c r="Y51" s="57">
        <v>0.42173265025423767</v>
      </c>
      <c r="Z51" s="502">
        <v>0.34545557332299587</v>
      </c>
      <c r="AA51" s="502">
        <v>0.37749297769274415</v>
      </c>
      <c r="AB51" s="502">
        <v>0.44420619922146304</v>
      </c>
      <c r="AC51" s="57">
        <v>0.38892456576713008</v>
      </c>
      <c r="AD51" s="57">
        <v>0.40532860801068388</v>
      </c>
      <c r="AE51" s="502">
        <v>0.19027052881842352</v>
      </c>
      <c r="AF51" s="502">
        <v>0.2606108352207982</v>
      </c>
      <c r="AG51" s="502">
        <v>0.33883316373503897</v>
      </c>
      <c r="AH51" s="57">
        <v>0.26241649127464178</v>
      </c>
      <c r="AI51" s="57">
        <v>0.35734351771975004</v>
      </c>
      <c r="AJ51" s="502">
        <v>0.24714848213434373</v>
      </c>
      <c r="AK51" s="502">
        <v>0.26519923761528646</v>
      </c>
      <c r="AL51" s="502">
        <v>0.27338865966491627</v>
      </c>
      <c r="AM51" s="502">
        <v>0.26185172312099764</v>
      </c>
      <c r="AN51" s="502">
        <v>0.33334564594090732</v>
      </c>
      <c r="AO51" s="502">
        <v>0.39638815953988499</v>
      </c>
      <c r="AP51" s="502">
        <v>0.34407876522702113</v>
      </c>
      <c r="AQ51" s="502">
        <v>0.48078425856464119</v>
      </c>
      <c r="AR51" s="57">
        <v>0.40918389319552118</v>
      </c>
      <c r="AS51" s="502">
        <v>0.26564518733850134</v>
      </c>
      <c r="AT51" s="502">
        <v>0.41858120780195052</v>
      </c>
      <c r="AU51" s="502">
        <v>0.36936085671366958</v>
      </c>
      <c r="AV51" s="57">
        <v>0.35193560255336515</v>
      </c>
      <c r="AW51" s="57">
        <v>0.38040224592146782</v>
      </c>
      <c r="AX51" s="502">
        <v>0.191735951868473</v>
      </c>
      <c r="AY51" s="502">
        <v>0.25754321630269467</v>
      </c>
      <c r="AZ51" s="502">
        <v>0.3320413436692507</v>
      </c>
      <c r="BA51" s="57">
        <v>0.2596650543320258</v>
      </c>
      <c r="BB51" s="57">
        <v>0.33971612475900487</v>
      </c>
      <c r="BC51" s="502">
        <v>0.31176386915452514</v>
      </c>
      <c r="BD51" s="502">
        <v>0.25465991503933066</v>
      </c>
      <c r="BE51" s="502">
        <v>0.25312018725337143</v>
      </c>
      <c r="BF51" s="502">
        <v>0.31789072225369475</v>
      </c>
      <c r="BG51" s="502">
        <v>0.37727565211937353</v>
      </c>
      <c r="BH51" s="502">
        <v>0.21596427962929093</v>
      </c>
      <c r="BI51" s="502">
        <v>0.41233585307942044</v>
      </c>
      <c r="BJ51" s="502">
        <v>0.35641042474603241</v>
      </c>
      <c r="BK51" s="502">
        <v>0.32543355246509781</v>
      </c>
      <c r="BL51" s="502">
        <v>0.30986012178772754</v>
      </c>
      <c r="BM51" s="502">
        <v>0.31180294710252643</v>
      </c>
      <c r="BN51" s="502">
        <v>0.31938993070698257</v>
      </c>
      <c r="BO51" s="502">
        <v>0.31366365862658924</v>
      </c>
      <c r="BP51" s="502">
        <v>0.31951609202695264</v>
      </c>
      <c r="BQ51" s="647">
        <v>-6.0886153894515183E-2</v>
      </c>
      <c r="BR51" s="502">
        <v>0.24474868717179296</v>
      </c>
      <c r="BS51" s="647">
        <v>5.3012735303319958E-2</v>
      </c>
      <c r="BT51" s="502">
        <v>0.18349050484019463</v>
      </c>
      <c r="BU51" s="647">
        <v>-7.4052711462500032E-2</v>
      </c>
      <c r="BV51" s="502">
        <v>0.20527450695353006</v>
      </c>
      <c r="BW51" s="647">
        <f t="shared" si="0"/>
        <v>-0.12676683671572064</v>
      </c>
      <c r="BX51" s="502">
        <v>0.2112473164493491</v>
      </c>
      <c r="BY51" s="647">
        <f t="shared" si="1"/>
        <v>-4.8417737882676698E-2</v>
      </c>
      <c r="BZ51" s="502">
        <v>0.28302991124622179</v>
      </c>
      <c r="CA51" s="647">
        <f t="shared" si="2"/>
        <v>-5.6686213512783079E-2</v>
      </c>
      <c r="CB51" s="502">
        <v>3.7417135211263199E-2</v>
      </c>
      <c r="CC51" s="647">
        <f t="shared" si="3"/>
        <v>-0.27434673394326192</v>
      </c>
      <c r="CD51" s="502">
        <v>0.21997302579509295</v>
      </c>
      <c r="CE51" s="647">
        <f t="shared" si="4"/>
        <v>-3.4686889244237712E-2</v>
      </c>
      <c r="CF51" s="502">
        <v>0.22637855277164254</v>
      </c>
      <c r="CG51" s="647">
        <f t="shared" si="5"/>
        <v>-2.6741634481728893E-2</v>
      </c>
      <c r="CH51" s="502">
        <v>0.16061801197090073</v>
      </c>
      <c r="CI51" s="647">
        <f t="shared" si="6"/>
        <v>-0.15727271028279402</v>
      </c>
      <c r="CJ51" s="502">
        <v>0.25217540512751074</v>
      </c>
      <c r="CK51" s="647">
        <f t="shared" si="7"/>
        <v>-0.12510024699186278</v>
      </c>
      <c r="CL51" s="502">
        <v>0.18831663141835756</v>
      </c>
      <c r="CM51" s="647">
        <f t="shared" si="8"/>
        <v>-2.7647648210933379E-2</v>
      </c>
      <c r="CN51" s="502">
        <v>0.3314521767421898</v>
      </c>
      <c r="CO51" s="647">
        <f t="shared" si="9"/>
        <v>-8.0883676337230648E-2</v>
      </c>
      <c r="CP51" s="502">
        <v>0.27973949076744398</v>
      </c>
      <c r="CQ51" s="647">
        <f t="shared" si="10"/>
        <v>-7.6670933978588429E-2</v>
      </c>
      <c r="CR51" s="502">
        <v>0.26432583150552325</v>
      </c>
      <c r="CS51" s="647">
        <f t="shared" si="11"/>
        <v>-6.1107720959574563E-2</v>
      </c>
      <c r="CT51" s="502">
        <v>0.23459706072351424</v>
      </c>
      <c r="CU51" s="647">
        <f t="shared" si="12"/>
        <v>-7.5263061064213294E-2</v>
      </c>
      <c r="CV51" s="502">
        <v>0.26064991316879954</v>
      </c>
      <c r="CW51" s="647">
        <f t="shared" si="13"/>
        <v>-5.1153033933726888E-2</v>
      </c>
      <c r="CX51" s="502">
        <v>0.26515885706901843</v>
      </c>
      <c r="CY51" s="647">
        <f t="shared" si="14"/>
        <v>-5.4231073637964144E-2</v>
      </c>
      <c r="CZ51" s="502">
        <v>0.25355876860456</v>
      </c>
      <c r="DA51" s="647">
        <f t="shared" si="15"/>
        <v>-6.0104890022029234E-2</v>
      </c>
      <c r="DB51" s="502">
        <v>0.25891850099202285</v>
      </c>
      <c r="DC51" s="647">
        <f t="shared" si="16"/>
        <v>-6.0597591034929787E-2</v>
      </c>
    </row>
    <row r="52" spans="1:107" x14ac:dyDescent="0.25">
      <c r="A52" s="10" t="s">
        <v>79</v>
      </c>
      <c r="B52" s="502">
        <v>0.14168613097810648</v>
      </c>
      <c r="C52" s="502">
        <v>0.21470016154023672</v>
      </c>
      <c r="D52" s="502">
        <v>0.21295612746136927</v>
      </c>
      <c r="E52" s="502">
        <v>0.18060283540868405</v>
      </c>
      <c r="F52" s="57">
        <v>0.20241293860372095</v>
      </c>
      <c r="G52" s="502">
        <v>0.17867641402652776</v>
      </c>
      <c r="H52" s="502">
        <v>0.13466782158896468</v>
      </c>
      <c r="I52" s="502">
        <v>9.0395910944076313E-2</v>
      </c>
      <c r="J52" s="57">
        <v>0.13458101338874753</v>
      </c>
      <c r="K52" s="57">
        <v>0.16830959498735309</v>
      </c>
      <c r="L52" s="502">
        <v>3.4416365440385913E-2</v>
      </c>
      <c r="M52" s="502">
        <v>5.0368330882047979E-2</v>
      </c>
      <c r="N52" s="502">
        <v>8.9805245112583643E-2</v>
      </c>
      <c r="O52" s="502">
        <v>5.7853075427966964E-2</v>
      </c>
      <c r="P52" s="502">
        <v>0.13108615249847574</v>
      </c>
      <c r="Q52" s="502">
        <v>0.12776194988317843</v>
      </c>
      <c r="R52" s="502">
        <v>0.1733844602687942</v>
      </c>
      <c r="S52" s="502">
        <v>0.21025687449950706</v>
      </c>
      <c r="T52" s="502">
        <v>0.17045291646955951</v>
      </c>
      <c r="U52" s="502">
        <v>0.14100448492057793</v>
      </c>
      <c r="V52" s="502">
        <v>0.23512200063169789</v>
      </c>
      <c r="W52" s="502">
        <v>0.23827824367907038</v>
      </c>
      <c r="X52" s="502">
        <v>0.21793375786830696</v>
      </c>
      <c r="Y52" s="57">
        <v>0.23027250088124382</v>
      </c>
      <c r="Z52" s="502">
        <v>0.17756719854064335</v>
      </c>
      <c r="AA52" s="502">
        <v>0.1355086231007856</v>
      </c>
      <c r="AB52" s="502">
        <v>9.2452939043286192E-2</v>
      </c>
      <c r="AC52" s="57">
        <v>0.13517990597409055</v>
      </c>
      <c r="AD52" s="57">
        <v>0.18272620342766718</v>
      </c>
      <c r="AE52" s="502">
        <v>3.841100345306879E-2</v>
      </c>
      <c r="AF52" s="502">
        <v>5.8397486821017898E-2</v>
      </c>
      <c r="AG52" s="502">
        <v>9.8582814096858207E-2</v>
      </c>
      <c r="AH52" s="57">
        <v>6.4766821971765573E-2</v>
      </c>
      <c r="AI52" s="57">
        <v>0.14311940381473673</v>
      </c>
      <c r="AJ52" s="502">
        <v>0.12528607191358715</v>
      </c>
      <c r="AK52" s="502">
        <v>0.15096319739777361</v>
      </c>
      <c r="AL52" s="502">
        <v>0.18596336046230924</v>
      </c>
      <c r="AM52" s="502">
        <v>0.15411989850771945</v>
      </c>
      <c r="AN52" s="502">
        <v>0.14588072396399959</v>
      </c>
      <c r="AO52" s="502">
        <v>0.20385282503990651</v>
      </c>
      <c r="AP52" s="502">
        <v>0.23535261572733135</v>
      </c>
      <c r="AQ52" s="502">
        <v>0.19421517925223566</v>
      </c>
      <c r="AR52" s="57">
        <v>0.21033312637135212</v>
      </c>
      <c r="AS52" s="502">
        <v>0.16563712238596032</v>
      </c>
      <c r="AT52" s="502">
        <v>0.12812419243174952</v>
      </c>
      <c r="AU52" s="502">
        <v>9.5312671722167286E-2</v>
      </c>
      <c r="AV52" s="57">
        <v>0.12967527494264933</v>
      </c>
      <c r="AW52" s="57">
        <v>0.16978203821093379</v>
      </c>
      <c r="AX52" s="502">
        <v>2.7303824596109465E-2</v>
      </c>
      <c r="AY52" s="502">
        <v>5.6325978749880365E-2</v>
      </c>
      <c r="AZ52" s="502">
        <v>9.174428508627322E-2</v>
      </c>
      <c r="BA52" s="57">
        <v>5.8096222351237854E-2</v>
      </c>
      <c r="BB52" s="57">
        <v>0.13214634423217314</v>
      </c>
      <c r="BC52" s="502">
        <v>0.13471105474192485</v>
      </c>
      <c r="BD52" s="502">
        <v>0.17381374326849108</v>
      </c>
      <c r="BE52" s="502">
        <v>0.15960082211614279</v>
      </c>
      <c r="BF52" s="502">
        <v>0.13906607690766057</v>
      </c>
      <c r="BG52" s="502">
        <v>0.16838656940372063</v>
      </c>
      <c r="BH52" s="502">
        <v>0.20883116758815853</v>
      </c>
      <c r="BI52" s="502">
        <v>0.17577950228652434</v>
      </c>
      <c r="BJ52" s="502">
        <v>0.18864860797832236</v>
      </c>
      <c r="BK52" s="502">
        <v>0.19159665673981768</v>
      </c>
      <c r="BL52" s="502">
        <v>0.15775585445993912</v>
      </c>
      <c r="BM52" s="502">
        <v>0.12411958444066561</v>
      </c>
      <c r="BN52" s="502">
        <v>0.10326006329739888</v>
      </c>
      <c r="BO52" s="502">
        <v>0.12833169945473377</v>
      </c>
      <c r="BP52" s="502">
        <v>0.15978941302190255</v>
      </c>
      <c r="BQ52" s="647">
        <v>-9.9926251890312401E-3</v>
      </c>
      <c r="BR52" s="502">
        <v>2.5416798270381565E-2</v>
      </c>
      <c r="BS52" s="647">
        <v>-1.8870263257278995E-3</v>
      </c>
      <c r="BT52" s="502">
        <v>4.3379376022919781E-2</v>
      </c>
      <c r="BU52" s="647">
        <v>-1.2946602726960584E-2</v>
      </c>
      <c r="BV52" s="502">
        <v>8.5275662369916155E-2</v>
      </c>
      <c r="BW52" s="647">
        <f t="shared" si="0"/>
        <v>-6.4686227163570642E-3</v>
      </c>
      <c r="BX52" s="502">
        <v>5.0988600806411162E-2</v>
      </c>
      <c r="BY52" s="647">
        <f t="shared" si="1"/>
        <v>-7.1076215448266922E-3</v>
      </c>
      <c r="BZ52" s="502">
        <v>0.12312393784305564</v>
      </c>
      <c r="CA52" s="647">
        <f t="shared" si="2"/>
        <v>-9.0224063891174988E-3</v>
      </c>
      <c r="CB52" s="502">
        <v>0.11947025117964785</v>
      </c>
      <c r="CC52" s="647">
        <f t="shared" si="3"/>
        <v>-1.5240803562277E-2</v>
      </c>
      <c r="CD52" s="502">
        <v>0.15248107122056287</v>
      </c>
      <c r="CE52" s="647">
        <f t="shared" si="4"/>
        <v>-2.1332672047928214E-2</v>
      </c>
      <c r="CF52" s="502">
        <v>0.18371679199594182</v>
      </c>
      <c r="CG52" s="647">
        <f t="shared" si="5"/>
        <v>2.4115969879799026E-2</v>
      </c>
      <c r="CH52" s="502">
        <v>0.15188293994630617</v>
      </c>
      <c r="CI52" s="647">
        <f t="shared" si="6"/>
        <v>1.2816863038645598E-2</v>
      </c>
      <c r="CJ52" s="502">
        <v>0.13037278220880646</v>
      </c>
      <c r="CK52" s="647">
        <f t="shared" si="7"/>
        <v>-3.8013787194914161E-2</v>
      </c>
      <c r="CL52" s="502">
        <v>0.19648833432767251</v>
      </c>
      <c r="CM52" s="647">
        <f t="shared" si="8"/>
        <v>-1.2342833260486019E-2</v>
      </c>
      <c r="CN52" s="502">
        <v>0.21535877356580055</v>
      </c>
      <c r="CO52" s="647">
        <f t="shared" si="9"/>
        <v>3.9579271279276212E-2</v>
      </c>
      <c r="CP52" s="502">
        <v>0.20185550603356509</v>
      </c>
      <c r="CQ52" s="647">
        <f t="shared" si="10"/>
        <v>1.3206898055242722E-2</v>
      </c>
      <c r="CR52" s="502">
        <v>0.20421411370291656</v>
      </c>
      <c r="CS52" s="647">
        <f t="shared" si="11"/>
        <v>1.2617456963098878E-2</v>
      </c>
      <c r="CT52" s="502">
        <v>0.17042738212990444</v>
      </c>
      <c r="CU52" s="647">
        <f t="shared" si="12"/>
        <v>1.2671527669965321E-2</v>
      </c>
      <c r="CV52" s="502">
        <v>0.12346156586619704</v>
      </c>
      <c r="CW52" s="647">
        <f t="shared" si="13"/>
        <v>-6.5801857446856626E-4</v>
      </c>
      <c r="CX52" s="502">
        <v>8.4121803536302595E-2</v>
      </c>
      <c r="CY52" s="647">
        <f t="shared" si="14"/>
        <v>-1.9138259761096288E-2</v>
      </c>
      <c r="CZ52" s="502">
        <v>0.1259700927760467</v>
      </c>
      <c r="DA52" s="647">
        <f t="shared" si="15"/>
        <v>-2.3616066786870671E-3</v>
      </c>
      <c r="DB52" s="502">
        <v>0.16487283510309961</v>
      </c>
      <c r="DC52" s="647">
        <f t="shared" si="16"/>
        <v>5.0834220811970532E-3</v>
      </c>
    </row>
    <row r="53" spans="1:107" x14ac:dyDescent="0.25">
      <c r="A53" s="58" t="s">
        <v>39</v>
      </c>
      <c r="B53" s="502">
        <v>0.14168613097810648</v>
      </c>
      <c r="C53" s="502">
        <v>0.21470016154023672</v>
      </c>
      <c r="D53" s="502">
        <v>0.21295612746136927</v>
      </c>
      <c r="E53" s="502">
        <v>0.18060283540868405</v>
      </c>
      <c r="F53" s="57">
        <v>0.20241293860372095</v>
      </c>
      <c r="G53" s="502">
        <v>0.17867641402652776</v>
      </c>
      <c r="H53" s="502">
        <v>0.13466782158896468</v>
      </c>
      <c r="I53" s="502">
        <v>9.0395910944076313E-2</v>
      </c>
      <c r="J53" s="57">
        <v>0.13458101338874753</v>
      </c>
      <c r="K53" s="57">
        <v>0.16830959498735309</v>
      </c>
      <c r="L53" s="502">
        <v>3.4416365440385913E-2</v>
      </c>
      <c r="M53" s="502">
        <v>5.0368330882047979E-2</v>
      </c>
      <c r="N53" s="502">
        <v>8.9805245112583643E-2</v>
      </c>
      <c r="O53" s="502">
        <v>5.7853075427966964E-2</v>
      </c>
      <c r="P53" s="502">
        <v>0.13108615249847574</v>
      </c>
      <c r="Q53" s="502">
        <v>0.12776194988317843</v>
      </c>
      <c r="R53" s="502">
        <v>0.1733844602687942</v>
      </c>
      <c r="S53" s="502">
        <v>0.21025687449950706</v>
      </c>
      <c r="T53" s="502">
        <v>0.17045291646955951</v>
      </c>
      <c r="U53" s="502">
        <v>0.14100448492057793</v>
      </c>
      <c r="V53" s="502">
        <v>0.23512200063169789</v>
      </c>
      <c r="W53" s="502">
        <v>0.23827824367907038</v>
      </c>
      <c r="X53" s="502">
        <v>0.21793375786830696</v>
      </c>
      <c r="Y53" s="57">
        <v>0.23027250088124382</v>
      </c>
      <c r="Z53" s="502">
        <v>0.17756719854064335</v>
      </c>
      <c r="AA53" s="502">
        <v>0.1355086231007856</v>
      </c>
      <c r="AB53" s="502">
        <v>9.2452939043286192E-2</v>
      </c>
      <c r="AC53" s="57">
        <v>0.13517990597409055</v>
      </c>
      <c r="AD53" s="57">
        <v>0.18272620342766718</v>
      </c>
      <c r="AE53" s="502">
        <v>3.841100345306879E-2</v>
      </c>
      <c r="AF53" s="502">
        <v>5.8397486821017898E-2</v>
      </c>
      <c r="AG53" s="502">
        <v>9.8582814096858207E-2</v>
      </c>
      <c r="AH53" s="57">
        <v>6.4766821971765573E-2</v>
      </c>
      <c r="AI53" s="57">
        <v>0.14311940381473673</v>
      </c>
      <c r="AJ53" s="502">
        <v>0.12528607191358715</v>
      </c>
      <c r="AK53" s="502">
        <v>0.15096319739777361</v>
      </c>
      <c r="AL53" s="502">
        <v>0.18596336046230924</v>
      </c>
      <c r="AM53" s="502">
        <v>0.15411989850771945</v>
      </c>
      <c r="AN53" s="502">
        <v>0.14588072396399959</v>
      </c>
      <c r="AO53" s="502">
        <v>0.20385282503990651</v>
      </c>
      <c r="AP53" s="502">
        <v>0.23535261572733135</v>
      </c>
      <c r="AQ53" s="502">
        <v>0.19421517925223566</v>
      </c>
      <c r="AR53" s="57">
        <v>0.21033312637135212</v>
      </c>
      <c r="AS53" s="502">
        <v>0.16563712238596032</v>
      </c>
      <c r="AT53" s="502">
        <v>0.12812419243174952</v>
      </c>
      <c r="AU53" s="502">
        <v>9.5312671722167286E-2</v>
      </c>
      <c r="AV53" s="57">
        <v>0.12967527494264933</v>
      </c>
      <c r="AW53" s="57">
        <v>0.16978203821093379</v>
      </c>
      <c r="AX53" s="502">
        <v>2.7303824596109465E-2</v>
      </c>
      <c r="AY53" s="502">
        <v>5.6325978749880365E-2</v>
      </c>
      <c r="AZ53" s="502">
        <v>9.174428508627322E-2</v>
      </c>
      <c r="BA53" s="57">
        <v>5.8096222351237854E-2</v>
      </c>
      <c r="BB53" s="57">
        <v>0.13214634423217314</v>
      </c>
      <c r="BC53" s="502">
        <v>0.13471105474192485</v>
      </c>
      <c r="BD53" s="502">
        <v>0.17381374326849108</v>
      </c>
      <c r="BE53" s="502">
        <v>0.15960082211614279</v>
      </c>
      <c r="BF53" s="502">
        <v>0.13906607690766057</v>
      </c>
      <c r="BG53" s="502">
        <v>0.16838656940372063</v>
      </c>
      <c r="BH53" s="502">
        <v>0.20883116758815853</v>
      </c>
      <c r="BI53" s="502">
        <v>0.17577950228652434</v>
      </c>
      <c r="BJ53" s="502">
        <v>0.18864860797832236</v>
      </c>
      <c r="BK53" s="502">
        <v>0.19159665673981768</v>
      </c>
      <c r="BL53" s="502">
        <v>0.15775585445993912</v>
      </c>
      <c r="BM53" s="502">
        <v>0.12411958444066561</v>
      </c>
      <c r="BN53" s="502">
        <v>0.10326006329739888</v>
      </c>
      <c r="BO53" s="502">
        <v>0.12833169945473377</v>
      </c>
      <c r="BP53" s="502">
        <v>0.15978941302190255</v>
      </c>
      <c r="BQ53" s="647">
        <v>-9.9926251890312401E-3</v>
      </c>
      <c r="BR53" s="502">
        <v>2.5416798270381565E-2</v>
      </c>
      <c r="BS53" s="647">
        <v>-1.8870263257278995E-3</v>
      </c>
      <c r="BT53" s="502">
        <v>4.3379376022919781E-2</v>
      </c>
      <c r="BU53" s="647">
        <v>-1.2946602726960584E-2</v>
      </c>
      <c r="BV53" s="502">
        <v>8.5275662369916155E-2</v>
      </c>
      <c r="BW53" s="647">
        <f t="shared" si="0"/>
        <v>-6.4686227163570642E-3</v>
      </c>
      <c r="BX53" s="502">
        <v>5.0988600806411162E-2</v>
      </c>
      <c r="BY53" s="647">
        <f t="shared" si="1"/>
        <v>-7.1076215448266922E-3</v>
      </c>
      <c r="BZ53" s="502">
        <v>0.12312393784305564</v>
      </c>
      <c r="CA53" s="647">
        <f t="shared" si="2"/>
        <v>-9.0224063891174988E-3</v>
      </c>
      <c r="CB53" s="502">
        <v>0.11947025117964785</v>
      </c>
      <c r="CC53" s="647">
        <f t="shared" si="3"/>
        <v>-1.5240803562277E-2</v>
      </c>
      <c r="CD53" s="502">
        <v>0.15248107122056287</v>
      </c>
      <c r="CE53" s="647">
        <f t="shared" si="4"/>
        <v>-2.1332672047928214E-2</v>
      </c>
      <c r="CF53" s="502">
        <v>0.18371679199594182</v>
      </c>
      <c r="CG53" s="647">
        <f t="shared" si="5"/>
        <v>2.4115969879799026E-2</v>
      </c>
      <c r="CH53" s="502">
        <v>0.15188293994630617</v>
      </c>
      <c r="CI53" s="647">
        <f t="shared" si="6"/>
        <v>1.2816863038645598E-2</v>
      </c>
      <c r="CJ53" s="502">
        <v>0.13037278220880646</v>
      </c>
      <c r="CK53" s="647">
        <f t="shared" si="7"/>
        <v>-3.8013787194914161E-2</v>
      </c>
      <c r="CL53" s="502">
        <v>0.19648833432767251</v>
      </c>
      <c r="CM53" s="647">
        <f t="shared" si="8"/>
        <v>-1.2342833260486019E-2</v>
      </c>
      <c r="CN53" s="502">
        <v>0.21535877356580055</v>
      </c>
      <c r="CO53" s="647">
        <f t="shared" si="9"/>
        <v>3.9579271279276212E-2</v>
      </c>
      <c r="CP53" s="502">
        <v>0.20185550603356509</v>
      </c>
      <c r="CQ53" s="647">
        <f t="shared" si="10"/>
        <v>1.3206898055242722E-2</v>
      </c>
      <c r="CR53" s="502">
        <v>0.20421411370291656</v>
      </c>
      <c r="CS53" s="647">
        <f t="shared" si="11"/>
        <v>1.2617456963098878E-2</v>
      </c>
      <c r="CT53" s="502">
        <v>0.17042738212990444</v>
      </c>
      <c r="CU53" s="647">
        <f t="shared" si="12"/>
        <v>1.2671527669965321E-2</v>
      </c>
      <c r="CV53" s="502">
        <v>0.12346156586619704</v>
      </c>
      <c r="CW53" s="647">
        <f t="shared" si="13"/>
        <v>-6.5801857446856626E-4</v>
      </c>
      <c r="CX53" s="502">
        <v>8.4121803536302595E-2</v>
      </c>
      <c r="CY53" s="647">
        <f t="shared" si="14"/>
        <v>-1.9138259761096288E-2</v>
      </c>
      <c r="CZ53" s="502">
        <v>0.1259700927760467</v>
      </c>
      <c r="DA53" s="647">
        <f t="shared" si="15"/>
        <v>-2.3616066786870671E-3</v>
      </c>
      <c r="DB53" s="502">
        <v>0.16487283510309961</v>
      </c>
      <c r="DC53" s="647">
        <f t="shared" si="16"/>
        <v>5.0834220811970532E-3</v>
      </c>
    </row>
    <row r="54" spans="1:107" x14ac:dyDescent="0.25">
      <c r="A54" s="59" t="s">
        <v>40</v>
      </c>
      <c r="B54" s="502">
        <v>0.11553326810176125</v>
      </c>
      <c r="C54" s="502">
        <v>0.17838901689708142</v>
      </c>
      <c r="D54" s="502">
        <v>0.17250212585034014</v>
      </c>
      <c r="E54" s="502">
        <v>0.14827188940092165</v>
      </c>
      <c r="F54" s="57">
        <v>0.16618386243386246</v>
      </c>
      <c r="G54" s="502">
        <v>0.13935515873015872</v>
      </c>
      <c r="H54" s="502">
        <v>0.11089669738863288</v>
      </c>
      <c r="I54" s="502">
        <v>4.5853174603174604E-2</v>
      </c>
      <c r="J54" s="57">
        <v>9.8835688121402407E-2</v>
      </c>
      <c r="K54" s="57">
        <v>0.13232373059721125</v>
      </c>
      <c r="L54" s="502">
        <v>0</v>
      </c>
      <c r="M54" s="502">
        <v>0</v>
      </c>
      <c r="N54" s="502">
        <v>0</v>
      </c>
      <c r="O54" s="502">
        <v>0</v>
      </c>
      <c r="P54" s="502">
        <v>8.7731118088260951E-2</v>
      </c>
      <c r="Q54" s="502">
        <v>0.10941820276497696</v>
      </c>
      <c r="R54" s="502">
        <v>0.17655753968253968</v>
      </c>
      <c r="S54" s="502">
        <v>0.21644585253456222</v>
      </c>
      <c r="T54" s="502">
        <v>0.16737512939958593</v>
      </c>
      <c r="U54" s="502">
        <v>0.10780577299412916</v>
      </c>
      <c r="V54" s="502">
        <v>0.26055107526881721</v>
      </c>
      <c r="W54" s="502">
        <v>0.22750410509031199</v>
      </c>
      <c r="X54" s="502">
        <v>0.22716973886328726</v>
      </c>
      <c r="Y54" s="57">
        <v>0.23864795918367346</v>
      </c>
      <c r="Z54" s="502">
        <v>0.15168650793650792</v>
      </c>
      <c r="AA54" s="502">
        <v>0.1440284178187404</v>
      </c>
      <c r="AB54" s="502">
        <v>0</v>
      </c>
      <c r="AC54" s="57">
        <v>9.9071166928309792E-2</v>
      </c>
      <c r="AD54" s="57">
        <v>0.16885956305599162</v>
      </c>
      <c r="AE54" s="502">
        <v>0</v>
      </c>
      <c r="AF54" s="502">
        <v>0</v>
      </c>
      <c r="AG54" s="502">
        <v>0</v>
      </c>
      <c r="AH54" s="57">
        <v>0</v>
      </c>
      <c r="AI54" s="57">
        <v>0.11216219151894334</v>
      </c>
      <c r="AJ54" s="502">
        <v>0.11394009216589862</v>
      </c>
      <c r="AK54" s="502">
        <v>0.15652777777777777</v>
      </c>
      <c r="AL54" s="502">
        <v>0.17819700460829493</v>
      </c>
      <c r="AM54" s="502">
        <v>0.14947916666666666</v>
      </c>
      <c r="AN54" s="502">
        <v>0.12154241478011969</v>
      </c>
      <c r="AO54" s="502">
        <v>0.18035714285714285</v>
      </c>
      <c r="AP54" s="502">
        <v>0.21224489795918366</v>
      </c>
      <c r="AQ54" s="502">
        <v>0.18062596006144394</v>
      </c>
      <c r="AR54" s="57">
        <v>0.19037037037037038</v>
      </c>
      <c r="AS54" s="502">
        <v>0.15658730158730158</v>
      </c>
      <c r="AT54" s="502">
        <v>0.1494815668202765</v>
      </c>
      <c r="AU54" s="502">
        <v>0.11800595238095238</v>
      </c>
      <c r="AV54" s="57">
        <v>0.14144754055468339</v>
      </c>
      <c r="AW54" s="57">
        <v>0.16577380952380952</v>
      </c>
      <c r="AX54" s="502">
        <v>0</v>
      </c>
      <c r="AY54" s="502">
        <v>0</v>
      </c>
      <c r="AZ54" s="502">
        <v>1.0873015873015873E-2</v>
      </c>
      <c r="BA54" s="57">
        <v>3.5455486542443062E-3</v>
      </c>
      <c r="BB54" s="57">
        <v>0.11110347985347988</v>
      </c>
      <c r="BC54" s="502">
        <v>0.16201036866359447</v>
      </c>
      <c r="BD54" s="502">
        <v>0.2092857142857143</v>
      </c>
      <c r="BE54" s="502">
        <v>0.19121376811594204</v>
      </c>
      <c r="BF54" s="502">
        <v>0.13129566210045665</v>
      </c>
      <c r="BG54" s="502">
        <v>0.16441128506197</v>
      </c>
      <c r="BH54" s="502">
        <v>0.19110983102918586</v>
      </c>
      <c r="BI54" s="502">
        <v>0.16417942176870748</v>
      </c>
      <c r="BJ54" s="502">
        <v>0.15614439324116744</v>
      </c>
      <c r="BK54" s="502">
        <v>0.17068783068783069</v>
      </c>
      <c r="BL54" s="502">
        <v>0.14831349206349206</v>
      </c>
      <c r="BM54" s="502">
        <v>0.13829685099846389</v>
      </c>
      <c r="BN54" s="502">
        <v>3.6488095238095236E-2</v>
      </c>
      <c r="BO54" s="502">
        <v>0.10803571428571426</v>
      </c>
      <c r="BP54" s="502">
        <v>0.13918870034201525</v>
      </c>
      <c r="BQ54" s="647">
        <v>-2.658510918179427E-2</v>
      </c>
      <c r="BR54" s="502">
        <v>0</v>
      </c>
      <c r="BS54" s="647">
        <v>0</v>
      </c>
      <c r="BT54" s="502">
        <v>0</v>
      </c>
      <c r="BU54" s="647">
        <v>0</v>
      </c>
      <c r="BV54" s="502">
        <v>0</v>
      </c>
      <c r="BW54" s="647">
        <f t="shared" si="0"/>
        <v>-1.0873015873015873E-2</v>
      </c>
      <c r="BX54" s="502">
        <v>0</v>
      </c>
      <c r="BY54" s="647">
        <f t="shared" si="1"/>
        <v>-3.5455486542443062E-3</v>
      </c>
      <c r="BZ54" s="502">
        <v>9.2282618175475312E-2</v>
      </c>
      <c r="CA54" s="647">
        <f t="shared" si="2"/>
        <v>-1.8820861678004563E-2</v>
      </c>
      <c r="CB54" s="502">
        <v>7.3713517665130568E-2</v>
      </c>
      <c r="CC54" s="647">
        <f t="shared" si="3"/>
        <v>-8.8296850998463905E-2</v>
      </c>
      <c r="CD54" s="502">
        <v>0.15694444444444444</v>
      </c>
      <c r="CE54" s="647">
        <f t="shared" si="4"/>
        <v>-5.2341269841269855E-2</v>
      </c>
      <c r="CF54" s="502">
        <v>0.17728494623655913</v>
      </c>
      <c r="CG54" s="647">
        <f t="shared" si="5"/>
        <v>-1.3928821879382908E-2</v>
      </c>
      <c r="CH54" s="502">
        <v>0.13575310559006212</v>
      </c>
      <c r="CI54" s="647">
        <f t="shared" si="6"/>
        <v>4.4574434896054727E-3</v>
      </c>
      <c r="CJ54" s="502">
        <v>0.10323956294846706</v>
      </c>
      <c r="CK54" s="647">
        <f t="shared" si="7"/>
        <v>-6.1171722113502941E-2</v>
      </c>
      <c r="CL54" s="502">
        <v>0.1694700460829493</v>
      </c>
      <c r="CM54" s="647">
        <f t="shared" si="8"/>
        <v>-2.1639784946236557E-2</v>
      </c>
      <c r="CN54" s="502">
        <v>0.17592474489795917</v>
      </c>
      <c r="CO54" s="647">
        <f t="shared" si="9"/>
        <v>1.1745323129251695E-2</v>
      </c>
      <c r="CP54" s="502">
        <v>0.19067780337941628</v>
      </c>
      <c r="CQ54" s="647">
        <f t="shared" si="10"/>
        <v>3.4533410138248843E-2</v>
      </c>
      <c r="CR54" s="502">
        <v>0.17878306878306879</v>
      </c>
      <c r="CS54" s="647">
        <f t="shared" si="11"/>
        <v>8.0952380952380998E-3</v>
      </c>
      <c r="CT54" s="502">
        <v>0.15741071428571429</v>
      </c>
      <c r="CU54" s="647">
        <f t="shared" si="12"/>
        <v>9.0972222222222288E-3</v>
      </c>
      <c r="CV54" s="502">
        <v>0.13476382488479263</v>
      </c>
      <c r="CW54" s="647">
        <f t="shared" si="13"/>
        <v>-3.5330261136712615E-3</v>
      </c>
      <c r="CX54" s="502">
        <v>3.2807539682539681E-2</v>
      </c>
      <c r="CY54" s="647">
        <f t="shared" si="14"/>
        <v>-3.680555555555555E-3</v>
      </c>
      <c r="CZ54" s="502">
        <v>0.10861787022501311</v>
      </c>
      <c r="DA54" s="647">
        <f t="shared" si="15"/>
        <v>5.821559392988479E-4</v>
      </c>
      <c r="DB54" s="502">
        <v>0.14350664298868718</v>
      </c>
      <c r="DC54" s="647">
        <f t="shared" si="16"/>
        <v>4.3179426466719295E-3</v>
      </c>
    </row>
    <row r="55" spans="1:107" x14ac:dyDescent="0.25">
      <c r="A55" s="59" t="s">
        <v>41</v>
      </c>
      <c r="B55" s="502">
        <v>0.17052096079426188</v>
      </c>
      <c r="C55" s="502">
        <v>0.29965577927706333</v>
      </c>
      <c r="D55" s="502">
        <v>0.27235141741881935</v>
      </c>
      <c r="E55" s="502">
        <v>0.23389732236980815</v>
      </c>
      <c r="F55" s="57">
        <v>0.26851095376422174</v>
      </c>
      <c r="G55" s="502">
        <v>0.2535327402565965</v>
      </c>
      <c r="H55" s="502">
        <v>0.13056521891910886</v>
      </c>
      <c r="I55" s="502">
        <v>0.11766975308641976</v>
      </c>
      <c r="J55" s="57">
        <v>0.16685270974486663</v>
      </c>
      <c r="K55" s="57">
        <v>0.21740100787603767</v>
      </c>
      <c r="L55" s="502">
        <v>4.5534940379975165E-2</v>
      </c>
      <c r="M55" s="502">
        <v>5.1977182748846253E-2</v>
      </c>
      <c r="N55" s="502">
        <v>0.1842585027838296</v>
      </c>
      <c r="O55" s="502">
        <v>9.2941640222916871E-2</v>
      </c>
      <c r="P55" s="502">
        <v>0.17545865687205553</v>
      </c>
      <c r="Q55" s="502">
        <v>0.11590545716494483</v>
      </c>
      <c r="R55" s="502">
        <v>0.14669949770031471</v>
      </c>
      <c r="S55" s="502">
        <v>0.19268161266896244</v>
      </c>
      <c r="T55" s="502">
        <v>0.15189995261224976</v>
      </c>
      <c r="U55" s="502">
        <v>0.16949971896419647</v>
      </c>
      <c r="V55" s="502">
        <v>0.22013435003631082</v>
      </c>
      <c r="W55" s="502">
        <v>0.26855529887561669</v>
      </c>
      <c r="X55" s="502">
        <v>0.22492942816314099</v>
      </c>
      <c r="Y55" s="57">
        <v>0.23719869001731747</v>
      </c>
      <c r="Z55" s="502">
        <v>0.21746777414669574</v>
      </c>
      <c r="AA55" s="502">
        <v>8.4847260290018031E-2</v>
      </c>
      <c r="AB55" s="502">
        <v>0.19021574679254419</v>
      </c>
      <c r="AC55" s="57">
        <v>0.16330517249634899</v>
      </c>
      <c r="AD55" s="57">
        <v>0.20025193125683322</v>
      </c>
      <c r="AE55" s="502">
        <v>4.6669653524492233E-2</v>
      </c>
      <c r="AF55" s="502">
        <v>5.0256811207159087E-2</v>
      </c>
      <c r="AG55" s="502">
        <v>0.21635197288792063</v>
      </c>
      <c r="AH55" s="57">
        <v>0.10320956079694359</v>
      </c>
      <c r="AI55" s="57">
        <v>0.16766836161336662</v>
      </c>
      <c r="AJ55" s="502">
        <v>0.12029789514372057</v>
      </c>
      <c r="AK55" s="502">
        <v>0.11235551319293151</v>
      </c>
      <c r="AL55" s="502">
        <v>0.20424836601307189</v>
      </c>
      <c r="AM55" s="502">
        <v>0.1460752083086522</v>
      </c>
      <c r="AN55" s="502">
        <v>0.16222057533800804</v>
      </c>
      <c r="AO55" s="502">
        <v>0.24745897462927824</v>
      </c>
      <c r="AP55" s="502">
        <v>0.28712295103226476</v>
      </c>
      <c r="AQ55" s="502">
        <v>0.22966960081523649</v>
      </c>
      <c r="AR55" s="57">
        <v>0.25367142741870413</v>
      </c>
      <c r="AS55" s="502">
        <v>0.16744583635923507</v>
      </c>
      <c r="AT55" s="502">
        <v>4.0099298381240191E-2</v>
      </c>
      <c r="AU55" s="502">
        <v>5.7901907356948225E-3</v>
      </c>
      <c r="AV55" s="57">
        <v>7.0782789935686249E-2</v>
      </c>
      <c r="AW55" s="57">
        <v>0.1617301118765721</v>
      </c>
      <c r="AX55" s="502">
        <v>4.8031847880226179E-2</v>
      </c>
      <c r="AY55" s="502">
        <v>4.856289004131141E-2</v>
      </c>
      <c r="AZ55" s="502">
        <v>0.17126475930971841</v>
      </c>
      <c r="BA55" s="57">
        <v>8.8395431031078456E-2</v>
      </c>
      <c r="BB55" s="57">
        <v>0.13702380398052308</v>
      </c>
      <c r="BC55" s="502">
        <v>5.6968005625384545E-2</v>
      </c>
      <c r="BD55" s="502">
        <v>0.10055252800484407</v>
      </c>
      <c r="BE55" s="502">
        <v>9.194951230107018E-2</v>
      </c>
      <c r="BF55" s="502">
        <v>0.12566510658809257</v>
      </c>
      <c r="BG55" s="502">
        <v>0.16040082328580579</v>
      </c>
      <c r="BH55" s="502">
        <v>0.23688051983039332</v>
      </c>
      <c r="BI55" s="502">
        <v>0.17020697167755991</v>
      </c>
      <c r="BJ55" s="502">
        <v>0.25192461990770021</v>
      </c>
      <c r="BK55" s="502">
        <v>0.22131949487613981</v>
      </c>
      <c r="BL55" s="502">
        <v>0.14834483175986446</v>
      </c>
      <c r="BM55" s="502">
        <v>4.8609646965118186E-2</v>
      </c>
      <c r="BN55" s="502">
        <v>0.15388601428225612</v>
      </c>
      <c r="BO55" s="502">
        <v>0.11619587293606902</v>
      </c>
      <c r="BP55" s="502">
        <v>0.16846728716041362</v>
      </c>
      <c r="BQ55" s="647">
        <v>6.7371752838415178E-3</v>
      </c>
      <c r="BR55" s="502">
        <v>4.2112499121512402E-2</v>
      </c>
      <c r="BS55" s="647">
        <v>-5.9193487587137772E-3</v>
      </c>
      <c r="BT55" s="502">
        <v>3.9001188886546252E-2</v>
      </c>
      <c r="BU55" s="647">
        <v>-9.5617011547651579E-3</v>
      </c>
      <c r="BV55" s="502">
        <v>0.15407513313967564</v>
      </c>
      <c r="BW55" s="647">
        <f t="shared" si="0"/>
        <v>-1.7189626170042771E-2</v>
      </c>
      <c r="BX55" s="502">
        <v>7.7573677417827044E-2</v>
      </c>
      <c r="BY55" s="647">
        <f t="shared" si="1"/>
        <v>-1.0821753613251411E-2</v>
      </c>
      <c r="BZ55" s="502">
        <v>0.13783647362078738</v>
      </c>
      <c r="CA55" s="647">
        <f t="shared" si="2"/>
        <v>8.1266964026430188E-4</v>
      </c>
      <c r="CB55" s="502">
        <v>0.1540464602806475</v>
      </c>
      <c r="CC55" s="647">
        <f t="shared" si="3"/>
        <v>9.7078454655262963E-2</v>
      </c>
      <c r="CD55" s="502">
        <v>0.10416666666666667</v>
      </c>
      <c r="CE55" s="647">
        <f t="shared" si="4"/>
        <v>3.6141386618225996E-3</v>
      </c>
      <c r="CF55" s="502">
        <v>0.17829637828847189</v>
      </c>
      <c r="CG55" s="647">
        <f t="shared" si="5"/>
        <v>8.6346865987401711E-2</v>
      </c>
      <c r="CH55" s="502">
        <v>0.14595247821350762</v>
      </c>
      <c r="CI55" s="647">
        <f t="shared" si="6"/>
        <v>2.0287371625415052E-2</v>
      </c>
      <c r="CJ55" s="502">
        <v>0.13988215149073327</v>
      </c>
      <c r="CK55" s="647">
        <f t="shared" si="7"/>
        <v>-2.0518671795072524E-2</v>
      </c>
      <c r="CL55" s="502">
        <v>0.21599813760629699</v>
      </c>
      <c r="CM55" s="647">
        <f t="shared" si="8"/>
        <v>-2.088238222409633E-2</v>
      </c>
      <c r="CN55" s="502">
        <v>0.28499536388629526</v>
      </c>
      <c r="CO55" s="647">
        <f t="shared" si="9"/>
        <v>0.11478839220873535</v>
      </c>
      <c r="CP55" s="502">
        <v>0.24868519689835314</v>
      </c>
      <c r="CQ55" s="647">
        <f t="shared" si="10"/>
        <v>-3.2394230093470699E-3</v>
      </c>
      <c r="CR55" s="502">
        <v>0.248764970663955</v>
      </c>
      <c r="CS55" s="647">
        <f t="shared" si="11"/>
        <v>2.7445475787815199E-2</v>
      </c>
      <c r="CT55" s="502">
        <v>0.19313881320012108</v>
      </c>
      <c r="CU55" s="647">
        <f t="shared" si="12"/>
        <v>4.4793981440256619E-2</v>
      </c>
      <c r="CV55" s="502">
        <v>8.26327394757186E-2</v>
      </c>
      <c r="CW55" s="647">
        <f t="shared" si="13"/>
        <v>3.4023092510600414E-2</v>
      </c>
      <c r="CX55" s="502">
        <v>0.12406197046719923</v>
      </c>
      <c r="CY55" s="647">
        <f t="shared" si="14"/>
        <v>-2.9824043815056892E-2</v>
      </c>
      <c r="CZ55" s="502">
        <v>0.1326866216572099</v>
      </c>
      <c r="DA55" s="647">
        <f t="shared" si="15"/>
        <v>1.6490748721140883E-2</v>
      </c>
      <c r="DB55" s="502">
        <v>0.19038417750975978</v>
      </c>
      <c r="DC55" s="647">
        <f t="shared" si="16"/>
        <v>2.1916890349346158E-2</v>
      </c>
    </row>
    <row r="56" spans="1:107" x14ac:dyDescent="0.25">
      <c r="A56" s="59" t="s">
        <v>42</v>
      </c>
      <c r="B56" s="502">
        <v>0.18187122365204558</v>
      </c>
      <c r="C56" s="502">
        <v>0.2499185402411209</v>
      </c>
      <c r="D56" s="502">
        <v>0.26482082732082735</v>
      </c>
      <c r="E56" s="502">
        <v>0.21698164440099924</v>
      </c>
      <c r="F56" s="57">
        <v>0.24320987654320983</v>
      </c>
      <c r="G56" s="502">
        <v>0.20408249158249159</v>
      </c>
      <c r="H56" s="502">
        <v>0.17295264472683827</v>
      </c>
      <c r="I56" s="502">
        <v>0.12481762065095399</v>
      </c>
      <c r="J56" s="57">
        <v>0.16734654234654234</v>
      </c>
      <c r="K56" s="57">
        <v>0.20506864222333834</v>
      </c>
      <c r="L56" s="502">
        <v>3.1619963071575975E-2</v>
      </c>
      <c r="M56" s="502">
        <v>0.11578147062018029</v>
      </c>
      <c r="N56" s="502">
        <v>0.13449775533108865</v>
      </c>
      <c r="O56" s="502">
        <v>9.3525838091055497E-2</v>
      </c>
      <c r="P56" s="502">
        <v>0.16747912581245913</v>
      </c>
      <c r="Q56" s="502">
        <v>0.16505104811556426</v>
      </c>
      <c r="R56" s="502">
        <v>0.20662177328843995</v>
      </c>
      <c r="S56" s="502">
        <v>0.24938905180840665</v>
      </c>
      <c r="T56" s="502">
        <v>0.20702495974235108</v>
      </c>
      <c r="U56" s="502">
        <v>0.17744684285780177</v>
      </c>
      <c r="V56" s="502">
        <v>0.26050830889540566</v>
      </c>
      <c r="W56" s="502">
        <v>0.2729304539649367</v>
      </c>
      <c r="X56" s="502">
        <v>0.24979635060280223</v>
      </c>
      <c r="Y56" s="57">
        <v>0.26081788581788584</v>
      </c>
      <c r="Z56" s="502">
        <v>0.2024270482603816</v>
      </c>
      <c r="AA56" s="502">
        <v>0.16601498859563377</v>
      </c>
      <c r="AB56" s="502">
        <v>0.12904040404040404</v>
      </c>
      <c r="AC56" s="57">
        <v>0.16582954082954085</v>
      </c>
      <c r="AD56" s="57">
        <v>0.21332371332371333</v>
      </c>
      <c r="AE56" s="502">
        <v>4.1625936787227112E-2</v>
      </c>
      <c r="AF56" s="502">
        <v>0.12371022048441403</v>
      </c>
      <c r="AG56" s="502">
        <v>0.13476430976430975</v>
      </c>
      <c r="AH56" s="57">
        <v>9.9655980090762694E-2</v>
      </c>
      <c r="AI56" s="57">
        <v>0.17515790508491241</v>
      </c>
      <c r="AJ56" s="502">
        <v>0.14700771152384057</v>
      </c>
      <c r="AK56" s="502">
        <v>0.17411616161616161</v>
      </c>
      <c r="AL56" s="502">
        <v>0.20525143912240687</v>
      </c>
      <c r="AM56" s="502">
        <v>0.17547302737520129</v>
      </c>
      <c r="AN56" s="502">
        <v>0.17523711615241669</v>
      </c>
      <c r="AO56" s="502">
        <v>0.22634951667209732</v>
      </c>
      <c r="AP56" s="502">
        <v>0.25971019721019722</v>
      </c>
      <c r="AQ56" s="502">
        <v>0.23456337569240795</v>
      </c>
      <c r="AR56" s="57">
        <v>0.23955761316872431</v>
      </c>
      <c r="AS56" s="502">
        <v>0.18937991021324355</v>
      </c>
      <c r="AT56" s="502">
        <v>0.16274302161398935</v>
      </c>
      <c r="AU56" s="502">
        <v>0.12519640852974187</v>
      </c>
      <c r="AV56" s="57">
        <v>0.15914640914640915</v>
      </c>
      <c r="AW56" s="57">
        <v>0.19912988075971502</v>
      </c>
      <c r="AX56" s="502">
        <v>4.3472357988487018E-2</v>
      </c>
      <c r="AY56" s="502">
        <v>0.11082600195503421</v>
      </c>
      <c r="AZ56" s="502">
        <v>0.14200336700336699</v>
      </c>
      <c r="BA56" s="57">
        <v>9.8297284438588803E-2</v>
      </c>
      <c r="BB56" s="57">
        <v>0.16514966514966514</v>
      </c>
      <c r="BC56" s="502">
        <v>0.17391658520690778</v>
      </c>
      <c r="BD56" s="502">
        <v>0.21480078563411897</v>
      </c>
      <c r="BE56" s="502">
        <v>0.19628348704435664</v>
      </c>
      <c r="BF56" s="502">
        <v>0.17299709422997095</v>
      </c>
      <c r="BG56" s="502">
        <v>0.1974931968082653</v>
      </c>
      <c r="BH56" s="502">
        <v>0.26828771586836103</v>
      </c>
      <c r="BI56" s="502">
        <v>0.22512325637325636</v>
      </c>
      <c r="BJ56" s="502">
        <v>0.2461849679591615</v>
      </c>
      <c r="BK56" s="502">
        <v>0.2472456041900486</v>
      </c>
      <c r="BL56" s="502">
        <v>0.2039421997755331</v>
      </c>
      <c r="BM56" s="502">
        <v>0.17065819485174324</v>
      </c>
      <c r="BN56" s="502">
        <v>0.15765993265993267</v>
      </c>
      <c r="BO56" s="502">
        <v>0.17734580234580236</v>
      </c>
      <c r="BP56" s="502">
        <v>0.21210260989266513</v>
      </c>
      <c r="BQ56" s="647">
        <v>1.2972729132950112E-2</v>
      </c>
      <c r="BR56" s="502">
        <v>5.3247529053980669E-2</v>
      </c>
      <c r="BS56" s="647">
        <v>9.7751710654936513E-3</v>
      </c>
      <c r="BT56" s="502">
        <v>0.10015477354187032</v>
      </c>
      <c r="BU56" s="647">
        <v>-1.0671228413163897E-2</v>
      </c>
      <c r="BV56" s="502">
        <v>0.12755331088664423</v>
      </c>
      <c r="BW56" s="647">
        <f t="shared" si="0"/>
        <v>-1.4450056116722759E-2</v>
      </c>
      <c r="BX56" s="502">
        <v>9.3283377250768559E-2</v>
      </c>
      <c r="BY56" s="647">
        <f t="shared" si="1"/>
        <v>-5.0139071878202435E-3</v>
      </c>
      <c r="BZ56" s="502">
        <v>0.17206096372763038</v>
      </c>
      <c r="CA56" s="647">
        <f t="shared" si="2"/>
        <v>6.9112985779652414E-3</v>
      </c>
      <c r="CB56" s="502">
        <v>0.15352449223416964</v>
      </c>
      <c r="CC56" s="647">
        <f t="shared" si="3"/>
        <v>-2.0392092972738141E-2</v>
      </c>
      <c r="CD56" s="502">
        <v>0.19161054994388327</v>
      </c>
      <c r="CE56" s="647">
        <f t="shared" si="4"/>
        <v>-2.3190235690235705E-2</v>
      </c>
      <c r="CF56" s="502">
        <v>0.20865917236884979</v>
      </c>
      <c r="CG56" s="647">
        <f t="shared" si="5"/>
        <v>1.2375685324493152E-2</v>
      </c>
      <c r="CH56" s="502">
        <v>0.18452184892402285</v>
      </c>
      <c r="CI56" s="647">
        <f t="shared" si="6"/>
        <v>1.1524754694051897E-2</v>
      </c>
      <c r="CJ56" s="502">
        <v>0.17520178958535124</v>
      </c>
      <c r="CK56" s="647">
        <f t="shared" si="7"/>
        <v>-2.2291407222914061E-2</v>
      </c>
      <c r="CL56" s="502">
        <v>0.23783534267405235</v>
      </c>
      <c r="CM56" s="647">
        <f t="shared" si="8"/>
        <v>-3.0452373194308685E-2</v>
      </c>
      <c r="CN56" s="502">
        <v>0.23534451659451661</v>
      </c>
      <c r="CO56" s="647">
        <f t="shared" si="9"/>
        <v>1.0221260221260242E-2</v>
      </c>
      <c r="CP56" s="502">
        <v>0.23266264798522862</v>
      </c>
      <c r="CQ56" s="647">
        <f t="shared" si="10"/>
        <v>-1.3522319973932884E-2</v>
      </c>
      <c r="CR56" s="502">
        <v>0.23527871305649084</v>
      </c>
      <c r="CS56" s="647">
        <f t="shared" si="11"/>
        <v>-1.1966891133557755E-2</v>
      </c>
      <c r="CT56" s="502">
        <v>0.20130471380471379</v>
      </c>
      <c r="CU56" s="647">
        <f t="shared" si="12"/>
        <v>-2.6374859708193088E-3</v>
      </c>
      <c r="CV56" s="502">
        <v>0.15596828500054308</v>
      </c>
      <c r="CW56" s="647">
        <f t="shared" si="13"/>
        <v>-1.4689909851200167E-2</v>
      </c>
      <c r="CX56" s="502">
        <v>0.13007856341189675</v>
      </c>
      <c r="CY56" s="647">
        <f t="shared" si="14"/>
        <v>-2.758136924803592E-2</v>
      </c>
      <c r="CZ56" s="502">
        <v>0.16237928737928739</v>
      </c>
      <c r="DA56" s="647">
        <f t="shared" si="15"/>
        <v>-1.4966514966514965E-2</v>
      </c>
      <c r="DB56" s="502">
        <v>0.19862762058894654</v>
      </c>
      <c r="DC56" s="647">
        <f t="shared" si="16"/>
        <v>-1.3474989303718599E-2</v>
      </c>
    </row>
    <row r="57" spans="1:107" x14ac:dyDescent="0.25">
      <c r="A57" s="59" t="s">
        <v>43</v>
      </c>
      <c r="B57" s="502">
        <v>0.11522359539408378</v>
      </c>
      <c r="C57" s="502">
        <v>0.16424146797568959</v>
      </c>
      <c r="D57" s="502">
        <v>0.17129270186335405</v>
      </c>
      <c r="E57" s="502">
        <v>0.14811243571762506</v>
      </c>
      <c r="F57" s="57">
        <v>0.16087962962962962</v>
      </c>
      <c r="G57" s="502">
        <v>0.15141908212560387</v>
      </c>
      <c r="H57" s="502">
        <v>0.13291841982234689</v>
      </c>
      <c r="I57" s="502">
        <v>9.9365942028985507E-2</v>
      </c>
      <c r="J57" s="57">
        <v>0.1279562828475872</v>
      </c>
      <c r="K57" s="57">
        <v>0.14432700776683483</v>
      </c>
      <c r="L57" s="502">
        <v>8.0922744273024774E-2</v>
      </c>
      <c r="M57" s="502">
        <v>5.5341280972417015E-2</v>
      </c>
      <c r="N57" s="502">
        <v>0.10297403381642511</v>
      </c>
      <c r="O57" s="502">
        <v>7.9493541272841833E-2</v>
      </c>
      <c r="P57" s="502">
        <v>0.12247836704358443</v>
      </c>
      <c r="Q57" s="502">
        <v>0.12501460963066854</v>
      </c>
      <c r="R57" s="502">
        <v>0.15409118357487922</v>
      </c>
      <c r="S57" s="502">
        <v>0.17275888265544648</v>
      </c>
      <c r="T57" s="502">
        <v>0.15058384530560806</v>
      </c>
      <c r="U57" s="502">
        <v>0.12956248759182054</v>
      </c>
      <c r="V57" s="502">
        <v>0.18107176250584386</v>
      </c>
      <c r="W57" s="502">
        <v>0.19321589205397302</v>
      </c>
      <c r="X57" s="502">
        <v>0.16400771388499299</v>
      </c>
      <c r="Y57" s="57">
        <v>0.17912884217232045</v>
      </c>
      <c r="Z57" s="502">
        <v>0.15834842995169082</v>
      </c>
      <c r="AA57" s="502">
        <v>0.13015719962599345</v>
      </c>
      <c r="AB57" s="502">
        <v>0.11573067632850241</v>
      </c>
      <c r="AC57" s="57">
        <v>0.13469501512979776</v>
      </c>
      <c r="AD57" s="57">
        <v>0.15691192865105907</v>
      </c>
      <c r="AE57" s="502">
        <v>8.6810425432445062E-2</v>
      </c>
      <c r="AF57" s="502">
        <v>8.3479429640018699E-2</v>
      </c>
      <c r="AG57" s="502">
        <v>0.11565519323671497</v>
      </c>
      <c r="AH57" s="57">
        <v>9.509392722117202E-2</v>
      </c>
      <c r="AI57" s="57">
        <v>0.13615551941182691</v>
      </c>
      <c r="AJ57" s="502">
        <v>0.12315918653576438</v>
      </c>
      <c r="AK57" s="502">
        <v>0.14839975845410627</v>
      </c>
      <c r="AL57" s="502">
        <v>0.16242987377279103</v>
      </c>
      <c r="AM57" s="502">
        <v>0.14462232199117833</v>
      </c>
      <c r="AN57" s="502">
        <v>0.13828378672685512</v>
      </c>
      <c r="AO57" s="502">
        <v>0.18058964469378214</v>
      </c>
      <c r="AP57" s="502">
        <v>0.2029794254658385</v>
      </c>
      <c r="AQ57" s="502">
        <v>0.14317438055165965</v>
      </c>
      <c r="AR57" s="57">
        <v>0.17466787439613526</v>
      </c>
      <c r="AS57" s="502">
        <v>0.15241545893719807</v>
      </c>
      <c r="AT57" s="502">
        <v>0.12863779803646563</v>
      </c>
      <c r="AU57" s="502">
        <v>0.10004528985507247</v>
      </c>
      <c r="AV57" s="57">
        <v>0.12705048574613792</v>
      </c>
      <c r="AW57" s="57">
        <v>0.15072764032348468</v>
      </c>
      <c r="AX57" s="502">
        <v>3.4917017297802715E-2</v>
      </c>
      <c r="AY57" s="502">
        <v>8.9586255259467035E-2</v>
      </c>
      <c r="AZ57" s="502">
        <v>9.7282608695652167E-2</v>
      </c>
      <c r="BA57" s="57">
        <v>7.3674779458097042E-2</v>
      </c>
      <c r="BB57" s="57">
        <v>0.12476110845676065</v>
      </c>
      <c r="BC57" s="502">
        <v>0.11300549322113138</v>
      </c>
      <c r="BD57" s="502">
        <v>0.13417874396135265</v>
      </c>
      <c r="BE57" s="502">
        <v>0.12599440768746062</v>
      </c>
      <c r="BF57" s="502">
        <v>0.12507196744093707</v>
      </c>
      <c r="BG57" s="502">
        <v>0.14948878300575741</v>
      </c>
      <c r="BH57" s="502">
        <v>0.14942730247779337</v>
      </c>
      <c r="BI57" s="502">
        <v>0.14478196169772256</v>
      </c>
      <c r="BJ57" s="502">
        <v>0.12568665264142123</v>
      </c>
      <c r="BK57" s="502">
        <v>0.13980475040257651</v>
      </c>
      <c r="BL57" s="502">
        <v>0.12993659420289855</v>
      </c>
      <c r="BM57" s="502">
        <v>0.11274251986909771</v>
      </c>
      <c r="BN57" s="502">
        <v>0.10591787439613527</v>
      </c>
      <c r="BO57" s="502">
        <v>0.11616101290014332</v>
      </c>
      <c r="BP57" s="502">
        <v>0.12791756745936425</v>
      </c>
      <c r="BQ57" s="647">
        <v>-2.2810072864120429E-2</v>
      </c>
      <c r="BR57" s="502">
        <v>2.0818723702664795E-2</v>
      </c>
      <c r="BS57" s="647">
        <v>-1.4098293595137919E-2</v>
      </c>
      <c r="BT57" s="502">
        <v>5.1791140719962596E-2</v>
      </c>
      <c r="BU57" s="647">
        <v>-3.7795114539504439E-2</v>
      </c>
      <c r="BV57" s="502">
        <v>0.1146286231884058</v>
      </c>
      <c r="BW57" s="647">
        <f t="shared" si="0"/>
        <v>1.7346014492753636E-2</v>
      </c>
      <c r="BX57" s="502">
        <v>6.1845266225582854E-2</v>
      </c>
      <c r="BY57" s="647">
        <f t="shared" si="1"/>
        <v>-1.1829513232514188E-2</v>
      </c>
      <c r="BZ57" s="502">
        <v>0.10565144396666136</v>
      </c>
      <c r="CA57" s="647">
        <f t="shared" si="2"/>
        <v>-1.9109664490099293E-2</v>
      </c>
      <c r="CB57" s="502">
        <v>0.12485390369331463</v>
      </c>
      <c r="CC57" s="647">
        <f t="shared" si="3"/>
        <v>1.1848410472183254E-2</v>
      </c>
      <c r="CD57" s="502">
        <v>0.14214975845410627</v>
      </c>
      <c r="CE57" s="647">
        <f t="shared" si="4"/>
        <v>7.9710144927536142E-3</v>
      </c>
      <c r="CF57" s="502">
        <v>0.17099111734455352</v>
      </c>
      <c r="CG57" s="647">
        <f t="shared" si="5"/>
        <v>4.4996709657092904E-2</v>
      </c>
      <c r="CH57" s="502">
        <v>0.14604009136735979</v>
      </c>
      <c r="CI57" s="647">
        <f t="shared" si="6"/>
        <v>2.0968123926422721E-2</v>
      </c>
      <c r="CJ57" s="502">
        <v>0.11583159618820726</v>
      </c>
      <c r="CK57" s="647">
        <f t="shared" si="7"/>
        <v>-3.3657186817550144E-2</v>
      </c>
      <c r="CL57" s="502">
        <v>0.17753623188405798</v>
      </c>
      <c r="CM57" s="647">
        <f t="shared" si="8"/>
        <v>2.810892940626461E-2</v>
      </c>
      <c r="CN57" s="502">
        <v>0.1982725155279503</v>
      </c>
      <c r="CO57" s="647">
        <f t="shared" si="9"/>
        <v>5.3490553830227744E-2</v>
      </c>
      <c r="CP57" s="502">
        <v>0.14833158017765311</v>
      </c>
      <c r="CQ57" s="647">
        <f t="shared" si="10"/>
        <v>2.2644927536231874E-2</v>
      </c>
      <c r="CR57" s="502">
        <v>0.17392814009661833</v>
      </c>
      <c r="CS57" s="647">
        <f t="shared" si="11"/>
        <v>3.4123389694041828E-2</v>
      </c>
      <c r="CT57" s="502">
        <v>0.1388888888888889</v>
      </c>
      <c r="CU57" s="647">
        <f t="shared" si="12"/>
        <v>8.9522946859903474E-3</v>
      </c>
      <c r="CV57" s="502">
        <v>0.10387447405329593</v>
      </c>
      <c r="CW57" s="647">
        <f t="shared" si="13"/>
        <v>-8.8680458158017783E-3</v>
      </c>
      <c r="CX57" s="502">
        <v>8.0872584541062803E-2</v>
      </c>
      <c r="CY57" s="647">
        <f t="shared" si="14"/>
        <v>-2.504528985507247E-2</v>
      </c>
      <c r="CZ57" s="502">
        <v>0.10783464723682114</v>
      </c>
      <c r="DA57" s="647">
        <f t="shared" si="15"/>
        <v>-8.3263656633221772E-3</v>
      </c>
      <c r="DB57" s="502">
        <v>0.14069881495716227</v>
      </c>
      <c r="DC57" s="647">
        <f t="shared" si="16"/>
        <v>1.2781247497798021E-2</v>
      </c>
    </row>
    <row r="58" spans="1:107" x14ac:dyDescent="0.25">
      <c r="A58" s="10" t="s">
        <v>80</v>
      </c>
      <c r="B58" s="502">
        <v>0.29024067016857213</v>
      </c>
      <c r="C58" s="502">
        <v>0.48307057967499401</v>
      </c>
      <c r="D58" s="502">
        <v>0.46048827425707134</v>
      </c>
      <c r="E58" s="502">
        <v>0.42580443043091598</v>
      </c>
      <c r="F58" s="57">
        <v>0.45631996658312457</v>
      </c>
      <c r="G58" s="502">
        <v>0.3719110275689223</v>
      </c>
      <c r="H58" s="502">
        <v>0.33084727948904519</v>
      </c>
      <c r="I58" s="502">
        <v>0.11065371762740184</v>
      </c>
      <c r="J58" s="57">
        <v>0.27179349472582554</v>
      </c>
      <c r="K58" s="57">
        <v>0.3635469890195101</v>
      </c>
      <c r="L58" s="502">
        <v>4.4247716064354438E-2</v>
      </c>
      <c r="M58" s="502">
        <v>2.7661896677176813E-2</v>
      </c>
      <c r="N58" s="502">
        <v>4.7869674185463652E-2</v>
      </c>
      <c r="O58" s="502">
        <v>3.9840089353819337E-2</v>
      </c>
      <c r="P58" s="502">
        <v>0.25445894957173154</v>
      </c>
      <c r="Q58" s="502">
        <v>0.27800145525103082</v>
      </c>
      <c r="R58" s="502">
        <v>0.36926482873851296</v>
      </c>
      <c r="S58" s="502">
        <v>0.46349341094672158</v>
      </c>
      <c r="T58" s="502">
        <v>0.37026397515527942</v>
      </c>
      <c r="U58" s="502">
        <v>0.28364816149963951</v>
      </c>
      <c r="V58" s="502">
        <v>0.47850675074783733</v>
      </c>
      <c r="W58" s="502">
        <v>0.49202748249935191</v>
      </c>
      <c r="X58" s="502">
        <v>0.42351241005740159</v>
      </c>
      <c r="Y58" s="57">
        <v>0.46408121953234738</v>
      </c>
      <c r="Z58" s="502">
        <v>0.36106725146198837</v>
      </c>
      <c r="AA58" s="502">
        <v>0.29282682512733454</v>
      </c>
      <c r="AB58" s="502">
        <v>6.8976608187134483E-2</v>
      </c>
      <c r="AC58" s="57">
        <v>0.24152689415847314</v>
      </c>
      <c r="AD58" s="57">
        <v>0.35280405684541022</v>
      </c>
      <c r="AE58" s="502">
        <v>3.5663756164605064E-2</v>
      </c>
      <c r="AF58" s="502">
        <v>2.2125879214164444E-2</v>
      </c>
      <c r="AG58" s="502">
        <v>4.1883876357560565E-2</v>
      </c>
      <c r="AH58" s="57">
        <v>3.3130380298572515E-2</v>
      </c>
      <c r="AI58" s="57">
        <v>0.2454683698296837</v>
      </c>
      <c r="AJ58" s="502">
        <v>0.27021586223623573</v>
      </c>
      <c r="AK58" s="502">
        <v>0.39814118629908102</v>
      </c>
      <c r="AL58" s="502">
        <v>0.49502384994744925</v>
      </c>
      <c r="AM58" s="502">
        <v>0.38768115942028986</v>
      </c>
      <c r="AN58" s="502">
        <v>0.2812158469945355</v>
      </c>
      <c r="AO58" s="502">
        <v>0.51658986175115207</v>
      </c>
      <c r="AP58" s="502">
        <v>0.4899480844969567</v>
      </c>
      <c r="AQ58" s="502">
        <v>0.4350937828442073</v>
      </c>
      <c r="AR58" s="57">
        <v>0.4802304372041214</v>
      </c>
      <c r="AS58" s="502">
        <v>0.36207602339181288</v>
      </c>
      <c r="AT58" s="502">
        <v>0.29948055622928293</v>
      </c>
      <c r="AU58" s="502">
        <v>7.9864243943191318E-2</v>
      </c>
      <c r="AV58" s="57">
        <v>0.24771544245228455</v>
      </c>
      <c r="AW58" s="57">
        <v>0.36333063321286641</v>
      </c>
      <c r="AX58" s="502">
        <v>3.2051903953431965E-2</v>
      </c>
      <c r="AY58" s="502">
        <v>2.9729565850109142E-2</v>
      </c>
      <c r="AZ58" s="502">
        <v>4.588763575605681E-2</v>
      </c>
      <c r="BA58" s="57">
        <v>3.5781028658603033E-2</v>
      </c>
      <c r="BB58" s="57">
        <v>0.25294761629348095</v>
      </c>
      <c r="BC58" s="502">
        <v>0.22163869082486651</v>
      </c>
      <c r="BD58" s="502">
        <v>0.31272003061295484</v>
      </c>
      <c r="BE58" s="502">
        <v>0.29930326790267986</v>
      </c>
      <c r="BF58" s="502">
        <v>0.26640627745590095</v>
      </c>
      <c r="BG58" s="502">
        <v>0.36034435403577436</v>
      </c>
      <c r="BH58" s="502">
        <v>0.47801964588891582</v>
      </c>
      <c r="BI58" s="502">
        <v>0.39224532651256788</v>
      </c>
      <c r="BJ58" s="502">
        <v>0.35543766578249336</v>
      </c>
      <c r="BK58" s="502">
        <v>0.38967666273700757</v>
      </c>
      <c r="BL58" s="502">
        <v>0.28952623047450632</v>
      </c>
      <c r="BM58" s="502">
        <v>0.23052679615527225</v>
      </c>
      <c r="BN58" s="502">
        <v>5.6916814028882989E-2</v>
      </c>
      <c r="BO58" s="502">
        <v>0.19274309907599033</v>
      </c>
      <c r="BP58" s="502">
        <v>0.29649884457510883</v>
      </c>
      <c r="BQ58" s="647">
        <v>-6.6831788637757572E-2</v>
      </c>
      <c r="BR58" s="502">
        <v>3.3498759305210915E-2</v>
      </c>
      <c r="BS58" s="647">
        <v>1.4468553517789501E-3</v>
      </c>
      <c r="BT58" s="502">
        <v>2.3680372913435992E-2</v>
      </c>
      <c r="BU58" s="647">
        <v>-6.0491929366731506E-3</v>
      </c>
      <c r="BV58" s="502">
        <v>3.3205492737331664E-2</v>
      </c>
      <c r="BW58" s="647">
        <f t="shared" si="0"/>
        <v>-1.2682143018725146E-2</v>
      </c>
      <c r="BX58" s="502">
        <v>3.0148387344789147E-2</v>
      </c>
      <c r="BY58" s="647">
        <f t="shared" si="1"/>
        <v>-5.6326413138138853E-3</v>
      </c>
      <c r="BZ58" s="502">
        <v>0.20261565179588317</v>
      </c>
      <c r="CA58" s="647">
        <f t="shared" si="2"/>
        <v>-5.0331964497597775E-2</v>
      </c>
      <c r="CB58" s="502">
        <v>0.21898212435804185</v>
      </c>
      <c r="CC58" s="647">
        <f t="shared" si="3"/>
        <v>-2.6565664668246614E-3</v>
      </c>
      <c r="CD58" s="502">
        <v>0.31153430756684075</v>
      </c>
      <c r="CE58" s="647">
        <f t="shared" si="4"/>
        <v>-1.1857230461140844E-3</v>
      </c>
      <c r="CF58" s="502">
        <v>0.37852512622303564</v>
      </c>
      <c r="CG58" s="647">
        <f t="shared" si="5"/>
        <v>7.9221858320355776E-2</v>
      </c>
      <c r="CH58" s="502">
        <v>0.30378500653519397</v>
      </c>
      <c r="CI58" s="647">
        <f t="shared" si="6"/>
        <v>3.7378729079293016E-2</v>
      </c>
      <c r="CJ58" s="502">
        <v>0.22792880288493406</v>
      </c>
      <c r="CK58" s="647">
        <f t="shared" si="7"/>
        <v>-0.1324155511508403</v>
      </c>
      <c r="CL58" s="502">
        <v>0.3869275524925006</v>
      </c>
      <c r="CM58" s="647">
        <f t="shared" si="8"/>
        <v>-9.1092093396415219E-2</v>
      </c>
      <c r="CN58" s="502">
        <v>0.37238695212833145</v>
      </c>
      <c r="CO58" s="647">
        <f t="shared" si="9"/>
        <v>-1.9858374384236432E-2</v>
      </c>
      <c r="CP58" s="502">
        <v>0.32132662373112175</v>
      </c>
      <c r="CQ58" s="647">
        <f t="shared" si="10"/>
        <v>-3.4111042051371609E-2</v>
      </c>
      <c r="CR58" s="502">
        <v>0.34565029339587522</v>
      </c>
      <c r="CS58" s="647">
        <f t="shared" si="11"/>
        <v>-4.4026369341132354E-2</v>
      </c>
      <c r="CT58" s="502">
        <v>0.29685750073681111</v>
      </c>
      <c r="CU58" s="647">
        <f t="shared" si="12"/>
        <v>7.3312702623047898E-3</v>
      </c>
      <c r="CV58" s="502">
        <v>0.21839278435733331</v>
      </c>
      <c r="CW58" s="647">
        <f t="shared" si="13"/>
        <v>-1.2134011797938937E-2</v>
      </c>
      <c r="CX58" s="502">
        <v>8.3621293809890571E-2</v>
      </c>
      <c r="CY58" s="647">
        <f t="shared" si="14"/>
        <v>2.6704479781007581E-2</v>
      </c>
      <c r="CZ58" s="502">
        <v>0.19412798529765996</v>
      </c>
      <c r="DA58" s="647">
        <f t="shared" si="15"/>
        <v>1.3848862216696289E-3</v>
      </c>
      <c r="DB58" s="502">
        <v>0.26947056943489406</v>
      </c>
      <c r="DC58" s="647">
        <f t="shared" si="16"/>
        <v>-2.7028275140214775E-2</v>
      </c>
    </row>
    <row r="59" spans="1:107" x14ac:dyDescent="0.25">
      <c r="A59" s="58" t="s">
        <v>44</v>
      </c>
      <c r="B59" s="502">
        <v>0.29024067016857213</v>
      </c>
      <c r="C59" s="502">
        <v>0.48307057967499401</v>
      </c>
      <c r="D59" s="502">
        <v>0.46048827425707134</v>
      </c>
      <c r="E59" s="502">
        <v>0.42580443043091598</v>
      </c>
      <c r="F59" s="57">
        <v>0.45631996658312457</v>
      </c>
      <c r="G59" s="502">
        <v>0.3719110275689223</v>
      </c>
      <c r="H59" s="502">
        <v>0.33084727948904519</v>
      </c>
      <c r="I59" s="502">
        <v>0.11065371762740184</v>
      </c>
      <c r="J59" s="57">
        <v>0.27179349472582554</v>
      </c>
      <c r="K59" s="57">
        <v>0.3635469890195101</v>
      </c>
      <c r="L59" s="502">
        <v>4.4247716064354438E-2</v>
      </c>
      <c r="M59" s="502">
        <v>2.7661896677176813E-2</v>
      </c>
      <c r="N59" s="502">
        <v>4.7869674185463652E-2</v>
      </c>
      <c r="O59" s="502">
        <v>3.9840089353819337E-2</v>
      </c>
      <c r="P59" s="502">
        <v>0.25445894957173154</v>
      </c>
      <c r="Q59" s="502">
        <v>0.27800145525103082</v>
      </c>
      <c r="R59" s="502">
        <v>0.36926482873851296</v>
      </c>
      <c r="S59" s="502">
        <v>0.46349341094672158</v>
      </c>
      <c r="T59" s="502">
        <v>0.37026397515527942</v>
      </c>
      <c r="U59" s="502">
        <v>0.28364816149963951</v>
      </c>
      <c r="V59" s="502">
        <v>0.47850675074783733</v>
      </c>
      <c r="W59" s="502">
        <v>0.49202748249935191</v>
      </c>
      <c r="X59" s="502">
        <v>0.42351241005740159</v>
      </c>
      <c r="Y59" s="57">
        <v>0.46408121953234738</v>
      </c>
      <c r="Z59" s="502">
        <v>0.36106725146198837</v>
      </c>
      <c r="AA59" s="502">
        <v>0.29282682512733454</v>
      </c>
      <c r="AB59" s="502">
        <v>6.8976608187134483E-2</v>
      </c>
      <c r="AC59" s="57">
        <v>0.24152689415847314</v>
      </c>
      <c r="AD59" s="57">
        <v>0.35280405684541022</v>
      </c>
      <c r="AE59" s="502">
        <v>3.5663756164605064E-2</v>
      </c>
      <c r="AF59" s="502">
        <v>2.2125879214164444E-2</v>
      </c>
      <c r="AG59" s="502">
        <v>4.1883876357560565E-2</v>
      </c>
      <c r="AH59" s="57">
        <v>3.3130380298572515E-2</v>
      </c>
      <c r="AI59" s="57">
        <v>0.2454683698296837</v>
      </c>
      <c r="AJ59" s="502">
        <v>0.27021586223623573</v>
      </c>
      <c r="AK59" s="502">
        <v>0.39814118629908102</v>
      </c>
      <c r="AL59" s="502">
        <v>0.49502384994744925</v>
      </c>
      <c r="AM59" s="502">
        <v>0.38768115942028986</v>
      </c>
      <c r="AN59" s="502">
        <v>0.2812158469945355</v>
      </c>
      <c r="AO59" s="502">
        <v>0.51658986175115207</v>
      </c>
      <c r="AP59" s="502">
        <v>0.4899480844969567</v>
      </c>
      <c r="AQ59" s="502">
        <v>0.4350937828442073</v>
      </c>
      <c r="AR59" s="57">
        <v>0.4802304372041214</v>
      </c>
      <c r="AS59" s="502">
        <v>0.36207602339181288</v>
      </c>
      <c r="AT59" s="502">
        <v>0.29948055622928293</v>
      </c>
      <c r="AU59" s="502">
        <v>7.9864243943191318E-2</v>
      </c>
      <c r="AV59" s="57">
        <v>0.24771544245228455</v>
      </c>
      <c r="AW59" s="57">
        <v>0.36333063321286641</v>
      </c>
      <c r="AX59" s="502">
        <v>3.2051903953431965E-2</v>
      </c>
      <c r="AY59" s="502">
        <v>2.9729565850109142E-2</v>
      </c>
      <c r="AZ59" s="502">
        <v>4.588763575605681E-2</v>
      </c>
      <c r="BA59" s="57">
        <v>3.5781028658603033E-2</v>
      </c>
      <c r="BB59" s="57">
        <v>0.25294761629348095</v>
      </c>
      <c r="BC59" s="502">
        <v>0.22163869082486651</v>
      </c>
      <c r="BD59" s="502">
        <v>0.31272003061295484</v>
      </c>
      <c r="BE59" s="502">
        <v>0.29930326790267986</v>
      </c>
      <c r="BF59" s="502">
        <v>0.26640627745590095</v>
      </c>
      <c r="BG59" s="502">
        <v>0.36034435403577436</v>
      </c>
      <c r="BH59" s="502">
        <v>0.47801964588891582</v>
      </c>
      <c r="BI59" s="502">
        <v>0.39224532651256788</v>
      </c>
      <c r="BJ59" s="502">
        <v>0.35543766578249336</v>
      </c>
      <c r="BK59" s="502">
        <v>0.38967666273700757</v>
      </c>
      <c r="BL59" s="502">
        <v>0.28952623047450632</v>
      </c>
      <c r="BM59" s="502">
        <v>0.23052679615527225</v>
      </c>
      <c r="BN59" s="502">
        <v>5.6916814028882989E-2</v>
      </c>
      <c r="BO59" s="502">
        <v>0.19274309907599033</v>
      </c>
      <c r="BP59" s="502">
        <v>0.29649884457510883</v>
      </c>
      <c r="BQ59" s="647">
        <v>-6.6831788637757572E-2</v>
      </c>
      <c r="BR59" s="502">
        <v>3.3498759305210915E-2</v>
      </c>
      <c r="BS59" s="647">
        <v>1.4468553517789501E-3</v>
      </c>
      <c r="BT59" s="502">
        <v>2.3680372913435992E-2</v>
      </c>
      <c r="BU59" s="647">
        <v>-6.0491929366731506E-3</v>
      </c>
      <c r="BV59" s="502">
        <v>3.3205492737331664E-2</v>
      </c>
      <c r="BW59" s="647">
        <f t="shared" si="0"/>
        <v>-1.2682143018725146E-2</v>
      </c>
      <c r="BX59" s="502">
        <v>3.0148387344789147E-2</v>
      </c>
      <c r="BY59" s="647">
        <f t="shared" si="1"/>
        <v>-5.6326413138138853E-3</v>
      </c>
      <c r="BZ59" s="502">
        <v>0.20261565179588317</v>
      </c>
      <c r="CA59" s="647">
        <f t="shared" si="2"/>
        <v>-5.0331964497597775E-2</v>
      </c>
      <c r="CB59" s="502">
        <v>0.21898212435804185</v>
      </c>
      <c r="CC59" s="647">
        <f t="shared" si="3"/>
        <v>-2.6565664668246614E-3</v>
      </c>
      <c r="CD59" s="502">
        <v>0.31153430756684075</v>
      </c>
      <c r="CE59" s="647">
        <f t="shared" si="4"/>
        <v>-1.1857230461140844E-3</v>
      </c>
      <c r="CF59" s="502">
        <v>0.37852512622303564</v>
      </c>
      <c r="CG59" s="647">
        <f t="shared" si="5"/>
        <v>7.9221858320355776E-2</v>
      </c>
      <c r="CH59" s="502">
        <v>0.30378500653519397</v>
      </c>
      <c r="CI59" s="647">
        <f t="shared" si="6"/>
        <v>3.7378729079293016E-2</v>
      </c>
      <c r="CJ59" s="502">
        <v>0.22792880288493406</v>
      </c>
      <c r="CK59" s="647">
        <f t="shared" si="7"/>
        <v>-0.1324155511508403</v>
      </c>
      <c r="CL59" s="502">
        <v>0.3869275524925006</v>
      </c>
      <c r="CM59" s="647">
        <f t="shared" si="8"/>
        <v>-9.1092093396415219E-2</v>
      </c>
      <c r="CN59" s="502">
        <v>0.37238695212833145</v>
      </c>
      <c r="CO59" s="647">
        <f t="shared" si="9"/>
        <v>-1.9858374384236432E-2</v>
      </c>
      <c r="CP59" s="502">
        <v>0.32132662373112175</v>
      </c>
      <c r="CQ59" s="647">
        <f t="shared" si="10"/>
        <v>-3.4111042051371609E-2</v>
      </c>
      <c r="CR59" s="502">
        <v>0.34565029339587522</v>
      </c>
      <c r="CS59" s="647">
        <f t="shared" si="11"/>
        <v>-4.4026369341132354E-2</v>
      </c>
      <c r="CT59" s="502">
        <v>0.29685750073681111</v>
      </c>
      <c r="CU59" s="647">
        <f t="shared" si="12"/>
        <v>7.3312702623047898E-3</v>
      </c>
      <c r="CV59" s="502">
        <v>0.21839278435733331</v>
      </c>
      <c r="CW59" s="647">
        <f t="shared" si="13"/>
        <v>-1.2134011797938937E-2</v>
      </c>
      <c r="CX59" s="502">
        <v>8.3621293809890571E-2</v>
      </c>
      <c r="CY59" s="647">
        <f t="shared" si="14"/>
        <v>2.6704479781007581E-2</v>
      </c>
      <c r="CZ59" s="502">
        <v>0.19412798529765996</v>
      </c>
      <c r="DA59" s="647">
        <f t="shared" si="15"/>
        <v>1.3848862216696289E-3</v>
      </c>
      <c r="DB59" s="502">
        <v>0.26947056943489406</v>
      </c>
      <c r="DC59" s="647">
        <f t="shared" si="16"/>
        <v>-2.7028275140214775E-2</v>
      </c>
    </row>
    <row r="60" spans="1:107" x14ac:dyDescent="0.25">
      <c r="A60" s="58" t="s">
        <v>45</v>
      </c>
      <c r="B60" s="502">
        <v>0.31139269406392694</v>
      </c>
      <c r="C60" s="502">
        <v>0.48772401433691759</v>
      </c>
      <c r="D60" s="502">
        <v>0.46557539682539684</v>
      </c>
      <c r="E60" s="502">
        <v>0.40905017921146952</v>
      </c>
      <c r="F60" s="57">
        <v>0.45373456790123456</v>
      </c>
      <c r="G60" s="502">
        <v>0.34805555555555556</v>
      </c>
      <c r="H60" s="502">
        <v>0.32437275985663083</v>
      </c>
      <c r="I60" s="502">
        <v>0.18888888888888888</v>
      </c>
      <c r="J60" s="57">
        <v>0.28751526251526249</v>
      </c>
      <c r="K60" s="57">
        <v>0.37016574585635359</v>
      </c>
      <c r="L60" s="502">
        <v>0.11478494623655915</v>
      </c>
      <c r="M60" s="502">
        <v>3.2795698924731186E-2</v>
      </c>
      <c r="N60" s="502">
        <v>0.14018518518518519</v>
      </c>
      <c r="O60" s="502">
        <v>9.544082125603863E-2</v>
      </c>
      <c r="P60" s="502">
        <v>0.27758445258445258</v>
      </c>
      <c r="Q60" s="502">
        <v>0.29892473118279572</v>
      </c>
      <c r="R60" s="502">
        <v>0.37055555555555558</v>
      </c>
      <c r="S60" s="502">
        <v>0.53118279569892468</v>
      </c>
      <c r="T60" s="502">
        <v>0.40054347826086956</v>
      </c>
      <c r="U60" s="502">
        <v>0.30857686453576866</v>
      </c>
      <c r="V60" s="502">
        <v>0.53342293906810034</v>
      </c>
      <c r="W60" s="502">
        <v>0.55162835249042141</v>
      </c>
      <c r="X60" s="502">
        <v>0.4646057347670251</v>
      </c>
      <c r="Y60" s="57">
        <v>0.51578144078144084</v>
      </c>
      <c r="Z60" s="502">
        <v>0.34962962962962962</v>
      </c>
      <c r="AA60" s="502">
        <v>0.3</v>
      </c>
      <c r="AB60" s="502">
        <v>0.15342592592592594</v>
      </c>
      <c r="AC60" s="57">
        <v>0.26804029304029298</v>
      </c>
      <c r="AD60" s="57">
        <v>0.39191086691086685</v>
      </c>
      <c r="AE60" s="502">
        <v>0.12544802867383512</v>
      </c>
      <c r="AF60" s="502">
        <v>3.288530465949821E-2</v>
      </c>
      <c r="AG60" s="502">
        <v>0.14583333333333334</v>
      </c>
      <c r="AH60" s="57">
        <v>0.10090579710144926</v>
      </c>
      <c r="AI60" s="57">
        <v>0.29420113544201132</v>
      </c>
      <c r="AJ60" s="502">
        <v>0.28593189964157706</v>
      </c>
      <c r="AK60" s="502">
        <v>0.36314814814814816</v>
      </c>
      <c r="AL60" s="502">
        <v>0.49068100358422939</v>
      </c>
      <c r="AM60" s="502">
        <v>0.38010265700483087</v>
      </c>
      <c r="AN60" s="502">
        <v>0.31579386763812989</v>
      </c>
      <c r="AO60" s="502">
        <v>0.52625448028673838</v>
      </c>
      <c r="AP60" s="502">
        <v>0.50079365079365079</v>
      </c>
      <c r="AQ60" s="502">
        <v>0.43754480286738351</v>
      </c>
      <c r="AR60" s="57">
        <v>0.4877777777777777</v>
      </c>
      <c r="AS60" s="502">
        <v>0.34185185185185185</v>
      </c>
      <c r="AT60" s="502">
        <v>0.30842293906810037</v>
      </c>
      <c r="AU60" s="502">
        <v>0.15074074074074073</v>
      </c>
      <c r="AV60" s="57">
        <v>0.26746031746031745</v>
      </c>
      <c r="AW60" s="57">
        <v>0.37701043585021488</v>
      </c>
      <c r="AX60" s="502">
        <v>0.1003584229390681</v>
      </c>
      <c r="AY60" s="502">
        <v>6.3261648745519719E-2</v>
      </c>
      <c r="AZ60" s="502">
        <v>0.11648148148148148</v>
      </c>
      <c r="BA60" s="57">
        <v>9.3115942028985502E-2</v>
      </c>
      <c r="BB60" s="57">
        <v>0.28133903133903132</v>
      </c>
      <c r="BC60" s="502">
        <v>0.26738351254480286</v>
      </c>
      <c r="BD60" s="502">
        <v>0.33500000000000002</v>
      </c>
      <c r="BE60" s="502">
        <v>0.33215579710144932</v>
      </c>
      <c r="BF60" s="502">
        <v>0.29414764079147637</v>
      </c>
      <c r="BG60" s="502">
        <v>0.3739117199391172</v>
      </c>
      <c r="BH60" s="502">
        <v>0.50250896057347672</v>
      </c>
      <c r="BI60" s="502">
        <v>0.44603174603174606</v>
      </c>
      <c r="BJ60" s="502">
        <v>0.36120071684587812</v>
      </c>
      <c r="BK60" s="502">
        <v>0.43626543209876539</v>
      </c>
      <c r="BL60" s="502">
        <v>0.29833333333333334</v>
      </c>
      <c r="BM60" s="502">
        <v>0.26845878136200718</v>
      </c>
      <c r="BN60" s="502">
        <v>5.3055555555555557E-2</v>
      </c>
      <c r="BO60" s="502">
        <v>0.20729548229548231</v>
      </c>
      <c r="BP60" s="502">
        <v>0.32114794352363413</v>
      </c>
      <c r="BQ60" s="647">
        <v>-5.5862492326580748E-2</v>
      </c>
      <c r="BR60" s="502">
        <v>0</v>
      </c>
      <c r="BS60" s="647">
        <v>-0.1003584229390681</v>
      </c>
      <c r="BT60" s="502">
        <v>0</v>
      </c>
      <c r="BU60" s="647">
        <v>-6.3261648745519719E-2</v>
      </c>
      <c r="BV60" s="502">
        <v>0</v>
      </c>
      <c r="BW60" s="647">
        <f t="shared" si="0"/>
        <v>-0.11648148148148148</v>
      </c>
      <c r="BX60" s="502">
        <v>0</v>
      </c>
      <c r="BY60" s="647">
        <f t="shared" si="1"/>
        <v>-9.3115942028985502E-2</v>
      </c>
      <c r="BZ60" s="502">
        <v>0.21292226292226293</v>
      </c>
      <c r="CA60" s="647">
        <f t="shared" si="2"/>
        <v>-6.8416768416768386E-2</v>
      </c>
      <c r="CB60" s="502">
        <v>0.19121863799283154</v>
      </c>
      <c r="CC60" s="647">
        <f t="shared" si="3"/>
        <v>-7.6164874551971323E-2</v>
      </c>
      <c r="CD60" s="502">
        <v>0.3200925925925926</v>
      </c>
      <c r="CE60" s="647">
        <f t="shared" si="4"/>
        <v>-1.4907407407407425E-2</v>
      </c>
      <c r="CF60" s="502">
        <v>0.42204301075268819</v>
      </c>
      <c r="CG60" s="647">
        <f t="shared" si="5"/>
        <v>8.9887213651238862E-2</v>
      </c>
      <c r="CH60" s="502">
        <v>0.31102053140096614</v>
      </c>
      <c r="CI60" s="647">
        <f t="shared" si="6"/>
        <v>1.6872890609489766E-2</v>
      </c>
      <c r="CJ60" s="502">
        <v>0.237648401826484</v>
      </c>
      <c r="CK60" s="647">
        <f t="shared" si="7"/>
        <v>-0.1362633181126332</v>
      </c>
      <c r="CL60" s="502">
        <v>0.4528673835125448</v>
      </c>
      <c r="CM60" s="647">
        <f t="shared" si="8"/>
        <v>-4.9641577060931918E-2</v>
      </c>
      <c r="CN60" s="502">
        <v>0.41398809523809521</v>
      </c>
      <c r="CO60" s="647">
        <f t="shared" si="9"/>
        <v>-3.2043650793650846E-2</v>
      </c>
      <c r="CP60" s="502">
        <v>0.34050179211469533</v>
      </c>
      <c r="CQ60" s="647">
        <f t="shared" si="10"/>
        <v>-2.0698924731182788E-2</v>
      </c>
      <c r="CR60" s="502">
        <v>0.40206790123456798</v>
      </c>
      <c r="CS60" s="647">
        <f t="shared" si="11"/>
        <v>-3.4197530864197412E-2</v>
      </c>
      <c r="CT60" s="502">
        <v>0.10787037037037037</v>
      </c>
      <c r="CU60" s="647">
        <f t="shared" si="12"/>
        <v>-0.19046296296296297</v>
      </c>
      <c r="CV60" s="502">
        <v>4.1039426523297493E-2</v>
      </c>
      <c r="CW60" s="647">
        <f t="shared" si="13"/>
        <v>-0.22741935483870968</v>
      </c>
      <c r="CX60" s="502">
        <v>0</v>
      </c>
      <c r="CY60" s="647">
        <f t="shared" si="14"/>
        <v>-5.3055555555555557E-2</v>
      </c>
      <c r="CZ60" s="502">
        <v>4.954212454212454E-2</v>
      </c>
      <c r="DA60" s="647">
        <f t="shared" si="15"/>
        <v>-0.15775335775335778</v>
      </c>
      <c r="DB60" s="502">
        <v>0.22483118477593617</v>
      </c>
      <c r="DC60" s="647">
        <f t="shared" si="16"/>
        <v>-9.6316758747697961E-2</v>
      </c>
    </row>
    <row r="61" spans="1:107" x14ac:dyDescent="0.25">
      <c r="A61" s="58" t="s">
        <v>46</v>
      </c>
      <c r="B61" s="502">
        <v>0.28975254654021776</v>
      </c>
      <c r="C61" s="502">
        <v>0.48296319272125726</v>
      </c>
      <c r="D61" s="502">
        <v>0.4603708791208791</v>
      </c>
      <c r="E61" s="502">
        <v>0.42619106699751863</v>
      </c>
      <c r="F61" s="57">
        <v>0.45637962962962969</v>
      </c>
      <c r="G61" s="502">
        <v>0.37246153846153846</v>
      </c>
      <c r="H61" s="502">
        <v>0.33099669148056243</v>
      </c>
      <c r="I61" s="502">
        <v>0.1088482905982906</v>
      </c>
      <c r="J61" s="57">
        <v>0.27143068469991549</v>
      </c>
      <c r="K61" s="57">
        <v>0.36339424847712137</v>
      </c>
      <c r="L61" s="502">
        <v>4.2619933829611246E-2</v>
      </c>
      <c r="M61" s="502">
        <v>2.7543424317617866E-2</v>
      </c>
      <c r="N61" s="502">
        <v>4.5739316239316243E-2</v>
      </c>
      <c r="O61" s="502">
        <v>3.855699554069119E-2</v>
      </c>
      <c r="P61" s="502">
        <v>0.2539252841175918</v>
      </c>
      <c r="Q61" s="502">
        <v>0.27751861042183623</v>
      </c>
      <c r="R61" s="502">
        <v>0.36923504273504276</v>
      </c>
      <c r="S61" s="502">
        <v>0.46193134822167081</v>
      </c>
      <c r="T61" s="502">
        <v>0.36956521739130432</v>
      </c>
      <c r="U61" s="502">
        <v>0.2830728837372673</v>
      </c>
      <c r="V61" s="502">
        <v>0.4772394540942928</v>
      </c>
      <c r="W61" s="502">
        <v>0.49065207780725023</v>
      </c>
      <c r="X61" s="502">
        <v>0.42256410256410254</v>
      </c>
      <c r="Y61" s="57">
        <v>0.46288813750352215</v>
      </c>
      <c r="Z61" s="502">
        <v>0.36133119658119656</v>
      </c>
      <c r="AA61" s="502">
        <v>0.29266129032258065</v>
      </c>
      <c r="AB61" s="502">
        <v>6.7027777777777783E-2</v>
      </c>
      <c r="AC61" s="57">
        <v>0.2409150464919696</v>
      </c>
      <c r="AD61" s="57">
        <v>0.35190159199774584</v>
      </c>
      <c r="AE61" s="502">
        <v>3.3591811414392062E-2</v>
      </c>
      <c r="AF61" s="502">
        <v>2.1877584780810588E-2</v>
      </c>
      <c r="AG61" s="502">
        <v>3.9485042735042733E-2</v>
      </c>
      <c r="AH61" s="57">
        <v>3.1566332218506132E-2</v>
      </c>
      <c r="AI61" s="57">
        <v>0.24434376754632228</v>
      </c>
      <c r="AJ61" s="502">
        <v>0.26985318444995865</v>
      </c>
      <c r="AK61" s="502">
        <v>0.39894871794871795</v>
      </c>
      <c r="AL61" s="502">
        <v>0.49512406947890819</v>
      </c>
      <c r="AM61" s="502">
        <v>0.38785604793756967</v>
      </c>
      <c r="AN61" s="502">
        <v>0.28041789267199102</v>
      </c>
      <c r="AO61" s="502">
        <v>0.51636683209263856</v>
      </c>
      <c r="AP61" s="502">
        <v>0.48969780219780218</v>
      </c>
      <c r="AQ61" s="502">
        <v>0.43503722084367247</v>
      </c>
      <c r="AR61" s="57">
        <v>0.48005626780626781</v>
      </c>
      <c r="AS61" s="502">
        <v>0.36254273504273504</v>
      </c>
      <c r="AT61" s="502">
        <v>0.29927419354838708</v>
      </c>
      <c r="AU61" s="502">
        <v>7.8228632478632473E-2</v>
      </c>
      <c r="AV61" s="57">
        <v>0.24725979149056071</v>
      </c>
      <c r="AW61" s="57">
        <v>0.36301494545969681</v>
      </c>
      <c r="AX61" s="502">
        <v>3.0475599669148055E-2</v>
      </c>
      <c r="AY61" s="502">
        <v>2.8955748552522746E-2</v>
      </c>
      <c r="AZ61" s="502">
        <v>4.4258547008547006E-2</v>
      </c>
      <c r="BA61" s="57">
        <v>3.4457915273132661E-2</v>
      </c>
      <c r="BB61" s="57">
        <v>0.25229242979242977</v>
      </c>
      <c r="BC61" s="502">
        <v>0.22076291248944971</v>
      </c>
      <c r="BD61" s="502">
        <v>0.31229348365595971</v>
      </c>
      <c r="BE61" s="502">
        <v>0.29867431073869577</v>
      </c>
      <c r="BF61" s="502">
        <v>0.26579735782899971</v>
      </c>
      <c r="BG61" s="502">
        <v>0.36003126097646648</v>
      </c>
      <c r="BH61" s="502">
        <v>0.41995322071383884</v>
      </c>
      <c r="BI61" s="502">
        <v>0.39115358592692828</v>
      </c>
      <c r="BJ61" s="502">
        <v>0.35532068910326364</v>
      </c>
      <c r="BK61" s="502">
        <v>0.38873101789204628</v>
      </c>
      <c r="BL61" s="502">
        <v>0.28934746654638399</v>
      </c>
      <c r="BM61" s="502">
        <v>0.22975686411454013</v>
      </c>
      <c r="BN61" s="502">
        <v>5.5369493309276797E-2</v>
      </c>
      <c r="BO61" s="502">
        <v>0.19191177563978645</v>
      </c>
      <c r="BP61" s="502">
        <v>0.28977769720168362</v>
      </c>
      <c r="BQ61" s="647">
        <v>-7.3237248258013199E-2</v>
      </c>
      <c r="BR61" s="502">
        <v>3.1725158962271016E-2</v>
      </c>
      <c r="BS61" s="647">
        <v>1.2495592931229607E-3</v>
      </c>
      <c r="BT61" s="502">
        <v>2.3378730338877007E-2</v>
      </c>
      <c r="BU61" s="647">
        <v>-5.5770182136457395E-3</v>
      </c>
      <c r="BV61" s="502">
        <v>3.1673808449857163E-2</v>
      </c>
      <c r="BW61" s="647">
        <f t="shared" si="0"/>
        <v>-1.2584738558689842E-2</v>
      </c>
      <c r="BX61" s="502">
        <v>2.8896030672079392E-2</v>
      </c>
      <c r="BY61" s="647">
        <f t="shared" si="1"/>
        <v>-5.5618846010532692E-3</v>
      </c>
      <c r="BZ61" s="502">
        <v>0.20186153119170711</v>
      </c>
      <c r="CA61" s="647">
        <f t="shared" si="2"/>
        <v>-5.0430898600722668E-2</v>
      </c>
      <c r="CB61" s="502">
        <v>0.21867133732012164</v>
      </c>
      <c r="CC61" s="647">
        <f t="shared" si="3"/>
        <v>-2.0915751693280638E-3</v>
      </c>
      <c r="CD61" s="502">
        <v>0.31226695233799423</v>
      </c>
      <c r="CE61" s="647">
        <f t="shared" si="4"/>
        <v>-2.6531317965483581E-5</v>
      </c>
      <c r="CF61" s="502">
        <v>0.37874307040900956</v>
      </c>
      <c r="CG61" s="647">
        <f t="shared" si="5"/>
        <v>8.0068759670313794E-2</v>
      </c>
      <c r="CH61" s="502">
        <v>0.30312886097546626</v>
      </c>
      <c r="CI61" s="647">
        <f t="shared" si="6"/>
        <v>3.7331503146466549E-2</v>
      </c>
      <c r="CJ61" s="502">
        <v>0.22738644719199708</v>
      </c>
      <c r="CK61" s="647">
        <f t="shared" si="7"/>
        <v>-0.13264481378446941</v>
      </c>
      <c r="CL61" s="502">
        <v>0.38671482823344538</v>
      </c>
      <c r="CM61" s="647">
        <f t="shared" si="8"/>
        <v>-3.3238392480393453E-2</v>
      </c>
      <c r="CN61" s="502">
        <v>0.37154254462272052</v>
      </c>
      <c r="CO61" s="647">
        <f t="shared" si="9"/>
        <v>-1.9611041304207766E-2</v>
      </c>
      <c r="CP61" s="502">
        <v>0.32184126918775002</v>
      </c>
      <c r="CQ61" s="647">
        <f t="shared" si="10"/>
        <v>-3.347941991551362E-2</v>
      </c>
      <c r="CR61" s="502">
        <v>0.34551868396795016</v>
      </c>
      <c r="CS61" s="647">
        <f t="shared" si="11"/>
        <v>-4.3212333924096125E-2</v>
      </c>
      <c r="CT61" s="502">
        <v>0.2967523680649527</v>
      </c>
      <c r="CU61" s="647">
        <f t="shared" si="12"/>
        <v>7.4049015185687073E-3</v>
      </c>
      <c r="CV61" s="502">
        <v>0.21821712607475416</v>
      </c>
      <c r="CW61" s="647">
        <f t="shared" si="13"/>
        <v>-1.1539738039785974E-2</v>
      </c>
      <c r="CX61" s="502">
        <v>8.1970148195419409E-2</v>
      </c>
      <c r="CY61" s="647">
        <f t="shared" si="14"/>
        <v>2.6600654886142612E-2</v>
      </c>
      <c r="CZ61" s="502">
        <v>0.19363485907838174</v>
      </c>
      <c r="DA61" s="647">
        <f t="shared" si="15"/>
        <v>1.7230834385952853E-3</v>
      </c>
      <c r="DB61" s="502">
        <v>0.26915720294612294</v>
      </c>
      <c r="DC61" s="647">
        <f t="shared" si="16"/>
        <v>-2.0620494255560673E-2</v>
      </c>
    </row>
    <row r="62" spans="1:107" x14ac:dyDescent="0.25">
      <c r="A62" s="10" t="s">
        <v>81</v>
      </c>
      <c r="B62" s="502">
        <v>0.2156772689494969</v>
      </c>
      <c r="C62" s="502">
        <v>0.41877900655711142</v>
      </c>
      <c r="D62" s="502">
        <v>0.40237972668358107</v>
      </c>
      <c r="E62" s="502">
        <v>0.28695502470186512</v>
      </c>
      <c r="F62" s="57">
        <v>0.36827097017965049</v>
      </c>
      <c r="G62" s="502">
        <v>0.19964265190746555</v>
      </c>
      <c r="H62" s="502">
        <v>0.10316926688859204</v>
      </c>
      <c r="I62" s="502">
        <v>2.9317307197918027E-2</v>
      </c>
      <c r="J62" s="57">
        <v>0.11062687963415231</v>
      </c>
      <c r="K62" s="57">
        <v>0.23908407964631206</v>
      </c>
      <c r="L62" s="502">
        <v>2.5653482289490506E-2</v>
      </c>
      <c r="M62" s="502">
        <v>2.6210552647501828E-2</v>
      </c>
      <c r="N62" s="502">
        <v>0.12891646379838057</v>
      </c>
      <c r="O62" s="502">
        <v>5.9513902141284554E-2</v>
      </c>
      <c r="P62" s="502">
        <v>0.17869091457760619</v>
      </c>
      <c r="Q62" s="502">
        <v>0.22425504764781123</v>
      </c>
      <c r="R62" s="502">
        <v>0.35287243281766567</v>
      </c>
      <c r="S62" s="502">
        <v>0.43494100637171085</v>
      </c>
      <c r="T62" s="502">
        <v>0.33718713641489179</v>
      </c>
      <c r="U62" s="502">
        <v>0.22436591705075237</v>
      </c>
      <c r="V62" s="502">
        <v>0.43901659530067333</v>
      </c>
      <c r="W62" s="502">
        <v>0.40191426073430242</v>
      </c>
      <c r="X62" s="502">
        <v>0.32890199599842018</v>
      </c>
      <c r="Y62" s="57">
        <v>0.38968120759963371</v>
      </c>
      <c r="Z62" s="502">
        <v>0.21867487909368435</v>
      </c>
      <c r="AA62" s="502">
        <v>0.11122256331495596</v>
      </c>
      <c r="AB62" s="502">
        <v>3.0102305608564892E-2</v>
      </c>
      <c r="AC62" s="57">
        <v>0.11967651953358409</v>
      </c>
      <c r="AD62" s="57">
        <v>0.25436214256664536</v>
      </c>
      <c r="AE62" s="502">
        <v>2.3727646115036839E-2</v>
      </c>
      <c r="AF62" s="502">
        <v>2.7189982575052059E-2</v>
      </c>
      <c r="AG62" s="502">
        <v>9.4741581889745866E-2</v>
      </c>
      <c r="AH62" s="57">
        <v>4.8270539673771248E-2</v>
      </c>
      <c r="AI62" s="57">
        <v>0.18473642088229303</v>
      </c>
      <c r="AJ62" s="502">
        <v>0.22919748738412507</v>
      </c>
      <c r="AK62" s="502">
        <v>0.35875096792179234</v>
      </c>
      <c r="AL62" s="502">
        <v>0.41195734843089721</v>
      </c>
      <c r="AM62" s="502">
        <v>0.33303599925884547</v>
      </c>
      <c r="AN62" s="502">
        <v>0.22247829607173056</v>
      </c>
      <c r="AO62" s="502">
        <v>0.46206335651802632</v>
      </c>
      <c r="AP62" s="502">
        <v>0.4001325384124122</v>
      </c>
      <c r="AQ62" s="502">
        <v>0.32916996229363765</v>
      </c>
      <c r="AR62" s="57">
        <v>0.39702159954121247</v>
      </c>
      <c r="AS62" s="502">
        <v>0.21411813441698968</v>
      </c>
      <c r="AT62" s="502">
        <v>0.11102177618425327</v>
      </c>
      <c r="AU62" s="502">
        <v>3.2055427154005431E-2</v>
      </c>
      <c r="AV62" s="57">
        <v>0.12115709142404639</v>
      </c>
      <c r="AW62" s="57">
        <v>0.2572440181131917</v>
      </c>
      <c r="AX62" s="502">
        <v>2.2985460044100244E-2</v>
      </c>
      <c r="AY62" s="502">
        <v>2.2747033551947411E-2</v>
      </c>
      <c r="AZ62" s="502">
        <v>0.10288222519397</v>
      </c>
      <c r="BA62" s="57">
        <v>4.8961560770696834E-2</v>
      </c>
      <c r="BB62" s="57">
        <v>0.18705678751048793</v>
      </c>
      <c r="BC62" s="502">
        <v>0.21266431698034963</v>
      </c>
      <c r="BD62" s="502">
        <v>0.33309049539995944</v>
      </c>
      <c r="BE62" s="502">
        <v>0.31286944416745183</v>
      </c>
      <c r="BF62" s="502">
        <v>0.21665337609849189</v>
      </c>
      <c r="BG62" s="502">
        <v>0.25512968371774081</v>
      </c>
      <c r="BH62" s="502">
        <v>0.45509129134848003</v>
      </c>
      <c r="BI62" s="502">
        <v>0.39674412310189722</v>
      </c>
      <c r="BJ62" s="502">
        <v>0.28618759483152045</v>
      </c>
      <c r="BK62" s="502">
        <v>0.37876089909370153</v>
      </c>
      <c r="BL62" s="502">
        <v>0.22138429497642911</v>
      </c>
      <c r="BM62" s="502">
        <v>0.121836058035523</v>
      </c>
      <c r="BN62" s="502">
        <v>3.3563335452223578E-2</v>
      </c>
      <c r="BO62" s="502">
        <v>0.1279043493351518</v>
      </c>
      <c r="BP62" s="502">
        <v>0.25145761121764593</v>
      </c>
      <c r="BQ62" s="647">
        <v>-5.7864068955457704E-3</v>
      </c>
      <c r="BR62" s="502">
        <v>2.4871925529588532E-2</v>
      </c>
      <c r="BS62" s="647">
        <v>1.8864654854882888E-3</v>
      </c>
      <c r="BT62" s="502">
        <v>2.4957804622653946E-2</v>
      </c>
      <c r="BU62" s="647">
        <v>2.2107710707065346E-3</v>
      </c>
      <c r="BV62" s="502">
        <v>0.11838811038929968</v>
      </c>
      <c r="BW62" s="647">
        <f t="shared" si="0"/>
        <v>1.550588519532968E-2</v>
      </c>
      <c r="BX62" s="502">
        <v>5.5397270983684702E-2</v>
      </c>
      <c r="BY62" s="647">
        <f t="shared" si="1"/>
        <v>6.4357102129878677E-3</v>
      </c>
      <c r="BZ62" s="502">
        <v>0.18538531114193557</v>
      </c>
      <c r="CA62" s="647">
        <f t="shared" si="2"/>
        <v>-1.6714763685523604E-3</v>
      </c>
      <c r="CB62" s="502">
        <v>0.22645829831116746</v>
      </c>
      <c r="CC62" s="647">
        <f t="shared" si="3"/>
        <v>1.3793981330817828E-2</v>
      </c>
      <c r="CD62" s="502">
        <v>0.3536766054879148</v>
      </c>
      <c r="CE62" s="647">
        <f t="shared" si="4"/>
        <v>2.0586110087955356E-2</v>
      </c>
      <c r="CF62" s="502">
        <v>0.43795162582277614</v>
      </c>
      <c r="CG62" s="647">
        <f t="shared" si="5"/>
        <v>0.12508218165532431</v>
      </c>
      <c r="CH62" s="502">
        <v>0.34882452310588713</v>
      </c>
      <c r="CI62" s="647">
        <f t="shared" si="6"/>
        <v>0.13217114700739524</v>
      </c>
      <c r="CJ62" s="502">
        <v>0.22415670069736476</v>
      </c>
      <c r="CK62" s="647">
        <f t="shared" si="7"/>
        <v>-3.0972983020376044E-2</v>
      </c>
      <c r="CL62" s="502">
        <v>0.42458913073874111</v>
      </c>
      <c r="CM62" s="647">
        <f t="shared" si="8"/>
        <v>-3.0502160609738926E-2</v>
      </c>
      <c r="CN62" s="502">
        <v>0.37202723100608059</v>
      </c>
      <c r="CO62" s="647">
        <f t="shared" si="9"/>
        <v>-2.4716892095816623E-2</v>
      </c>
      <c r="CP62" s="502">
        <v>0.30175101199935916</v>
      </c>
      <c r="CQ62" s="647">
        <f t="shared" si="10"/>
        <v>1.5563417167838711E-2</v>
      </c>
      <c r="CR62" s="502">
        <v>0.36635200916204441</v>
      </c>
      <c r="CS62" s="647">
        <f t="shared" si="11"/>
        <v>-1.2408889931657119E-2</v>
      </c>
      <c r="CT62" s="502">
        <v>0.21989995973783041</v>
      </c>
      <c r="CU62" s="647">
        <f t="shared" si="12"/>
        <v>-1.4843352385986996E-3</v>
      </c>
      <c r="CV62" s="502">
        <v>0.12415138436010664</v>
      </c>
      <c r="CW62" s="647">
        <f t="shared" si="13"/>
        <v>2.3153263245836442E-3</v>
      </c>
      <c r="CX62" s="502">
        <v>2.7967302495229683E-2</v>
      </c>
      <c r="CY62" s="647">
        <f t="shared" si="14"/>
        <v>-5.5960329569938946E-3</v>
      </c>
      <c r="CZ62" s="502">
        <v>0.12459312946999704</v>
      </c>
      <c r="DA62" s="647">
        <f t="shared" si="15"/>
        <v>-3.3112198651547575E-3</v>
      </c>
      <c r="DB62" s="502">
        <v>0.2447907777076693</v>
      </c>
      <c r="DC62" s="647">
        <f t="shared" si="16"/>
        <v>-6.6668335099766274E-3</v>
      </c>
    </row>
    <row r="63" spans="1:107" x14ac:dyDescent="0.25">
      <c r="A63" s="58" t="s">
        <v>48</v>
      </c>
      <c r="B63" s="502">
        <v>0.23564205701484012</v>
      </c>
      <c r="C63" s="502">
        <v>0.46774542884964443</v>
      </c>
      <c r="D63" s="502">
        <v>0.44841186891563917</v>
      </c>
      <c r="E63" s="502">
        <v>0.29143990705877798</v>
      </c>
      <c r="F63" s="57">
        <v>0.40100308603109996</v>
      </c>
      <c r="G63" s="502">
        <v>0.21697344466103313</v>
      </c>
      <c r="H63" s="502">
        <v>0.10992931539942252</v>
      </c>
      <c r="I63" s="502">
        <v>3.6542343646200438E-2</v>
      </c>
      <c r="J63" s="57">
        <v>0.12102508161097919</v>
      </c>
      <c r="K63" s="57">
        <v>0.26024066391932649</v>
      </c>
      <c r="L63" s="502">
        <v>3.4666833710500548E-2</v>
      </c>
      <c r="M63" s="502">
        <v>3.4802303947743606E-2</v>
      </c>
      <c r="N63" s="502">
        <v>0.10827910279109512</v>
      </c>
      <c r="O63" s="502">
        <v>5.8716482077591538E-2</v>
      </c>
      <c r="P63" s="502">
        <v>0.19235015577016901</v>
      </c>
      <c r="Q63" s="502">
        <v>0.2370300162669049</v>
      </c>
      <c r="R63" s="502">
        <v>0.38052020444662449</v>
      </c>
      <c r="S63" s="502">
        <v>0.47187737636576121</v>
      </c>
      <c r="T63" s="502">
        <v>0.36295295941396011</v>
      </c>
      <c r="U63" s="502">
        <v>0.23533969143623695</v>
      </c>
      <c r="V63" s="502">
        <v>0.46350690105257492</v>
      </c>
      <c r="W63" s="502">
        <v>0.44385188247068613</v>
      </c>
      <c r="X63" s="502">
        <v>0.34463063895314094</v>
      </c>
      <c r="Y63" s="57">
        <v>0.41674690474535253</v>
      </c>
      <c r="Z63" s="502">
        <v>0.22102258961991403</v>
      </c>
      <c r="AA63" s="502">
        <v>0.10614093087994206</v>
      </c>
      <c r="AB63" s="502">
        <v>3.916105883103925E-2</v>
      </c>
      <c r="AC63" s="57">
        <v>0.12193272869018462</v>
      </c>
      <c r="AD63" s="57">
        <v>0.26933981671776858</v>
      </c>
      <c r="AE63" s="502">
        <v>3.5478097433406484E-2</v>
      </c>
      <c r="AF63" s="502">
        <v>3.8648346040530045E-2</v>
      </c>
      <c r="AG63" s="502">
        <v>9.7112985868363658E-2</v>
      </c>
      <c r="AH63" s="57">
        <v>5.6644666562423278E-2</v>
      </c>
      <c r="AI63" s="57">
        <v>0.19794428006701922</v>
      </c>
      <c r="AJ63" s="502">
        <v>0.23508974872389532</v>
      </c>
      <c r="AK63" s="502">
        <v>0.39933366554264305</v>
      </c>
      <c r="AL63" s="502">
        <v>0.44957457041950488</v>
      </c>
      <c r="AM63" s="502">
        <v>0.36091960717092064</v>
      </c>
      <c r="AN63" s="502">
        <v>0.238902077405069</v>
      </c>
      <c r="AO63" s="502">
        <v>0.50615282219743118</v>
      </c>
      <c r="AP63" s="502">
        <v>0.4597046320139429</v>
      </c>
      <c r="AQ63" s="502">
        <v>0.34112042296478368</v>
      </c>
      <c r="AR63" s="57">
        <v>0.43485778107132295</v>
      </c>
      <c r="AS63" s="502">
        <v>0.22308758661954356</v>
      </c>
      <c r="AT63" s="502">
        <v>0.10061025499856954</v>
      </c>
      <c r="AU63" s="502">
        <v>4.1744852060470919E-2</v>
      </c>
      <c r="AV63" s="57">
        <v>0.12555909186412254</v>
      </c>
      <c r="AW63" s="57">
        <v>0.27735527684082584</v>
      </c>
      <c r="AX63" s="502">
        <v>3.8677749753065545E-2</v>
      </c>
      <c r="AY63" s="502">
        <v>3.7221946988400395E-2</v>
      </c>
      <c r="AZ63" s="502">
        <v>0.1109530809338929</v>
      </c>
      <c r="BA63" s="57">
        <v>6.175664097320846E-2</v>
      </c>
      <c r="BB63" s="57">
        <v>0.2047000182785324</v>
      </c>
      <c r="BC63" s="502">
        <v>0.20675514305426151</v>
      </c>
      <c r="BD63" s="502">
        <v>0.37672781218908274</v>
      </c>
      <c r="BE63" s="502">
        <v>0.34955866079806441</v>
      </c>
      <c r="BF63" s="502">
        <v>0.2370299200986701</v>
      </c>
      <c r="BG63" s="502">
        <v>0.27507564442843541</v>
      </c>
      <c r="BH63" s="502">
        <v>0.50582038280735653</v>
      </c>
      <c r="BI63" s="502">
        <v>0.43348812269474374</v>
      </c>
      <c r="BJ63" s="502">
        <v>0.30471772587007961</v>
      </c>
      <c r="BK63" s="502">
        <v>0.41404832004948161</v>
      </c>
      <c r="BL63" s="502">
        <v>0.20997939615681743</v>
      </c>
      <c r="BM63" s="502">
        <v>0.11055600236989603</v>
      </c>
      <c r="BN63" s="502">
        <v>4.543156774390255E-2</v>
      </c>
      <c r="BO63" s="502">
        <v>0.12585176847544607</v>
      </c>
      <c r="BP63" s="502">
        <v>0.26714869499967797</v>
      </c>
      <c r="BQ63" s="647">
        <v>-1.0206581841147866E-2</v>
      </c>
      <c r="BR63" s="502">
        <v>3.9251794320869282E-2</v>
      </c>
      <c r="BS63" s="647">
        <v>5.740445678037373E-4</v>
      </c>
      <c r="BT63" s="502">
        <v>3.7900777529359865E-2</v>
      </c>
      <c r="BU63" s="647">
        <v>6.7883054095946999E-4</v>
      </c>
      <c r="BV63" s="502">
        <v>0.12849110284338647</v>
      </c>
      <c r="BW63" s="647">
        <f t="shared" si="0"/>
        <v>1.7538021909493565E-2</v>
      </c>
      <c r="BX63" s="502">
        <v>6.7900565835252821E-2</v>
      </c>
      <c r="BY63" s="647">
        <f t="shared" si="1"/>
        <v>6.1439248620443615E-3</v>
      </c>
      <c r="BZ63" s="502">
        <v>0.20000136075623018</v>
      </c>
      <c r="CA63" s="647">
        <f t="shared" si="2"/>
        <v>-4.6986575223022242E-3</v>
      </c>
      <c r="CB63" s="502">
        <v>0.23695113564758422</v>
      </c>
      <c r="CC63" s="647">
        <f t="shared" si="3"/>
        <v>3.0195992593322701E-2</v>
      </c>
      <c r="CD63" s="502">
        <v>0.38228172365223928</v>
      </c>
      <c r="CE63" s="647">
        <f t="shared" si="4"/>
        <v>5.5539114631565356E-3</v>
      </c>
      <c r="CF63" s="502">
        <v>0.48097670597848458</v>
      </c>
      <c r="CG63" s="647">
        <f t="shared" si="5"/>
        <v>0.13141804518042016</v>
      </c>
      <c r="CH63" s="502">
        <v>0.38486280557408969</v>
      </c>
      <c r="CI63" s="647">
        <f t="shared" si="6"/>
        <v>0.14783288547541959</v>
      </c>
      <c r="CJ63" s="502">
        <v>0.24198516790801688</v>
      </c>
      <c r="CK63" s="647">
        <f t="shared" si="7"/>
        <v>-3.3090476520418521E-2</v>
      </c>
      <c r="CL63" s="502">
        <v>0.44079056813242901</v>
      </c>
      <c r="CM63" s="647">
        <f t="shared" si="8"/>
        <v>-6.5029814674927522E-2</v>
      </c>
      <c r="CN63" s="502">
        <v>0.38093344187728129</v>
      </c>
      <c r="CO63" s="647">
        <f t="shared" si="9"/>
        <v>-5.2554680817462451E-2</v>
      </c>
      <c r="CP63" s="502">
        <v>0.31477472583251703</v>
      </c>
      <c r="CQ63" s="647">
        <f t="shared" si="10"/>
        <v>1.0056999962437418E-2</v>
      </c>
      <c r="CR63" s="502">
        <v>0.37899227656973777</v>
      </c>
      <c r="CS63" s="647">
        <f t="shared" si="11"/>
        <v>-3.5056043479743837E-2</v>
      </c>
      <c r="CT63" s="502">
        <v>0.23227840346870327</v>
      </c>
      <c r="CU63" s="647">
        <f t="shared" si="12"/>
        <v>2.2299007311885832E-2</v>
      </c>
      <c r="CV63" s="502">
        <v>0.13270863114264575</v>
      </c>
      <c r="CW63" s="647">
        <f t="shared" si="13"/>
        <v>2.2152628772749719E-2</v>
      </c>
      <c r="CX63" s="502">
        <v>3.8110865394611247E-2</v>
      </c>
      <c r="CY63" s="647">
        <f t="shared" si="14"/>
        <v>-7.3207023492913026E-3</v>
      </c>
      <c r="CZ63" s="502">
        <v>0.13515017629587672</v>
      </c>
      <c r="DA63" s="647">
        <f t="shared" si="15"/>
        <v>9.2984078204306486E-3</v>
      </c>
      <c r="DB63" s="502">
        <v>0.25635643567442146</v>
      </c>
      <c r="DC63" s="647">
        <f t="shared" si="16"/>
        <v>-1.0792259325256515E-2</v>
      </c>
    </row>
    <row r="64" spans="1:107" x14ac:dyDescent="0.25">
      <c r="A64" s="59" t="s">
        <v>49</v>
      </c>
      <c r="B64" s="502">
        <v>0.295496700329967</v>
      </c>
      <c r="C64" s="502">
        <v>0.51266335060042378</v>
      </c>
      <c r="D64" s="502">
        <v>0.49084061087938824</v>
      </c>
      <c r="E64" s="502">
        <v>0.37899056196530884</v>
      </c>
      <c r="F64" s="57">
        <v>0.45983120437956204</v>
      </c>
      <c r="G64" s="502">
        <v>0.37910837388483376</v>
      </c>
      <c r="H64" s="502">
        <v>0.20796787928734009</v>
      </c>
      <c r="I64" s="502">
        <v>7.0590024330900239E-2</v>
      </c>
      <c r="J64" s="57">
        <v>0.21909841982834682</v>
      </c>
      <c r="K64" s="57">
        <v>0.338799804411824</v>
      </c>
      <c r="L64" s="502">
        <v>6.6345851973942396E-2</v>
      </c>
      <c r="M64" s="502">
        <v>7.1864453339612278E-2</v>
      </c>
      <c r="N64" s="502">
        <v>0.19682177615571775</v>
      </c>
      <c r="O64" s="502">
        <v>0.11075187771077964</v>
      </c>
      <c r="P64" s="502">
        <v>0.26194848845396296</v>
      </c>
      <c r="Q64" s="502">
        <v>0.32641913900007846</v>
      </c>
      <c r="R64" s="502">
        <v>0.43183546228710462</v>
      </c>
      <c r="S64" s="502">
        <v>0.54101424534965858</v>
      </c>
      <c r="T64" s="502">
        <v>0.43310324764624986</v>
      </c>
      <c r="U64" s="502">
        <v>0.30508886611338865</v>
      </c>
      <c r="V64" s="502">
        <v>0.50206273055490147</v>
      </c>
      <c r="W64" s="502">
        <v>0.48908780099001592</v>
      </c>
      <c r="X64" s="502">
        <v>0.37669727650890827</v>
      </c>
      <c r="Y64" s="57">
        <v>0.45522094997459972</v>
      </c>
      <c r="Z64" s="502">
        <v>0.36931265206812652</v>
      </c>
      <c r="AA64" s="502">
        <v>0.20317037516678441</v>
      </c>
      <c r="AB64" s="502">
        <v>7.7506589618815902E-2</v>
      </c>
      <c r="AC64" s="57">
        <v>0.21651493275580866</v>
      </c>
      <c r="AD64" s="57">
        <v>0.3358679413652042</v>
      </c>
      <c r="AE64" s="502">
        <v>7.0876010517227847E-2</v>
      </c>
      <c r="AF64" s="502">
        <v>8.0377815713052345E-2</v>
      </c>
      <c r="AG64" s="502">
        <v>0.19113696269261962</v>
      </c>
      <c r="AH64" s="57">
        <v>0.1132932336295356</v>
      </c>
      <c r="AI64" s="57">
        <v>0.26113482781892128</v>
      </c>
      <c r="AJ64" s="502">
        <v>0.31103573110430893</v>
      </c>
      <c r="AK64" s="502">
        <v>0.41977899432278992</v>
      </c>
      <c r="AL64" s="502">
        <v>0.44712689349344636</v>
      </c>
      <c r="AM64" s="502">
        <v>0.3923522955675447</v>
      </c>
      <c r="AN64" s="502">
        <v>0.29411845359179933</v>
      </c>
      <c r="AO64" s="502">
        <v>0.53007515108704184</v>
      </c>
      <c r="AP64" s="502">
        <v>0.4996116831769204</v>
      </c>
      <c r="AQ64" s="502">
        <v>0.40354220626324466</v>
      </c>
      <c r="AR64" s="57">
        <v>0.47701405785347401</v>
      </c>
      <c r="AS64" s="502">
        <v>0.39339770884022707</v>
      </c>
      <c r="AT64" s="502">
        <v>0.18987667765481517</v>
      </c>
      <c r="AU64" s="502">
        <v>7.9701439578264394E-2</v>
      </c>
      <c r="AV64" s="57">
        <v>0.22065001604235182</v>
      </c>
      <c r="AW64" s="57">
        <v>0.34812384898710869</v>
      </c>
      <c r="AX64" s="502">
        <v>7.4562436229495335E-2</v>
      </c>
      <c r="AY64" s="502">
        <v>7.6389706459461582E-2</v>
      </c>
      <c r="AZ64" s="502">
        <v>0.1809154501216545</v>
      </c>
      <c r="BA64" s="57">
        <v>0.10985847746747067</v>
      </c>
      <c r="BB64" s="57">
        <v>0.26782929155191931</v>
      </c>
      <c r="BC64" s="502">
        <v>0.23757701514794757</v>
      </c>
      <c r="BD64" s="502">
        <v>0.3845574817518248</v>
      </c>
      <c r="BE64" s="502">
        <v>0.35766671294827035</v>
      </c>
      <c r="BF64" s="502">
        <v>0.29047324434223243</v>
      </c>
      <c r="BG64" s="502">
        <v>0.3452625570776256</v>
      </c>
      <c r="BH64" s="502">
        <v>0.52247665018444389</v>
      </c>
      <c r="BI64" s="502">
        <v>0.45802376607577339</v>
      </c>
      <c r="BJ64" s="502">
        <v>0.33667147398163411</v>
      </c>
      <c r="BK64" s="502">
        <v>0.43842508110300077</v>
      </c>
      <c r="BL64" s="502">
        <v>0.38640764395782645</v>
      </c>
      <c r="BM64" s="502">
        <v>0.2003865473667687</v>
      </c>
      <c r="BN64" s="502">
        <v>8.8169099756691002E-2</v>
      </c>
      <c r="BO64" s="502">
        <v>0.22471742065720168</v>
      </c>
      <c r="BP64" s="502">
        <v>0.33098089822693605</v>
      </c>
      <c r="BQ64" s="647">
        <v>-1.7142950760172637E-2</v>
      </c>
      <c r="BR64" s="502">
        <v>7.5857468016639201E-2</v>
      </c>
      <c r="BS64" s="647">
        <v>1.295031787143866E-3</v>
      </c>
      <c r="BT64" s="502">
        <v>7.8538281924495718E-2</v>
      </c>
      <c r="BU64" s="647">
        <v>2.148575465034136E-3</v>
      </c>
      <c r="BV64" s="502">
        <v>0.19701186131386861</v>
      </c>
      <c r="BW64" s="647">
        <f t="shared" si="0"/>
        <v>1.6096411192214111E-2</v>
      </c>
      <c r="BX64" s="502">
        <v>0.11626765312599177</v>
      </c>
      <c r="BY64" s="647">
        <f t="shared" si="1"/>
        <v>6.4091756585211018E-3</v>
      </c>
      <c r="BZ64" s="502">
        <v>0.25862332112332115</v>
      </c>
      <c r="CA64" s="647">
        <f t="shared" si="2"/>
        <v>-9.2059704285981647E-3</v>
      </c>
      <c r="CB64" s="502">
        <v>0.25760340632603407</v>
      </c>
      <c r="CC64" s="647">
        <f t="shared" si="3"/>
        <v>2.0026391178086494E-2</v>
      </c>
      <c r="CD64" s="502">
        <v>0.40605231143552312</v>
      </c>
      <c r="CE64" s="647">
        <f t="shared" si="4"/>
        <v>2.1494829683698313E-2</v>
      </c>
      <c r="CF64" s="502">
        <v>0.5000882976218507</v>
      </c>
      <c r="CG64" s="647">
        <f t="shared" si="5"/>
        <v>0.14242158467358035</v>
      </c>
      <c r="CH64" s="502">
        <v>0.38771752353750133</v>
      </c>
      <c r="CI64" s="647">
        <f t="shared" si="6"/>
        <v>9.7244279195268901E-2</v>
      </c>
      <c r="CJ64" s="502">
        <v>0.29116213378662131</v>
      </c>
      <c r="CK64" s="647">
        <f t="shared" si="7"/>
        <v>-5.4100423291004285E-2</v>
      </c>
      <c r="CL64" s="502">
        <v>0.46835511341338987</v>
      </c>
      <c r="CM64" s="647">
        <f t="shared" si="8"/>
        <v>-5.4121536771054024E-2</v>
      </c>
      <c r="CN64" s="502">
        <v>0.40743667448731319</v>
      </c>
      <c r="CO64" s="647">
        <f t="shared" si="9"/>
        <v>-5.0587091588460198E-2</v>
      </c>
      <c r="CP64" s="502">
        <v>0.34615611019543208</v>
      </c>
      <c r="CQ64" s="647">
        <f t="shared" si="10"/>
        <v>9.4846362137979701E-3</v>
      </c>
      <c r="CR64" s="502">
        <v>0.40731194241686941</v>
      </c>
      <c r="CS64" s="647">
        <f t="shared" si="11"/>
        <v>-3.1113138686131359E-2</v>
      </c>
      <c r="CT64" s="502">
        <v>0.36155971208434712</v>
      </c>
      <c r="CU64" s="647">
        <f t="shared" si="12"/>
        <v>-2.4847931873479334E-2</v>
      </c>
      <c r="CV64" s="502">
        <v>0.24775086335452476</v>
      </c>
      <c r="CW64" s="647">
        <f t="shared" si="13"/>
        <v>4.7364315987756062E-2</v>
      </c>
      <c r="CX64" s="502">
        <v>7.0372060016220594E-2</v>
      </c>
      <c r="CY64" s="647">
        <f t="shared" si="14"/>
        <v>-1.7797039740470408E-2</v>
      </c>
      <c r="CZ64" s="502">
        <v>0.22679373546161868</v>
      </c>
      <c r="DA64" s="647">
        <f t="shared" si="15"/>
        <v>2.076314804417001E-3</v>
      </c>
      <c r="DB64" s="502">
        <v>0.31655416985925716</v>
      </c>
      <c r="DC64" s="647">
        <f t="shared" si="16"/>
        <v>-1.4426728367678887E-2</v>
      </c>
    </row>
    <row r="65" spans="1:107" x14ac:dyDescent="0.25">
      <c r="A65" s="59" t="s">
        <v>50</v>
      </c>
      <c r="B65" s="502">
        <v>0.19232679180103451</v>
      </c>
      <c r="C65" s="502">
        <v>0.47213117414162392</v>
      </c>
      <c r="D65" s="502">
        <v>0.45171325572482512</v>
      </c>
      <c r="E65" s="502">
        <v>0.22364563726444689</v>
      </c>
      <c r="F65" s="57">
        <v>0.38018015500409869</v>
      </c>
      <c r="G65" s="502">
        <v>6.4106863402638048E-2</v>
      </c>
      <c r="H65" s="502">
        <v>1.8511607278077064E-2</v>
      </c>
      <c r="I65" s="502">
        <v>9.216409568522245E-3</v>
      </c>
      <c r="J65" s="57">
        <v>3.0478659502804373E-2</v>
      </c>
      <c r="K65" s="57">
        <v>0.20436338102278498</v>
      </c>
      <c r="L65" s="502">
        <v>9.5086648925812936E-3</v>
      </c>
      <c r="M65" s="502">
        <v>3.7618182211548862E-3</v>
      </c>
      <c r="N65" s="502">
        <v>2.8169014084507043E-2</v>
      </c>
      <c r="O65" s="502">
        <v>1.3657123902837314E-2</v>
      </c>
      <c r="P65" s="502">
        <v>0.14009607093108101</v>
      </c>
      <c r="Q65" s="502">
        <v>0.16512515955950757</v>
      </c>
      <c r="R65" s="502">
        <v>0.38283031522468142</v>
      </c>
      <c r="S65" s="502">
        <v>0.46787985980398522</v>
      </c>
      <c r="T65" s="502">
        <v>0.33813114192400784</v>
      </c>
      <c r="U65" s="502">
        <v>0.19001176005806528</v>
      </c>
      <c r="V65" s="502">
        <v>0.47690714177538346</v>
      </c>
      <c r="W65" s="502">
        <v>0.45177964337750642</v>
      </c>
      <c r="X65" s="502">
        <v>0.35513619350511672</v>
      </c>
      <c r="Y65" s="57">
        <v>0.42741706650157352</v>
      </c>
      <c r="Z65" s="502">
        <v>7.0579029733959311E-2</v>
      </c>
      <c r="AA65" s="502">
        <v>1.7151294865970012E-2</v>
      </c>
      <c r="AB65" s="502">
        <v>8.0343170131902519E-3</v>
      </c>
      <c r="AC65" s="57">
        <v>3.1759236739116015E-2</v>
      </c>
      <c r="AD65" s="57">
        <v>0.22958815162034477</v>
      </c>
      <c r="AE65" s="502">
        <v>6.4662166547673136E-3</v>
      </c>
      <c r="AF65" s="502">
        <v>3.4697431903247442E-3</v>
      </c>
      <c r="AG65" s="502">
        <v>1.4428236083165661E-2</v>
      </c>
      <c r="AH65" s="57">
        <v>8.0528460618785169E-3</v>
      </c>
      <c r="AI65" s="57">
        <v>0.15520403442553127</v>
      </c>
      <c r="AJ65" s="502">
        <v>0.17497457865472404</v>
      </c>
      <c r="AK65" s="502">
        <v>0.42838139950816007</v>
      </c>
      <c r="AL65" s="502">
        <v>0.5235715367473659</v>
      </c>
      <c r="AM65" s="502">
        <v>0.37506925611640862</v>
      </c>
      <c r="AN65" s="502">
        <v>0.2104707021729649</v>
      </c>
      <c r="AO65" s="502">
        <v>0.54708628112762592</v>
      </c>
      <c r="AP65" s="502">
        <v>0.47729232538085659</v>
      </c>
      <c r="AQ65" s="502">
        <v>0.31396984054866833</v>
      </c>
      <c r="AR65" s="57">
        <v>0.44507694314032342</v>
      </c>
      <c r="AS65" s="502">
        <v>4.7359154929577464E-2</v>
      </c>
      <c r="AT65" s="502">
        <v>1.7984249583522641E-2</v>
      </c>
      <c r="AU65" s="502">
        <v>1.1331880169908338E-2</v>
      </c>
      <c r="AV65" s="57">
        <v>2.5475195495316221E-2</v>
      </c>
      <c r="AW65" s="57">
        <v>0.23411694846797171</v>
      </c>
      <c r="AX65" s="502">
        <v>9.7439475563055756E-3</v>
      </c>
      <c r="AY65" s="502">
        <v>4.2080439627009371E-3</v>
      </c>
      <c r="AZ65" s="502">
        <v>5.3224904985468363E-2</v>
      </c>
      <c r="BA65" s="57">
        <v>2.20571618114484E-2</v>
      </c>
      <c r="BB65" s="57">
        <v>0.16265357714049866</v>
      </c>
      <c r="BC65" s="502">
        <v>0.19515750416477359</v>
      </c>
      <c r="BD65" s="502">
        <v>0.41871786273194722</v>
      </c>
      <c r="BE65" s="502">
        <v>0.35179828973843058</v>
      </c>
      <c r="BF65" s="502">
        <v>0.21032840880901849</v>
      </c>
      <c r="BG65" s="502">
        <v>0.23219269957645414</v>
      </c>
      <c r="BH65" s="502">
        <v>0.55216243698751655</v>
      </c>
      <c r="BI65" s="502">
        <v>0.46400725783271057</v>
      </c>
      <c r="BJ65" s="502">
        <v>0.3127609744488436</v>
      </c>
      <c r="BK65" s="502">
        <v>0.44227587748714514</v>
      </c>
      <c r="BL65" s="502">
        <v>3.2223898949251061E-2</v>
      </c>
      <c r="BM65" s="502">
        <v>1.9728586573202658E-2</v>
      </c>
      <c r="BN65" s="502">
        <v>1.0689134808853119E-2</v>
      </c>
      <c r="BO65" s="502">
        <v>2.0867881280356129E-2</v>
      </c>
      <c r="BP65" s="502">
        <v>0.23040776889699155</v>
      </c>
      <c r="BQ65" s="647">
        <v>-3.7091795709801589E-3</v>
      </c>
      <c r="BR65" s="502">
        <v>9.6790419938988775E-3</v>
      </c>
      <c r="BS65" s="647">
        <v>-6.490556240669812E-5</v>
      </c>
      <c r="BT65" s="502">
        <v>3.3967244326172088E-3</v>
      </c>
      <c r="BU65" s="647">
        <v>-8.1131953008372823E-4</v>
      </c>
      <c r="BV65" s="502">
        <v>6.4338810641627539E-2</v>
      </c>
      <c r="BW65" s="647">
        <f t="shared" si="0"/>
        <v>1.1113905656159176E-2</v>
      </c>
      <c r="BX65" s="502">
        <v>2.5386011722508966E-2</v>
      </c>
      <c r="BY65" s="647">
        <f t="shared" si="1"/>
        <v>3.3288499110605656E-3</v>
      </c>
      <c r="BZ65" s="502">
        <v>0.16131618772463843</v>
      </c>
      <c r="CA65" s="647">
        <f t="shared" si="2"/>
        <v>-1.3373894158602295E-3</v>
      </c>
      <c r="CB65" s="502">
        <v>0.23703511390926202</v>
      </c>
      <c r="CC65" s="647">
        <f t="shared" si="3"/>
        <v>4.1877609744488425E-2</v>
      </c>
      <c r="CD65" s="502">
        <v>0.40746143527833667</v>
      </c>
      <c r="CE65" s="647">
        <f t="shared" si="4"/>
        <v>-1.1256427453610551E-2</v>
      </c>
      <c r="CF65" s="502">
        <v>0.52033978061919905</v>
      </c>
      <c r="CG65" s="647">
        <f t="shared" si="5"/>
        <v>0.16854149088076847</v>
      </c>
      <c r="CH65" s="502">
        <v>0.38807026944274348</v>
      </c>
      <c r="CI65" s="647">
        <f t="shared" si="6"/>
        <v>0.17774186063372499</v>
      </c>
      <c r="CJ65" s="502">
        <v>0.21847064119879095</v>
      </c>
      <c r="CK65" s="647">
        <f t="shared" si="7"/>
        <v>-1.3722058377663188E-2</v>
      </c>
      <c r="CL65" s="502">
        <v>0.46865602215443197</v>
      </c>
      <c r="CM65" s="647">
        <f t="shared" si="8"/>
        <v>-8.3506414833084575E-2</v>
      </c>
      <c r="CN65" s="502">
        <v>0.40139647408259077</v>
      </c>
      <c r="CO65" s="647">
        <f t="shared" si="9"/>
        <v>-6.2610783750119803E-2</v>
      </c>
      <c r="CP65" s="502">
        <v>0.31556543562449968</v>
      </c>
      <c r="CQ65" s="647">
        <f t="shared" si="10"/>
        <v>2.8044611756560811E-3</v>
      </c>
      <c r="CR65" s="502">
        <v>0.39499962739399364</v>
      </c>
      <c r="CS65" s="647">
        <f t="shared" si="11"/>
        <v>-4.7276250093151506E-2</v>
      </c>
      <c r="CT65" s="502">
        <v>0.11778448468589314</v>
      </c>
      <c r="CU65" s="647">
        <f t="shared" si="12"/>
        <v>8.5560585736642075E-2</v>
      </c>
      <c r="CV65" s="502">
        <v>1.8700915168429935E-2</v>
      </c>
      <c r="CW65" s="647">
        <f t="shared" si="13"/>
        <v>-1.0276714047727231E-3</v>
      </c>
      <c r="CX65" s="502">
        <v>1.1949474625530964E-2</v>
      </c>
      <c r="CY65" s="647">
        <f t="shared" si="14"/>
        <v>1.2603398166778444E-3</v>
      </c>
      <c r="CZ65" s="502">
        <v>4.9140078566637921E-2</v>
      </c>
      <c r="DA65" s="647">
        <f t="shared" si="15"/>
        <v>2.8272197286281792E-2</v>
      </c>
      <c r="DB65" s="502">
        <v>0.22111443986200818</v>
      </c>
      <c r="DC65" s="647">
        <f t="shared" si="16"/>
        <v>-9.2933290349833664E-3</v>
      </c>
    </row>
    <row r="66" spans="1:107" x14ac:dyDescent="0.25">
      <c r="A66" s="59" t="s">
        <v>66</v>
      </c>
      <c r="B66" s="502">
        <v>0.24676524727781649</v>
      </c>
      <c r="C66" s="502">
        <v>0.46846766161916492</v>
      </c>
      <c r="D66" s="502">
        <v>0.46113419718188869</v>
      </c>
      <c r="E66" s="502">
        <v>0.32308375870674361</v>
      </c>
      <c r="F66" s="57">
        <v>0.41610946167995616</v>
      </c>
      <c r="G66" s="502">
        <v>0.2145695924234737</v>
      </c>
      <c r="H66" s="502">
        <v>8.5601284333710975E-2</v>
      </c>
      <c r="I66" s="502">
        <v>3.268848926721411E-3</v>
      </c>
      <c r="J66" s="57">
        <v>0.10097574785550432</v>
      </c>
      <c r="K66" s="57">
        <v>0.25767206964666817</v>
      </c>
      <c r="L66" s="502">
        <v>2.3299309522120935E-3</v>
      </c>
      <c r="M66" s="502">
        <v>2.1783907276779735E-3</v>
      </c>
      <c r="N66" s="502">
        <v>9.9474791889809649E-2</v>
      </c>
      <c r="O66" s="502">
        <v>3.3956540530118276E-2</v>
      </c>
      <c r="P66" s="502">
        <v>0.18228075580519348</v>
      </c>
      <c r="Q66" s="502">
        <v>0.24782509469748634</v>
      </c>
      <c r="R66" s="502">
        <v>0.36830336170772499</v>
      </c>
      <c r="S66" s="502">
        <v>0.46204376798424956</v>
      </c>
      <c r="T66" s="502">
        <v>0.35916768728311899</v>
      </c>
      <c r="U66" s="502">
        <v>0.22691036717945173</v>
      </c>
      <c r="V66" s="502">
        <v>0.44410757052530514</v>
      </c>
      <c r="W66" s="502">
        <v>0.4068410859117485</v>
      </c>
      <c r="X66" s="502">
        <v>0.30090205834056183</v>
      </c>
      <c r="Y66" s="57">
        <v>0.38344714270640196</v>
      </c>
      <c r="Z66" s="502">
        <v>0.30474676012051288</v>
      </c>
      <c r="AA66" s="502">
        <v>6.7454342445750118E-2</v>
      </c>
      <c r="AB66" s="502">
        <v>1.7225072188711628E-3</v>
      </c>
      <c r="AC66" s="57">
        <v>0.12401277621977776</v>
      </c>
      <c r="AD66" s="57">
        <v>0.25372995946308985</v>
      </c>
      <c r="AE66" s="502">
        <v>1.9131953347432638E-3</v>
      </c>
      <c r="AF66" s="502">
        <v>2.7087815135473934E-3</v>
      </c>
      <c r="AG66" s="502">
        <v>5.1557772892120941E-2</v>
      </c>
      <c r="AH66" s="57">
        <v>1.8369722489789547E-2</v>
      </c>
      <c r="AI66" s="57">
        <v>0.17470389449395252</v>
      </c>
      <c r="AJ66" s="502">
        <v>0.26885130085159548</v>
      </c>
      <c r="AK66" s="502">
        <v>0.38143747925161758</v>
      </c>
      <c r="AL66" s="502">
        <v>0.41982324954371242</v>
      </c>
      <c r="AM66" s="502">
        <v>0.35643516782394641</v>
      </c>
      <c r="AN66" s="502">
        <v>0.22038497959329525</v>
      </c>
      <c r="AO66" s="502">
        <v>0.45122996107840879</v>
      </c>
      <c r="AP66" s="502">
        <v>0.40633414000359713</v>
      </c>
      <c r="AQ66" s="502">
        <v>0.33052817223698228</v>
      </c>
      <c r="AR66" s="57">
        <v>0.39568731169864263</v>
      </c>
      <c r="AS66" s="502">
        <v>0.32520153334460794</v>
      </c>
      <c r="AT66" s="502">
        <v>7.8194755859605863E-2</v>
      </c>
      <c r="AU66" s="502">
        <v>4.1496764818259833E-3</v>
      </c>
      <c r="AV66" s="57">
        <v>0.13521509589495384</v>
      </c>
      <c r="AW66" s="57">
        <v>0.26473166728905323</v>
      </c>
      <c r="AX66" s="502">
        <v>3.5990803326853477E-3</v>
      </c>
      <c r="AY66" s="502">
        <v>3.8832182536868223E-3</v>
      </c>
      <c r="AZ66" s="502">
        <v>7.4843505477308295E-2</v>
      </c>
      <c r="BA66" s="57">
        <v>2.6936266381538319E-2</v>
      </c>
      <c r="BB66" s="57">
        <v>0.18458464660441334</v>
      </c>
      <c r="BC66" s="502">
        <v>0.22058155383916403</v>
      </c>
      <c r="BD66" s="502">
        <v>0.34055164319248826</v>
      </c>
      <c r="BE66" s="502">
        <v>0.31463053684425391</v>
      </c>
      <c r="BF66" s="502">
        <v>0.21737709373272482</v>
      </c>
      <c r="BG66" s="502">
        <v>0.26255579057160894</v>
      </c>
      <c r="BH66" s="502">
        <v>0.47478251823963302</v>
      </c>
      <c r="BI66" s="502">
        <v>0.38994017900499939</v>
      </c>
      <c r="BJ66" s="502">
        <v>0.26017511690200673</v>
      </c>
      <c r="BK66" s="502">
        <v>0.37446679668367572</v>
      </c>
      <c r="BL66" s="502">
        <v>0.27228531871192013</v>
      </c>
      <c r="BM66" s="502">
        <v>0.14677861154467295</v>
      </c>
      <c r="BN66" s="502">
        <v>4.8717090426777425E-3</v>
      </c>
      <c r="BO66" s="502">
        <v>0.14137195374200878</v>
      </c>
      <c r="BP66" s="502">
        <v>0.25727546680692603</v>
      </c>
      <c r="BQ66" s="647">
        <v>-7.4562004821271954E-3</v>
      </c>
      <c r="BR66" s="502">
        <v>3.5550790102051679E-3</v>
      </c>
      <c r="BS66" s="647">
        <v>-4.4001322480179822E-5</v>
      </c>
      <c r="BT66" s="502">
        <v>4.2392993620595865E-3</v>
      </c>
      <c r="BU66" s="647">
        <v>3.5608110837276417E-4</v>
      </c>
      <c r="BV66" s="502">
        <v>0.16204325763326088</v>
      </c>
      <c r="BW66" s="647">
        <f t="shared" si="0"/>
        <v>8.719975215595259E-2</v>
      </c>
      <c r="BX66" s="502">
        <v>5.5466508503523713E-2</v>
      </c>
      <c r="BY66" s="647">
        <f t="shared" si="1"/>
        <v>2.8530242121985395E-2</v>
      </c>
      <c r="BZ66" s="502">
        <v>0.18926658708563296</v>
      </c>
      <c r="CA66" s="647">
        <f t="shared" si="2"/>
        <v>4.6819404812196153E-3</v>
      </c>
      <c r="CB66" s="502">
        <v>0.27711330403920442</v>
      </c>
      <c r="CC66" s="647">
        <f t="shared" si="3"/>
        <v>5.6531750200040393E-2</v>
      </c>
      <c r="CD66" s="502">
        <v>0.34614671387509877</v>
      </c>
      <c r="CE66" s="647">
        <f t="shared" si="4"/>
        <v>5.5950706826105034E-3</v>
      </c>
      <c r="CF66" s="502">
        <v>0.47035311576716721</v>
      </c>
      <c r="CG66" s="647">
        <f t="shared" si="5"/>
        <v>0.1557225789229133</v>
      </c>
      <c r="CH66" s="502">
        <v>0.36473761337228783</v>
      </c>
      <c r="CI66" s="647">
        <f t="shared" si="6"/>
        <v>0.14736051963956301</v>
      </c>
      <c r="CJ66" s="502">
        <v>0.2334949005606255</v>
      </c>
      <c r="CK66" s="647">
        <f t="shared" si="7"/>
        <v>-2.9060890010983442E-2</v>
      </c>
      <c r="CL66" s="502">
        <v>0.40313265592751385</v>
      </c>
      <c r="CM66" s="647">
        <f t="shared" si="8"/>
        <v>-7.1649862312119172E-2</v>
      </c>
      <c r="CN66" s="502">
        <v>0.35342340831499702</v>
      </c>
      <c r="CO66" s="647">
        <f t="shared" si="9"/>
        <v>-3.6516770690002365E-2</v>
      </c>
      <c r="CP66" s="502">
        <v>0.27952761354136391</v>
      </c>
      <c r="CQ66" s="647">
        <f t="shared" si="10"/>
        <v>1.9352496639357175E-2</v>
      </c>
      <c r="CR66" s="502">
        <v>0.34509248651505703</v>
      </c>
      <c r="CS66" s="647">
        <f t="shared" si="11"/>
        <v>-2.9374310168618689E-2</v>
      </c>
      <c r="CT66" s="502">
        <v>0.23356701821547723</v>
      </c>
      <c r="CU66" s="647">
        <f t="shared" si="12"/>
        <v>-3.8718300496442898E-2</v>
      </c>
      <c r="CV66" s="502">
        <v>0.1362849198502474</v>
      </c>
      <c r="CW66" s="647">
        <f t="shared" si="13"/>
        <v>-1.0493691694425544E-2</v>
      </c>
      <c r="CX66" s="502">
        <v>4.3020333884936516E-3</v>
      </c>
      <c r="CY66" s="647">
        <f t="shared" si="14"/>
        <v>-5.6967565418409097E-4</v>
      </c>
      <c r="CZ66" s="502">
        <v>0.12484509959864613</v>
      </c>
      <c r="DA66" s="647">
        <f t="shared" si="15"/>
        <v>-1.6526854143362649E-2</v>
      </c>
      <c r="DB66" s="502">
        <v>0.23436037486094988</v>
      </c>
      <c r="DC66" s="647">
        <f t="shared" si="16"/>
        <v>-2.2915091945976157E-2</v>
      </c>
    </row>
    <row r="67" spans="1:107" x14ac:dyDescent="0.25">
      <c r="A67" s="59" t="s">
        <v>68</v>
      </c>
      <c r="B67" s="502">
        <v>9.9057949943999288E-2</v>
      </c>
      <c r="C67" s="502">
        <v>5.3335488942990464E-2</v>
      </c>
      <c r="D67" s="502">
        <v>5.9400971473495053E-2</v>
      </c>
      <c r="E67" s="502">
        <v>4.311219314262528E-2</v>
      </c>
      <c r="F67" s="57">
        <v>5.1701170510132781E-2</v>
      </c>
      <c r="G67" s="502">
        <v>2.456761006289308E-2</v>
      </c>
      <c r="H67" s="502">
        <v>7.6872844390342872E-3</v>
      </c>
      <c r="I67" s="502">
        <v>0</v>
      </c>
      <c r="J67" s="57">
        <v>1.0717957357108301E-2</v>
      </c>
      <c r="K67" s="57">
        <v>3.1096350637617703E-2</v>
      </c>
      <c r="L67" s="502">
        <v>0</v>
      </c>
      <c r="M67" s="502">
        <v>0</v>
      </c>
      <c r="N67" s="502">
        <v>0</v>
      </c>
      <c r="O67" s="502">
        <v>0</v>
      </c>
      <c r="P67" s="502">
        <v>2.086385047123342E-2</v>
      </c>
      <c r="Q67" s="502">
        <v>1.5283041936667076E-2</v>
      </c>
      <c r="R67" s="502">
        <v>0</v>
      </c>
      <c r="S67" s="502">
        <v>0</v>
      </c>
      <c r="T67" s="502">
        <v>5.149720652572601E-3</v>
      </c>
      <c r="U67" s="502">
        <v>1.697356126283844E-2</v>
      </c>
      <c r="V67" s="502">
        <v>3.730376902820888E-2</v>
      </c>
      <c r="W67" s="502">
        <v>3.4167260421629264E-2</v>
      </c>
      <c r="X67" s="502">
        <v>3.1141252118262481E-2</v>
      </c>
      <c r="Y67" s="57">
        <v>3.420490338206441E-2</v>
      </c>
      <c r="Z67" s="502">
        <v>1.7490592438630097E-2</v>
      </c>
      <c r="AA67" s="502">
        <v>2.2185060875807047E-3</v>
      </c>
      <c r="AB67" s="502">
        <v>0</v>
      </c>
      <c r="AC67" s="57">
        <v>6.5218841964165353E-3</v>
      </c>
      <c r="AD67" s="57">
        <v>2.0363393789240472E-2</v>
      </c>
      <c r="AE67" s="502">
        <v>0</v>
      </c>
      <c r="AF67" s="502">
        <v>0</v>
      </c>
      <c r="AG67" s="502">
        <v>0</v>
      </c>
      <c r="AH67" s="57">
        <v>0</v>
      </c>
      <c r="AI67" s="57">
        <v>1.3669784016285137E-2</v>
      </c>
      <c r="AJ67" s="502">
        <v>1.6629582697251798E-2</v>
      </c>
      <c r="AK67" s="502">
        <v>3.1123904350893881E-2</v>
      </c>
      <c r="AL67" s="502">
        <v>0</v>
      </c>
      <c r="AM67" s="502">
        <v>1.5752545588495891E-2</v>
      </c>
      <c r="AN67" s="502">
        <v>1.4184523418949392E-2</v>
      </c>
      <c r="AO67" s="502">
        <v>3.8943767643053954E-2</v>
      </c>
      <c r="AP67" s="502">
        <v>3.4850005576000896E-2</v>
      </c>
      <c r="AQ67" s="502">
        <v>2.3586857090999998E-2</v>
      </c>
      <c r="AR67" s="57">
        <v>3.2380550254263313E-2</v>
      </c>
      <c r="AS67" s="502">
        <v>1.3063272530375179E-2</v>
      </c>
      <c r="AT67" s="502">
        <v>1.4423617645575538E-3</v>
      </c>
      <c r="AU67" s="502">
        <v>0</v>
      </c>
      <c r="AV67" s="57">
        <v>4.7978970828647001E-3</v>
      </c>
      <c r="AW67" s="57">
        <v>1.7928725071191393E-2</v>
      </c>
      <c r="AX67" s="502">
        <v>0</v>
      </c>
      <c r="AY67" s="502">
        <v>0</v>
      </c>
      <c r="AZ67" s="502">
        <v>6.0500841750841753E-3</v>
      </c>
      <c r="BA67" s="57">
        <v>1.9726874842184998E-3</v>
      </c>
      <c r="BB67" s="57">
        <v>1.2663757566760161E-2</v>
      </c>
      <c r="BC67" s="502">
        <v>1.8073884001303359E-2</v>
      </c>
      <c r="BD67" s="502">
        <v>2.8759820426487094E-2</v>
      </c>
      <c r="BE67" s="502">
        <v>1.5468315400380621E-2</v>
      </c>
      <c r="BF67" s="502">
        <v>1.3358353728398418E-2</v>
      </c>
      <c r="BG67" s="502">
        <v>9.0331967356579532E-3</v>
      </c>
      <c r="BH67" s="502">
        <v>4.2506444689697859E-2</v>
      </c>
      <c r="BI67" s="502">
        <v>3.644621590588009E-2</v>
      </c>
      <c r="BJ67" s="502">
        <v>2.4095469644459466E-2</v>
      </c>
      <c r="BK67" s="502">
        <v>3.4279482108039105E-2</v>
      </c>
      <c r="BL67" s="502">
        <v>1.3238367770623797E-2</v>
      </c>
      <c r="BM67" s="502">
        <v>2.9695121040707088E-3</v>
      </c>
      <c r="BN67" s="502">
        <v>0</v>
      </c>
      <c r="BO67" s="502">
        <v>5.3758891026912739E-3</v>
      </c>
      <c r="BP67" s="502">
        <v>1.9124911594779515E-2</v>
      </c>
      <c r="BQ67" s="647">
        <v>1.1961865235881226E-3</v>
      </c>
      <c r="BR67" s="502">
        <v>0</v>
      </c>
      <c r="BS67" s="647">
        <v>0</v>
      </c>
      <c r="BT67" s="502">
        <v>0</v>
      </c>
      <c r="BU67" s="647">
        <v>0</v>
      </c>
      <c r="BV67" s="502">
        <v>4.0328802480046003E-3</v>
      </c>
      <c r="BW67" s="647">
        <f t="shared" si="0"/>
        <v>-2.017203927079575E-3</v>
      </c>
      <c r="BX67" s="502">
        <v>1.3150696460884567E-3</v>
      </c>
      <c r="BY67" s="647">
        <f t="shared" si="1"/>
        <v>-6.5761783813004311E-4</v>
      </c>
      <c r="BZ67" s="502">
        <v>1.3248383753758768E-2</v>
      </c>
      <c r="CA67" s="647">
        <f t="shared" si="2"/>
        <v>5.8462618699860712E-4</v>
      </c>
      <c r="CB67" s="502">
        <v>1.9004877466052537E-2</v>
      </c>
      <c r="CC67" s="647">
        <f t="shared" si="3"/>
        <v>9.3099346474917813E-4</v>
      </c>
      <c r="CD67" s="502">
        <v>3.1474000196383731E-2</v>
      </c>
      <c r="CE67" s="647">
        <f t="shared" si="4"/>
        <v>2.7141797698966366E-3</v>
      </c>
      <c r="CF67" s="502">
        <v>3.7246166105344036E-2</v>
      </c>
      <c r="CG67" s="647">
        <f t="shared" si="5"/>
        <v>2.1777850704963415E-2</v>
      </c>
      <c r="CH67" s="502">
        <v>2.9217416919617448E-2</v>
      </c>
      <c r="CI67" s="647">
        <f t="shared" si="6"/>
        <v>1.585906319121903E-2</v>
      </c>
      <c r="CJ67" s="502">
        <v>1.720845249406739E-2</v>
      </c>
      <c r="CK67" s="647">
        <f t="shared" si="7"/>
        <v>8.175255758409437E-3</v>
      </c>
      <c r="CL67" s="502">
        <v>4.0130835006441296E-2</v>
      </c>
      <c r="CM67" s="647">
        <f t="shared" si="8"/>
        <v>-2.3756096832565632E-3</v>
      </c>
      <c r="CN67" s="502">
        <v>3.2876741152211418E-2</v>
      </c>
      <c r="CO67" s="647">
        <f t="shared" si="9"/>
        <v>-3.5694747536686722E-3</v>
      </c>
      <c r="CP67" s="502">
        <v>2.4943901674193955E-2</v>
      </c>
      <c r="CQ67" s="647">
        <f t="shared" si="10"/>
        <v>8.4843202973448884E-4</v>
      </c>
      <c r="CR67" s="502">
        <v>3.2642950992906795E-2</v>
      </c>
      <c r="CS67" s="647">
        <f t="shared" si="11"/>
        <v>-1.63653111513231E-3</v>
      </c>
      <c r="CT67" s="502">
        <v>1.5956178372539941E-2</v>
      </c>
      <c r="CU67" s="647">
        <f t="shared" si="12"/>
        <v>2.7178106019161447E-3</v>
      </c>
      <c r="CV67" s="502">
        <v>3.7331009308317485E-3</v>
      </c>
      <c r="CW67" s="647">
        <f t="shared" si="13"/>
        <v>7.6358882676103978E-4</v>
      </c>
      <c r="CX67" s="502">
        <v>0</v>
      </c>
      <c r="CY67" s="647">
        <f t="shared" si="14"/>
        <v>0</v>
      </c>
      <c r="CZ67" s="502">
        <v>6.5319942860657407E-3</v>
      </c>
      <c r="DA67" s="647">
        <f t="shared" si="15"/>
        <v>1.1561051833744668E-3</v>
      </c>
      <c r="DB67" s="502">
        <v>1.9515342924826491E-2</v>
      </c>
      <c r="DC67" s="647">
        <f t="shared" si="16"/>
        <v>3.9043133004697597E-4</v>
      </c>
    </row>
    <row r="68" spans="1:107" x14ac:dyDescent="0.25">
      <c r="A68" s="59" t="s">
        <v>69</v>
      </c>
      <c r="B68" s="502">
        <v>6.8430081485405803E-2</v>
      </c>
      <c r="C68" s="502">
        <v>0.12508703511624789</v>
      </c>
      <c r="D68" s="502">
        <v>0.11622472673912226</v>
      </c>
      <c r="E68" s="502">
        <v>7.8640632327877089E-2</v>
      </c>
      <c r="F68" s="57">
        <v>0.10633166710514776</v>
      </c>
      <c r="G68" s="502">
        <v>5.3904578886563033E-2</v>
      </c>
      <c r="H68" s="502">
        <v>2.68208373599182E-2</v>
      </c>
      <c r="I68" s="502">
        <v>5.7193187147546983E-4</v>
      </c>
      <c r="J68" s="57">
        <v>2.7096058031852957E-2</v>
      </c>
      <c r="K68" s="57">
        <v>6.6494979670507826E-2</v>
      </c>
      <c r="L68" s="502">
        <v>0</v>
      </c>
      <c r="M68" s="502">
        <v>0</v>
      </c>
      <c r="N68" s="502">
        <v>0</v>
      </c>
      <c r="O68" s="502">
        <v>3.1860335231649806E-4</v>
      </c>
      <c r="P68" s="502">
        <v>4.4193783255586205E-2</v>
      </c>
      <c r="Q68" s="502">
        <v>5.788504021788022E-2</v>
      </c>
      <c r="R68" s="502">
        <v>0</v>
      </c>
      <c r="S68" s="502">
        <v>0</v>
      </c>
      <c r="T68" s="502">
        <v>1.9518137466413257E-2</v>
      </c>
      <c r="U68" s="502">
        <v>3.7972963782575718E-2</v>
      </c>
      <c r="V68" s="502">
        <v>0.1272087178652698</v>
      </c>
      <c r="W68" s="502">
        <v>0.10780422732595815</v>
      </c>
      <c r="X68" s="502">
        <v>9.2593002579597239E-2</v>
      </c>
      <c r="Y68" s="57">
        <v>0.10923270248619411</v>
      </c>
      <c r="Z68" s="502">
        <v>6.3579759712356382E-2</v>
      </c>
      <c r="AA68" s="502">
        <v>2.8527408266740165E-2</v>
      </c>
      <c r="AB68" s="502">
        <v>6.1959286076509231E-4</v>
      </c>
      <c r="AC68" s="57">
        <v>3.0882749818270216E-2</v>
      </c>
      <c r="AD68" s="57">
        <v>7.0057726152232172E-2</v>
      </c>
      <c r="AE68" s="502">
        <v>0</v>
      </c>
      <c r="AF68" s="502">
        <v>0</v>
      </c>
      <c r="AG68" s="502">
        <v>0</v>
      </c>
      <c r="AH68" s="57">
        <v>3.6522823314330273E-4</v>
      </c>
      <c r="AI68" s="57">
        <v>4.6657325391078232E-2</v>
      </c>
      <c r="AJ68" s="502">
        <v>5.0782015362459049E-2</v>
      </c>
      <c r="AK68" s="502">
        <v>8.1261986738806344E-2</v>
      </c>
      <c r="AL68" s="502">
        <v>0</v>
      </c>
      <c r="AM68" s="502">
        <v>4.3609805200004577E-2</v>
      </c>
      <c r="AN68" s="502">
        <v>4.5891282064360266E-2</v>
      </c>
      <c r="AO68" s="502">
        <v>0.11024004341058706</v>
      </c>
      <c r="AP68" s="502">
        <v>0.10099812390649045</v>
      </c>
      <c r="AQ68" s="502">
        <v>7.4635746143264473E-2</v>
      </c>
      <c r="AR68" s="57">
        <v>9.510107717279033E-2</v>
      </c>
      <c r="AS68" s="502">
        <v>4.6259406817175747E-2</v>
      </c>
      <c r="AT68" s="502">
        <v>1.7540352330225099E-2</v>
      </c>
      <c r="AU68" s="502">
        <v>0</v>
      </c>
      <c r="AV68" s="57">
        <v>6.3676916266557707E-2</v>
      </c>
      <c r="AW68" s="57">
        <v>7.6714410340422728E-2</v>
      </c>
      <c r="AX68" s="502">
        <v>0</v>
      </c>
      <c r="AY68" s="502">
        <v>0</v>
      </c>
      <c r="AZ68" s="502">
        <v>1.4800039401103231E-2</v>
      </c>
      <c r="BA68" s="57">
        <v>4.8260998047075752E-3</v>
      </c>
      <c r="BB68" s="57">
        <v>7.0116289711652305E-2</v>
      </c>
      <c r="BC68" s="502">
        <v>4.5065011820330972E-2</v>
      </c>
      <c r="BD68" s="502">
        <v>7.3901694247438934E-2</v>
      </c>
      <c r="BE68" s="502">
        <v>0</v>
      </c>
      <c r="BF68" s="502">
        <v>8.3172364091749537E-2</v>
      </c>
      <c r="BG68" s="502">
        <v>5.9995324930021632E-2</v>
      </c>
      <c r="BH68" s="502">
        <v>0.10519451465345311</v>
      </c>
      <c r="BI68" s="502">
        <v>9.2724340732308869E-2</v>
      </c>
      <c r="BJ68" s="502">
        <v>5.8356776002322856E-2</v>
      </c>
      <c r="BK68" s="502">
        <v>8.5181906120374476E-2</v>
      </c>
      <c r="BL68" s="502">
        <v>3.9520928631154403E-2</v>
      </c>
      <c r="BM68" s="502">
        <v>2.3038074702385204E-2</v>
      </c>
      <c r="BN68" s="502">
        <v>0</v>
      </c>
      <c r="BO68" s="502">
        <v>6.2631038726656249E-2</v>
      </c>
      <c r="BP68" s="502">
        <v>6.9954219317386684E-2</v>
      </c>
      <c r="BQ68" s="647">
        <v>-6.760191023036044E-3</v>
      </c>
      <c r="BR68" s="502">
        <v>0</v>
      </c>
      <c r="BS68" s="647">
        <v>0</v>
      </c>
      <c r="BT68" s="502">
        <v>0</v>
      </c>
      <c r="BU68" s="647">
        <v>0</v>
      </c>
      <c r="BV68" s="502">
        <v>2.107618907087699E-2</v>
      </c>
      <c r="BW68" s="647">
        <f t="shared" si="0"/>
        <v>6.276149669773759E-3</v>
      </c>
      <c r="BX68" s="502">
        <v>6.881809538493165E-3</v>
      </c>
      <c r="BY68" s="647">
        <f t="shared" si="1"/>
        <v>2.0557097337855898E-3</v>
      </c>
      <c r="BZ68" s="502">
        <v>6.5399289654802281E-2</v>
      </c>
      <c r="CA68" s="647">
        <f t="shared" si="2"/>
        <v>-4.7170000568500237E-3</v>
      </c>
      <c r="CB68" s="502">
        <v>4.6671141003489035E-2</v>
      </c>
      <c r="CC68" s="647">
        <f t="shared" si="3"/>
        <v>1.6061291831580629E-3</v>
      </c>
      <c r="CD68" s="502">
        <v>7.368058629678817E-2</v>
      </c>
      <c r="CE68" s="647">
        <f t="shared" si="4"/>
        <v>-2.2110795065076461E-4</v>
      </c>
      <c r="CF68" s="502">
        <v>8.6892573076868165E-2</v>
      </c>
      <c r="CG68" s="647">
        <f t="shared" si="5"/>
        <v>8.6892573076868165E-2</v>
      </c>
      <c r="CH68" s="502">
        <v>0</v>
      </c>
      <c r="CI68" s="647">
        <f t="shared" si="6"/>
        <v>-8.3172364091749537E-2</v>
      </c>
      <c r="CJ68" s="502">
        <v>9.4644850798601535E-2</v>
      </c>
      <c r="CK68" s="647">
        <f t="shared" si="7"/>
        <v>3.4649525868579903E-2</v>
      </c>
      <c r="CL68" s="502">
        <v>8.7630362659279259E-2</v>
      </c>
      <c r="CM68" s="647">
        <f t="shared" si="8"/>
        <v>-1.7564151994173854E-2</v>
      </c>
      <c r="CN68" s="502">
        <v>7.5755180336853647E-2</v>
      </c>
      <c r="CO68" s="647">
        <f t="shared" si="9"/>
        <v>-1.6969160395455221E-2</v>
      </c>
      <c r="CP68" s="502">
        <v>7.683100709499649E-2</v>
      </c>
      <c r="CQ68" s="647">
        <f t="shared" si="10"/>
        <v>1.8474231092673633E-2</v>
      </c>
      <c r="CR68" s="502">
        <v>8.0491104762350482E-2</v>
      </c>
      <c r="CS68" s="647">
        <f t="shared" si="11"/>
        <v>-4.6908013580239938E-3</v>
      </c>
      <c r="CT68" s="502">
        <v>4.4464118833308745E-2</v>
      </c>
      <c r="CU68" s="647">
        <f t="shared" si="12"/>
        <v>4.943190202154342E-3</v>
      </c>
      <c r="CV68" s="502">
        <v>2.8735527217779985E-2</v>
      </c>
      <c r="CW68" s="647">
        <f t="shared" si="13"/>
        <v>5.6974525153947811E-3</v>
      </c>
      <c r="CX68" s="502">
        <v>0</v>
      </c>
      <c r="CY68" s="647">
        <f t="shared" si="14"/>
        <v>0</v>
      </c>
      <c r="CZ68" s="502">
        <v>2.8537498812665835E-2</v>
      </c>
      <c r="DA68" s="647">
        <f t="shared" si="15"/>
        <v>-3.4093539913990417E-2</v>
      </c>
      <c r="DB68" s="502">
        <v>5.4175312832329119E-2</v>
      </c>
      <c r="DC68" s="647">
        <f t="shared" si="16"/>
        <v>-1.5778906485057566E-2</v>
      </c>
    </row>
    <row r="69" spans="1:107" x14ac:dyDescent="0.25">
      <c r="A69" s="59" t="s">
        <v>53</v>
      </c>
      <c r="B69" s="502">
        <v>0.16169492302502955</v>
      </c>
      <c r="C69" s="502">
        <v>0.23361648145720387</v>
      </c>
      <c r="D69" s="502">
        <v>0.23675050943159956</v>
      </c>
      <c r="E69" s="502">
        <v>0.55527493515740878</v>
      </c>
      <c r="F69" s="57">
        <v>0.34538497976819754</v>
      </c>
      <c r="G69" s="502">
        <v>0.18142215847212262</v>
      </c>
      <c r="H69" s="502">
        <v>0.10515231903840172</v>
      </c>
      <c r="I69" s="502">
        <v>2.3076207931574895E-2</v>
      </c>
      <c r="J69" s="57">
        <v>0.10323816354177338</v>
      </c>
      <c r="K69" s="57">
        <v>0.22364265779800646</v>
      </c>
      <c r="L69" s="502">
        <v>0</v>
      </c>
      <c r="M69" s="502">
        <v>0</v>
      </c>
      <c r="N69" s="502">
        <v>7.0307727043323512E-2</v>
      </c>
      <c r="O69" s="502">
        <v>2.2926432731518533E-2</v>
      </c>
      <c r="P69" s="502">
        <v>0.15600202517486764</v>
      </c>
      <c r="Q69" s="502">
        <v>0.15485238495297365</v>
      </c>
      <c r="R69" s="502">
        <v>0.21816861748829769</v>
      </c>
      <c r="S69" s="502">
        <v>0.25691418412652445</v>
      </c>
      <c r="T69" s="502">
        <v>0.20988937137079752</v>
      </c>
      <c r="U69" s="502">
        <v>0.16982038662011234</v>
      </c>
      <c r="V69" s="502">
        <v>0.24571777072797901</v>
      </c>
      <c r="W69" s="502">
        <v>0.24517621909590487</v>
      </c>
      <c r="X69" s="502">
        <v>0.20717197370933593</v>
      </c>
      <c r="Y69" s="57">
        <v>0.23241420254217587</v>
      </c>
      <c r="Z69" s="502">
        <v>0.16866045347058006</v>
      </c>
      <c r="AA69" s="502">
        <v>8.7279845106365508E-2</v>
      </c>
      <c r="AB69" s="502">
        <v>1.5922906922457118E-2</v>
      </c>
      <c r="AC69" s="57">
        <v>8.9180911374096603E-2</v>
      </c>
      <c r="AD69" s="57">
        <v>0.15948031042631838</v>
      </c>
      <c r="AE69" s="502">
        <v>0</v>
      </c>
      <c r="AF69" s="502">
        <v>0</v>
      </c>
      <c r="AG69" s="502">
        <v>7.5873868106178549E-2</v>
      </c>
      <c r="AH69" s="57">
        <v>2.4830042673151403E-2</v>
      </c>
      <c r="AI69" s="57">
        <v>0.11312708563066058</v>
      </c>
      <c r="AJ69" s="502">
        <v>0.1410804367486696</v>
      </c>
      <c r="AK69" s="502">
        <v>0.2076188796887051</v>
      </c>
      <c r="AL69" s="502">
        <v>0.21823441394192875</v>
      </c>
      <c r="AM69" s="502">
        <v>0.18888607286034717</v>
      </c>
      <c r="AN69" s="502">
        <v>0.13271228821018763</v>
      </c>
      <c r="AO69" s="502">
        <v>0.24433574630662552</v>
      </c>
      <c r="AP69" s="502">
        <v>0.2472527966827931</v>
      </c>
      <c r="AQ69" s="502">
        <v>0.20169053231558257</v>
      </c>
      <c r="AR69" s="57">
        <v>0.23055436604896282</v>
      </c>
      <c r="AS69" s="502">
        <v>0.14567957211348731</v>
      </c>
      <c r="AT69" s="502">
        <v>8.6015933494012486E-2</v>
      </c>
      <c r="AU69" s="502">
        <v>2.0967096764057922E-2</v>
      </c>
      <c r="AV69" s="57">
        <v>8.4398204922726469E-2</v>
      </c>
      <c r="AW69" s="57">
        <v>0.15716203533738674</v>
      </c>
      <c r="AX69" s="502">
        <v>3.6546719747707171E-4</v>
      </c>
      <c r="AY69" s="502">
        <v>9.576776143728256E-4</v>
      </c>
      <c r="AZ69" s="502">
        <v>8.675495099979609E-2</v>
      </c>
      <c r="BA69" s="57">
        <v>2.880580061480607E-2</v>
      </c>
      <c r="BB69" s="57">
        <v>0.11394170042904093</v>
      </c>
      <c r="BC69" s="502">
        <v>0.13416192761350221</v>
      </c>
      <c r="BD69" s="502">
        <v>0.18679453500785684</v>
      </c>
      <c r="BE69" s="502">
        <v>0.16887742569393271</v>
      </c>
      <c r="BF69" s="502">
        <v>0.12780597311263595</v>
      </c>
      <c r="BG69" s="502">
        <v>0.15587029258118903</v>
      </c>
      <c r="BH69" s="502">
        <v>0.21562091902472508</v>
      </c>
      <c r="BI69" s="502">
        <v>0.22585880443602924</v>
      </c>
      <c r="BJ69" s="502">
        <v>0.14842025356217334</v>
      </c>
      <c r="BK69" s="502">
        <v>0.19565914304891857</v>
      </c>
      <c r="BL69" s="502">
        <v>0.12884320620322784</v>
      </c>
      <c r="BM69" s="502">
        <v>8.1612234273066506E-2</v>
      </c>
      <c r="BN69" s="502">
        <v>2.8957412917380458E-2</v>
      </c>
      <c r="BO69" s="502">
        <v>7.982415204487156E-2</v>
      </c>
      <c r="BP69" s="502">
        <v>0.13742166138390047</v>
      </c>
      <c r="BQ69" s="647">
        <v>-1.9740373953486268E-2</v>
      </c>
      <c r="BR69" s="502">
        <v>3.0537494808625883E-4</v>
      </c>
      <c r="BS69" s="647">
        <v>-6.0092249390812885E-5</v>
      </c>
      <c r="BT69" s="502">
        <v>2.2831647863277697E-3</v>
      </c>
      <c r="BU69" s="647">
        <v>1.325487171954944E-3</v>
      </c>
      <c r="BV69" s="502">
        <v>5.8485859405523997E-2</v>
      </c>
      <c r="BW69" s="647">
        <f t="shared" ref="BW69:BW71" si="17">BV69-AZ69</f>
        <v>-2.8269091594272093E-2</v>
      </c>
      <c r="BX69" s="502">
        <v>1.994370680496917E-2</v>
      </c>
      <c r="BY69" s="647">
        <f t="shared" ref="BY69:BY71" si="18">BX69-BA69</f>
        <v>-8.8620938098369004E-3</v>
      </c>
      <c r="BZ69" s="502">
        <v>9.7832021012978554E-2</v>
      </c>
      <c r="CA69" s="647">
        <f t="shared" ref="CA69:CA71" si="19">BZ69-BB69</f>
        <v>-1.6109679416062381E-2</v>
      </c>
      <c r="CB69" s="502">
        <v>0.10695972613656525</v>
      </c>
      <c r="CC69" s="647">
        <f t="shared" ref="CC69:CC71" si="20">CB69-BC69</f>
        <v>-2.7202201476936957E-2</v>
      </c>
      <c r="CD69" s="502">
        <v>0.18818561596489647</v>
      </c>
      <c r="CE69" s="647">
        <f t="shared" ref="CE69:CE71" si="21">CD69-BD69</f>
        <v>1.391080957039631E-3</v>
      </c>
      <c r="CF69" s="502">
        <v>0.21954738075917413</v>
      </c>
      <c r="CG69" s="647">
        <f t="shared" ref="CG69:CG71" si="22">CF69-BE69</f>
        <v>5.0669955065241412E-2</v>
      </c>
      <c r="CH69" s="502">
        <v>0.17138357383385669</v>
      </c>
      <c r="CI69" s="647">
        <f t="shared" ref="CI69:CI71" si="23">CH69-BF69</f>
        <v>4.3577600721220744E-2</v>
      </c>
      <c r="CJ69" s="502">
        <v>0.11637104254591224</v>
      </c>
      <c r="CK69" s="647">
        <f t="shared" ref="CK69:CK71" si="24">CJ69-BG69</f>
        <v>-3.9499250035276795E-2</v>
      </c>
      <c r="CL69" s="502">
        <v>0.21021112730170641</v>
      </c>
      <c r="CM69" s="647">
        <f t="shared" ref="CM69:CM71" si="25">CL69-BH69</f>
        <v>-5.4097917230186698E-3</v>
      </c>
      <c r="CN69" s="502">
        <v>0.2361953707639399</v>
      </c>
      <c r="CO69" s="647">
        <f t="shared" ref="CO69:CO71" si="26">CN69-BI69</f>
        <v>1.0336566327910662E-2</v>
      </c>
      <c r="CP69" s="502">
        <v>0.18865921511484174</v>
      </c>
      <c r="CQ69" s="647">
        <f t="shared" ref="CQ69:CQ71" si="27">CP69-BJ69</f>
        <v>4.0238961552668401E-2</v>
      </c>
      <c r="CR69" s="502">
        <v>0.21087167773670346</v>
      </c>
      <c r="CS69" s="647">
        <f t="shared" ref="CS69:CS71" si="28">CR69-BK69</f>
        <v>1.5212534687784884E-2</v>
      </c>
      <c r="CT69" s="502">
        <v>0.16275959486670874</v>
      </c>
      <c r="CU69" s="647">
        <f t="shared" ref="CU69:CU71" si="29">CT69-BL69</f>
        <v>3.3916388663480901E-2</v>
      </c>
      <c r="CV69" s="502">
        <v>0.10479290095718412</v>
      </c>
      <c r="CW69" s="647">
        <f t="shared" ref="CW69:CW71" si="30">CV69-BM69</f>
        <v>2.3180666684117612E-2</v>
      </c>
      <c r="CX69" s="502">
        <v>2.2826315631292639E-2</v>
      </c>
      <c r="CY69" s="647">
        <f t="shared" ref="CY69:CY71" si="31">CX69-BN69</f>
        <v>-6.1310972860878186E-3</v>
      </c>
      <c r="CZ69" s="502">
        <v>9.6880848841898334E-2</v>
      </c>
      <c r="DA69" s="647">
        <f t="shared" ref="DA69:DA71" si="32">CZ69-BO69</f>
        <v>1.7056696797026774E-2</v>
      </c>
      <c r="DB69" s="502">
        <v>0.15356137149677382</v>
      </c>
      <c r="DC69" s="647">
        <f t="shared" ref="DC69:DC71" si="33">DB69-BP69</f>
        <v>1.6139710112873351E-2</v>
      </c>
    </row>
    <row r="70" spans="1:107" x14ac:dyDescent="0.25">
      <c r="A70" s="59" t="s">
        <v>98</v>
      </c>
      <c r="B70" s="502">
        <v>0</v>
      </c>
      <c r="C70" s="502">
        <v>0.19881565613916566</v>
      </c>
      <c r="D70" s="502">
        <v>0.20469100598354523</v>
      </c>
      <c r="E70" s="502">
        <v>0.56161332545178178</v>
      </c>
      <c r="F70" s="57">
        <v>0.32560718440954045</v>
      </c>
      <c r="G70" s="502">
        <v>0.16079479348458403</v>
      </c>
      <c r="H70" s="502">
        <v>9.3751759274897248E-2</v>
      </c>
      <c r="I70" s="502">
        <v>2.4396451425247233E-2</v>
      </c>
      <c r="J70" s="57">
        <v>9.2989471261722564E-2</v>
      </c>
      <c r="K70" s="57">
        <v>0.2086557374678199</v>
      </c>
      <c r="L70" s="502">
        <v>0</v>
      </c>
      <c r="M70" s="502">
        <v>0</v>
      </c>
      <c r="N70" s="502">
        <v>5.7173502036067476E-2</v>
      </c>
      <c r="O70" s="502">
        <v>1.86435332726307E-2</v>
      </c>
      <c r="P70" s="502">
        <v>0.14462232066944108</v>
      </c>
      <c r="Q70" s="502">
        <v>0.13942253560772391</v>
      </c>
      <c r="R70" s="502">
        <v>0.18889979639325186</v>
      </c>
      <c r="S70" s="502">
        <v>0.2128194843213421</v>
      </c>
      <c r="T70" s="502">
        <v>0.18028800553911525</v>
      </c>
      <c r="U70" s="502">
        <v>0.15361202754070144</v>
      </c>
      <c r="V70" s="502">
        <v>0.20813981309463489</v>
      </c>
      <c r="W70" s="502">
        <v>0.21327932238069447</v>
      </c>
      <c r="X70" s="502">
        <v>0.17837288183302369</v>
      </c>
      <c r="Y70" s="57">
        <v>0.19963729551425882</v>
      </c>
      <c r="Z70" s="502">
        <v>0.11232911576497963</v>
      </c>
      <c r="AA70" s="502">
        <v>6.8312644260541566E-2</v>
      </c>
      <c r="AB70" s="502">
        <v>1.7579261198371145E-2</v>
      </c>
      <c r="AC70" s="57">
        <v>6.6098277812937506E-2</v>
      </c>
      <c r="AD70" s="57">
        <v>0.13286778666359816</v>
      </c>
      <c r="AE70" s="502">
        <v>0</v>
      </c>
      <c r="AF70" s="502">
        <v>0</v>
      </c>
      <c r="AG70" s="502">
        <v>6.6008580570098882E-2</v>
      </c>
      <c r="AH70" s="57">
        <v>2.1524537142423552E-2</v>
      </c>
      <c r="AI70" s="57">
        <v>9.5482462006853425E-2</v>
      </c>
      <c r="AJ70" s="502">
        <v>0.12694927658616223</v>
      </c>
      <c r="AK70" s="502">
        <v>0.17764688772542173</v>
      </c>
      <c r="AL70" s="502">
        <v>0.17856640207172211</v>
      </c>
      <c r="AM70" s="502">
        <v>0.16087383337127248</v>
      </c>
      <c r="AN70" s="502">
        <v>0.11191963732249974</v>
      </c>
      <c r="AO70" s="502">
        <v>0.20678517142374597</v>
      </c>
      <c r="AP70" s="502">
        <v>0.21522843430565941</v>
      </c>
      <c r="AQ70" s="502">
        <v>0.17768676462309294</v>
      </c>
      <c r="AR70" s="57">
        <v>0.19938917975567191</v>
      </c>
      <c r="AS70" s="502">
        <v>0.13039921465968585</v>
      </c>
      <c r="AT70" s="502">
        <v>7.876273715025614E-2</v>
      </c>
      <c r="AU70" s="502">
        <v>0</v>
      </c>
      <c r="AV70" s="57">
        <v>6.9820014191741941E-2</v>
      </c>
      <c r="AW70" s="57">
        <v>0.13424667110198338</v>
      </c>
      <c r="AX70" s="502">
        <v>0</v>
      </c>
      <c r="AY70" s="502">
        <v>0</v>
      </c>
      <c r="AZ70" s="502">
        <v>0</v>
      </c>
      <c r="BA70" s="57">
        <v>0</v>
      </c>
      <c r="BB70" s="57">
        <v>8.900603468666296E-2</v>
      </c>
      <c r="BC70" s="502">
        <v>0.11729085740021392</v>
      </c>
      <c r="BD70" s="502">
        <v>0.15592277486910994</v>
      </c>
      <c r="BE70" s="502">
        <v>9.0366302450868796E-2</v>
      </c>
      <c r="BF70" s="502">
        <v>8.9348896698462785E-2</v>
      </c>
      <c r="BG70" s="502">
        <v>0.13314327380525473</v>
      </c>
      <c r="BH70" s="502">
        <v>0.19881565613916566</v>
      </c>
      <c r="BI70" s="502">
        <v>0.25490448142607824</v>
      </c>
      <c r="BJ70" s="502">
        <v>0.16903113212858187</v>
      </c>
      <c r="BK70" s="502">
        <v>0.20600639906922624</v>
      </c>
      <c r="BL70" s="502">
        <v>0.11958260616637578</v>
      </c>
      <c r="BM70" s="502">
        <v>7.754883747114788E-2</v>
      </c>
      <c r="BN70" s="502">
        <v>3.3140634089586965E-2</v>
      </c>
      <c r="BO70" s="502">
        <v>7.6766056805323835E-2</v>
      </c>
      <c r="BP70" s="502">
        <v>0.14102921041720901</v>
      </c>
      <c r="BQ70" s="647">
        <v>6.7825393152256275E-3</v>
      </c>
      <c r="BR70" s="502">
        <v>0</v>
      </c>
      <c r="BS70" s="647">
        <v>0</v>
      </c>
      <c r="BT70" s="502">
        <v>0</v>
      </c>
      <c r="BU70" s="647">
        <v>0</v>
      </c>
      <c r="BV70" s="502">
        <v>6.84264107038976E-2</v>
      </c>
      <c r="BW70" s="647">
        <f t="shared" si="17"/>
        <v>6.84264107038976E-2</v>
      </c>
      <c r="BX70" s="502">
        <v>2.2312960012140524E-2</v>
      </c>
      <c r="BY70" s="647">
        <f t="shared" si="18"/>
        <v>2.2312960012140524E-2</v>
      </c>
      <c r="BZ70" s="502">
        <v>0.10102226888876102</v>
      </c>
      <c r="CA70" s="647">
        <f t="shared" si="19"/>
        <v>1.2016234202098061E-2</v>
      </c>
      <c r="CB70" s="502">
        <v>9.4701767719416755E-2</v>
      </c>
      <c r="CC70" s="647">
        <f t="shared" si="20"/>
        <v>-2.2589089680797161E-2</v>
      </c>
      <c r="CD70" s="502">
        <v>0.17106602675974403</v>
      </c>
      <c r="CE70" s="647">
        <f t="shared" si="21"/>
        <v>1.5143251890634091E-2</v>
      </c>
      <c r="CF70" s="502">
        <v>0.1970563812419073</v>
      </c>
      <c r="CG70" s="647">
        <f t="shared" si="22"/>
        <v>0.10669007879103851</v>
      </c>
      <c r="CH70" s="502">
        <v>0.15409221109340618</v>
      </c>
      <c r="CI70" s="647">
        <f t="shared" si="23"/>
        <v>6.4743314394943394E-2</v>
      </c>
      <c r="CJ70" s="502">
        <v>0.1143988022663702</v>
      </c>
      <c r="CK70" s="647">
        <f t="shared" si="24"/>
        <v>-1.8744471538884533E-2</v>
      </c>
      <c r="CL70" s="502">
        <v>0.18537479592411191</v>
      </c>
      <c r="CM70" s="647">
        <f t="shared" si="25"/>
        <v>-1.3440860215053752E-2</v>
      </c>
      <c r="CN70" s="502">
        <v>0.22052636499626027</v>
      </c>
      <c r="CO70" s="647">
        <f t="shared" si="26"/>
        <v>-3.4378116429817973E-2</v>
      </c>
      <c r="CP70" s="502">
        <v>0.17163485897652422</v>
      </c>
      <c r="CQ70" s="647">
        <f t="shared" si="27"/>
        <v>2.6037268479423559E-3</v>
      </c>
      <c r="CR70" s="502">
        <v>0.19157819468683346</v>
      </c>
      <c r="CS70" s="647">
        <f t="shared" si="28"/>
        <v>-1.4428204382392784E-2</v>
      </c>
      <c r="CT70" s="502">
        <v>0.18924520069808026</v>
      </c>
      <c r="CU70" s="647">
        <f t="shared" si="29"/>
        <v>6.966259453170448E-2</v>
      </c>
      <c r="CV70" s="502">
        <v>0.12346591228959071</v>
      </c>
      <c r="CW70" s="647">
        <f t="shared" si="30"/>
        <v>4.591707481844283E-2</v>
      </c>
      <c r="CX70" s="502">
        <v>2.7050610820244323E-2</v>
      </c>
      <c r="CY70" s="647">
        <f t="shared" si="31"/>
        <v>-6.0900232693426419E-3</v>
      </c>
      <c r="CZ70" s="502">
        <v>0.11336612776403351</v>
      </c>
      <c r="DA70" s="647">
        <f t="shared" si="32"/>
        <v>3.660007095870968E-2</v>
      </c>
      <c r="DB70" s="502">
        <v>0.1522561057919451</v>
      </c>
      <c r="DC70" s="647">
        <f t="shared" si="33"/>
        <v>1.122689537473609E-2</v>
      </c>
    </row>
    <row r="71" spans="1:107" x14ac:dyDescent="0.25">
      <c r="A71" s="58" t="s">
        <v>85</v>
      </c>
      <c r="B71" s="502">
        <v>0.17268896653003135</v>
      </c>
      <c r="C71" s="502">
        <v>0.32319365863355098</v>
      </c>
      <c r="D71" s="502">
        <v>0.3109472064126042</v>
      </c>
      <c r="E71" s="502">
        <v>0.22494655326277319</v>
      </c>
      <c r="F71" s="57">
        <v>0.28554298164821068</v>
      </c>
      <c r="G71" s="502">
        <v>0.15607057897089005</v>
      </c>
      <c r="H71" s="502">
        <v>8.4440512381892638E-2</v>
      </c>
      <c r="I71" s="502">
        <v>1.0894239156718789E-2</v>
      </c>
      <c r="J71" s="57">
        <v>8.380879590842788E-2</v>
      </c>
      <c r="K71" s="57">
        <v>0.18517113567684945</v>
      </c>
      <c r="L71" s="502">
        <v>6.0892244129136155E-3</v>
      </c>
      <c r="M71" s="502">
        <v>7.8963885998447197E-3</v>
      </c>
      <c r="N71" s="502">
        <v>0.19608364446166254</v>
      </c>
      <c r="O71" s="502">
        <v>6.8652862361362879E-2</v>
      </c>
      <c r="P71" s="502">
        <v>0.14617464920867787</v>
      </c>
      <c r="Q71" s="502">
        <v>0.2123757301929958</v>
      </c>
      <c r="R71" s="502">
        <v>0.32546445049135414</v>
      </c>
      <c r="S71" s="502">
        <v>0.39811301593724918</v>
      </c>
      <c r="T71" s="502">
        <v>0.31183787657367634</v>
      </c>
      <c r="U71" s="502">
        <v>0.20826303224130699</v>
      </c>
      <c r="V71" s="502">
        <v>0.42302479829755529</v>
      </c>
      <c r="W71" s="502">
        <v>0.35526917603512481</v>
      </c>
      <c r="X71" s="502">
        <v>0.31836462049303449</v>
      </c>
      <c r="Y71" s="57">
        <v>0.36577888008271325</v>
      </c>
      <c r="Z71" s="502">
        <v>0.22062151959277101</v>
      </c>
      <c r="AA71" s="502">
        <v>0.12164070769089044</v>
      </c>
      <c r="AB71" s="502">
        <v>1.8089310433798956E-2</v>
      </c>
      <c r="AC71" s="57">
        <v>0.11973290306743645</v>
      </c>
      <c r="AD71" s="57">
        <v>0.24225073728866253</v>
      </c>
      <c r="AE71" s="502">
        <v>8.7682003516260966E-3</v>
      </c>
      <c r="AF71" s="502">
        <v>1.306980630492627E-2</v>
      </c>
      <c r="AG71" s="502">
        <v>9.3409119687862072E-2</v>
      </c>
      <c r="AH71" s="57">
        <v>3.8492127701438041E-2</v>
      </c>
      <c r="AI71" s="57">
        <v>0.17289370406455237</v>
      </c>
      <c r="AJ71" s="502">
        <v>0.230527786498783</v>
      </c>
      <c r="AK71" s="502">
        <v>0.3169473781862332</v>
      </c>
      <c r="AL71" s="502">
        <v>0.37926379338104865</v>
      </c>
      <c r="AM71" s="502">
        <v>0.3088256556724106</v>
      </c>
      <c r="AN71" s="502">
        <v>0.20807323054749954</v>
      </c>
      <c r="AO71" s="502">
        <v>0.42278909083831806</v>
      </c>
      <c r="AP71" s="502">
        <v>0.3311124586347487</v>
      </c>
      <c r="AQ71" s="502">
        <v>0.32625460752494856</v>
      </c>
      <c r="AR71" s="57">
        <v>0.36101670545593584</v>
      </c>
      <c r="AS71" s="502">
        <v>0.20885431373465163</v>
      </c>
      <c r="AT71" s="502">
        <v>0.12892452607261648</v>
      </c>
      <c r="AU71" s="502">
        <v>1.9264847983759294E-2</v>
      </c>
      <c r="AV71" s="57">
        <v>0.11912346329454328</v>
      </c>
      <c r="AW71" s="57">
        <v>0.23940187099910318</v>
      </c>
      <c r="AX71" s="502">
        <v>2.7932336707559608E-3</v>
      </c>
      <c r="AY71" s="502">
        <v>4.2430939632011368E-3</v>
      </c>
      <c r="AZ71" s="502">
        <v>9.301357061595969E-2</v>
      </c>
      <c r="BA71" s="57">
        <v>3.2700619740144758E-2</v>
      </c>
      <c r="BB71" s="57">
        <v>0.1697449543636102</v>
      </c>
      <c r="BC71" s="502">
        <v>0.23008569228260944</v>
      </c>
      <c r="BD71" s="502">
        <v>0.28640797079074098</v>
      </c>
      <c r="BE71" s="502">
        <v>0.27851185277747748</v>
      </c>
      <c r="BF71" s="502">
        <v>0.19716039914311909</v>
      </c>
      <c r="BG71" s="502">
        <v>0.23743418438815167</v>
      </c>
      <c r="BH71" s="502">
        <v>0.40542435324771736</v>
      </c>
      <c r="BI71" s="502">
        <v>0.36046040381333433</v>
      </c>
      <c r="BJ71" s="502">
        <v>0.27409973858877712</v>
      </c>
      <c r="BK71" s="502">
        <v>0.34620153504116324</v>
      </c>
      <c r="BL71" s="502">
        <v>0.25017101597890534</v>
      </c>
      <c r="BM71" s="502">
        <v>0.1441318193410806</v>
      </c>
      <c r="BN71" s="502">
        <v>1.5753947115361659E-2</v>
      </c>
      <c r="BO71" s="502">
        <v>0.13676742079562096</v>
      </c>
      <c r="BP71" s="502">
        <v>0.2409059306414707</v>
      </c>
      <c r="BQ71" s="647">
        <v>1.5040596423675223E-3</v>
      </c>
      <c r="BR71" s="502">
        <v>5.579132510891825E-3</v>
      </c>
      <c r="BS71" s="647">
        <v>2.7858988401358643E-3</v>
      </c>
      <c r="BT71" s="502">
        <v>7.6605149930353035E-3</v>
      </c>
      <c r="BU71" s="647">
        <v>3.4174210298341667E-3</v>
      </c>
      <c r="BV71" s="502">
        <v>0.10996649432655305</v>
      </c>
      <c r="BW71" s="647">
        <f t="shared" si="17"/>
        <v>1.6952923710593357E-2</v>
      </c>
      <c r="BX71" s="502">
        <v>4.0319807887022066E-2</v>
      </c>
      <c r="BY71" s="647">
        <f t="shared" si="18"/>
        <v>7.6191881468773079E-3</v>
      </c>
      <c r="BZ71" s="502">
        <v>0.1733091420209239</v>
      </c>
      <c r="CA71" s="647">
        <f t="shared" si="19"/>
        <v>3.5641876573136999E-3</v>
      </c>
      <c r="CB71" s="502">
        <v>0.22460748998660754</v>
      </c>
      <c r="CC71" s="647">
        <f t="shared" si="20"/>
        <v>-5.478202296001905E-3</v>
      </c>
      <c r="CD71" s="502">
        <v>0.32933690661579673</v>
      </c>
      <c r="CE71" s="647">
        <f t="shared" si="21"/>
        <v>4.2928935825055747E-2</v>
      </c>
      <c r="CF71" s="502">
        <v>0.39766930721957605</v>
      </c>
      <c r="CG71" s="647">
        <f t="shared" si="22"/>
        <v>0.11915745444209858</v>
      </c>
      <c r="CH71" s="502">
        <v>0.31707269469419119</v>
      </c>
      <c r="CI71" s="647">
        <f t="shared" si="23"/>
        <v>0.11991229555107211</v>
      </c>
      <c r="CJ71" s="502">
        <v>0.20954543474952822</v>
      </c>
      <c r="CK71" s="647">
        <f t="shared" si="24"/>
        <v>-2.788874963862345E-2</v>
      </c>
      <c r="CL71" s="502">
        <v>0.42532663728698117</v>
      </c>
      <c r="CM71" s="647">
        <f t="shared" si="25"/>
        <v>1.9902284039263807E-2</v>
      </c>
      <c r="CN71" s="502">
        <v>0.37461132360493637</v>
      </c>
      <c r="CO71" s="647">
        <f t="shared" si="26"/>
        <v>1.4150919791602046E-2</v>
      </c>
      <c r="CP71" s="502">
        <v>0.29538804922465844</v>
      </c>
      <c r="CQ71" s="647">
        <f t="shared" si="27"/>
        <v>2.1288310635881325E-2</v>
      </c>
      <c r="CR71" s="502">
        <v>0.36557556309766576</v>
      </c>
      <c r="CS71" s="647">
        <f t="shared" si="28"/>
        <v>1.9374028056502512E-2</v>
      </c>
      <c r="CT71" s="502">
        <v>0.2076250478823034</v>
      </c>
      <c r="CU71" s="647">
        <f t="shared" si="29"/>
        <v>-4.2545968096601938E-2</v>
      </c>
      <c r="CV71" s="502">
        <v>0.11332066909870431</v>
      </c>
      <c r="CW71" s="647">
        <f t="shared" si="30"/>
        <v>-3.0811150242376295E-2</v>
      </c>
      <c r="CX71" s="502">
        <v>1.2973913377468643E-2</v>
      </c>
      <c r="CY71" s="647">
        <f t="shared" si="31"/>
        <v>-2.7800337378930152E-3</v>
      </c>
      <c r="CZ71" s="502">
        <v>0.11169479552194503</v>
      </c>
      <c r="DA71" s="647">
        <f t="shared" si="32"/>
        <v>-2.507262527367593E-2</v>
      </c>
      <c r="DB71" s="502">
        <v>0.23793385122257965</v>
      </c>
      <c r="DC71" s="647">
        <f t="shared" si="33"/>
        <v>-2.9720794188910493E-3</v>
      </c>
    </row>
    <row r="72" spans="1:107" x14ac:dyDescent="0.25">
      <c r="B72" s="493">
        <v>365</v>
      </c>
      <c r="C72" s="493">
        <v>31</v>
      </c>
      <c r="D72" s="493">
        <v>28</v>
      </c>
      <c r="E72" s="493">
        <v>31</v>
      </c>
      <c r="F72" s="45">
        <v>90</v>
      </c>
      <c r="G72" s="493">
        <v>30</v>
      </c>
      <c r="H72" s="493">
        <v>31</v>
      </c>
      <c r="I72" s="493">
        <v>30</v>
      </c>
      <c r="J72" s="45">
        <v>91</v>
      </c>
      <c r="K72" s="50">
        <v>181</v>
      </c>
      <c r="L72" s="493">
        <v>31</v>
      </c>
      <c r="M72" s="493">
        <v>31</v>
      </c>
      <c r="N72" s="493">
        <v>30</v>
      </c>
      <c r="O72" s="45">
        <v>92</v>
      </c>
      <c r="P72" s="50">
        <v>273</v>
      </c>
      <c r="Q72" s="493">
        <v>31</v>
      </c>
      <c r="R72" s="493">
        <v>30</v>
      </c>
      <c r="S72" s="493">
        <v>31</v>
      </c>
      <c r="T72" s="45">
        <v>92</v>
      </c>
      <c r="U72" s="50">
        <v>365</v>
      </c>
      <c r="V72" s="493">
        <v>31</v>
      </c>
      <c r="W72" s="493">
        <v>29</v>
      </c>
      <c r="X72" s="493">
        <v>31</v>
      </c>
      <c r="Y72" s="45">
        <v>91</v>
      </c>
      <c r="Z72" s="493">
        <v>30</v>
      </c>
      <c r="AA72" s="493">
        <v>31</v>
      </c>
      <c r="AB72" s="493">
        <v>30</v>
      </c>
      <c r="AC72" s="45">
        <v>91</v>
      </c>
      <c r="AD72" s="50">
        <v>182</v>
      </c>
      <c r="AE72" s="493">
        <v>31</v>
      </c>
      <c r="AF72" s="493">
        <v>31</v>
      </c>
      <c r="AG72" s="493">
        <v>30</v>
      </c>
      <c r="AH72" s="45">
        <v>92</v>
      </c>
      <c r="AI72" s="50">
        <v>274</v>
      </c>
      <c r="AJ72" s="493">
        <v>31</v>
      </c>
      <c r="AK72" s="493">
        <v>30</v>
      </c>
      <c r="AL72" s="493">
        <v>31</v>
      </c>
      <c r="AM72" s="45">
        <v>92</v>
      </c>
      <c r="AN72" s="50">
        <v>366</v>
      </c>
      <c r="AO72" s="493">
        <v>31</v>
      </c>
      <c r="AP72" s="493">
        <v>28</v>
      </c>
      <c r="AQ72" s="493">
        <v>31</v>
      </c>
      <c r="AR72" s="45">
        <v>90</v>
      </c>
      <c r="AS72" s="493">
        <v>30</v>
      </c>
      <c r="AT72" s="493">
        <v>31</v>
      </c>
      <c r="AU72" s="493">
        <v>30</v>
      </c>
      <c r="AV72" s="45">
        <v>91</v>
      </c>
      <c r="AW72" s="50">
        <v>181</v>
      </c>
      <c r="AX72" s="493">
        <v>31</v>
      </c>
      <c r="AY72" s="493">
        <v>31</v>
      </c>
      <c r="AZ72" s="493">
        <v>30</v>
      </c>
      <c r="BA72" s="45">
        <v>92</v>
      </c>
      <c r="BB72" s="50">
        <v>273</v>
      </c>
      <c r="BC72" s="493">
        <v>31</v>
      </c>
      <c r="BD72" s="493">
        <v>30</v>
      </c>
      <c r="BE72" s="493">
        <v>31</v>
      </c>
      <c r="BF72" s="45">
        <v>92</v>
      </c>
      <c r="BG72" s="50">
        <v>365</v>
      </c>
      <c r="BH72" s="493">
        <v>31</v>
      </c>
      <c r="BI72" s="493">
        <v>28</v>
      </c>
      <c r="BJ72" s="493">
        <v>31</v>
      </c>
      <c r="BK72" s="493">
        <v>90</v>
      </c>
      <c r="BL72" s="493">
        <v>30</v>
      </c>
      <c r="BM72" s="493">
        <v>31</v>
      </c>
      <c r="BN72" s="493">
        <v>30</v>
      </c>
      <c r="BO72" s="493">
        <v>91</v>
      </c>
      <c r="BP72" s="493">
        <v>181</v>
      </c>
      <c r="BR72" s="493">
        <v>31</v>
      </c>
      <c r="BT72" s="493">
        <v>31</v>
      </c>
    </row>
  </sheetData>
  <pageMargins left="0.7" right="0.7" top="0.75" bottom="0.75" header="0.3" footer="0.3"/>
  <pageSetup paperSize="9" scale="24" orientation="portrait" r:id="rId1"/>
  <colBreaks count="2" manualBreakCount="2">
    <brk id="21" max="70" man="1"/>
    <brk id="59" max="7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CI68"/>
  <sheetViews>
    <sheetView showGridLines="0" view="pageBreakPreview" zoomScaleSheetLayoutView="100" workbookViewId="0">
      <pane xSplit="1" ySplit="3" topLeftCell="BP4" activePane="bottomRight" state="frozen"/>
      <selection activeCell="AU67" sqref="AU67"/>
      <selection pane="topRight" activeCell="AU67" sqref="AU67"/>
      <selection pane="bottomLeft" activeCell="AU67" sqref="AU67"/>
      <selection pane="bottomRight" activeCell="CN5" sqref="CN5"/>
    </sheetView>
  </sheetViews>
  <sheetFormatPr defaultColWidth="9.140625" defaultRowHeight="15" outlineLevelCol="1" x14ac:dyDescent="0.25"/>
  <cols>
    <col min="1" max="1" width="42.28515625" style="493" customWidth="1"/>
    <col min="2" max="2" width="9.7109375" style="266" customWidth="1"/>
    <col min="3" max="21" width="9.5703125" style="740" customWidth="1" outlineLevel="1"/>
    <col min="22" max="30" width="9.5703125" style="740" customWidth="1"/>
    <col min="31" max="35" width="9.140625" style="740" customWidth="1"/>
    <col min="36" max="39" width="9.5703125" style="740" customWidth="1"/>
    <col min="40" max="40" width="9.140625" style="740"/>
    <col min="41" max="44" width="9.140625" style="493"/>
    <col min="45" max="49" width="9.140625" style="493" customWidth="1"/>
    <col min="50" max="50" width="8.42578125" style="493" customWidth="1"/>
    <col min="51" max="51" width="8.85546875" style="493" customWidth="1"/>
    <col min="52" max="52" width="9.140625" style="493" customWidth="1"/>
    <col min="53" max="53" width="8.5703125" style="493" customWidth="1"/>
    <col min="54" max="54" width="0.42578125" style="493" hidden="1" customWidth="1"/>
    <col min="55" max="55" width="9.28515625" style="493" customWidth="1"/>
    <col min="56" max="60" width="9.140625" style="493" customWidth="1"/>
    <col min="61" max="16384" width="9.140625" style="493"/>
  </cols>
  <sheetData>
    <row r="1" spans="1:87" ht="28.5" customHeight="1" x14ac:dyDescent="0.25">
      <c r="A1" s="801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P1" s="819" t="s">
        <v>252</v>
      </c>
    </row>
    <row r="2" spans="1:87" ht="18.75" x14ac:dyDescent="0.25">
      <c r="A2" s="3"/>
      <c r="B2" s="254">
        <v>2010</v>
      </c>
      <c r="C2" s="809">
        <v>2011</v>
      </c>
      <c r="D2" s="809"/>
      <c r="E2" s="809"/>
      <c r="F2" s="809"/>
      <c r="G2" s="809"/>
      <c r="H2" s="809"/>
      <c r="I2" s="809"/>
      <c r="J2" s="810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09"/>
      <c r="V2" s="811">
        <v>2012</v>
      </c>
      <c r="W2" s="809"/>
      <c r="X2" s="809"/>
      <c r="Y2" s="809"/>
      <c r="Z2" s="809"/>
      <c r="AA2" s="809"/>
      <c r="AB2" s="809"/>
      <c r="AC2" s="809"/>
      <c r="AD2" s="809"/>
      <c r="AE2" s="809"/>
      <c r="AF2" s="809"/>
      <c r="AG2" s="809"/>
      <c r="AH2" s="809"/>
      <c r="AI2" s="809"/>
      <c r="AJ2" s="809"/>
      <c r="AK2" s="809"/>
      <c r="AL2" s="809"/>
      <c r="AM2" s="809"/>
      <c r="AN2" s="809"/>
      <c r="AO2" s="799">
        <v>2013</v>
      </c>
      <c r="AP2" s="802"/>
      <c r="AQ2" s="802"/>
      <c r="AR2" s="802"/>
      <c r="AS2" s="802"/>
      <c r="AT2" s="802"/>
      <c r="AU2" s="802"/>
      <c r="AV2" s="802"/>
      <c r="AW2" s="809"/>
      <c r="AX2" s="809"/>
      <c r="AY2" s="809"/>
      <c r="AZ2" s="809"/>
      <c r="BA2" s="809"/>
      <c r="BB2" s="809"/>
      <c r="BC2" s="809"/>
      <c r="BD2" s="809"/>
      <c r="BE2" s="809"/>
      <c r="BF2" s="809"/>
      <c r="BG2" s="809"/>
      <c r="BH2" s="799">
        <v>2014</v>
      </c>
      <c r="BI2" s="685"/>
      <c r="BJ2" s="685"/>
      <c r="BK2" s="685"/>
      <c r="BL2" s="685"/>
      <c r="BM2" s="685"/>
      <c r="BN2" s="685"/>
      <c r="BO2" s="685"/>
      <c r="BP2" s="685"/>
      <c r="BQ2" s="685"/>
      <c r="BR2" s="685"/>
      <c r="BS2" s="685"/>
      <c r="BT2" s="685"/>
      <c r="BU2" s="685"/>
      <c r="BV2" s="685"/>
      <c r="BW2" s="685"/>
      <c r="BX2" s="685"/>
      <c r="BY2" s="685"/>
      <c r="BZ2" s="685"/>
      <c r="CA2" s="685"/>
      <c r="CB2" s="685"/>
      <c r="CC2" s="685"/>
      <c r="CD2" s="685"/>
      <c r="CE2" s="685"/>
      <c r="CF2" s="685"/>
      <c r="CG2" s="685"/>
      <c r="CH2" s="685"/>
      <c r="CI2" s="685"/>
    </row>
    <row r="3" spans="1:87" x14ac:dyDescent="0.25">
      <c r="A3" s="102"/>
      <c r="B3" s="260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128" t="s">
        <v>107</v>
      </c>
      <c r="U3" s="64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128" t="s">
        <v>107</v>
      </c>
      <c r="AN3" s="64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128" t="s">
        <v>107</v>
      </c>
      <c r="BG3" s="64" t="s">
        <v>110</v>
      </c>
      <c r="BH3" s="832" t="s">
        <v>323</v>
      </c>
      <c r="BI3" s="832" t="s">
        <v>324</v>
      </c>
      <c r="BJ3" s="832" t="s">
        <v>325</v>
      </c>
      <c r="BK3" s="64" t="s">
        <v>3</v>
      </c>
      <c r="BL3" s="833" t="s">
        <v>326</v>
      </c>
      <c r="BM3" s="833" t="s">
        <v>327</v>
      </c>
      <c r="BN3" s="833" t="s">
        <v>328</v>
      </c>
      <c r="BO3" s="815" t="s">
        <v>6</v>
      </c>
      <c r="BP3" s="128" t="s">
        <v>108</v>
      </c>
      <c r="BQ3" s="833" t="s">
        <v>329</v>
      </c>
      <c r="BR3" s="832" t="s">
        <v>330</v>
      </c>
      <c r="BS3" s="832" t="s">
        <v>331</v>
      </c>
      <c r="BT3" s="832" t="s">
        <v>103</v>
      </c>
      <c r="BU3" s="832" t="s">
        <v>109</v>
      </c>
      <c r="BV3" s="832" t="s">
        <v>332</v>
      </c>
      <c r="BW3" s="832" t="s">
        <v>333</v>
      </c>
      <c r="BX3" s="832" t="s">
        <v>336</v>
      </c>
      <c r="BY3" s="832" t="s">
        <v>107</v>
      </c>
      <c r="BZ3" s="832" t="s">
        <v>334</v>
      </c>
      <c r="CA3" s="832" t="s">
        <v>337</v>
      </c>
      <c r="CB3" s="832" t="s">
        <v>340</v>
      </c>
      <c r="CC3" s="832" t="s">
        <v>341</v>
      </c>
      <c r="CD3" s="832" t="s">
        <v>3</v>
      </c>
      <c r="CE3" s="832" t="s">
        <v>342</v>
      </c>
      <c r="CF3" s="832" t="s">
        <v>373</v>
      </c>
      <c r="CG3" s="833" t="s">
        <v>376</v>
      </c>
      <c r="CH3" s="815" t="s">
        <v>6</v>
      </c>
      <c r="CI3" s="128" t="s">
        <v>108</v>
      </c>
    </row>
    <row r="4" spans="1:87" x14ac:dyDescent="0.25">
      <c r="A4" s="103" t="s">
        <v>7</v>
      </c>
      <c r="B4" s="261">
        <v>9060.1949999999997</v>
      </c>
      <c r="C4" s="173">
        <v>9036.7420000000002</v>
      </c>
      <c r="D4" s="174">
        <v>9036.1869999999999</v>
      </c>
      <c r="E4" s="175">
        <v>9036.1869999999999</v>
      </c>
      <c r="F4" s="174">
        <v>9036.1869999999981</v>
      </c>
      <c r="G4" s="173">
        <v>9036.1869999999999</v>
      </c>
      <c r="H4" s="174">
        <v>9036.1869999999999</v>
      </c>
      <c r="I4" s="175">
        <v>9036.1869999999999</v>
      </c>
      <c r="J4" s="174">
        <v>9036.1869999999999</v>
      </c>
      <c r="K4" s="176">
        <v>9036.2794999999987</v>
      </c>
      <c r="L4" s="173">
        <v>9036.1869999999999</v>
      </c>
      <c r="M4" s="174">
        <v>9038.5370000000003</v>
      </c>
      <c r="N4" s="175">
        <v>9038.5370000000003</v>
      </c>
      <c r="O4" s="174">
        <v>9037.7536666666674</v>
      </c>
      <c r="P4" s="176">
        <v>9036.7708888888883</v>
      </c>
      <c r="Q4" s="173">
        <v>9033.1209999999992</v>
      </c>
      <c r="R4" s="174">
        <v>9036.5760000000009</v>
      </c>
      <c r="S4" s="174">
        <v>9034.4789999999994</v>
      </c>
      <c r="T4" s="176">
        <v>9034.866</v>
      </c>
      <c r="U4" s="175">
        <v>9036.2595000000019</v>
      </c>
      <c r="V4" s="173">
        <v>8954.0139999999992</v>
      </c>
      <c r="W4" s="174">
        <v>8954.0139999999992</v>
      </c>
      <c r="X4" s="175">
        <v>8954.0139999999992</v>
      </c>
      <c r="Y4" s="174">
        <v>8954.0139999999992</v>
      </c>
      <c r="Z4" s="173">
        <v>8954.0139999999992</v>
      </c>
      <c r="AA4" s="174">
        <v>8952.51</v>
      </c>
      <c r="AB4" s="175">
        <v>8948.51</v>
      </c>
      <c r="AC4" s="174">
        <v>8954.3446666666678</v>
      </c>
      <c r="AD4" s="176">
        <v>8952.8459999999977</v>
      </c>
      <c r="AE4" s="173">
        <v>8995.5889999999999</v>
      </c>
      <c r="AF4" s="174">
        <v>8995.637999999999</v>
      </c>
      <c r="AG4" s="175">
        <v>8995.637999999999</v>
      </c>
      <c r="AH4" s="174">
        <v>8995.621666666666</v>
      </c>
      <c r="AI4" s="176">
        <v>8967.1045555555538</v>
      </c>
      <c r="AJ4" s="173">
        <v>9087.9560000000001</v>
      </c>
      <c r="AK4" s="174">
        <v>9087.9500000000007</v>
      </c>
      <c r="AL4" s="174">
        <v>9088.4579999999987</v>
      </c>
      <c r="AM4" s="176">
        <v>9088.2071739130442</v>
      </c>
      <c r="AN4" s="175">
        <v>8997.3587499999976</v>
      </c>
      <c r="AO4" s="173">
        <v>9071.1679999999997</v>
      </c>
      <c r="AP4" s="174">
        <v>9071.1659999999993</v>
      </c>
      <c r="AQ4" s="175">
        <v>9071.1679999999997</v>
      </c>
      <c r="AR4" s="174">
        <v>9071.1673333333329</v>
      </c>
      <c r="AS4" s="173">
        <v>9070.9560000000001</v>
      </c>
      <c r="AT4" s="174">
        <v>9070.75</v>
      </c>
      <c r="AU4" s="175">
        <v>9070.6129999999994</v>
      </c>
      <c r="AV4" s="174">
        <v>9070.7729999999992</v>
      </c>
      <c r="AW4" s="176">
        <v>9070.9701666666642</v>
      </c>
      <c r="AX4" s="173">
        <v>9072.7656666666662</v>
      </c>
      <c r="AY4" s="174">
        <v>9073.4856666666656</v>
      </c>
      <c r="AZ4" s="175">
        <v>9073.5209999999988</v>
      </c>
      <c r="BA4" s="174">
        <v>9073.2574444444435</v>
      </c>
      <c r="BB4" s="176">
        <v>9071.7325925925925</v>
      </c>
      <c r="BC4" s="173">
        <v>9076.8280000000013</v>
      </c>
      <c r="BD4" s="174">
        <v>9076.8280000000013</v>
      </c>
      <c r="BE4" s="174">
        <v>9076.8280000000013</v>
      </c>
      <c r="BF4" s="176">
        <v>9076.7779999999984</v>
      </c>
      <c r="BG4" s="175">
        <v>9073.0064444444452</v>
      </c>
      <c r="BH4" s="173">
        <v>9082.7099999999991</v>
      </c>
      <c r="BI4" s="174">
        <v>9082.7579999999998</v>
      </c>
      <c r="BJ4" s="175">
        <v>9082.7579999999998</v>
      </c>
      <c r="BK4" s="174">
        <v>9082.7414666666664</v>
      </c>
      <c r="BL4" s="174">
        <v>9080.5879999999997</v>
      </c>
      <c r="BM4" s="174">
        <v>9080.5879999999997</v>
      </c>
      <c r="BN4" s="174">
        <v>9079.9779999999992</v>
      </c>
      <c r="BO4" s="174">
        <v>9080.3869010989001</v>
      </c>
      <c r="BP4" s="176">
        <v>9081.5576795580109</v>
      </c>
      <c r="BQ4" s="174">
        <v>8994.9779999999992</v>
      </c>
      <c r="BR4" s="174">
        <v>8995.3329999999987</v>
      </c>
      <c r="BS4" s="174">
        <v>8983.0290000000005</v>
      </c>
      <c r="BT4" s="174">
        <v>8991.1558021978017</v>
      </c>
      <c r="BU4" s="174">
        <v>9051.3129338235285</v>
      </c>
      <c r="BV4" s="174">
        <v>8982.1039999999994</v>
      </c>
      <c r="BW4" s="174">
        <v>8982.1669999999995</v>
      </c>
      <c r="BX4" s="174">
        <v>8981.6869999999999</v>
      </c>
      <c r="BY4" s="174">
        <v>8982.0052608695642</v>
      </c>
      <c r="BZ4" s="174">
        <v>9033.7956098901104</v>
      </c>
      <c r="CA4" s="174">
        <v>9028.98</v>
      </c>
      <c r="CB4" s="174">
        <v>9028.84</v>
      </c>
      <c r="CC4" s="174">
        <v>8968.2340000000004</v>
      </c>
      <c r="CD4" s="174">
        <v>9008.0128222222229</v>
      </c>
      <c r="CE4" s="174">
        <v>8968.719000000001</v>
      </c>
      <c r="CF4" s="174">
        <v>8968.1170000000002</v>
      </c>
      <c r="CG4" s="174">
        <v>8968.0679999999993</v>
      </c>
      <c r="CH4" s="174">
        <v>8968.2664615384601</v>
      </c>
      <c r="CI4" s="174">
        <v>8988.0128895027628</v>
      </c>
    </row>
    <row r="5" spans="1:87" x14ac:dyDescent="0.25">
      <c r="A5" s="104" t="s">
        <v>25</v>
      </c>
      <c r="B5" s="261">
        <v>5901.58</v>
      </c>
      <c r="C5" s="143">
        <v>5901.58</v>
      </c>
      <c r="D5" s="37">
        <v>5901.58</v>
      </c>
      <c r="E5" s="18">
        <v>5901.58</v>
      </c>
      <c r="F5" s="17">
        <v>5901.579999999999</v>
      </c>
      <c r="G5" s="143">
        <v>5901.58</v>
      </c>
      <c r="H5" s="37">
        <v>5901.58</v>
      </c>
      <c r="I5" s="18">
        <v>5901.58</v>
      </c>
      <c r="J5" s="17">
        <v>5901.58</v>
      </c>
      <c r="K5" s="144">
        <v>5901.5800000000008</v>
      </c>
      <c r="L5" s="143">
        <v>5901.58</v>
      </c>
      <c r="M5" s="37">
        <v>5901.58</v>
      </c>
      <c r="N5" s="18">
        <v>5901.58</v>
      </c>
      <c r="O5" s="17">
        <v>5901.58</v>
      </c>
      <c r="P5" s="144">
        <v>5901.5800000000008</v>
      </c>
      <c r="Q5" s="143">
        <v>5901.58</v>
      </c>
      <c r="R5" s="37">
        <v>5901.58</v>
      </c>
      <c r="S5" s="37">
        <v>5901.6</v>
      </c>
      <c r="T5" s="144">
        <v>5901.6</v>
      </c>
      <c r="U5" s="18">
        <v>5901.5816666666678</v>
      </c>
      <c r="V5" s="143">
        <v>5864.58</v>
      </c>
      <c r="W5" s="37">
        <v>5864.58</v>
      </c>
      <c r="X5" s="18">
        <v>5864.58</v>
      </c>
      <c r="Y5" s="17">
        <v>5864.58</v>
      </c>
      <c r="Z5" s="143">
        <v>5864.58</v>
      </c>
      <c r="AA5" s="37">
        <v>5864.58</v>
      </c>
      <c r="AB5" s="18">
        <v>5864.58</v>
      </c>
      <c r="AC5" s="17">
        <v>5864.58</v>
      </c>
      <c r="AD5" s="144">
        <v>5864.5800000000008</v>
      </c>
      <c r="AE5" s="143">
        <v>5864.58</v>
      </c>
      <c r="AF5" s="37">
        <v>5864.58</v>
      </c>
      <c r="AG5" s="18">
        <v>5864.58</v>
      </c>
      <c r="AH5" s="17">
        <v>5864.58</v>
      </c>
      <c r="AI5" s="144">
        <v>5864.5800000000008</v>
      </c>
      <c r="AJ5" s="143">
        <v>5864.58</v>
      </c>
      <c r="AK5" s="37">
        <v>5864.58</v>
      </c>
      <c r="AL5" s="37">
        <v>5864.58</v>
      </c>
      <c r="AM5" s="144">
        <v>5864.6</v>
      </c>
      <c r="AN5" s="18">
        <v>5864.5800000000008</v>
      </c>
      <c r="AO5" s="143">
        <v>5846.58</v>
      </c>
      <c r="AP5" s="37">
        <v>5846.58</v>
      </c>
      <c r="AQ5" s="18">
        <v>5846.58</v>
      </c>
      <c r="AR5" s="17">
        <v>5846.58</v>
      </c>
      <c r="AS5" s="143">
        <v>5846.58</v>
      </c>
      <c r="AT5" s="37">
        <v>5846.58</v>
      </c>
      <c r="AU5" s="18">
        <v>5846.5499999999993</v>
      </c>
      <c r="AV5" s="17">
        <v>5846.57</v>
      </c>
      <c r="AW5" s="144">
        <v>5846.5750000000007</v>
      </c>
      <c r="AX5" s="143">
        <v>5846.5499999999993</v>
      </c>
      <c r="AY5" s="37">
        <v>5846.5499999999993</v>
      </c>
      <c r="AZ5" s="18">
        <v>5846.5499999999993</v>
      </c>
      <c r="BA5" s="17">
        <v>5846.5499999999993</v>
      </c>
      <c r="BB5" s="144">
        <v>5846.5666666666675</v>
      </c>
      <c r="BC5" s="143">
        <v>5846.6</v>
      </c>
      <c r="BD5" s="143">
        <v>5846.6</v>
      </c>
      <c r="BE5" s="143">
        <v>5846.6</v>
      </c>
      <c r="BF5" s="144">
        <v>5846.5499999999993</v>
      </c>
      <c r="BG5" s="18">
        <v>5846.5750000000007</v>
      </c>
      <c r="BH5" s="143">
        <v>5846.58</v>
      </c>
      <c r="BI5" s="37">
        <v>5846.58</v>
      </c>
      <c r="BJ5" s="18">
        <v>5846.58</v>
      </c>
      <c r="BK5" s="17">
        <v>5846.58</v>
      </c>
      <c r="BL5" s="37">
        <v>5846.58</v>
      </c>
      <c r="BM5" s="37">
        <v>5846.58</v>
      </c>
      <c r="BN5" s="37">
        <v>5846.58</v>
      </c>
      <c r="BO5" s="17">
        <v>5846.58</v>
      </c>
      <c r="BP5" s="144">
        <v>5846.58</v>
      </c>
      <c r="BQ5" s="37">
        <v>5846.58</v>
      </c>
      <c r="BR5" s="37">
        <v>5846.58</v>
      </c>
      <c r="BS5" s="37">
        <v>5846.58</v>
      </c>
      <c r="BT5" s="37">
        <v>5846.58</v>
      </c>
      <c r="BU5" s="37">
        <v>5846.58</v>
      </c>
      <c r="BV5" s="37">
        <v>5846.58</v>
      </c>
      <c r="BW5" s="37">
        <v>5846.58</v>
      </c>
      <c r="BX5" s="37">
        <v>5846.58</v>
      </c>
      <c r="BY5" s="37">
        <v>5846.58</v>
      </c>
      <c r="BZ5" s="37">
        <v>5846.58</v>
      </c>
      <c r="CA5" s="37">
        <v>5843.9</v>
      </c>
      <c r="CB5" s="37">
        <v>5843.9</v>
      </c>
      <c r="CC5" s="37">
        <v>5843.93</v>
      </c>
      <c r="CD5" s="37">
        <v>5843.9103333333323</v>
      </c>
      <c r="CE5" s="37">
        <v>5843.93</v>
      </c>
      <c r="CF5" s="37">
        <v>5843.93</v>
      </c>
      <c r="CG5" s="37">
        <v>5843.93</v>
      </c>
      <c r="CH5" s="37">
        <v>5843.9300000000012</v>
      </c>
      <c r="CI5" s="37">
        <v>5843.9202209944751</v>
      </c>
    </row>
    <row r="6" spans="1:87" x14ac:dyDescent="0.25">
      <c r="A6" s="105" t="s">
        <v>26</v>
      </c>
      <c r="B6" s="262">
        <v>618</v>
      </c>
      <c r="C6" s="733">
        <v>618</v>
      </c>
      <c r="D6" s="161">
        <v>618</v>
      </c>
      <c r="E6" s="160">
        <v>618</v>
      </c>
      <c r="F6" s="161">
        <v>618</v>
      </c>
      <c r="G6" s="177">
        <v>618</v>
      </c>
      <c r="H6" s="161">
        <v>618</v>
      </c>
      <c r="I6" s="160">
        <v>618</v>
      </c>
      <c r="J6" s="161">
        <v>618</v>
      </c>
      <c r="K6" s="178">
        <v>618</v>
      </c>
      <c r="L6" s="177">
        <v>618</v>
      </c>
      <c r="M6" s="161">
        <v>618</v>
      </c>
      <c r="N6" s="160">
        <v>618</v>
      </c>
      <c r="O6" s="161">
        <v>618</v>
      </c>
      <c r="P6" s="178">
        <v>618</v>
      </c>
      <c r="Q6" s="177">
        <v>618</v>
      </c>
      <c r="R6" s="177">
        <v>618</v>
      </c>
      <c r="S6" s="161">
        <v>618</v>
      </c>
      <c r="T6" s="178">
        <v>618</v>
      </c>
      <c r="U6" s="160">
        <v>618</v>
      </c>
      <c r="V6" s="733">
        <v>618</v>
      </c>
      <c r="W6" s="161">
        <v>618</v>
      </c>
      <c r="X6" s="160">
        <v>618</v>
      </c>
      <c r="Y6" s="161">
        <v>618</v>
      </c>
      <c r="Z6" s="177">
        <v>618</v>
      </c>
      <c r="AA6" s="161">
        <v>618</v>
      </c>
      <c r="AB6" s="160">
        <v>618</v>
      </c>
      <c r="AC6" s="161">
        <v>618</v>
      </c>
      <c r="AD6" s="178">
        <v>618</v>
      </c>
      <c r="AE6" s="177">
        <v>618</v>
      </c>
      <c r="AF6" s="161">
        <v>618</v>
      </c>
      <c r="AG6" s="160">
        <v>618</v>
      </c>
      <c r="AH6" s="161">
        <v>618</v>
      </c>
      <c r="AI6" s="178">
        <v>618</v>
      </c>
      <c r="AJ6" s="177">
        <v>618</v>
      </c>
      <c r="AK6" s="177">
        <v>618</v>
      </c>
      <c r="AL6" s="161">
        <v>618</v>
      </c>
      <c r="AM6" s="178">
        <v>618</v>
      </c>
      <c r="AN6" s="160">
        <v>618</v>
      </c>
      <c r="AO6" s="161">
        <v>618</v>
      </c>
      <c r="AP6" s="161">
        <v>618</v>
      </c>
      <c r="AQ6" s="160">
        <v>618</v>
      </c>
      <c r="AR6" s="161">
        <v>618</v>
      </c>
      <c r="AS6" s="177">
        <v>618</v>
      </c>
      <c r="AT6" s="161">
        <v>618</v>
      </c>
      <c r="AU6" s="160">
        <v>618</v>
      </c>
      <c r="AV6" s="161">
        <v>618</v>
      </c>
      <c r="AW6" s="178">
        <v>618</v>
      </c>
      <c r="AX6" s="177">
        <v>618</v>
      </c>
      <c r="AY6" s="177">
        <v>618</v>
      </c>
      <c r="AZ6" s="160">
        <v>618</v>
      </c>
      <c r="BA6" s="161">
        <v>618</v>
      </c>
      <c r="BB6" s="178">
        <v>618</v>
      </c>
      <c r="BC6" s="177">
        <v>618</v>
      </c>
      <c r="BD6" s="177">
        <v>618</v>
      </c>
      <c r="BE6" s="177">
        <v>618</v>
      </c>
      <c r="BF6" s="178">
        <v>618</v>
      </c>
      <c r="BG6" s="160">
        <v>618</v>
      </c>
      <c r="BH6" s="161">
        <v>618</v>
      </c>
      <c r="BI6" s="161">
        <v>618</v>
      </c>
      <c r="BJ6" s="160">
        <v>618</v>
      </c>
      <c r="BK6" s="161">
        <v>618</v>
      </c>
      <c r="BL6" s="161">
        <v>618</v>
      </c>
      <c r="BM6" s="161">
        <v>618</v>
      </c>
      <c r="BN6" s="161">
        <v>618</v>
      </c>
      <c r="BO6" s="161">
        <v>618</v>
      </c>
      <c r="BP6" s="178">
        <v>618</v>
      </c>
      <c r="BQ6" s="161">
        <v>618</v>
      </c>
      <c r="BR6" s="161">
        <v>618</v>
      </c>
      <c r="BS6" s="161">
        <v>618</v>
      </c>
      <c r="BT6" s="161">
        <v>618</v>
      </c>
      <c r="BU6" s="161">
        <v>618</v>
      </c>
      <c r="BV6" s="161">
        <v>618</v>
      </c>
      <c r="BW6" s="161">
        <v>618</v>
      </c>
      <c r="BX6" s="161">
        <v>618</v>
      </c>
      <c r="BY6" s="161">
        <v>618</v>
      </c>
      <c r="BZ6" s="161">
        <v>618</v>
      </c>
      <c r="CA6" s="161">
        <v>618</v>
      </c>
      <c r="CB6" s="161">
        <v>618</v>
      </c>
      <c r="CC6" s="161">
        <v>618</v>
      </c>
      <c r="CD6" s="161">
        <v>618</v>
      </c>
      <c r="CE6" s="161">
        <v>618</v>
      </c>
      <c r="CF6" s="161">
        <v>618</v>
      </c>
      <c r="CG6" s="161">
        <v>618</v>
      </c>
      <c r="CH6" s="161">
        <v>618</v>
      </c>
      <c r="CI6" s="161">
        <v>618</v>
      </c>
    </row>
    <row r="7" spans="1:87" x14ac:dyDescent="0.25">
      <c r="A7" s="106" t="s">
        <v>9</v>
      </c>
      <c r="B7" s="209">
        <v>570</v>
      </c>
      <c r="C7" s="736">
        <v>570</v>
      </c>
      <c r="D7" s="741">
        <v>570</v>
      </c>
      <c r="E7" s="743">
        <v>570</v>
      </c>
      <c r="F7" s="741">
        <v>570</v>
      </c>
      <c r="G7" s="43">
        <v>570</v>
      </c>
      <c r="H7" s="741">
        <v>570</v>
      </c>
      <c r="I7" s="743">
        <v>570</v>
      </c>
      <c r="J7" s="741">
        <v>570</v>
      </c>
      <c r="K7" s="141">
        <v>570</v>
      </c>
      <c r="L7" s="43">
        <v>570</v>
      </c>
      <c r="M7" s="741">
        <v>570</v>
      </c>
      <c r="N7" s="743">
        <v>570</v>
      </c>
      <c r="O7" s="741">
        <v>570</v>
      </c>
      <c r="P7" s="141">
        <v>570</v>
      </c>
      <c r="Q7" s="43">
        <v>570</v>
      </c>
      <c r="R7" s="43">
        <v>570</v>
      </c>
      <c r="S7" s="741">
        <v>570</v>
      </c>
      <c r="T7" s="141">
        <v>570</v>
      </c>
      <c r="U7" s="743">
        <v>570</v>
      </c>
      <c r="V7" s="736">
        <v>570</v>
      </c>
      <c r="W7" s="741">
        <v>570</v>
      </c>
      <c r="X7" s="743">
        <v>570</v>
      </c>
      <c r="Y7" s="741">
        <v>570</v>
      </c>
      <c r="Z7" s="43">
        <v>570</v>
      </c>
      <c r="AA7" s="741">
        <v>570</v>
      </c>
      <c r="AB7" s="743">
        <v>570</v>
      </c>
      <c r="AC7" s="741">
        <v>570</v>
      </c>
      <c r="AD7" s="141">
        <v>570</v>
      </c>
      <c r="AE7" s="43">
        <v>570</v>
      </c>
      <c r="AF7" s="741">
        <v>570</v>
      </c>
      <c r="AG7" s="743">
        <v>570</v>
      </c>
      <c r="AH7" s="741">
        <v>570</v>
      </c>
      <c r="AI7" s="141">
        <v>570</v>
      </c>
      <c r="AJ7" s="43">
        <v>570</v>
      </c>
      <c r="AK7" s="43">
        <v>570</v>
      </c>
      <c r="AL7" s="741">
        <v>570</v>
      </c>
      <c r="AM7" s="141">
        <v>570</v>
      </c>
      <c r="AN7" s="743">
        <v>570</v>
      </c>
      <c r="AO7" s="741">
        <v>570</v>
      </c>
      <c r="AP7" s="741">
        <v>570</v>
      </c>
      <c r="AQ7" s="743">
        <v>570</v>
      </c>
      <c r="AR7" s="741">
        <v>570</v>
      </c>
      <c r="AS7" s="743">
        <v>570</v>
      </c>
      <c r="AT7" s="743">
        <v>570</v>
      </c>
      <c r="AU7" s="743">
        <v>570</v>
      </c>
      <c r="AV7" s="741">
        <v>570</v>
      </c>
      <c r="AW7" s="141">
        <v>570</v>
      </c>
      <c r="AX7" s="743">
        <v>570</v>
      </c>
      <c r="AY7" s="743">
        <v>570</v>
      </c>
      <c r="AZ7" s="743">
        <v>570</v>
      </c>
      <c r="BA7" s="741">
        <v>570</v>
      </c>
      <c r="BB7" s="141">
        <v>570</v>
      </c>
      <c r="BC7" s="141">
        <v>570</v>
      </c>
      <c r="BD7" s="141">
        <v>570</v>
      </c>
      <c r="BE7" s="141">
        <v>570</v>
      </c>
      <c r="BF7" s="141">
        <v>570</v>
      </c>
      <c r="BG7" s="743">
        <v>570</v>
      </c>
      <c r="BH7" s="741">
        <v>570</v>
      </c>
      <c r="BI7" s="741">
        <v>570</v>
      </c>
      <c r="BJ7" s="743">
        <v>570</v>
      </c>
      <c r="BK7" s="741">
        <v>570</v>
      </c>
      <c r="BL7" s="741">
        <v>570</v>
      </c>
      <c r="BM7" s="741">
        <v>570</v>
      </c>
      <c r="BN7" s="741">
        <v>570</v>
      </c>
      <c r="BO7" s="741">
        <v>570</v>
      </c>
      <c r="BP7" s="141">
        <v>570</v>
      </c>
      <c r="BQ7" s="741">
        <v>570</v>
      </c>
      <c r="BR7" s="741">
        <v>570</v>
      </c>
      <c r="BS7" s="741">
        <v>570</v>
      </c>
      <c r="BT7" s="741">
        <v>570</v>
      </c>
      <c r="BU7" s="741">
        <v>570</v>
      </c>
      <c r="BV7" s="741">
        <v>570</v>
      </c>
      <c r="BW7" s="741">
        <v>570</v>
      </c>
      <c r="BX7" s="741">
        <v>570</v>
      </c>
      <c r="BY7" s="741">
        <v>570</v>
      </c>
      <c r="BZ7" s="741">
        <v>570</v>
      </c>
      <c r="CA7" s="741">
        <v>570</v>
      </c>
      <c r="CB7" s="741">
        <v>570</v>
      </c>
      <c r="CC7" s="741">
        <v>570</v>
      </c>
      <c r="CD7" s="741">
        <v>570</v>
      </c>
      <c r="CE7" s="741">
        <v>570</v>
      </c>
      <c r="CF7" s="741">
        <v>570</v>
      </c>
      <c r="CG7" s="741">
        <v>570</v>
      </c>
      <c r="CH7" s="741">
        <v>570</v>
      </c>
      <c r="CI7" s="741">
        <v>570</v>
      </c>
    </row>
    <row r="8" spans="1:87" x14ac:dyDescent="0.25">
      <c r="A8" s="106" t="s">
        <v>10</v>
      </c>
      <c r="B8" s="209">
        <v>48</v>
      </c>
      <c r="C8" s="736">
        <v>48</v>
      </c>
      <c r="D8" s="741">
        <v>48</v>
      </c>
      <c r="E8" s="743">
        <v>48</v>
      </c>
      <c r="F8" s="741">
        <v>48</v>
      </c>
      <c r="G8" s="43">
        <v>48</v>
      </c>
      <c r="H8" s="741">
        <v>48</v>
      </c>
      <c r="I8" s="743">
        <v>48</v>
      </c>
      <c r="J8" s="741">
        <v>48</v>
      </c>
      <c r="K8" s="141">
        <v>48</v>
      </c>
      <c r="L8" s="43">
        <v>48</v>
      </c>
      <c r="M8" s="741">
        <v>48</v>
      </c>
      <c r="N8" s="743">
        <v>48</v>
      </c>
      <c r="O8" s="741">
        <v>48</v>
      </c>
      <c r="P8" s="141">
        <v>48</v>
      </c>
      <c r="Q8" s="43">
        <v>48</v>
      </c>
      <c r="R8" s="43">
        <v>48</v>
      </c>
      <c r="S8" s="741">
        <v>48</v>
      </c>
      <c r="T8" s="141">
        <v>48</v>
      </c>
      <c r="U8" s="743">
        <v>48</v>
      </c>
      <c r="V8" s="736">
        <v>48</v>
      </c>
      <c r="W8" s="741">
        <v>48</v>
      </c>
      <c r="X8" s="743">
        <v>48</v>
      </c>
      <c r="Y8" s="741">
        <v>48</v>
      </c>
      <c r="Z8" s="43">
        <v>48</v>
      </c>
      <c r="AA8" s="741">
        <v>48</v>
      </c>
      <c r="AB8" s="743">
        <v>48</v>
      </c>
      <c r="AC8" s="741">
        <v>48</v>
      </c>
      <c r="AD8" s="141">
        <v>48</v>
      </c>
      <c r="AE8" s="43">
        <v>48</v>
      </c>
      <c r="AF8" s="741">
        <v>48</v>
      </c>
      <c r="AG8" s="743">
        <v>48</v>
      </c>
      <c r="AH8" s="741">
        <v>48</v>
      </c>
      <c r="AI8" s="141">
        <v>48</v>
      </c>
      <c r="AJ8" s="43">
        <v>48</v>
      </c>
      <c r="AK8" s="43">
        <v>48</v>
      </c>
      <c r="AL8" s="741">
        <v>48</v>
      </c>
      <c r="AM8" s="141">
        <v>48</v>
      </c>
      <c r="AN8" s="743">
        <v>48</v>
      </c>
      <c r="AO8" s="741">
        <v>48</v>
      </c>
      <c r="AP8" s="741">
        <v>48</v>
      </c>
      <c r="AQ8" s="743">
        <v>48</v>
      </c>
      <c r="AR8" s="741">
        <v>48</v>
      </c>
      <c r="AS8" s="743">
        <v>48</v>
      </c>
      <c r="AT8" s="743">
        <v>48</v>
      </c>
      <c r="AU8" s="743">
        <v>48</v>
      </c>
      <c r="AV8" s="741">
        <v>48</v>
      </c>
      <c r="AW8" s="141">
        <v>48</v>
      </c>
      <c r="AX8" s="743">
        <v>48</v>
      </c>
      <c r="AY8" s="743">
        <v>48</v>
      </c>
      <c r="AZ8" s="743">
        <v>48</v>
      </c>
      <c r="BA8" s="741">
        <v>48</v>
      </c>
      <c r="BB8" s="141">
        <v>48</v>
      </c>
      <c r="BC8" s="141">
        <v>48</v>
      </c>
      <c r="BD8" s="141">
        <v>48</v>
      </c>
      <c r="BE8" s="141">
        <v>48</v>
      </c>
      <c r="BF8" s="141">
        <v>48</v>
      </c>
      <c r="BG8" s="743">
        <v>48</v>
      </c>
      <c r="BH8" s="741">
        <v>48</v>
      </c>
      <c r="BI8" s="741">
        <v>48</v>
      </c>
      <c r="BJ8" s="743">
        <v>48</v>
      </c>
      <c r="BK8" s="741">
        <v>48</v>
      </c>
      <c r="BL8" s="741">
        <v>48</v>
      </c>
      <c r="BM8" s="741">
        <v>48</v>
      </c>
      <c r="BN8" s="741">
        <v>48</v>
      </c>
      <c r="BO8" s="741">
        <v>48</v>
      </c>
      <c r="BP8" s="141">
        <v>48</v>
      </c>
      <c r="BQ8" s="741">
        <v>48</v>
      </c>
      <c r="BR8" s="741">
        <v>48</v>
      </c>
      <c r="BS8" s="741">
        <v>48</v>
      </c>
      <c r="BT8" s="741">
        <v>48</v>
      </c>
      <c r="BU8" s="741">
        <v>48</v>
      </c>
      <c r="BV8" s="741">
        <v>48</v>
      </c>
      <c r="BW8" s="741">
        <v>48</v>
      </c>
      <c r="BX8" s="741">
        <v>48</v>
      </c>
      <c r="BY8" s="741">
        <v>48</v>
      </c>
      <c r="BZ8" s="741">
        <v>48</v>
      </c>
      <c r="CA8" s="741">
        <v>48</v>
      </c>
      <c r="CB8" s="741">
        <v>48</v>
      </c>
      <c r="CC8" s="741">
        <v>48</v>
      </c>
      <c r="CD8" s="741">
        <v>48</v>
      </c>
      <c r="CE8" s="741">
        <v>48</v>
      </c>
      <c r="CF8" s="741">
        <v>48</v>
      </c>
      <c r="CG8" s="741">
        <v>48</v>
      </c>
      <c r="CH8" s="741">
        <v>48</v>
      </c>
      <c r="CI8" s="741">
        <v>48</v>
      </c>
    </row>
    <row r="9" spans="1:87" x14ac:dyDescent="0.25">
      <c r="A9" s="107" t="s">
        <v>27</v>
      </c>
      <c r="B9" s="263">
        <v>382</v>
      </c>
      <c r="C9" s="177">
        <v>382</v>
      </c>
      <c r="D9" s="161">
        <v>382</v>
      </c>
      <c r="E9" s="160">
        <v>382</v>
      </c>
      <c r="F9" s="161">
        <v>382</v>
      </c>
      <c r="G9" s="177">
        <v>382</v>
      </c>
      <c r="H9" s="161">
        <v>382</v>
      </c>
      <c r="I9" s="160">
        <v>382</v>
      </c>
      <c r="J9" s="161">
        <v>382</v>
      </c>
      <c r="K9" s="178">
        <v>382</v>
      </c>
      <c r="L9" s="177">
        <v>382</v>
      </c>
      <c r="M9" s="161">
        <v>382</v>
      </c>
      <c r="N9" s="160">
        <v>382</v>
      </c>
      <c r="O9" s="161">
        <v>382</v>
      </c>
      <c r="P9" s="178">
        <v>382</v>
      </c>
      <c r="Q9" s="177">
        <v>382</v>
      </c>
      <c r="R9" s="177">
        <v>382</v>
      </c>
      <c r="S9" s="161">
        <v>382</v>
      </c>
      <c r="T9" s="178">
        <v>382</v>
      </c>
      <c r="U9" s="160">
        <v>382</v>
      </c>
      <c r="V9" s="177">
        <v>382</v>
      </c>
      <c r="W9" s="161">
        <v>382</v>
      </c>
      <c r="X9" s="160">
        <v>382</v>
      </c>
      <c r="Y9" s="161">
        <v>382</v>
      </c>
      <c r="Z9" s="177">
        <v>382</v>
      </c>
      <c r="AA9" s="161">
        <v>382</v>
      </c>
      <c r="AB9" s="160">
        <v>382</v>
      </c>
      <c r="AC9" s="161">
        <v>382</v>
      </c>
      <c r="AD9" s="178">
        <v>382</v>
      </c>
      <c r="AE9" s="177">
        <v>382</v>
      </c>
      <c r="AF9" s="161">
        <v>382</v>
      </c>
      <c r="AG9" s="160">
        <v>382</v>
      </c>
      <c r="AH9" s="161">
        <v>382</v>
      </c>
      <c r="AI9" s="178">
        <v>382</v>
      </c>
      <c r="AJ9" s="177">
        <v>382</v>
      </c>
      <c r="AK9" s="177">
        <v>382</v>
      </c>
      <c r="AL9" s="161">
        <v>382</v>
      </c>
      <c r="AM9" s="178">
        <v>382</v>
      </c>
      <c r="AN9" s="160">
        <v>382</v>
      </c>
      <c r="AO9" s="161">
        <v>382</v>
      </c>
      <c r="AP9" s="161">
        <v>382</v>
      </c>
      <c r="AQ9" s="160">
        <v>382</v>
      </c>
      <c r="AR9" s="161">
        <v>382</v>
      </c>
      <c r="AS9" s="160">
        <v>382</v>
      </c>
      <c r="AT9" s="160">
        <v>382</v>
      </c>
      <c r="AU9" s="160">
        <v>382</v>
      </c>
      <c r="AV9" s="161">
        <v>382</v>
      </c>
      <c r="AW9" s="178">
        <v>382</v>
      </c>
      <c r="AX9" s="160">
        <v>382</v>
      </c>
      <c r="AY9" s="160">
        <v>382</v>
      </c>
      <c r="AZ9" s="160">
        <v>382</v>
      </c>
      <c r="BA9" s="161">
        <v>382</v>
      </c>
      <c r="BB9" s="178">
        <v>382</v>
      </c>
      <c r="BC9" s="178">
        <v>382</v>
      </c>
      <c r="BD9" s="178">
        <v>382</v>
      </c>
      <c r="BE9" s="178">
        <v>382</v>
      </c>
      <c r="BF9" s="178">
        <v>382</v>
      </c>
      <c r="BG9" s="160">
        <v>382</v>
      </c>
      <c r="BH9" s="161">
        <v>382</v>
      </c>
      <c r="BI9" s="161">
        <v>382</v>
      </c>
      <c r="BJ9" s="160">
        <v>382</v>
      </c>
      <c r="BK9" s="161">
        <v>382</v>
      </c>
      <c r="BL9" s="161">
        <v>382</v>
      </c>
      <c r="BM9" s="161">
        <v>382</v>
      </c>
      <c r="BN9" s="161">
        <v>382</v>
      </c>
      <c r="BO9" s="161">
        <v>382</v>
      </c>
      <c r="BP9" s="178">
        <v>382</v>
      </c>
      <c r="BQ9" s="161">
        <v>382</v>
      </c>
      <c r="BR9" s="161">
        <v>382</v>
      </c>
      <c r="BS9" s="161">
        <v>382</v>
      </c>
      <c r="BT9" s="161">
        <v>382</v>
      </c>
      <c r="BU9" s="161">
        <v>382</v>
      </c>
      <c r="BV9" s="161">
        <v>382</v>
      </c>
      <c r="BW9" s="161">
        <v>382</v>
      </c>
      <c r="BX9" s="161">
        <v>382</v>
      </c>
      <c r="BY9" s="161">
        <v>382</v>
      </c>
      <c r="BZ9" s="161">
        <v>382</v>
      </c>
      <c r="CA9" s="161">
        <v>382</v>
      </c>
      <c r="CB9" s="161">
        <v>382</v>
      </c>
      <c r="CC9" s="161">
        <v>382</v>
      </c>
      <c r="CD9" s="161">
        <v>382</v>
      </c>
      <c r="CE9" s="161">
        <v>382</v>
      </c>
      <c r="CF9" s="161">
        <v>382</v>
      </c>
      <c r="CG9" s="161">
        <v>382</v>
      </c>
      <c r="CH9" s="161">
        <v>382</v>
      </c>
      <c r="CI9" s="161">
        <v>382</v>
      </c>
    </row>
    <row r="10" spans="1:87" x14ac:dyDescent="0.25">
      <c r="A10" s="108" t="s">
        <v>12</v>
      </c>
      <c r="B10" s="264">
        <v>102</v>
      </c>
      <c r="C10" s="43">
        <v>102</v>
      </c>
      <c r="D10" s="741">
        <v>102</v>
      </c>
      <c r="E10" s="743">
        <v>102</v>
      </c>
      <c r="F10" s="741">
        <v>102</v>
      </c>
      <c r="G10" s="43">
        <v>102</v>
      </c>
      <c r="H10" s="741">
        <v>102</v>
      </c>
      <c r="I10" s="743">
        <v>102</v>
      </c>
      <c r="J10" s="741">
        <v>102</v>
      </c>
      <c r="K10" s="141">
        <v>102</v>
      </c>
      <c r="L10" s="43">
        <v>102</v>
      </c>
      <c r="M10" s="741">
        <v>102</v>
      </c>
      <c r="N10" s="743">
        <v>102</v>
      </c>
      <c r="O10" s="741">
        <v>102</v>
      </c>
      <c r="P10" s="141">
        <v>102</v>
      </c>
      <c r="Q10" s="43">
        <v>102</v>
      </c>
      <c r="R10" s="43">
        <v>102</v>
      </c>
      <c r="S10" s="741">
        <v>102</v>
      </c>
      <c r="T10" s="141">
        <v>102</v>
      </c>
      <c r="U10" s="743">
        <v>102</v>
      </c>
      <c r="V10" s="43">
        <v>102</v>
      </c>
      <c r="W10" s="741">
        <v>102</v>
      </c>
      <c r="X10" s="743">
        <v>102</v>
      </c>
      <c r="Y10" s="741">
        <v>102</v>
      </c>
      <c r="Z10" s="43">
        <v>102</v>
      </c>
      <c r="AA10" s="741">
        <v>102</v>
      </c>
      <c r="AB10" s="743">
        <v>102</v>
      </c>
      <c r="AC10" s="741">
        <v>102</v>
      </c>
      <c r="AD10" s="141">
        <v>102</v>
      </c>
      <c r="AE10" s="43">
        <v>102</v>
      </c>
      <c r="AF10" s="741">
        <v>102</v>
      </c>
      <c r="AG10" s="743">
        <v>102</v>
      </c>
      <c r="AH10" s="741">
        <v>102</v>
      </c>
      <c r="AI10" s="141">
        <v>102</v>
      </c>
      <c r="AJ10" s="43">
        <v>102</v>
      </c>
      <c r="AK10" s="43">
        <v>102</v>
      </c>
      <c r="AL10" s="741">
        <v>102</v>
      </c>
      <c r="AM10" s="141">
        <v>102</v>
      </c>
      <c r="AN10" s="743">
        <v>102</v>
      </c>
      <c r="AO10" s="741">
        <v>102</v>
      </c>
      <c r="AP10" s="741">
        <v>102</v>
      </c>
      <c r="AQ10" s="743">
        <v>102</v>
      </c>
      <c r="AR10" s="741">
        <v>102</v>
      </c>
      <c r="AS10" s="743">
        <v>102</v>
      </c>
      <c r="AT10" s="743">
        <v>102</v>
      </c>
      <c r="AU10" s="743">
        <v>102</v>
      </c>
      <c r="AV10" s="741">
        <v>102</v>
      </c>
      <c r="AW10" s="141">
        <v>102</v>
      </c>
      <c r="AX10" s="743">
        <v>102</v>
      </c>
      <c r="AY10" s="743">
        <v>102</v>
      </c>
      <c r="AZ10" s="743">
        <v>102</v>
      </c>
      <c r="BA10" s="741">
        <v>102</v>
      </c>
      <c r="BB10" s="141">
        <v>102</v>
      </c>
      <c r="BC10" s="141">
        <v>102</v>
      </c>
      <c r="BD10" s="141">
        <v>102</v>
      </c>
      <c r="BE10" s="141">
        <v>102</v>
      </c>
      <c r="BF10" s="141">
        <v>102</v>
      </c>
      <c r="BG10" s="743">
        <v>102</v>
      </c>
      <c r="BH10" s="741">
        <v>102</v>
      </c>
      <c r="BI10" s="741">
        <v>102</v>
      </c>
      <c r="BJ10" s="743">
        <v>102</v>
      </c>
      <c r="BK10" s="741">
        <v>102</v>
      </c>
      <c r="BL10" s="741">
        <v>102</v>
      </c>
      <c r="BM10" s="741">
        <v>102</v>
      </c>
      <c r="BN10" s="741">
        <v>102</v>
      </c>
      <c r="BO10" s="741">
        <v>102</v>
      </c>
      <c r="BP10" s="141">
        <v>102</v>
      </c>
      <c r="BQ10" s="741">
        <v>102</v>
      </c>
      <c r="BR10" s="741">
        <v>102</v>
      </c>
      <c r="BS10" s="741">
        <v>102</v>
      </c>
      <c r="BT10" s="741">
        <v>102</v>
      </c>
      <c r="BU10" s="741">
        <v>102</v>
      </c>
      <c r="BV10" s="741">
        <v>102</v>
      </c>
      <c r="BW10" s="741">
        <v>102</v>
      </c>
      <c r="BX10" s="741">
        <v>102</v>
      </c>
      <c r="BY10" s="741">
        <v>102</v>
      </c>
      <c r="BZ10" s="741">
        <v>102</v>
      </c>
      <c r="CA10" s="741">
        <v>102</v>
      </c>
      <c r="CB10" s="741">
        <v>102</v>
      </c>
      <c r="CC10" s="741">
        <v>102</v>
      </c>
      <c r="CD10" s="741">
        <v>102</v>
      </c>
      <c r="CE10" s="741">
        <v>102</v>
      </c>
      <c r="CF10" s="741">
        <v>102</v>
      </c>
      <c r="CG10" s="741">
        <v>102</v>
      </c>
      <c r="CH10" s="741">
        <v>102</v>
      </c>
      <c r="CI10" s="741">
        <v>102</v>
      </c>
    </row>
    <row r="11" spans="1:87" x14ac:dyDescent="0.25">
      <c r="A11" s="108" t="s">
        <v>11</v>
      </c>
      <c r="B11" s="264">
        <v>280</v>
      </c>
      <c r="C11" s="43">
        <v>280</v>
      </c>
      <c r="D11" s="741">
        <v>280</v>
      </c>
      <c r="E11" s="743">
        <v>280</v>
      </c>
      <c r="F11" s="741">
        <v>280</v>
      </c>
      <c r="G11" s="43">
        <v>280</v>
      </c>
      <c r="H11" s="741">
        <v>280</v>
      </c>
      <c r="I11" s="743">
        <v>280</v>
      </c>
      <c r="J11" s="741">
        <v>280</v>
      </c>
      <c r="K11" s="141">
        <v>280</v>
      </c>
      <c r="L11" s="43">
        <v>280</v>
      </c>
      <c r="M11" s="741">
        <v>280</v>
      </c>
      <c r="N11" s="743">
        <v>280</v>
      </c>
      <c r="O11" s="741">
        <v>280</v>
      </c>
      <c r="P11" s="141">
        <v>280</v>
      </c>
      <c r="Q11" s="43">
        <v>280</v>
      </c>
      <c r="R11" s="43">
        <v>280</v>
      </c>
      <c r="S11" s="741">
        <v>280</v>
      </c>
      <c r="T11" s="141">
        <v>280</v>
      </c>
      <c r="U11" s="743">
        <v>280</v>
      </c>
      <c r="V11" s="43">
        <v>280</v>
      </c>
      <c r="W11" s="741">
        <v>280</v>
      </c>
      <c r="X11" s="743">
        <v>280</v>
      </c>
      <c r="Y11" s="741">
        <v>280</v>
      </c>
      <c r="Z11" s="43">
        <v>280</v>
      </c>
      <c r="AA11" s="741">
        <v>280</v>
      </c>
      <c r="AB11" s="743">
        <v>280</v>
      </c>
      <c r="AC11" s="741">
        <v>280</v>
      </c>
      <c r="AD11" s="141">
        <v>280</v>
      </c>
      <c r="AE11" s="43">
        <v>280</v>
      </c>
      <c r="AF11" s="741">
        <v>280</v>
      </c>
      <c r="AG11" s="743">
        <v>280</v>
      </c>
      <c r="AH11" s="741">
        <v>280</v>
      </c>
      <c r="AI11" s="141">
        <v>280</v>
      </c>
      <c r="AJ11" s="43">
        <v>280</v>
      </c>
      <c r="AK11" s="43">
        <v>280</v>
      </c>
      <c r="AL11" s="741">
        <v>280</v>
      </c>
      <c r="AM11" s="141">
        <v>280</v>
      </c>
      <c r="AN11" s="743">
        <v>280</v>
      </c>
      <c r="AO11" s="741">
        <v>280</v>
      </c>
      <c r="AP11" s="741">
        <v>280</v>
      </c>
      <c r="AQ11" s="743">
        <v>280</v>
      </c>
      <c r="AR11" s="741">
        <v>280</v>
      </c>
      <c r="AS11" s="743">
        <v>280</v>
      </c>
      <c r="AT11" s="743">
        <v>280</v>
      </c>
      <c r="AU11" s="743">
        <v>280</v>
      </c>
      <c r="AV11" s="741">
        <v>280</v>
      </c>
      <c r="AW11" s="141">
        <v>280</v>
      </c>
      <c r="AX11" s="743">
        <v>280</v>
      </c>
      <c r="AY11" s="743">
        <v>280</v>
      </c>
      <c r="AZ11" s="743">
        <v>280</v>
      </c>
      <c r="BA11" s="741">
        <v>280</v>
      </c>
      <c r="BB11" s="141">
        <v>280</v>
      </c>
      <c r="BC11" s="141">
        <v>280</v>
      </c>
      <c r="BD11" s="141">
        <v>280</v>
      </c>
      <c r="BE11" s="141">
        <v>280</v>
      </c>
      <c r="BF11" s="141">
        <v>280</v>
      </c>
      <c r="BG11" s="743">
        <v>280</v>
      </c>
      <c r="BH11" s="741">
        <v>280</v>
      </c>
      <c r="BI11" s="741">
        <v>280</v>
      </c>
      <c r="BJ11" s="743">
        <v>280</v>
      </c>
      <c r="BK11" s="741">
        <v>280</v>
      </c>
      <c r="BL11" s="741">
        <v>280</v>
      </c>
      <c r="BM11" s="741">
        <v>280</v>
      </c>
      <c r="BN11" s="741">
        <v>280</v>
      </c>
      <c r="BO11" s="741">
        <v>280</v>
      </c>
      <c r="BP11" s="141">
        <v>280</v>
      </c>
      <c r="BQ11" s="741">
        <v>280</v>
      </c>
      <c r="BR11" s="741">
        <v>280</v>
      </c>
      <c r="BS11" s="741">
        <v>280</v>
      </c>
      <c r="BT11" s="741">
        <v>280</v>
      </c>
      <c r="BU11" s="741">
        <v>280</v>
      </c>
      <c r="BV11" s="741">
        <v>280</v>
      </c>
      <c r="BW11" s="741">
        <v>280</v>
      </c>
      <c r="BX11" s="741">
        <v>280</v>
      </c>
      <c r="BY11" s="741">
        <v>280</v>
      </c>
      <c r="BZ11" s="741">
        <v>280</v>
      </c>
      <c r="CA11" s="741">
        <v>280</v>
      </c>
      <c r="CB11" s="741">
        <v>280</v>
      </c>
      <c r="CC11" s="741">
        <v>280</v>
      </c>
      <c r="CD11" s="741">
        <v>280</v>
      </c>
      <c r="CE11" s="741">
        <v>280</v>
      </c>
      <c r="CF11" s="741">
        <v>280</v>
      </c>
      <c r="CG11" s="741">
        <v>280</v>
      </c>
      <c r="CH11" s="741">
        <v>280</v>
      </c>
      <c r="CI11" s="741">
        <v>280</v>
      </c>
    </row>
    <row r="12" spans="1:87" x14ac:dyDescent="0.25">
      <c r="A12" s="107" t="s">
        <v>28</v>
      </c>
      <c r="B12" s="263">
        <v>2289.58</v>
      </c>
      <c r="C12" s="177">
        <v>2289.58</v>
      </c>
      <c r="D12" s="161">
        <v>2289.58</v>
      </c>
      <c r="E12" s="160">
        <v>2289.58</v>
      </c>
      <c r="F12" s="161">
        <v>2289.58</v>
      </c>
      <c r="G12" s="177">
        <v>2289.58</v>
      </c>
      <c r="H12" s="161">
        <v>2289.58</v>
      </c>
      <c r="I12" s="160">
        <v>2289.58</v>
      </c>
      <c r="J12" s="161">
        <v>2289.58</v>
      </c>
      <c r="K12" s="178">
        <v>2289.58</v>
      </c>
      <c r="L12" s="177">
        <v>2289.58</v>
      </c>
      <c r="M12" s="161">
        <v>2289.58</v>
      </c>
      <c r="N12" s="160">
        <v>2289.58</v>
      </c>
      <c r="O12" s="161">
        <v>2289.58</v>
      </c>
      <c r="P12" s="178">
        <v>2289.58</v>
      </c>
      <c r="Q12" s="177">
        <v>2289.58</v>
      </c>
      <c r="R12" s="177">
        <v>2289.58</v>
      </c>
      <c r="S12" s="161">
        <v>2289.6</v>
      </c>
      <c r="T12" s="178">
        <v>2289.6</v>
      </c>
      <c r="U12" s="160">
        <v>2289.5816666666669</v>
      </c>
      <c r="V12" s="177">
        <v>2252.58</v>
      </c>
      <c r="W12" s="161">
        <v>2252.58</v>
      </c>
      <c r="X12" s="160">
        <v>2252.58</v>
      </c>
      <c r="Y12" s="161">
        <v>2252.58</v>
      </c>
      <c r="Z12" s="177">
        <v>2252.58</v>
      </c>
      <c r="AA12" s="161">
        <v>2252.58</v>
      </c>
      <c r="AB12" s="160">
        <v>2252.58</v>
      </c>
      <c r="AC12" s="161">
        <v>2252.58</v>
      </c>
      <c r="AD12" s="178">
        <v>2252.58</v>
      </c>
      <c r="AE12" s="177">
        <v>2252.58</v>
      </c>
      <c r="AF12" s="161">
        <v>2252.58</v>
      </c>
      <c r="AG12" s="160">
        <v>2252.58</v>
      </c>
      <c r="AH12" s="161">
        <v>2252.58</v>
      </c>
      <c r="AI12" s="178">
        <v>2252.58</v>
      </c>
      <c r="AJ12" s="177">
        <v>2252.58</v>
      </c>
      <c r="AK12" s="177">
        <v>2252.58</v>
      </c>
      <c r="AL12" s="161">
        <v>2252.58</v>
      </c>
      <c r="AM12" s="178">
        <v>2252.6</v>
      </c>
      <c r="AN12" s="160">
        <v>2252.5800000000004</v>
      </c>
      <c r="AO12" s="161">
        <v>2234.58</v>
      </c>
      <c r="AP12" s="161">
        <v>2234.58</v>
      </c>
      <c r="AQ12" s="160">
        <v>2234.58</v>
      </c>
      <c r="AR12" s="161">
        <v>2234.58</v>
      </c>
      <c r="AS12" s="160">
        <v>2234.58</v>
      </c>
      <c r="AT12" s="160">
        <v>2234.58</v>
      </c>
      <c r="AU12" s="160">
        <v>2234.5499999999997</v>
      </c>
      <c r="AV12" s="161">
        <v>2234.5699999999997</v>
      </c>
      <c r="AW12" s="178">
        <v>2234.5749999999998</v>
      </c>
      <c r="AX12" s="160">
        <v>2234.5499999999997</v>
      </c>
      <c r="AY12" s="160">
        <v>2234.5499999999997</v>
      </c>
      <c r="AZ12" s="160">
        <v>2234.5499999999997</v>
      </c>
      <c r="BA12" s="161">
        <v>2234.5499999999997</v>
      </c>
      <c r="BB12" s="178">
        <v>2234.5666666666666</v>
      </c>
      <c r="BC12" s="178">
        <v>2234.6</v>
      </c>
      <c r="BD12" s="178">
        <v>2234.6</v>
      </c>
      <c r="BE12" s="178">
        <v>2234.6</v>
      </c>
      <c r="BF12" s="178">
        <v>2234.5499999999997</v>
      </c>
      <c r="BG12" s="160">
        <v>2234.5750000000003</v>
      </c>
      <c r="BH12" s="161">
        <v>2234.58</v>
      </c>
      <c r="BI12" s="161">
        <v>2234.58</v>
      </c>
      <c r="BJ12" s="160">
        <v>2234.58</v>
      </c>
      <c r="BK12" s="161">
        <v>2234.58</v>
      </c>
      <c r="BL12" s="161">
        <v>2234.58</v>
      </c>
      <c r="BM12" s="161">
        <v>2234.58</v>
      </c>
      <c r="BN12" s="161">
        <v>2234.58</v>
      </c>
      <c r="BO12" s="161">
        <v>2234.58</v>
      </c>
      <c r="BP12" s="178">
        <v>2234.58</v>
      </c>
      <c r="BQ12" s="161">
        <v>2234.58</v>
      </c>
      <c r="BR12" s="161">
        <v>2234.58</v>
      </c>
      <c r="BS12" s="161">
        <v>2234.58</v>
      </c>
      <c r="BT12" s="161">
        <v>2234.58</v>
      </c>
      <c r="BU12" s="161">
        <v>2234.58</v>
      </c>
      <c r="BV12" s="161">
        <v>2234.58</v>
      </c>
      <c r="BW12" s="161">
        <v>2234.58</v>
      </c>
      <c r="BX12" s="161">
        <v>2234.58</v>
      </c>
      <c r="BY12" s="161">
        <v>2234.58</v>
      </c>
      <c r="BZ12" s="161">
        <v>2234.58</v>
      </c>
      <c r="CA12" s="161">
        <v>2231.8999999999996</v>
      </c>
      <c r="CB12" s="161">
        <v>2231.8999999999996</v>
      </c>
      <c r="CC12" s="161">
        <v>2231.9299999999998</v>
      </c>
      <c r="CD12" s="161">
        <v>2231.9103333333333</v>
      </c>
      <c r="CE12" s="161">
        <v>2231.9299999999998</v>
      </c>
      <c r="CF12" s="161">
        <v>2231.9299999999998</v>
      </c>
      <c r="CG12" s="161">
        <v>2231.9299999999998</v>
      </c>
      <c r="CH12" s="161">
        <v>2231.9299999999998</v>
      </c>
      <c r="CI12" s="161">
        <v>2231.9202209944747</v>
      </c>
    </row>
    <row r="13" spans="1:87" x14ac:dyDescent="0.25">
      <c r="A13" s="108" t="s">
        <v>13</v>
      </c>
      <c r="B13" s="264">
        <v>435</v>
      </c>
      <c r="C13" s="43">
        <v>435</v>
      </c>
      <c r="D13" s="741">
        <v>435</v>
      </c>
      <c r="E13" s="743">
        <v>435</v>
      </c>
      <c r="F13" s="741">
        <v>435</v>
      </c>
      <c r="G13" s="43">
        <v>435</v>
      </c>
      <c r="H13" s="741">
        <v>435</v>
      </c>
      <c r="I13" s="743">
        <v>435</v>
      </c>
      <c r="J13" s="741">
        <v>435</v>
      </c>
      <c r="K13" s="141">
        <v>435</v>
      </c>
      <c r="L13" s="43">
        <v>435</v>
      </c>
      <c r="M13" s="741">
        <v>435</v>
      </c>
      <c r="N13" s="743">
        <v>435</v>
      </c>
      <c r="O13" s="741">
        <v>435</v>
      </c>
      <c r="P13" s="141">
        <v>435</v>
      </c>
      <c r="Q13" s="43">
        <v>435</v>
      </c>
      <c r="R13" s="43">
        <v>435</v>
      </c>
      <c r="S13" s="741">
        <v>435</v>
      </c>
      <c r="T13" s="141">
        <v>435</v>
      </c>
      <c r="U13" s="743">
        <v>435</v>
      </c>
      <c r="V13" s="43">
        <v>435</v>
      </c>
      <c r="W13" s="741">
        <v>435</v>
      </c>
      <c r="X13" s="743">
        <v>435</v>
      </c>
      <c r="Y13" s="741">
        <v>435</v>
      </c>
      <c r="Z13" s="43">
        <v>435</v>
      </c>
      <c r="AA13" s="741">
        <v>435</v>
      </c>
      <c r="AB13" s="743">
        <v>435</v>
      </c>
      <c r="AC13" s="741">
        <v>435</v>
      </c>
      <c r="AD13" s="141">
        <v>435</v>
      </c>
      <c r="AE13" s="43">
        <v>435</v>
      </c>
      <c r="AF13" s="741">
        <v>435</v>
      </c>
      <c r="AG13" s="743">
        <v>435</v>
      </c>
      <c r="AH13" s="741">
        <v>435</v>
      </c>
      <c r="AI13" s="141">
        <v>435</v>
      </c>
      <c r="AJ13" s="43">
        <v>435</v>
      </c>
      <c r="AK13" s="43">
        <v>435</v>
      </c>
      <c r="AL13" s="741">
        <v>435</v>
      </c>
      <c r="AM13" s="141">
        <v>435</v>
      </c>
      <c r="AN13" s="743">
        <v>435</v>
      </c>
      <c r="AO13" s="741">
        <v>435</v>
      </c>
      <c r="AP13" s="741">
        <v>435</v>
      </c>
      <c r="AQ13" s="743">
        <v>435</v>
      </c>
      <c r="AR13" s="741">
        <v>435</v>
      </c>
      <c r="AS13" s="743">
        <v>435</v>
      </c>
      <c r="AT13" s="743">
        <v>435</v>
      </c>
      <c r="AU13" s="743">
        <v>435</v>
      </c>
      <c r="AV13" s="741">
        <v>435</v>
      </c>
      <c r="AW13" s="141">
        <v>435</v>
      </c>
      <c r="AX13" s="743">
        <v>435</v>
      </c>
      <c r="AY13" s="743">
        <v>435</v>
      </c>
      <c r="AZ13" s="743">
        <v>435</v>
      </c>
      <c r="BA13" s="741">
        <v>435</v>
      </c>
      <c r="BB13" s="141">
        <v>435</v>
      </c>
      <c r="BC13" s="141">
        <v>435</v>
      </c>
      <c r="BD13" s="716">
        <v>435</v>
      </c>
      <c r="BE13" s="716">
        <v>435</v>
      </c>
      <c r="BF13" s="141">
        <v>435</v>
      </c>
      <c r="BG13" s="743">
        <v>435</v>
      </c>
      <c r="BH13" s="741">
        <v>435</v>
      </c>
      <c r="BI13" s="741">
        <v>435</v>
      </c>
      <c r="BJ13" s="743">
        <v>435</v>
      </c>
      <c r="BK13" s="741">
        <v>435</v>
      </c>
      <c r="BL13" s="741">
        <v>435</v>
      </c>
      <c r="BM13" s="741">
        <v>435</v>
      </c>
      <c r="BN13" s="741">
        <v>435</v>
      </c>
      <c r="BO13" s="741">
        <v>435</v>
      </c>
      <c r="BP13" s="141">
        <v>435</v>
      </c>
      <c r="BQ13" s="741">
        <v>435</v>
      </c>
      <c r="BR13" s="741">
        <v>435</v>
      </c>
      <c r="BS13" s="741">
        <v>435</v>
      </c>
      <c r="BT13" s="741">
        <v>435</v>
      </c>
      <c r="BU13" s="741">
        <v>435</v>
      </c>
      <c r="BV13" s="741">
        <v>435</v>
      </c>
      <c r="BW13" s="741">
        <v>435</v>
      </c>
      <c r="BX13" s="741">
        <v>435</v>
      </c>
      <c r="BY13" s="741">
        <v>435</v>
      </c>
      <c r="BZ13" s="741">
        <v>435</v>
      </c>
      <c r="CA13" s="741">
        <v>435</v>
      </c>
      <c r="CB13" s="741">
        <v>435</v>
      </c>
      <c r="CC13" s="741">
        <v>435</v>
      </c>
      <c r="CD13" s="741">
        <v>435</v>
      </c>
      <c r="CE13" s="741">
        <v>435</v>
      </c>
      <c r="CF13" s="741">
        <v>435</v>
      </c>
      <c r="CG13" s="741">
        <v>435</v>
      </c>
      <c r="CH13" s="741">
        <v>435</v>
      </c>
      <c r="CI13" s="741">
        <v>435</v>
      </c>
    </row>
    <row r="14" spans="1:87" x14ac:dyDescent="0.25">
      <c r="A14" s="108" t="s">
        <v>14</v>
      </c>
      <c r="B14" s="264">
        <v>720</v>
      </c>
      <c r="C14" s="43">
        <v>720</v>
      </c>
      <c r="D14" s="741">
        <v>720</v>
      </c>
      <c r="E14" s="743">
        <v>720</v>
      </c>
      <c r="F14" s="741">
        <v>720</v>
      </c>
      <c r="G14" s="43">
        <v>720</v>
      </c>
      <c r="H14" s="741">
        <v>720</v>
      </c>
      <c r="I14" s="743">
        <v>720</v>
      </c>
      <c r="J14" s="741">
        <v>720</v>
      </c>
      <c r="K14" s="141">
        <v>720</v>
      </c>
      <c r="L14" s="43">
        <v>720</v>
      </c>
      <c r="M14" s="741">
        <v>720</v>
      </c>
      <c r="N14" s="743">
        <v>720</v>
      </c>
      <c r="O14" s="741">
        <v>720</v>
      </c>
      <c r="P14" s="141">
        <v>720</v>
      </c>
      <c r="Q14" s="43">
        <v>720</v>
      </c>
      <c r="R14" s="43">
        <v>720</v>
      </c>
      <c r="S14" s="741">
        <v>720</v>
      </c>
      <c r="T14" s="141">
        <v>720</v>
      </c>
      <c r="U14" s="743">
        <v>720</v>
      </c>
      <c r="V14" s="43">
        <v>720</v>
      </c>
      <c r="W14" s="741">
        <v>720</v>
      </c>
      <c r="X14" s="743">
        <v>720</v>
      </c>
      <c r="Y14" s="741">
        <v>720</v>
      </c>
      <c r="Z14" s="43">
        <v>720</v>
      </c>
      <c r="AA14" s="741">
        <v>720</v>
      </c>
      <c r="AB14" s="743">
        <v>720</v>
      </c>
      <c r="AC14" s="741">
        <v>720</v>
      </c>
      <c r="AD14" s="141">
        <v>720</v>
      </c>
      <c r="AE14" s="43">
        <v>720</v>
      </c>
      <c r="AF14" s="741">
        <v>720</v>
      </c>
      <c r="AG14" s="743">
        <v>720</v>
      </c>
      <c r="AH14" s="741">
        <v>720</v>
      </c>
      <c r="AI14" s="141">
        <v>720</v>
      </c>
      <c r="AJ14" s="43">
        <v>720</v>
      </c>
      <c r="AK14" s="43">
        <v>720</v>
      </c>
      <c r="AL14" s="741">
        <v>720</v>
      </c>
      <c r="AM14" s="141">
        <v>720</v>
      </c>
      <c r="AN14" s="743">
        <v>720</v>
      </c>
      <c r="AO14" s="741">
        <v>720</v>
      </c>
      <c r="AP14" s="741">
        <v>720</v>
      </c>
      <c r="AQ14" s="743">
        <v>720</v>
      </c>
      <c r="AR14" s="741">
        <v>720</v>
      </c>
      <c r="AS14" s="743">
        <v>720</v>
      </c>
      <c r="AT14" s="743">
        <v>720</v>
      </c>
      <c r="AU14" s="743">
        <v>720</v>
      </c>
      <c r="AV14" s="741">
        <v>720</v>
      </c>
      <c r="AW14" s="141">
        <v>720</v>
      </c>
      <c r="AX14" s="743">
        <v>720</v>
      </c>
      <c r="AY14" s="743">
        <v>720</v>
      </c>
      <c r="AZ14" s="743">
        <v>720</v>
      </c>
      <c r="BA14" s="741">
        <v>720</v>
      </c>
      <c r="BB14" s="141">
        <v>720</v>
      </c>
      <c r="BC14" s="141">
        <v>720</v>
      </c>
      <c r="BD14" s="716">
        <v>720</v>
      </c>
      <c r="BE14" s="716">
        <v>720</v>
      </c>
      <c r="BF14" s="141">
        <v>720</v>
      </c>
      <c r="BG14" s="743">
        <v>720</v>
      </c>
      <c r="BH14" s="741">
        <v>720</v>
      </c>
      <c r="BI14" s="741">
        <v>720</v>
      </c>
      <c r="BJ14" s="743">
        <v>720</v>
      </c>
      <c r="BK14" s="741">
        <v>720</v>
      </c>
      <c r="BL14" s="741">
        <v>720</v>
      </c>
      <c r="BM14" s="741">
        <v>720</v>
      </c>
      <c r="BN14" s="741">
        <v>720</v>
      </c>
      <c r="BO14" s="741">
        <v>720</v>
      </c>
      <c r="BP14" s="141">
        <v>720</v>
      </c>
      <c r="BQ14" s="741">
        <v>720</v>
      </c>
      <c r="BR14" s="741">
        <v>720</v>
      </c>
      <c r="BS14" s="741">
        <v>720</v>
      </c>
      <c r="BT14" s="741">
        <v>720</v>
      </c>
      <c r="BU14" s="741">
        <v>720</v>
      </c>
      <c r="BV14" s="741">
        <v>720</v>
      </c>
      <c r="BW14" s="741">
        <v>720</v>
      </c>
      <c r="BX14" s="741">
        <v>720</v>
      </c>
      <c r="BY14" s="741">
        <v>720</v>
      </c>
      <c r="BZ14" s="741">
        <v>720</v>
      </c>
      <c r="CA14" s="741">
        <v>720</v>
      </c>
      <c r="CB14" s="741">
        <v>720</v>
      </c>
      <c r="CC14" s="741">
        <v>720</v>
      </c>
      <c r="CD14" s="741">
        <v>720</v>
      </c>
      <c r="CE14" s="741">
        <v>720</v>
      </c>
      <c r="CF14" s="741">
        <v>720</v>
      </c>
      <c r="CG14" s="741">
        <v>720</v>
      </c>
      <c r="CH14" s="741">
        <v>720</v>
      </c>
      <c r="CI14" s="741">
        <v>720</v>
      </c>
    </row>
    <row r="15" spans="1:87" x14ac:dyDescent="0.25">
      <c r="A15" s="108" t="s">
        <v>15</v>
      </c>
      <c r="B15" s="264">
        <v>265.5</v>
      </c>
      <c r="C15" s="43">
        <v>265.5</v>
      </c>
      <c r="D15" s="741">
        <v>265.5</v>
      </c>
      <c r="E15" s="743">
        <v>265.5</v>
      </c>
      <c r="F15" s="741">
        <v>265.5</v>
      </c>
      <c r="G15" s="43">
        <v>265.5</v>
      </c>
      <c r="H15" s="741">
        <v>265.5</v>
      </c>
      <c r="I15" s="743">
        <v>265.5</v>
      </c>
      <c r="J15" s="741">
        <v>265.5</v>
      </c>
      <c r="K15" s="141">
        <v>265.5</v>
      </c>
      <c r="L15" s="43">
        <v>265.5</v>
      </c>
      <c r="M15" s="741">
        <v>265.5</v>
      </c>
      <c r="N15" s="743">
        <v>265.5</v>
      </c>
      <c r="O15" s="741">
        <v>265.5</v>
      </c>
      <c r="P15" s="141">
        <v>265.5</v>
      </c>
      <c r="Q15" s="43">
        <v>265.5</v>
      </c>
      <c r="R15" s="43">
        <v>265.5</v>
      </c>
      <c r="S15" s="741">
        <v>265.5</v>
      </c>
      <c r="T15" s="141">
        <v>265.5</v>
      </c>
      <c r="U15" s="743">
        <v>265.5</v>
      </c>
      <c r="V15" s="43">
        <v>240.5</v>
      </c>
      <c r="W15" s="741">
        <v>240.5</v>
      </c>
      <c r="X15" s="743">
        <v>240.5</v>
      </c>
      <c r="Y15" s="741">
        <v>240.5</v>
      </c>
      <c r="Z15" s="43">
        <v>240.5</v>
      </c>
      <c r="AA15" s="741">
        <v>240.5</v>
      </c>
      <c r="AB15" s="743">
        <v>240.5</v>
      </c>
      <c r="AC15" s="741">
        <v>240.5</v>
      </c>
      <c r="AD15" s="141">
        <v>240.5</v>
      </c>
      <c r="AE15" s="43">
        <v>240.5</v>
      </c>
      <c r="AF15" s="741">
        <v>240.5</v>
      </c>
      <c r="AG15" s="743">
        <v>240.5</v>
      </c>
      <c r="AH15" s="741">
        <v>240.5</v>
      </c>
      <c r="AI15" s="141">
        <v>240.5</v>
      </c>
      <c r="AJ15" s="43">
        <v>240.5</v>
      </c>
      <c r="AK15" s="43">
        <v>240.5</v>
      </c>
      <c r="AL15" s="741">
        <v>240.5</v>
      </c>
      <c r="AM15" s="141">
        <v>240.5</v>
      </c>
      <c r="AN15" s="743">
        <v>240.5</v>
      </c>
      <c r="AO15" s="741">
        <v>222.5</v>
      </c>
      <c r="AP15" s="741">
        <v>222.5</v>
      </c>
      <c r="AQ15" s="743">
        <v>222.5</v>
      </c>
      <c r="AR15" s="741">
        <v>222.5</v>
      </c>
      <c r="AS15" s="743">
        <v>222.5</v>
      </c>
      <c r="AT15" s="743">
        <v>222.5</v>
      </c>
      <c r="AU15" s="743">
        <v>222.5</v>
      </c>
      <c r="AV15" s="741">
        <v>222.5</v>
      </c>
      <c r="AW15" s="141">
        <v>222.5</v>
      </c>
      <c r="AX15" s="743">
        <v>222.5</v>
      </c>
      <c r="AY15" s="743">
        <v>222.5</v>
      </c>
      <c r="AZ15" s="743">
        <v>222.5</v>
      </c>
      <c r="BA15" s="741">
        <v>222.5</v>
      </c>
      <c r="BB15" s="141">
        <v>222.5</v>
      </c>
      <c r="BC15" s="141">
        <v>222.5</v>
      </c>
      <c r="BD15" s="716">
        <v>222.5</v>
      </c>
      <c r="BE15" s="716">
        <v>222.5</v>
      </c>
      <c r="BF15" s="141">
        <v>222.5</v>
      </c>
      <c r="BG15" s="743">
        <v>222.5</v>
      </c>
      <c r="BH15" s="741">
        <v>222.5</v>
      </c>
      <c r="BI15" s="741">
        <v>222.5</v>
      </c>
      <c r="BJ15" s="743">
        <v>222.5</v>
      </c>
      <c r="BK15" s="741">
        <v>222.5</v>
      </c>
      <c r="BL15" s="741">
        <v>222.5</v>
      </c>
      <c r="BM15" s="741">
        <v>222.5</v>
      </c>
      <c r="BN15" s="741">
        <v>222.5</v>
      </c>
      <c r="BO15" s="741">
        <v>222.5</v>
      </c>
      <c r="BP15" s="141">
        <v>222.5</v>
      </c>
      <c r="BQ15" s="741">
        <v>222.5</v>
      </c>
      <c r="BR15" s="741">
        <v>222.5</v>
      </c>
      <c r="BS15" s="741">
        <v>222.5</v>
      </c>
      <c r="BT15" s="741">
        <v>222.5</v>
      </c>
      <c r="BU15" s="741">
        <v>222.5</v>
      </c>
      <c r="BV15" s="741">
        <v>222.5</v>
      </c>
      <c r="BW15" s="741">
        <v>222.5</v>
      </c>
      <c r="BX15" s="741">
        <v>222.5</v>
      </c>
      <c r="BY15" s="741">
        <v>222.5</v>
      </c>
      <c r="BZ15" s="741">
        <v>222.5</v>
      </c>
      <c r="CA15" s="741">
        <v>222.5</v>
      </c>
      <c r="CB15" s="741">
        <v>222.5</v>
      </c>
      <c r="CC15" s="741">
        <v>222.5</v>
      </c>
      <c r="CD15" s="741">
        <v>222.5</v>
      </c>
      <c r="CE15" s="741">
        <v>222.5</v>
      </c>
      <c r="CF15" s="741">
        <v>222.5</v>
      </c>
      <c r="CG15" s="741">
        <v>222.5</v>
      </c>
      <c r="CH15" s="741">
        <v>222.5</v>
      </c>
      <c r="CI15" s="741">
        <v>222.5</v>
      </c>
    </row>
    <row r="16" spans="1:87" x14ac:dyDescent="0.25">
      <c r="A16" s="108" t="s">
        <v>16</v>
      </c>
      <c r="B16" s="264">
        <v>360</v>
      </c>
      <c r="C16" s="43">
        <v>360</v>
      </c>
      <c r="D16" s="741">
        <v>360</v>
      </c>
      <c r="E16" s="743">
        <v>360</v>
      </c>
      <c r="F16" s="741">
        <v>360</v>
      </c>
      <c r="G16" s="43">
        <v>360</v>
      </c>
      <c r="H16" s="741">
        <v>360</v>
      </c>
      <c r="I16" s="743">
        <v>360</v>
      </c>
      <c r="J16" s="741">
        <v>360</v>
      </c>
      <c r="K16" s="141">
        <v>360</v>
      </c>
      <c r="L16" s="43">
        <v>360</v>
      </c>
      <c r="M16" s="741">
        <v>360</v>
      </c>
      <c r="N16" s="743">
        <v>360</v>
      </c>
      <c r="O16" s="741">
        <v>360</v>
      </c>
      <c r="P16" s="141">
        <v>360</v>
      </c>
      <c r="Q16" s="43">
        <v>360</v>
      </c>
      <c r="R16" s="43">
        <v>360</v>
      </c>
      <c r="S16" s="741">
        <v>360</v>
      </c>
      <c r="T16" s="141">
        <v>360</v>
      </c>
      <c r="U16" s="743">
        <v>360</v>
      </c>
      <c r="V16" s="43">
        <v>360</v>
      </c>
      <c r="W16" s="741">
        <v>360</v>
      </c>
      <c r="X16" s="743">
        <v>360</v>
      </c>
      <c r="Y16" s="741">
        <v>360</v>
      </c>
      <c r="Z16" s="43">
        <v>360</v>
      </c>
      <c r="AA16" s="741">
        <v>360</v>
      </c>
      <c r="AB16" s="743">
        <v>360</v>
      </c>
      <c r="AC16" s="741">
        <v>360</v>
      </c>
      <c r="AD16" s="141">
        <v>360</v>
      </c>
      <c r="AE16" s="43">
        <v>360</v>
      </c>
      <c r="AF16" s="741">
        <v>360</v>
      </c>
      <c r="AG16" s="743">
        <v>360</v>
      </c>
      <c r="AH16" s="741">
        <v>360</v>
      </c>
      <c r="AI16" s="141">
        <v>360</v>
      </c>
      <c r="AJ16" s="43">
        <v>360</v>
      </c>
      <c r="AK16" s="43">
        <v>360</v>
      </c>
      <c r="AL16" s="741">
        <v>360</v>
      </c>
      <c r="AM16" s="141">
        <v>360</v>
      </c>
      <c r="AN16" s="743">
        <v>360</v>
      </c>
      <c r="AO16" s="741">
        <v>360</v>
      </c>
      <c r="AP16" s="741">
        <v>360</v>
      </c>
      <c r="AQ16" s="743">
        <v>360</v>
      </c>
      <c r="AR16" s="741">
        <v>360</v>
      </c>
      <c r="AS16" s="743">
        <v>360</v>
      </c>
      <c r="AT16" s="743">
        <v>360</v>
      </c>
      <c r="AU16" s="743">
        <v>360</v>
      </c>
      <c r="AV16" s="741">
        <v>360</v>
      </c>
      <c r="AW16" s="141">
        <v>360</v>
      </c>
      <c r="AX16" s="743">
        <v>360</v>
      </c>
      <c r="AY16" s="743">
        <v>360</v>
      </c>
      <c r="AZ16" s="743">
        <v>360</v>
      </c>
      <c r="BA16" s="741">
        <v>360</v>
      </c>
      <c r="BB16" s="141">
        <v>360</v>
      </c>
      <c r="BC16" s="141">
        <v>360</v>
      </c>
      <c r="BD16" s="716">
        <v>360</v>
      </c>
      <c r="BE16" s="716">
        <v>360</v>
      </c>
      <c r="BF16" s="141">
        <v>360</v>
      </c>
      <c r="BG16" s="743">
        <v>360</v>
      </c>
      <c r="BH16" s="741">
        <v>360</v>
      </c>
      <c r="BI16" s="741">
        <v>360</v>
      </c>
      <c r="BJ16" s="743">
        <v>360</v>
      </c>
      <c r="BK16" s="741">
        <v>360</v>
      </c>
      <c r="BL16" s="741">
        <v>360</v>
      </c>
      <c r="BM16" s="741">
        <v>360</v>
      </c>
      <c r="BN16" s="741">
        <v>360</v>
      </c>
      <c r="BO16" s="741">
        <v>360</v>
      </c>
      <c r="BP16" s="141">
        <v>360</v>
      </c>
      <c r="BQ16" s="741">
        <v>360</v>
      </c>
      <c r="BR16" s="741">
        <v>360</v>
      </c>
      <c r="BS16" s="741">
        <v>360</v>
      </c>
      <c r="BT16" s="741">
        <v>360</v>
      </c>
      <c r="BU16" s="741">
        <v>360</v>
      </c>
      <c r="BV16" s="741">
        <v>360</v>
      </c>
      <c r="BW16" s="741">
        <v>360</v>
      </c>
      <c r="BX16" s="741">
        <v>360</v>
      </c>
      <c r="BY16" s="741">
        <v>360</v>
      </c>
      <c r="BZ16" s="741">
        <v>360</v>
      </c>
      <c r="CA16" s="741">
        <v>360</v>
      </c>
      <c r="CB16" s="741">
        <v>360</v>
      </c>
      <c r="CC16" s="741">
        <v>360</v>
      </c>
      <c r="CD16" s="741">
        <v>360</v>
      </c>
      <c r="CE16" s="741">
        <v>360</v>
      </c>
      <c r="CF16" s="741">
        <v>360</v>
      </c>
      <c r="CG16" s="741">
        <v>360</v>
      </c>
      <c r="CH16" s="741">
        <v>360</v>
      </c>
      <c r="CI16" s="741">
        <v>360</v>
      </c>
    </row>
    <row r="17" spans="1:87" x14ac:dyDescent="0.25">
      <c r="A17" s="108" t="s">
        <v>17</v>
      </c>
      <c r="B17" s="264">
        <v>285</v>
      </c>
      <c r="C17" s="43">
        <v>285</v>
      </c>
      <c r="D17" s="741">
        <v>285</v>
      </c>
      <c r="E17" s="743">
        <v>285</v>
      </c>
      <c r="F17" s="741">
        <v>285</v>
      </c>
      <c r="G17" s="43">
        <v>285</v>
      </c>
      <c r="H17" s="741">
        <v>285</v>
      </c>
      <c r="I17" s="743">
        <v>285</v>
      </c>
      <c r="J17" s="741">
        <v>285</v>
      </c>
      <c r="K17" s="141">
        <v>285</v>
      </c>
      <c r="L17" s="43">
        <v>285</v>
      </c>
      <c r="M17" s="741">
        <v>285</v>
      </c>
      <c r="N17" s="743">
        <v>285</v>
      </c>
      <c r="O17" s="741">
        <v>285</v>
      </c>
      <c r="P17" s="141">
        <v>285</v>
      </c>
      <c r="Q17" s="43">
        <v>285</v>
      </c>
      <c r="R17" s="43">
        <v>285</v>
      </c>
      <c r="S17" s="741">
        <v>285</v>
      </c>
      <c r="T17" s="141">
        <v>285</v>
      </c>
      <c r="U17" s="743">
        <v>285</v>
      </c>
      <c r="V17" s="43">
        <v>285</v>
      </c>
      <c r="W17" s="741">
        <v>285</v>
      </c>
      <c r="X17" s="743">
        <v>285</v>
      </c>
      <c r="Y17" s="741">
        <v>285</v>
      </c>
      <c r="Z17" s="43">
        <v>285</v>
      </c>
      <c r="AA17" s="741">
        <v>285</v>
      </c>
      <c r="AB17" s="743">
        <v>285</v>
      </c>
      <c r="AC17" s="741">
        <v>285</v>
      </c>
      <c r="AD17" s="141">
        <v>285</v>
      </c>
      <c r="AE17" s="43">
        <v>285</v>
      </c>
      <c r="AF17" s="741">
        <v>285</v>
      </c>
      <c r="AG17" s="743">
        <v>285</v>
      </c>
      <c r="AH17" s="741">
        <v>285</v>
      </c>
      <c r="AI17" s="141">
        <v>285</v>
      </c>
      <c r="AJ17" s="43">
        <v>285</v>
      </c>
      <c r="AK17" s="43">
        <v>285</v>
      </c>
      <c r="AL17" s="741">
        <v>285</v>
      </c>
      <c r="AM17" s="141">
        <v>285</v>
      </c>
      <c r="AN17" s="743">
        <v>285</v>
      </c>
      <c r="AO17" s="741">
        <v>285</v>
      </c>
      <c r="AP17" s="741">
        <v>285</v>
      </c>
      <c r="AQ17" s="743">
        <v>285</v>
      </c>
      <c r="AR17" s="741">
        <v>285</v>
      </c>
      <c r="AS17" s="743">
        <v>285</v>
      </c>
      <c r="AT17" s="743">
        <v>285</v>
      </c>
      <c r="AU17" s="743">
        <v>285</v>
      </c>
      <c r="AV17" s="741">
        <v>285</v>
      </c>
      <c r="AW17" s="141">
        <v>285</v>
      </c>
      <c r="AX17" s="743">
        <v>285</v>
      </c>
      <c r="AY17" s="743">
        <v>285</v>
      </c>
      <c r="AZ17" s="743">
        <v>285</v>
      </c>
      <c r="BA17" s="741">
        <v>285</v>
      </c>
      <c r="BB17" s="141">
        <v>285</v>
      </c>
      <c r="BC17" s="141">
        <v>285</v>
      </c>
      <c r="BD17" s="716">
        <v>285</v>
      </c>
      <c r="BE17" s="716">
        <v>285</v>
      </c>
      <c r="BF17" s="141">
        <v>285</v>
      </c>
      <c r="BG17" s="743">
        <v>285</v>
      </c>
      <c r="BH17" s="741">
        <v>285</v>
      </c>
      <c r="BI17" s="741">
        <v>285</v>
      </c>
      <c r="BJ17" s="741">
        <v>285</v>
      </c>
      <c r="BK17" s="741">
        <v>285</v>
      </c>
      <c r="BL17" s="741">
        <v>285</v>
      </c>
      <c r="BM17" s="741">
        <v>285</v>
      </c>
      <c r="BN17" s="741">
        <v>285</v>
      </c>
      <c r="BO17" s="741">
        <v>285</v>
      </c>
      <c r="BP17" s="141">
        <v>285</v>
      </c>
      <c r="BQ17" s="741">
        <v>285</v>
      </c>
      <c r="BR17" s="741">
        <v>285</v>
      </c>
      <c r="BS17" s="741">
        <v>285</v>
      </c>
      <c r="BT17" s="741">
        <v>285</v>
      </c>
      <c r="BU17" s="741">
        <v>285</v>
      </c>
      <c r="BV17" s="741">
        <v>285</v>
      </c>
      <c r="BW17" s="741">
        <v>285</v>
      </c>
      <c r="BX17" s="741">
        <v>285</v>
      </c>
      <c r="BY17" s="741">
        <v>285</v>
      </c>
      <c r="BZ17" s="741">
        <v>285</v>
      </c>
      <c r="CA17" s="741">
        <v>285</v>
      </c>
      <c r="CB17" s="741">
        <v>285</v>
      </c>
      <c r="CC17" s="741">
        <v>285</v>
      </c>
      <c r="CD17" s="741">
        <v>285</v>
      </c>
      <c r="CE17" s="741">
        <v>285</v>
      </c>
      <c r="CF17" s="741">
        <v>285</v>
      </c>
      <c r="CG17" s="741">
        <v>285</v>
      </c>
      <c r="CH17" s="741">
        <v>285</v>
      </c>
      <c r="CI17" s="741">
        <v>285</v>
      </c>
    </row>
    <row r="18" spans="1:87" x14ac:dyDescent="0.25">
      <c r="A18" s="108" t="s">
        <v>18</v>
      </c>
      <c r="B18" s="264">
        <v>92.85</v>
      </c>
      <c r="C18" s="43">
        <v>92.85</v>
      </c>
      <c r="D18" s="741">
        <v>92.85</v>
      </c>
      <c r="E18" s="743">
        <v>92.85</v>
      </c>
      <c r="F18" s="741">
        <v>92.85</v>
      </c>
      <c r="G18" s="43">
        <v>92.85</v>
      </c>
      <c r="H18" s="741">
        <v>92.85</v>
      </c>
      <c r="I18" s="743">
        <v>92.85</v>
      </c>
      <c r="J18" s="741">
        <v>92.85</v>
      </c>
      <c r="K18" s="141">
        <v>92.850000000000009</v>
      </c>
      <c r="L18" s="43">
        <v>92.85</v>
      </c>
      <c r="M18" s="741">
        <v>92.85</v>
      </c>
      <c r="N18" s="743">
        <v>92.85</v>
      </c>
      <c r="O18" s="741">
        <v>92.85</v>
      </c>
      <c r="P18" s="141">
        <v>92.850000000000009</v>
      </c>
      <c r="Q18" s="43">
        <v>92.85</v>
      </c>
      <c r="R18" s="43">
        <v>92.85</v>
      </c>
      <c r="S18" s="741">
        <v>92.9</v>
      </c>
      <c r="T18" s="141">
        <v>92.9</v>
      </c>
      <c r="U18" s="743">
        <v>92.854166666666686</v>
      </c>
      <c r="V18" s="43">
        <v>80.849999999999994</v>
      </c>
      <c r="W18" s="741">
        <v>80.849999999999994</v>
      </c>
      <c r="X18" s="743">
        <v>80.849999999999994</v>
      </c>
      <c r="Y18" s="741">
        <v>80.849999999999994</v>
      </c>
      <c r="Z18" s="43">
        <v>80.849999999999994</v>
      </c>
      <c r="AA18" s="741">
        <v>80.849999999999994</v>
      </c>
      <c r="AB18" s="743">
        <v>80.849999999999994</v>
      </c>
      <c r="AC18" s="741">
        <v>80.849999999999994</v>
      </c>
      <c r="AD18" s="141">
        <v>80.850000000000009</v>
      </c>
      <c r="AE18" s="43">
        <v>80.849999999999994</v>
      </c>
      <c r="AF18" s="741">
        <v>80.849999999999994</v>
      </c>
      <c r="AG18" s="743">
        <v>80.849999999999994</v>
      </c>
      <c r="AH18" s="741">
        <v>80.849999999999994</v>
      </c>
      <c r="AI18" s="141">
        <v>80.850000000000009</v>
      </c>
      <c r="AJ18" s="43">
        <v>80.849999999999994</v>
      </c>
      <c r="AK18" s="43">
        <v>80.849999999999994</v>
      </c>
      <c r="AL18" s="741">
        <v>80.849999999999994</v>
      </c>
      <c r="AM18" s="141">
        <v>80.900000000000006</v>
      </c>
      <c r="AN18" s="743">
        <v>80.850000000000009</v>
      </c>
      <c r="AO18" s="741">
        <v>80.849999999999994</v>
      </c>
      <c r="AP18" s="741">
        <v>80.849999999999994</v>
      </c>
      <c r="AQ18" s="743">
        <v>80.849999999999994</v>
      </c>
      <c r="AR18" s="741">
        <v>80.849999999999994</v>
      </c>
      <c r="AS18" s="743">
        <v>80.849999999999994</v>
      </c>
      <c r="AT18" s="743">
        <v>80.849999999999994</v>
      </c>
      <c r="AU18" s="743">
        <v>80.849999999999994</v>
      </c>
      <c r="AV18" s="741">
        <v>80.849999999999994</v>
      </c>
      <c r="AW18" s="141">
        <v>80.850000000000009</v>
      </c>
      <c r="AX18" s="743">
        <v>80.849999999999994</v>
      </c>
      <c r="AY18" s="743">
        <v>80.849999999999994</v>
      </c>
      <c r="AZ18" s="743">
        <v>80.849999999999994</v>
      </c>
      <c r="BA18" s="741">
        <v>80.849999999999994</v>
      </c>
      <c r="BB18" s="141">
        <v>80.850000000000009</v>
      </c>
      <c r="BC18" s="141">
        <v>80.849999999999994</v>
      </c>
      <c r="BD18" s="716">
        <v>80.849999999999994</v>
      </c>
      <c r="BE18" s="716">
        <v>80.849999999999994</v>
      </c>
      <c r="BF18" s="141">
        <v>80.849999999999994</v>
      </c>
      <c r="BG18" s="743">
        <v>80.850000000000009</v>
      </c>
      <c r="BH18" s="741">
        <v>80.849999999999994</v>
      </c>
      <c r="BI18" s="741">
        <v>80.849999999999994</v>
      </c>
      <c r="BJ18" s="741">
        <v>80.849999999999994</v>
      </c>
      <c r="BK18" s="741">
        <v>80.849999999999994</v>
      </c>
      <c r="BL18" s="741">
        <v>80.849999999999994</v>
      </c>
      <c r="BM18" s="741">
        <v>80.849999999999994</v>
      </c>
      <c r="BN18" s="746">
        <v>80.849999999999994</v>
      </c>
      <c r="BO18" s="741">
        <v>80.850000000000009</v>
      </c>
      <c r="BP18" s="141">
        <v>80.849999999999994</v>
      </c>
      <c r="BQ18" s="741">
        <v>80.849999999999994</v>
      </c>
      <c r="BR18" s="741">
        <v>80.849999999999994</v>
      </c>
      <c r="BS18" s="741">
        <v>80.849999999999994</v>
      </c>
      <c r="BT18" s="741">
        <v>80.850000000000009</v>
      </c>
      <c r="BU18" s="741">
        <v>80.849999999999994</v>
      </c>
      <c r="BV18" s="741">
        <v>80.849999999999994</v>
      </c>
      <c r="BW18" s="741">
        <v>80.849999999999994</v>
      </c>
      <c r="BX18" s="741">
        <v>80.849999999999994</v>
      </c>
      <c r="BY18" s="741">
        <v>80.850000000000009</v>
      </c>
      <c r="BZ18" s="741">
        <v>80.849999999999994</v>
      </c>
      <c r="CA18" s="741">
        <v>78.199999999999989</v>
      </c>
      <c r="CB18" s="741">
        <v>78.2</v>
      </c>
      <c r="CC18" s="741">
        <v>78.2</v>
      </c>
      <c r="CD18" s="741">
        <v>78.2</v>
      </c>
      <c r="CE18" s="741">
        <v>78.2</v>
      </c>
      <c r="CF18" s="741">
        <v>78.2</v>
      </c>
      <c r="CG18" s="741">
        <v>78.2</v>
      </c>
      <c r="CH18" s="741">
        <v>78.2</v>
      </c>
      <c r="CI18" s="741">
        <v>78.2</v>
      </c>
    </row>
    <row r="19" spans="1:87" x14ac:dyDescent="0.25">
      <c r="A19" s="108" t="s">
        <v>19</v>
      </c>
      <c r="B19" s="264">
        <v>130.6</v>
      </c>
      <c r="C19" s="43">
        <v>130.6</v>
      </c>
      <c r="D19" s="741">
        <v>130.6</v>
      </c>
      <c r="E19" s="743">
        <v>130.6</v>
      </c>
      <c r="F19" s="741">
        <v>130.6</v>
      </c>
      <c r="G19" s="43">
        <v>130.6</v>
      </c>
      <c r="H19" s="741">
        <v>130.6</v>
      </c>
      <c r="I19" s="743">
        <v>130.6</v>
      </c>
      <c r="J19" s="741">
        <v>130.6</v>
      </c>
      <c r="K19" s="141">
        <v>130.6</v>
      </c>
      <c r="L19" s="43">
        <v>130.6</v>
      </c>
      <c r="M19" s="741">
        <v>130.6</v>
      </c>
      <c r="N19" s="743">
        <v>130.6</v>
      </c>
      <c r="O19" s="741">
        <v>130.6</v>
      </c>
      <c r="P19" s="141">
        <v>130.6</v>
      </c>
      <c r="Q19" s="43">
        <v>130.6</v>
      </c>
      <c r="R19" s="43">
        <v>130.6</v>
      </c>
      <c r="S19" s="741">
        <v>130.6</v>
      </c>
      <c r="T19" s="141">
        <v>130.6</v>
      </c>
      <c r="U19" s="743">
        <v>130.59999999999997</v>
      </c>
      <c r="V19" s="43">
        <v>130.6</v>
      </c>
      <c r="W19" s="741">
        <v>130.6</v>
      </c>
      <c r="X19" s="743">
        <v>130.6</v>
      </c>
      <c r="Y19" s="741">
        <v>130.6</v>
      </c>
      <c r="Z19" s="43">
        <v>130.6</v>
      </c>
      <c r="AA19" s="741">
        <v>130.6</v>
      </c>
      <c r="AB19" s="743">
        <v>130.6</v>
      </c>
      <c r="AC19" s="741">
        <v>130.6</v>
      </c>
      <c r="AD19" s="141">
        <v>130.6</v>
      </c>
      <c r="AE19" s="43">
        <v>130.6</v>
      </c>
      <c r="AF19" s="741">
        <v>130.6</v>
      </c>
      <c r="AG19" s="743">
        <v>130.6</v>
      </c>
      <c r="AH19" s="741">
        <v>130.6</v>
      </c>
      <c r="AI19" s="141">
        <v>130.6</v>
      </c>
      <c r="AJ19" s="43">
        <v>130.6</v>
      </c>
      <c r="AK19" s="43">
        <v>130.6</v>
      </c>
      <c r="AL19" s="741">
        <v>130.6</v>
      </c>
      <c r="AM19" s="141">
        <v>130.6</v>
      </c>
      <c r="AN19" s="743">
        <v>130.59999999999997</v>
      </c>
      <c r="AO19" s="741">
        <v>130.6</v>
      </c>
      <c r="AP19" s="741">
        <v>130.6</v>
      </c>
      <c r="AQ19" s="743">
        <v>130.6</v>
      </c>
      <c r="AR19" s="741">
        <v>130.6</v>
      </c>
      <c r="AS19" s="743">
        <v>130.6</v>
      </c>
      <c r="AT19" s="743">
        <v>130.6</v>
      </c>
      <c r="AU19" s="743">
        <v>130.6</v>
      </c>
      <c r="AV19" s="741">
        <v>130.6</v>
      </c>
      <c r="AW19" s="141">
        <v>130.6</v>
      </c>
      <c r="AX19" s="743">
        <v>130.6</v>
      </c>
      <c r="AY19" s="743">
        <v>130.6</v>
      </c>
      <c r="AZ19" s="743">
        <v>130.6</v>
      </c>
      <c r="BA19" s="741">
        <v>130.6</v>
      </c>
      <c r="BB19" s="141">
        <v>130.6</v>
      </c>
      <c r="BC19" s="141">
        <v>130.6</v>
      </c>
      <c r="BD19" s="716">
        <v>130.6</v>
      </c>
      <c r="BE19" s="716">
        <v>130.6</v>
      </c>
      <c r="BF19" s="141">
        <v>130.6</v>
      </c>
      <c r="BG19" s="743">
        <v>130.59999999999997</v>
      </c>
      <c r="BH19" s="741">
        <v>130.6</v>
      </c>
      <c r="BI19" s="741">
        <v>130.6</v>
      </c>
      <c r="BJ19" s="743">
        <v>130.6</v>
      </c>
      <c r="BK19" s="741">
        <v>130.6</v>
      </c>
      <c r="BL19" s="741">
        <v>130.6</v>
      </c>
      <c r="BM19" s="741">
        <v>130.6</v>
      </c>
      <c r="BN19" s="741">
        <v>130.6</v>
      </c>
      <c r="BO19" s="741">
        <v>130.6</v>
      </c>
      <c r="BP19" s="141">
        <v>130.6</v>
      </c>
      <c r="BQ19" s="741">
        <v>130.6</v>
      </c>
      <c r="BR19" s="741">
        <v>130.6</v>
      </c>
      <c r="BS19" s="741">
        <v>130.6</v>
      </c>
      <c r="BT19" s="741">
        <v>130.6</v>
      </c>
      <c r="BU19" s="741">
        <v>130.6</v>
      </c>
      <c r="BV19" s="741">
        <v>130.6</v>
      </c>
      <c r="BW19" s="741">
        <v>130.6</v>
      </c>
      <c r="BX19" s="741">
        <v>130.6</v>
      </c>
      <c r="BY19" s="741">
        <v>130.6</v>
      </c>
      <c r="BZ19" s="741">
        <v>130.6</v>
      </c>
      <c r="CA19" s="741">
        <v>130.6</v>
      </c>
      <c r="CB19" s="741">
        <v>130.6</v>
      </c>
      <c r="CC19" s="741">
        <v>130.6</v>
      </c>
      <c r="CD19" s="741">
        <v>130.6</v>
      </c>
      <c r="CE19" s="741">
        <v>130.6</v>
      </c>
      <c r="CF19" s="741">
        <v>130.6</v>
      </c>
      <c r="CG19" s="741">
        <v>130.6</v>
      </c>
      <c r="CH19" s="741">
        <v>130.6</v>
      </c>
      <c r="CI19" s="741">
        <v>130.6</v>
      </c>
    </row>
    <row r="20" spans="1:87" x14ac:dyDescent="0.25">
      <c r="A20" s="108" t="s">
        <v>57</v>
      </c>
      <c r="B20" s="264">
        <v>0.63</v>
      </c>
      <c r="C20" s="43">
        <v>0.63</v>
      </c>
      <c r="D20" s="741">
        <v>0.63</v>
      </c>
      <c r="E20" s="743">
        <v>0.63</v>
      </c>
      <c r="F20" s="741">
        <v>0.63</v>
      </c>
      <c r="G20" s="43">
        <v>0.63</v>
      </c>
      <c r="H20" s="741">
        <v>0.63</v>
      </c>
      <c r="I20" s="743">
        <v>0.63</v>
      </c>
      <c r="J20" s="741">
        <v>0.63</v>
      </c>
      <c r="K20" s="141">
        <v>0.63</v>
      </c>
      <c r="L20" s="43">
        <v>0.63</v>
      </c>
      <c r="M20" s="741">
        <v>0.63</v>
      </c>
      <c r="N20" s="743">
        <v>0.63</v>
      </c>
      <c r="O20" s="741">
        <v>0.63</v>
      </c>
      <c r="P20" s="141">
        <v>0.63</v>
      </c>
      <c r="Q20" s="43">
        <v>0.63</v>
      </c>
      <c r="R20" s="43">
        <v>0.63</v>
      </c>
      <c r="S20" s="741">
        <v>0.6</v>
      </c>
      <c r="T20" s="141">
        <v>0.6</v>
      </c>
      <c r="U20" s="743">
        <v>0.62749999999999995</v>
      </c>
      <c r="V20" s="43">
        <v>0.63</v>
      </c>
      <c r="W20" s="741">
        <v>0.63</v>
      </c>
      <c r="X20" s="743">
        <v>0.63</v>
      </c>
      <c r="Y20" s="741">
        <v>0.63</v>
      </c>
      <c r="Z20" s="43">
        <v>0.63</v>
      </c>
      <c r="AA20" s="741">
        <v>0.63</v>
      </c>
      <c r="AB20" s="743">
        <v>0.63</v>
      </c>
      <c r="AC20" s="741">
        <v>0.63</v>
      </c>
      <c r="AD20" s="141">
        <v>0.63</v>
      </c>
      <c r="AE20" s="43">
        <v>0.63</v>
      </c>
      <c r="AF20" s="741">
        <v>0.63</v>
      </c>
      <c r="AG20" s="743">
        <v>0.63</v>
      </c>
      <c r="AH20" s="741">
        <v>0.63</v>
      </c>
      <c r="AI20" s="141">
        <v>0.63</v>
      </c>
      <c r="AJ20" s="43">
        <v>0.63</v>
      </c>
      <c r="AK20" s="43">
        <v>0.63</v>
      </c>
      <c r="AL20" s="741">
        <v>0.63</v>
      </c>
      <c r="AM20" s="141">
        <v>0.6</v>
      </c>
      <c r="AN20" s="743">
        <v>0.63</v>
      </c>
      <c r="AO20" s="741">
        <v>0.63</v>
      </c>
      <c r="AP20" s="741">
        <v>0.63</v>
      </c>
      <c r="AQ20" s="743">
        <v>0.63</v>
      </c>
      <c r="AR20" s="741">
        <v>0.63</v>
      </c>
      <c r="AS20" s="743">
        <v>0.63</v>
      </c>
      <c r="AT20" s="743">
        <v>0.63</v>
      </c>
      <c r="AU20" s="743">
        <v>0.6</v>
      </c>
      <c r="AV20" s="741">
        <v>0.62</v>
      </c>
      <c r="AW20" s="141">
        <v>0.62499999999999989</v>
      </c>
      <c r="AX20" s="743">
        <v>0.6</v>
      </c>
      <c r="AY20" s="743">
        <v>0.6</v>
      </c>
      <c r="AZ20" s="743">
        <v>0.6</v>
      </c>
      <c r="BA20" s="741">
        <v>0.6</v>
      </c>
      <c r="BB20" s="141">
        <v>0.6166666666666667</v>
      </c>
      <c r="BC20" s="141">
        <v>0.6</v>
      </c>
      <c r="BD20" s="141">
        <v>0.6</v>
      </c>
      <c r="BE20" s="141">
        <v>0.6</v>
      </c>
      <c r="BF20" s="141">
        <v>0.6</v>
      </c>
      <c r="BG20" s="743">
        <v>0.61249999999999993</v>
      </c>
      <c r="BH20" s="741">
        <v>0.63</v>
      </c>
      <c r="BI20" s="741">
        <v>0.63</v>
      </c>
      <c r="BJ20" s="743">
        <v>0.63</v>
      </c>
      <c r="BK20" s="741">
        <v>0.63</v>
      </c>
      <c r="BL20" s="741">
        <v>0.63</v>
      </c>
      <c r="BM20" s="741">
        <v>0.63</v>
      </c>
      <c r="BN20" s="741">
        <v>0.63</v>
      </c>
      <c r="BO20" s="741">
        <v>0.63</v>
      </c>
      <c r="BP20" s="141">
        <v>0.63</v>
      </c>
      <c r="BQ20" s="741">
        <v>0.63</v>
      </c>
      <c r="BR20" s="741">
        <v>0.63</v>
      </c>
      <c r="BS20" s="741">
        <v>0.63</v>
      </c>
      <c r="BT20" s="741">
        <v>0.63</v>
      </c>
      <c r="BU20" s="741">
        <v>0.63</v>
      </c>
      <c r="BV20" s="741">
        <v>0.63</v>
      </c>
      <c r="BW20" s="741">
        <v>0.63</v>
      </c>
      <c r="BX20" s="741">
        <v>0.63</v>
      </c>
      <c r="BY20" s="741">
        <v>0.63</v>
      </c>
      <c r="BZ20" s="741">
        <v>0.63</v>
      </c>
      <c r="CA20" s="741">
        <v>0.6</v>
      </c>
      <c r="CB20" s="741">
        <v>0.6</v>
      </c>
      <c r="CC20" s="741">
        <v>0.63</v>
      </c>
      <c r="CD20" s="741">
        <v>0.61033333333333328</v>
      </c>
      <c r="CE20" s="741">
        <v>0.63</v>
      </c>
      <c r="CF20" s="741">
        <v>0.63</v>
      </c>
      <c r="CG20" s="741">
        <v>0.63</v>
      </c>
      <c r="CH20" s="741">
        <v>0.63</v>
      </c>
      <c r="CI20" s="741">
        <v>0.62022099447513812</v>
      </c>
    </row>
    <row r="21" spans="1:87" x14ac:dyDescent="0.25">
      <c r="A21" s="107" t="s">
        <v>29</v>
      </c>
      <c r="B21" s="263">
        <v>2612</v>
      </c>
      <c r="C21" s="177">
        <v>2612</v>
      </c>
      <c r="D21" s="161">
        <v>2612</v>
      </c>
      <c r="E21" s="160">
        <v>2612</v>
      </c>
      <c r="F21" s="161">
        <v>2612</v>
      </c>
      <c r="G21" s="177">
        <v>2612</v>
      </c>
      <c r="H21" s="161">
        <v>2612</v>
      </c>
      <c r="I21" s="160">
        <v>2612</v>
      </c>
      <c r="J21" s="161">
        <v>2612</v>
      </c>
      <c r="K21" s="178">
        <v>2612</v>
      </c>
      <c r="L21" s="177">
        <v>2612</v>
      </c>
      <c r="M21" s="161">
        <v>2612</v>
      </c>
      <c r="N21" s="160">
        <v>2612</v>
      </c>
      <c r="O21" s="161">
        <v>2612</v>
      </c>
      <c r="P21" s="178">
        <v>2612</v>
      </c>
      <c r="Q21" s="177">
        <v>2612</v>
      </c>
      <c r="R21" s="177">
        <v>2612</v>
      </c>
      <c r="S21" s="161">
        <v>2612</v>
      </c>
      <c r="T21" s="178">
        <v>2612</v>
      </c>
      <c r="U21" s="160">
        <v>2612</v>
      </c>
      <c r="V21" s="177">
        <v>2612</v>
      </c>
      <c r="W21" s="161">
        <v>2612</v>
      </c>
      <c r="X21" s="160">
        <v>2612</v>
      </c>
      <c r="Y21" s="161">
        <v>2612</v>
      </c>
      <c r="Z21" s="177">
        <v>2612</v>
      </c>
      <c r="AA21" s="161">
        <v>2612</v>
      </c>
      <c r="AB21" s="160">
        <v>2612</v>
      </c>
      <c r="AC21" s="161">
        <v>2612</v>
      </c>
      <c r="AD21" s="178">
        <v>2612</v>
      </c>
      <c r="AE21" s="177">
        <v>2612</v>
      </c>
      <c r="AF21" s="161">
        <v>2612</v>
      </c>
      <c r="AG21" s="160">
        <v>2612</v>
      </c>
      <c r="AH21" s="161">
        <v>2612</v>
      </c>
      <c r="AI21" s="178">
        <v>2612</v>
      </c>
      <c r="AJ21" s="177">
        <v>2612</v>
      </c>
      <c r="AK21" s="177">
        <v>2612</v>
      </c>
      <c r="AL21" s="161">
        <v>2612</v>
      </c>
      <c r="AM21" s="178">
        <v>2612</v>
      </c>
      <c r="AN21" s="160">
        <v>2612</v>
      </c>
      <c r="AO21" s="161">
        <v>2612</v>
      </c>
      <c r="AP21" s="161">
        <v>2612</v>
      </c>
      <c r="AQ21" s="160">
        <v>2612</v>
      </c>
      <c r="AR21" s="161">
        <v>2612</v>
      </c>
      <c r="AS21" s="160">
        <v>2612</v>
      </c>
      <c r="AT21" s="160">
        <v>2612</v>
      </c>
      <c r="AU21" s="160">
        <v>2612</v>
      </c>
      <c r="AV21" s="161">
        <v>2612</v>
      </c>
      <c r="AW21" s="178">
        <v>2612</v>
      </c>
      <c r="AX21" s="160">
        <v>2612</v>
      </c>
      <c r="AY21" s="160">
        <v>2612</v>
      </c>
      <c r="AZ21" s="160">
        <v>2612</v>
      </c>
      <c r="BA21" s="161">
        <v>2612</v>
      </c>
      <c r="BB21" s="178">
        <v>2612</v>
      </c>
      <c r="BC21" s="178">
        <v>2612</v>
      </c>
      <c r="BD21" s="178">
        <v>2612</v>
      </c>
      <c r="BE21" s="178">
        <v>2612</v>
      </c>
      <c r="BF21" s="178">
        <v>2612</v>
      </c>
      <c r="BG21" s="160">
        <v>2612</v>
      </c>
      <c r="BH21" s="161">
        <v>2612</v>
      </c>
      <c r="BI21" s="161">
        <v>2612</v>
      </c>
      <c r="BJ21" s="160">
        <v>2612</v>
      </c>
      <c r="BK21" s="161">
        <v>2612</v>
      </c>
      <c r="BL21" s="161">
        <v>2612</v>
      </c>
      <c r="BM21" s="161">
        <v>2612</v>
      </c>
      <c r="BN21" s="161">
        <v>2612</v>
      </c>
      <c r="BO21" s="161">
        <v>2612</v>
      </c>
      <c r="BP21" s="178">
        <v>2612</v>
      </c>
      <c r="BQ21" s="161">
        <v>2612</v>
      </c>
      <c r="BR21" s="161">
        <v>2612</v>
      </c>
      <c r="BS21" s="161">
        <v>2612</v>
      </c>
      <c r="BT21" s="161">
        <v>2612</v>
      </c>
      <c r="BU21" s="161">
        <v>2612</v>
      </c>
      <c r="BV21" s="161">
        <v>2612</v>
      </c>
      <c r="BW21" s="161">
        <v>2612</v>
      </c>
      <c r="BX21" s="161">
        <v>2612</v>
      </c>
      <c r="BY21" s="161">
        <v>2612</v>
      </c>
      <c r="BZ21" s="161">
        <v>2612</v>
      </c>
      <c r="CA21" s="161">
        <v>2612</v>
      </c>
      <c r="CB21" s="161">
        <v>2612</v>
      </c>
      <c r="CC21" s="161">
        <v>2612</v>
      </c>
      <c r="CD21" s="161">
        <v>2612</v>
      </c>
      <c r="CE21" s="161">
        <v>2612</v>
      </c>
      <c r="CF21" s="161">
        <v>2612</v>
      </c>
      <c r="CG21" s="161">
        <v>2612</v>
      </c>
      <c r="CH21" s="161">
        <v>2612</v>
      </c>
      <c r="CI21" s="161">
        <v>2612</v>
      </c>
    </row>
    <row r="22" spans="1:87" x14ac:dyDescent="0.25">
      <c r="A22" s="108" t="s">
        <v>20</v>
      </c>
      <c r="B22" s="264">
        <v>1467</v>
      </c>
      <c r="C22" s="43">
        <v>1467</v>
      </c>
      <c r="D22" s="741">
        <v>1467</v>
      </c>
      <c r="E22" s="743">
        <v>1467</v>
      </c>
      <c r="F22" s="741">
        <v>1467</v>
      </c>
      <c r="G22" s="43">
        <v>1467</v>
      </c>
      <c r="H22" s="741">
        <v>1467</v>
      </c>
      <c r="I22" s="743">
        <v>1467</v>
      </c>
      <c r="J22" s="741">
        <v>1467</v>
      </c>
      <c r="K22" s="141">
        <v>1467</v>
      </c>
      <c r="L22" s="43">
        <v>1467</v>
      </c>
      <c r="M22" s="741">
        <v>1467</v>
      </c>
      <c r="N22" s="743">
        <v>1467</v>
      </c>
      <c r="O22" s="741">
        <v>1467</v>
      </c>
      <c r="P22" s="141">
        <v>1467</v>
      </c>
      <c r="Q22" s="43">
        <v>1467</v>
      </c>
      <c r="R22" s="43">
        <v>1467</v>
      </c>
      <c r="S22" s="741">
        <v>1467</v>
      </c>
      <c r="T22" s="141">
        <v>1467</v>
      </c>
      <c r="U22" s="743">
        <v>1467</v>
      </c>
      <c r="V22" s="43">
        <v>1467</v>
      </c>
      <c r="W22" s="741">
        <v>1467</v>
      </c>
      <c r="X22" s="743">
        <v>1467</v>
      </c>
      <c r="Y22" s="741">
        <v>1467</v>
      </c>
      <c r="Z22" s="43">
        <v>1467</v>
      </c>
      <c r="AA22" s="741">
        <v>1467</v>
      </c>
      <c r="AB22" s="743">
        <v>1467</v>
      </c>
      <c r="AC22" s="741">
        <v>1467</v>
      </c>
      <c r="AD22" s="141">
        <v>1467</v>
      </c>
      <c r="AE22" s="43">
        <v>1467</v>
      </c>
      <c r="AF22" s="741">
        <v>1467</v>
      </c>
      <c r="AG22" s="743">
        <v>1467</v>
      </c>
      <c r="AH22" s="741">
        <v>1467</v>
      </c>
      <c r="AI22" s="141">
        <v>1467</v>
      </c>
      <c r="AJ22" s="43">
        <v>1467</v>
      </c>
      <c r="AK22" s="43">
        <v>1467</v>
      </c>
      <c r="AL22" s="741">
        <v>1467</v>
      </c>
      <c r="AM22" s="141">
        <v>1467</v>
      </c>
      <c r="AN22" s="743">
        <v>1467</v>
      </c>
      <c r="AO22" s="741">
        <v>1467</v>
      </c>
      <c r="AP22" s="741">
        <v>1467</v>
      </c>
      <c r="AQ22" s="743">
        <v>1467</v>
      </c>
      <c r="AR22" s="741">
        <v>1467</v>
      </c>
      <c r="AS22" s="743">
        <v>1467</v>
      </c>
      <c r="AT22" s="743">
        <v>1467</v>
      </c>
      <c r="AU22" s="743">
        <v>1467</v>
      </c>
      <c r="AV22" s="741">
        <v>1467</v>
      </c>
      <c r="AW22" s="141">
        <v>1467</v>
      </c>
      <c r="AX22" s="743">
        <v>1467</v>
      </c>
      <c r="AY22" s="743">
        <v>1467</v>
      </c>
      <c r="AZ22" s="743">
        <v>1467</v>
      </c>
      <c r="BA22" s="741">
        <v>1467</v>
      </c>
      <c r="BB22" s="141">
        <v>1467</v>
      </c>
      <c r="BC22" s="141">
        <v>1467</v>
      </c>
      <c r="BD22" s="141">
        <v>1467</v>
      </c>
      <c r="BE22" s="141">
        <v>1467</v>
      </c>
      <c r="BF22" s="141">
        <v>1467</v>
      </c>
      <c r="BG22" s="743">
        <v>1467</v>
      </c>
      <c r="BH22" s="741">
        <v>1467</v>
      </c>
      <c r="BI22" s="741">
        <v>1467</v>
      </c>
      <c r="BJ22" s="743">
        <v>1467</v>
      </c>
      <c r="BK22" s="741">
        <v>1467</v>
      </c>
      <c r="BL22" s="741">
        <v>1467</v>
      </c>
      <c r="BM22" s="741">
        <v>1467</v>
      </c>
      <c r="BN22" s="741">
        <v>1467</v>
      </c>
      <c r="BO22" s="741">
        <v>1467</v>
      </c>
      <c r="BP22" s="141">
        <v>1467</v>
      </c>
      <c r="BQ22" s="741">
        <v>1467</v>
      </c>
      <c r="BR22" s="741">
        <v>1467</v>
      </c>
      <c r="BS22" s="741">
        <v>1467</v>
      </c>
      <c r="BT22" s="741">
        <v>1467</v>
      </c>
      <c r="BU22" s="741">
        <v>1467</v>
      </c>
      <c r="BV22" s="741">
        <v>1467</v>
      </c>
      <c r="BW22" s="741">
        <v>1467</v>
      </c>
      <c r="BX22" s="741">
        <v>1467</v>
      </c>
      <c r="BY22" s="741">
        <v>1467</v>
      </c>
      <c r="BZ22" s="741">
        <v>1467</v>
      </c>
      <c r="CA22" s="741">
        <v>1467</v>
      </c>
      <c r="CB22" s="741">
        <v>1467</v>
      </c>
      <c r="CC22" s="741">
        <v>1467</v>
      </c>
      <c r="CD22" s="741">
        <v>1467</v>
      </c>
      <c r="CE22" s="741">
        <v>1467</v>
      </c>
      <c r="CF22" s="741">
        <v>1467</v>
      </c>
      <c r="CG22" s="741">
        <v>1467</v>
      </c>
      <c r="CH22" s="741">
        <v>1467</v>
      </c>
      <c r="CI22" s="741">
        <v>1467</v>
      </c>
    </row>
    <row r="23" spans="1:87" x14ac:dyDescent="0.25">
      <c r="A23" s="108" t="s">
        <v>23</v>
      </c>
      <c r="B23" s="264">
        <v>203</v>
      </c>
      <c r="C23" s="43">
        <v>203</v>
      </c>
      <c r="D23" s="741">
        <v>203</v>
      </c>
      <c r="E23" s="743">
        <v>203</v>
      </c>
      <c r="F23" s="741">
        <v>203</v>
      </c>
      <c r="G23" s="43">
        <v>203</v>
      </c>
      <c r="H23" s="741">
        <v>203</v>
      </c>
      <c r="I23" s="743">
        <v>203</v>
      </c>
      <c r="J23" s="741">
        <v>203</v>
      </c>
      <c r="K23" s="141">
        <v>203</v>
      </c>
      <c r="L23" s="43">
        <v>203</v>
      </c>
      <c r="M23" s="741">
        <v>203</v>
      </c>
      <c r="N23" s="743">
        <v>203</v>
      </c>
      <c r="O23" s="741">
        <v>203</v>
      </c>
      <c r="P23" s="141">
        <v>203</v>
      </c>
      <c r="Q23" s="43">
        <v>203</v>
      </c>
      <c r="R23" s="43">
        <v>203</v>
      </c>
      <c r="S23" s="741">
        <v>203</v>
      </c>
      <c r="T23" s="141">
        <v>203</v>
      </c>
      <c r="U23" s="743">
        <v>203</v>
      </c>
      <c r="V23" s="43">
        <v>203</v>
      </c>
      <c r="W23" s="741">
        <v>203</v>
      </c>
      <c r="X23" s="743">
        <v>203</v>
      </c>
      <c r="Y23" s="741">
        <v>203</v>
      </c>
      <c r="Z23" s="43">
        <v>203</v>
      </c>
      <c r="AA23" s="741">
        <v>203</v>
      </c>
      <c r="AB23" s="743">
        <v>203</v>
      </c>
      <c r="AC23" s="741">
        <v>203</v>
      </c>
      <c r="AD23" s="141">
        <v>203</v>
      </c>
      <c r="AE23" s="43">
        <v>203</v>
      </c>
      <c r="AF23" s="741">
        <v>203</v>
      </c>
      <c r="AG23" s="743">
        <v>203</v>
      </c>
      <c r="AH23" s="741">
        <v>203</v>
      </c>
      <c r="AI23" s="141">
        <v>203</v>
      </c>
      <c r="AJ23" s="43">
        <v>203</v>
      </c>
      <c r="AK23" s="43">
        <v>203</v>
      </c>
      <c r="AL23" s="741">
        <v>203</v>
      </c>
      <c r="AM23" s="141">
        <v>203</v>
      </c>
      <c r="AN23" s="743">
        <v>203</v>
      </c>
      <c r="AO23" s="741">
        <v>203</v>
      </c>
      <c r="AP23" s="741">
        <v>203</v>
      </c>
      <c r="AQ23" s="743">
        <v>203</v>
      </c>
      <c r="AR23" s="741">
        <v>203</v>
      </c>
      <c r="AS23" s="743">
        <v>203</v>
      </c>
      <c r="AT23" s="743">
        <v>203</v>
      </c>
      <c r="AU23" s="743">
        <v>203</v>
      </c>
      <c r="AV23" s="741">
        <v>203</v>
      </c>
      <c r="AW23" s="141">
        <v>203</v>
      </c>
      <c r="AX23" s="743">
        <v>203</v>
      </c>
      <c r="AY23" s="743">
        <v>203</v>
      </c>
      <c r="AZ23" s="743">
        <v>203</v>
      </c>
      <c r="BA23" s="741">
        <v>203</v>
      </c>
      <c r="BB23" s="141">
        <v>203</v>
      </c>
      <c r="BC23" s="141">
        <v>203</v>
      </c>
      <c r="BD23" s="141">
        <v>203</v>
      </c>
      <c r="BE23" s="141">
        <v>203</v>
      </c>
      <c r="BF23" s="141">
        <v>203</v>
      </c>
      <c r="BG23" s="743">
        <v>203</v>
      </c>
      <c r="BH23" s="741">
        <v>203</v>
      </c>
      <c r="BI23" s="741">
        <v>203</v>
      </c>
      <c r="BJ23" s="743">
        <v>203</v>
      </c>
      <c r="BK23" s="741">
        <v>203</v>
      </c>
      <c r="BL23" s="741">
        <v>203</v>
      </c>
      <c r="BM23" s="741">
        <v>203</v>
      </c>
      <c r="BN23" s="741">
        <v>203</v>
      </c>
      <c r="BO23" s="741">
        <v>203</v>
      </c>
      <c r="BP23" s="141">
        <v>203</v>
      </c>
      <c r="BQ23" s="741">
        <v>203</v>
      </c>
      <c r="BR23" s="741">
        <v>203</v>
      </c>
      <c r="BS23" s="741">
        <v>203</v>
      </c>
      <c r="BT23" s="741">
        <v>203</v>
      </c>
      <c r="BU23" s="741">
        <v>203</v>
      </c>
      <c r="BV23" s="741">
        <v>203</v>
      </c>
      <c r="BW23" s="741">
        <v>203</v>
      </c>
      <c r="BX23" s="741">
        <v>203</v>
      </c>
      <c r="BY23" s="741">
        <v>203</v>
      </c>
      <c r="BZ23" s="741">
        <v>203</v>
      </c>
      <c r="CA23" s="741">
        <v>203</v>
      </c>
      <c r="CB23" s="741">
        <v>203</v>
      </c>
      <c r="CC23" s="741">
        <v>203</v>
      </c>
      <c r="CD23" s="741">
        <v>203</v>
      </c>
      <c r="CE23" s="741">
        <v>203</v>
      </c>
      <c r="CF23" s="741">
        <v>203</v>
      </c>
      <c r="CG23" s="741">
        <v>203</v>
      </c>
      <c r="CH23" s="741">
        <v>203</v>
      </c>
      <c r="CI23" s="741">
        <v>203</v>
      </c>
    </row>
    <row r="24" spans="1:87" x14ac:dyDescent="0.25">
      <c r="A24" s="108" t="s">
        <v>21</v>
      </c>
      <c r="B24" s="264">
        <v>497</v>
      </c>
      <c r="C24" s="43">
        <v>497</v>
      </c>
      <c r="D24" s="741">
        <v>497</v>
      </c>
      <c r="E24" s="743">
        <v>497</v>
      </c>
      <c r="F24" s="741">
        <v>497</v>
      </c>
      <c r="G24" s="43">
        <v>497</v>
      </c>
      <c r="H24" s="741">
        <v>497</v>
      </c>
      <c r="I24" s="743">
        <v>497</v>
      </c>
      <c r="J24" s="741">
        <v>497</v>
      </c>
      <c r="K24" s="141">
        <v>497</v>
      </c>
      <c r="L24" s="43">
        <v>497</v>
      </c>
      <c r="M24" s="741">
        <v>497</v>
      </c>
      <c r="N24" s="743">
        <v>497</v>
      </c>
      <c r="O24" s="741">
        <v>497</v>
      </c>
      <c r="P24" s="141">
        <v>497</v>
      </c>
      <c r="Q24" s="43">
        <v>497</v>
      </c>
      <c r="R24" s="43">
        <v>497</v>
      </c>
      <c r="S24" s="741">
        <v>497</v>
      </c>
      <c r="T24" s="141">
        <v>497</v>
      </c>
      <c r="U24" s="743">
        <v>497</v>
      </c>
      <c r="V24" s="43">
        <v>497</v>
      </c>
      <c r="W24" s="741">
        <v>497</v>
      </c>
      <c r="X24" s="743">
        <v>497</v>
      </c>
      <c r="Y24" s="741">
        <v>497</v>
      </c>
      <c r="Z24" s="43">
        <v>497</v>
      </c>
      <c r="AA24" s="741">
        <v>497</v>
      </c>
      <c r="AB24" s="743">
        <v>497</v>
      </c>
      <c r="AC24" s="741">
        <v>497</v>
      </c>
      <c r="AD24" s="141">
        <v>497</v>
      </c>
      <c r="AE24" s="43">
        <v>497</v>
      </c>
      <c r="AF24" s="741">
        <v>497</v>
      </c>
      <c r="AG24" s="743">
        <v>497</v>
      </c>
      <c r="AH24" s="741">
        <v>497</v>
      </c>
      <c r="AI24" s="141">
        <v>497</v>
      </c>
      <c r="AJ24" s="43">
        <v>497</v>
      </c>
      <c r="AK24" s="43">
        <v>497</v>
      </c>
      <c r="AL24" s="741">
        <v>497</v>
      </c>
      <c r="AM24" s="141">
        <v>497</v>
      </c>
      <c r="AN24" s="743">
        <v>497</v>
      </c>
      <c r="AO24" s="741">
        <v>497</v>
      </c>
      <c r="AP24" s="741">
        <v>497</v>
      </c>
      <c r="AQ24" s="743">
        <v>497</v>
      </c>
      <c r="AR24" s="741">
        <v>497</v>
      </c>
      <c r="AS24" s="743">
        <v>497</v>
      </c>
      <c r="AT24" s="743">
        <v>497</v>
      </c>
      <c r="AU24" s="743">
        <v>497</v>
      </c>
      <c r="AV24" s="741">
        <v>497</v>
      </c>
      <c r="AW24" s="141">
        <v>497</v>
      </c>
      <c r="AX24" s="743">
        <v>497</v>
      </c>
      <c r="AY24" s="743">
        <v>497</v>
      </c>
      <c r="AZ24" s="743">
        <v>497</v>
      </c>
      <c r="BA24" s="741">
        <v>497</v>
      </c>
      <c r="BB24" s="141">
        <v>497</v>
      </c>
      <c r="BC24" s="141">
        <v>497</v>
      </c>
      <c r="BD24" s="141">
        <v>497</v>
      </c>
      <c r="BE24" s="141">
        <v>497</v>
      </c>
      <c r="BF24" s="141">
        <v>497</v>
      </c>
      <c r="BG24" s="743">
        <v>497</v>
      </c>
      <c r="BH24" s="741">
        <v>497</v>
      </c>
      <c r="BI24" s="741">
        <v>497</v>
      </c>
      <c r="BJ24" s="743">
        <v>497</v>
      </c>
      <c r="BK24" s="741">
        <v>497</v>
      </c>
      <c r="BL24" s="741">
        <v>497</v>
      </c>
      <c r="BM24" s="741">
        <v>497</v>
      </c>
      <c r="BN24" s="741">
        <v>497</v>
      </c>
      <c r="BO24" s="741">
        <v>497</v>
      </c>
      <c r="BP24" s="141">
        <v>497</v>
      </c>
      <c r="BQ24" s="741">
        <v>497</v>
      </c>
      <c r="BR24" s="741">
        <v>497</v>
      </c>
      <c r="BS24" s="741">
        <v>497</v>
      </c>
      <c r="BT24" s="741">
        <v>497</v>
      </c>
      <c r="BU24" s="741">
        <v>497</v>
      </c>
      <c r="BV24" s="741">
        <v>497</v>
      </c>
      <c r="BW24" s="741">
        <v>497</v>
      </c>
      <c r="BX24" s="741">
        <v>497</v>
      </c>
      <c r="BY24" s="741">
        <v>497</v>
      </c>
      <c r="BZ24" s="741">
        <v>497</v>
      </c>
      <c r="CA24" s="741">
        <v>497</v>
      </c>
      <c r="CB24" s="741">
        <v>497</v>
      </c>
      <c r="CC24" s="741">
        <v>497</v>
      </c>
      <c r="CD24" s="741">
        <v>497</v>
      </c>
      <c r="CE24" s="741">
        <v>497</v>
      </c>
      <c r="CF24" s="741">
        <v>497</v>
      </c>
      <c r="CG24" s="741">
        <v>497</v>
      </c>
      <c r="CH24" s="741">
        <v>497</v>
      </c>
      <c r="CI24" s="741">
        <v>497</v>
      </c>
    </row>
    <row r="25" spans="1:87" x14ac:dyDescent="0.25">
      <c r="A25" s="108" t="s">
        <v>22</v>
      </c>
      <c r="B25" s="264">
        <v>400</v>
      </c>
      <c r="C25" s="43">
        <v>400</v>
      </c>
      <c r="D25" s="741">
        <v>400</v>
      </c>
      <c r="E25" s="743">
        <v>400</v>
      </c>
      <c r="F25" s="741">
        <v>400</v>
      </c>
      <c r="G25" s="43">
        <v>400</v>
      </c>
      <c r="H25" s="741">
        <v>400</v>
      </c>
      <c r="I25" s="743">
        <v>400</v>
      </c>
      <c r="J25" s="741">
        <v>400</v>
      </c>
      <c r="K25" s="141">
        <v>400</v>
      </c>
      <c r="L25" s="43">
        <v>400</v>
      </c>
      <c r="M25" s="741">
        <v>400</v>
      </c>
      <c r="N25" s="743">
        <v>400</v>
      </c>
      <c r="O25" s="741">
        <v>400</v>
      </c>
      <c r="P25" s="141">
        <v>400</v>
      </c>
      <c r="Q25" s="43">
        <v>400</v>
      </c>
      <c r="R25" s="43">
        <v>400</v>
      </c>
      <c r="S25" s="741">
        <v>400</v>
      </c>
      <c r="T25" s="141">
        <v>400</v>
      </c>
      <c r="U25" s="743">
        <v>400</v>
      </c>
      <c r="V25" s="43">
        <v>400</v>
      </c>
      <c r="W25" s="741">
        <v>400</v>
      </c>
      <c r="X25" s="743">
        <v>400</v>
      </c>
      <c r="Y25" s="741">
        <v>400</v>
      </c>
      <c r="Z25" s="43">
        <v>400</v>
      </c>
      <c r="AA25" s="741">
        <v>400</v>
      </c>
      <c r="AB25" s="743">
        <v>400</v>
      </c>
      <c r="AC25" s="741">
        <v>400</v>
      </c>
      <c r="AD25" s="141">
        <v>400</v>
      </c>
      <c r="AE25" s="43">
        <v>400</v>
      </c>
      <c r="AF25" s="741">
        <v>400</v>
      </c>
      <c r="AG25" s="743">
        <v>400</v>
      </c>
      <c r="AH25" s="741">
        <v>400</v>
      </c>
      <c r="AI25" s="141">
        <v>400</v>
      </c>
      <c r="AJ25" s="43">
        <v>400</v>
      </c>
      <c r="AK25" s="43">
        <v>400</v>
      </c>
      <c r="AL25" s="741">
        <v>400</v>
      </c>
      <c r="AM25" s="141">
        <v>400</v>
      </c>
      <c r="AN25" s="743">
        <v>400</v>
      </c>
      <c r="AO25" s="741">
        <v>400</v>
      </c>
      <c r="AP25" s="741">
        <v>400</v>
      </c>
      <c r="AQ25" s="743">
        <v>400</v>
      </c>
      <c r="AR25" s="741">
        <v>400</v>
      </c>
      <c r="AS25" s="743">
        <v>400</v>
      </c>
      <c r="AT25" s="743">
        <v>400</v>
      </c>
      <c r="AU25" s="743">
        <v>400</v>
      </c>
      <c r="AV25" s="741">
        <v>400</v>
      </c>
      <c r="AW25" s="141">
        <v>400</v>
      </c>
      <c r="AX25" s="743">
        <v>400</v>
      </c>
      <c r="AY25" s="743">
        <v>400</v>
      </c>
      <c r="AZ25" s="743">
        <v>400</v>
      </c>
      <c r="BA25" s="741">
        <v>400</v>
      </c>
      <c r="BB25" s="141">
        <v>400</v>
      </c>
      <c r="BC25" s="141">
        <v>400</v>
      </c>
      <c r="BD25" s="141">
        <v>400</v>
      </c>
      <c r="BE25" s="141">
        <v>400</v>
      </c>
      <c r="BF25" s="141">
        <v>400</v>
      </c>
      <c r="BG25" s="743">
        <v>400</v>
      </c>
      <c r="BH25" s="741">
        <v>400</v>
      </c>
      <c r="BI25" s="741">
        <v>400</v>
      </c>
      <c r="BJ25" s="743">
        <v>400</v>
      </c>
      <c r="BK25" s="741">
        <v>400</v>
      </c>
      <c r="BL25" s="741">
        <v>400</v>
      </c>
      <c r="BM25" s="741">
        <v>400</v>
      </c>
      <c r="BN25" s="741">
        <v>400</v>
      </c>
      <c r="BO25" s="741">
        <v>400</v>
      </c>
      <c r="BP25" s="141">
        <v>400</v>
      </c>
      <c r="BQ25" s="741">
        <v>400</v>
      </c>
      <c r="BR25" s="741">
        <v>400</v>
      </c>
      <c r="BS25" s="741">
        <v>400</v>
      </c>
      <c r="BT25" s="741">
        <v>400</v>
      </c>
      <c r="BU25" s="741">
        <v>400</v>
      </c>
      <c r="BV25" s="741">
        <v>400</v>
      </c>
      <c r="BW25" s="741">
        <v>400</v>
      </c>
      <c r="BX25" s="741">
        <v>400</v>
      </c>
      <c r="BY25" s="741">
        <v>400</v>
      </c>
      <c r="BZ25" s="741">
        <v>400</v>
      </c>
      <c r="CA25" s="741">
        <v>400</v>
      </c>
      <c r="CB25" s="741">
        <v>400</v>
      </c>
      <c r="CC25" s="741">
        <v>400</v>
      </c>
      <c r="CD25" s="741">
        <v>400</v>
      </c>
      <c r="CE25" s="741">
        <v>400</v>
      </c>
      <c r="CF25" s="741">
        <v>400</v>
      </c>
      <c r="CG25" s="741">
        <v>400</v>
      </c>
      <c r="CH25" s="741">
        <v>400</v>
      </c>
      <c r="CI25" s="741">
        <v>400</v>
      </c>
    </row>
    <row r="26" spans="1:87" x14ac:dyDescent="0.25">
      <c r="A26" s="108" t="s">
        <v>24</v>
      </c>
      <c r="B26" s="264">
        <v>45</v>
      </c>
      <c r="C26" s="43">
        <v>45</v>
      </c>
      <c r="D26" s="741">
        <v>45</v>
      </c>
      <c r="E26" s="743">
        <v>45</v>
      </c>
      <c r="F26" s="741">
        <v>45</v>
      </c>
      <c r="G26" s="43">
        <v>45</v>
      </c>
      <c r="H26" s="741">
        <v>45</v>
      </c>
      <c r="I26" s="743">
        <v>45</v>
      </c>
      <c r="J26" s="741">
        <v>45</v>
      </c>
      <c r="K26" s="141">
        <v>45</v>
      </c>
      <c r="L26" s="43">
        <v>45</v>
      </c>
      <c r="M26" s="741">
        <v>45</v>
      </c>
      <c r="N26" s="743">
        <v>45</v>
      </c>
      <c r="O26" s="741">
        <v>45</v>
      </c>
      <c r="P26" s="141">
        <v>45</v>
      </c>
      <c r="Q26" s="43">
        <v>45</v>
      </c>
      <c r="R26" s="43">
        <v>45</v>
      </c>
      <c r="S26" s="741">
        <v>45</v>
      </c>
      <c r="T26" s="141">
        <v>45</v>
      </c>
      <c r="U26" s="743">
        <v>45</v>
      </c>
      <c r="V26" s="43">
        <v>45</v>
      </c>
      <c r="W26" s="741">
        <v>45</v>
      </c>
      <c r="X26" s="743">
        <v>45</v>
      </c>
      <c r="Y26" s="741">
        <v>45</v>
      </c>
      <c r="Z26" s="43">
        <v>45</v>
      </c>
      <c r="AA26" s="741">
        <v>45</v>
      </c>
      <c r="AB26" s="743">
        <v>45</v>
      </c>
      <c r="AC26" s="741">
        <v>45</v>
      </c>
      <c r="AD26" s="141">
        <v>45</v>
      </c>
      <c r="AE26" s="43">
        <v>45</v>
      </c>
      <c r="AF26" s="741">
        <v>45</v>
      </c>
      <c r="AG26" s="743">
        <v>45</v>
      </c>
      <c r="AH26" s="741">
        <v>45</v>
      </c>
      <c r="AI26" s="141">
        <v>45</v>
      </c>
      <c r="AJ26" s="43">
        <v>45</v>
      </c>
      <c r="AK26" s="43">
        <v>45</v>
      </c>
      <c r="AL26" s="741">
        <v>45</v>
      </c>
      <c r="AM26" s="141">
        <v>45</v>
      </c>
      <c r="AN26" s="743">
        <v>45</v>
      </c>
      <c r="AO26" s="741">
        <v>45</v>
      </c>
      <c r="AP26" s="741">
        <v>45</v>
      </c>
      <c r="AQ26" s="743">
        <v>45</v>
      </c>
      <c r="AR26" s="741">
        <v>45</v>
      </c>
      <c r="AS26" s="743">
        <v>45</v>
      </c>
      <c r="AT26" s="743">
        <v>45</v>
      </c>
      <c r="AU26" s="743">
        <v>45</v>
      </c>
      <c r="AV26" s="741">
        <v>45</v>
      </c>
      <c r="AW26" s="141">
        <v>45</v>
      </c>
      <c r="AX26" s="743">
        <v>45</v>
      </c>
      <c r="AY26" s="743">
        <v>45</v>
      </c>
      <c r="AZ26" s="743">
        <v>45</v>
      </c>
      <c r="BA26" s="741">
        <v>45</v>
      </c>
      <c r="BB26" s="141">
        <v>45</v>
      </c>
      <c r="BC26" s="141">
        <v>45</v>
      </c>
      <c r="BD26" s="141">
        <v>45</v>
      </c>
      <c r="BE26" s="141">
        <v>45</v>
      </c>
      <c r="BF26" s="141">
        <v>45</v>
      </c>
      <c r="BG26" s="743">
        <v>45</v>
      </c>
      <c r="BH26" s="741">
        <v>45</v>
      </c>
      <c r="BI26" s="741">
        <v>45</v>
      </c>
      <c r="BJ26" s="743">
        <v>45</v>
      </c>
      <c r="BK26" s="741">
        <v>45</v>
      </c>
      <c r="BL26" s="741">
        <v>45</v>
      </c>
      <c r="BM26" s="741">
        <v>45</v>
      </c>
      <c r="BN26" s="741">
        <v>45</v>
      </c>
      <c r="BO26" s="741">
        <v>45</v>
      </c>
      <c r="BP26" s="141">
        <v>45</v>
      </c>
      <c r="BQ26" s="741">
        <v>45</v>
      </c>
      <c r="BR26" s="741">
        <v>45</v>
      </c>
      <c r="BS26" s="741">
        <v>45</v>
      </c>
      <c r="BT26" s="741">
        <v>45</v>
      </c>
      <c r="BU26" s="741">
        <v>45</v>
      </c>
      <c r="BV26" s="741">
        <v>45</v>
      </c>
      <c r="BW26" s="741">
        <v>45</v>
      </c>
      <c r="BX26" s="741">
        <v>45</v>
      </c>
      <c r="BY26" s="741">
        <v>45</v>
      </c>
      <c r="BZ26" s="741">
        <v>45</v>
      </c>
      <c r="CA26" s="741">
        <v>45</v>
      </c>
      <c r="CB26" s="741">
        <v>45</v>
      </c>
      <c r="CC26" s="741">
        <v>45</v>
      </c>
      <c r="CD26" s="741">
        <v>45</v>
      </c>
      <c r="CE26" s="741">
        <v>45</v>
      </c>
      <c r="CF26" s="741">
        <v>45</v>
      </c>
      <c r="CG26" s="741">
        <v>45</v>
      </c>
      <c r="CH26" s="741">
        <v>45</v>
      </c>
      <c r="CI26" s="741">
        <v>45</v>
      </c>
    </row>
    <row r="27" spans="1:87" x14ac:dyDescent="0.25">
      <c r="A27" s="53"/>
      <c r="B27" s="265"/>
      <c r="C27" s="736"/>
      <c r="D27" s="737"/>
      <c r="E27" s="738"/>
      <c r="F27" s="734"/>
      <c r="G27" s="736"/>
      <c r="H27" s="737"/>
      <c r="I27" s="738"/>
      <c r="J27" s="734"/>
      <c r="K27" s="145">
        <v>0</v>
      </c>
      <c r="L27" s="736"/>
      <c r="M27" s="734"/>
      <c r="N27" s="735"/>
      <c r="O27" s="734"/>
      <c r="P27" s="145">
        <v>0</v>
      </c>
      <c r="Q27" s="736"/>
      <c r="R27" s="734"/>
      <c r="S27" s="734"/>
      <c r="T27" s="145"/>
      <c r="U27" s="735">
        <v>0</v>
      </c>
      <c r="V27" s="736"/>
      <c r="W27" s="737"/>
      <c r="X27" s="738"/>
      <c r="Y27" s="734"/>
      <c r="Z27" s="736"/>
      <c r="AA27" s="737"/>
      <c r="AB27" s="738"/>
      <c r="AC27" s="734"/>
      <c r="AD27" s="145">
        <v>0</v>
      </c>
      <c r="AE27" s="736"/>
      <c r="AF27" s="734"/>
      <c r="AG27" s="735"/>
      <c r="AH27" s="734"/>
      <c r="AI27" s="145">
        <v>0</v>
      </c>
      <c r="AJ27" s="736"/>
      <c r="AK27" s="734"/>
      <c r="AL27" s="734"/>
      <c r="AM27" s="145"/>
      <c r="AN27" s="735">
        <v>0</v>
      </c>
      <c r="AO27" s="736"/>
      <c r="AP27" s="737"/>
      <c r="AQ27" s="738"/>
      <c r="AR27" s="734"/>
      <c r="AS27" s="736"/>
      <c r="AT27" s="737"/>
      <c r="AU27" s="738"/>
      <c r="AV27" s="734"/>
      <c r="AW27" s="145">
        <v>0</v>
      </c>
      <c r="AX27" s="736"/>
      <c r="AY27" s="734"/>
      <c r="AZ27" s="735"/>
      <c r="BA27" s="734"/>
      <c r="BB27" s="145">
        <v>0</v>
      </c>
      <c r="BC27" s="736"/>
      <c r="BD27" s="734"/>
      <c r="BE27" s="734"/>
      <c r="BF27" s="145"/>
      <c r="BG27" s="735">
        <v>0</v>
      </c>
      <c r="BH27" s="736"/>
      <c r="BI27" s="737"/>
      <c r="BJ27" s="738"/>
      <c r="BK27" s="734">
        <v>0</v>
      </c>
      <c r="BL27" s="737"/>
      <c r="BM27" s="737"/>
      <c r="BN27" s="737"/>
      <c r="BO27" s="734">
        <v>0</v>
      </c>
      <c r="BP27" s="145">
        <v>0</v>
      </c>
      <c r="BQ27" s="737"/>
      <c r="BR27" s="737"/>
      <c r="BS27" s="737"/>
      <c r="BT27" s="737">
        <v>0</v>
      </c>
      <c r="BU27" s="737">
        <v>0</v>
      </c>
      <c r="BV27" s="737"/>
      <c r="BW27" s="737"/>
      <c r="BX27" s="737"/>
      <c r="BY27" s="737">
        <v>0</v>
      </c>
      <c r="BZ27" s="737">
        <v>0</v>
      </c>
      <c r="CA27" s="737"/>
      <c r="CB27" s="737"/>
      <c r="CC27" s="737"/>
      <c r="CD27" s="737">
        <v>0</v>
      </c>
      <c r="CE27" s="737"/>
      <c r="CF27" s="737"/>
      <c r="CG27" s="737"/>
      <c r="CH27" s="737">
        <v>0</v>
      </c>
      <c r="CI27" s="737">
        <v>0</v>
      </c>
    </row>
    <row r="28" spans="1:87" x14ac:dyDescent="0.25">
      <c r="A28" s="109" t="s">
        <v>30</v>
      </c>
      <c r="B28" s="261">
        <v>2941.6149999999998</v>
      </c>
      <c r="C28" s="143">
        <v>2918.1620000000003</v>
      </c>
      <c r="D28" s="37">
        <v>2917.607</v>
      </c>
      <c r="E28" s="18">
        <v>2917.607</v>
      </c>
      <c r="F28" s="37">
        <v>2917.607</v>
      </c>
      <c r="G28" s="143">
        <v>2917.607</v>
      </c>
      <c r="H28" s="37">
        <v>2917.607</v>
      </c>
      <c r="I28" s="18">
        <v>2917.607</v>
      </c>
      <c r="J28" s="37">
        <v>2917.607</v>
      </c>
      <c r="K28" s="144">
        <v>2917.6995000000002</v>
      </c>
      <c r="L28" s="143">
        <v>2917.607</v>
      </c>
      <c r="M28" s="37">
        <v>2919.9570000000003</v>
      </c>
      <c r="N28" s="18">
        <v>2919.9570000000003</v>
      </c>
      <c r="O28" s="17">
        <v>2919.1736666666666</v>
      </c>
      <c r="P28" s="144">
        <v>2918.1908888888888</v>
      </c>
      <c r="Q28" s="143">
        <v>2914.5410000000002</v>
      </c>
      <c r="R28" s="37">
        <v>2917.9960000000001</v>
      </c>
      <c r="S28" s="37">
        <v>2915.8789999999999</v>
      </c>
      <c r="T28" s="144">
        <v>2916.2659999999996</v>
      </c>
      <c r="U28" s="18">
        <v>2917.6778333333336</v>
      </c>
      <c r="V28" s="143">
        <v>2872.4340000000002</v>
      </c>
      <c r="W28" s="37">
        <v>2872.4340000000002</v>
      </c>
      <c r="X28" s="18">
        <v>2872.4340000000002</v>
      </c>
      <c r="Y28" s="37">
        <v>2872.4340000000002</v>
      </c>
      <c r="Z28" s="143">
        <v>2872.4340000000002</v>
      </c>
      <c r="AA28" s="37">
        <v>2870.9300000000003</v>
      </c>
      <c r="AB28" s="18">
        <v>2866.9300000000003</v>
      </c>
      <c r="AC28" s="37">
        <v>2872.7646666666669</v>
      </c>
      <c r="AD28" s="144">
        <v>2871.266000000001</v>
      </c>
      <c r="AE28" s="143">
        <v>2914.009</v>
      </c>
      <c r="AF28" s="37">
        <v>2914.058</v>
      </c>
      <c r="AG28" s="18">
        <v>2914.058</v>
      </c>
      <c r="AH28" s="17">
        <v>2914.041666666667</v>
      </c>
      <c r="AI28" s="144">
        <v>2885.5245555555562</v>
      </c>
      <c r="AJ28" s="143">
        <v>3006.3759999999997</v>
      </c>
      <c r="AK28" s="37">
        <v>3006.37</v>
      </c>
      <c r="AL28" s="37">
        <v>3006.8779999999997</v>
      </c>
      <c r="AM28" s="144">
        <v>3006.6071739130434</v>
      </c>
      <c r="AN28" s="18">
        <v>2915.7787500000009</v>
      </c>
      <c r="AO28" s="143">
        <v>3007.5879999999997</v>
      </c>
      <c r="AP28" s="37">
        <v>3007.5859999999998</v>
      </c>
      <c r="AQ28" s="18">
        <v>3007.5879999999997</v>
      </c>
      <c r="AR28" s="37">
        <v>3007.5873333333329</v>
      </c>
      <c r="AS28" s="143">
        <v>3007.3760000000002</v>
      </c>
      <c r="AT28" s="37">
        <v>3007.17</v>
      </c>
      <c r="AU28" s="18">
        <v>3007.0630000000001</v>
      </c>
      <c r="AV28" s="37">
        <v>3007.203</v>
      </c>
      <c r="AW28" s="144">
        <v>3007.3951666666667</v>
      </c>
      <c r="AX28" s="143">
        <v>3009.2156666666669</v>
      </c>
      <c r="AY28" s="37">
        <v>3009.9356666666663</v>
      </c>
      <c r="AZ28" s="18">
        <v>3009.9709999999995</v>
      </c>
      <c r="BA28" s="17">
        <v>3009.7074444444443</v>
      </c>
      <c r="BB28" s="144">
        <v>3008.1659259259259</v>
      </c>
      <c r="BC28" s="143">
        <v>3013.2280000000001</v>
      </c>
      <c r="BD28" s="37">
        <v>3013.2280000000001</v>
      </c>
      <c r="BE28" s="37">
        <v>3013.2280000000001</v>
      </c>
      <c r="BF28" s="144">
        <v>3013.2280000000001</v>
      </c>
      <c r="BG28" s="18">
        <v>3009.4314444444449</v>
      </c>
      <c r="BH28" s="143">
        <v>3019.13</v>
      </c>
      <c r="BI28" s="37">
        <v>3019.1779999999999</v>
      </c>
      <c r="BJ28" s="18">
        <v>3019.1779999999999</v>
      </c>
      <c r="BK28" s="37">
        <v>3019.1614666666669</v>
      </c>
      <c r="BL28" s="37">
        <v>3017.0079999999998</v>
      </c>
      <c r="BM28" s="37">
        <v>3017.0079999999998</v>
      </c>
      <c r="BN28" s="37">
        <v>3016.3980000000001</v>
      </c>
      <c r="BO28" s="37">
        <v>3016.8069010989007</v>
      </c>
      <c r="BP28" s="144">
        <v>3017.977679558011</v>
      </c>
      <c r="BQ28" s="37">
        <v>2931.3980000000001</v>
      </c>
      <c r="BR28" s="37">
        <v>2931.5029999999997</v>
      </c>
      <c r="BS28" s="37">
        <v>2919.1990000000001</v>
      </c>
      <c r="BT28" s="37">
        <v>2927.4109670329676</v>
      </c>
      <c r="BU28" s="37">
        <v>2987.6777867647061</v>
      </c>
      <c r="BV28" s="37">
        <v>2920.2740000000003</v>
      </c>
      <c r="BW28" s="37">
        <v>2920.337</v>
      </c>
      <c r="BX28" s="37">
        <v>2919.857</v>
      </c>
      <c r="BY28" s="37">
        <v>2920.1752608695651</v>
      </c>
      <c r="BZ28" s="37">
        <v>2970.616708791209</v>
      </c>
      <c r="CA28" s="37">
        <v>2969.83</v>
      </c>
      <c r="CB28" s="37">
        <v>2969.6899999999996</v>
      </c>
      <c r="CC28" s="37">
        <v>2909.0539999999996</v>
      </c>
      <c r="CD28" s="37">
        <v>2948.8524888888887</v>
      </c>
      <c r="CE28" s="37">
        <v>2909.5389999999998</v>
      </c>
      <c r="CF28" s="37">
        <v>2908.9369999999999</v>
      </c>
      <c r="CG28" s="37">
        <v>2908.8879999999999</v>
      </c>
      <c r="CH28" s="37">
        <v>2909.0864615384617</v>
      </c>
      <c r="CI28" s="37">
        <v>2928.8426685082877</v>
      </c>
    </row>
    <row r="29" spans="1:87" x14ac:dyDescent="0.25">
      <c r="A29" s="110" t="s">
        <v>76</v>
      </c>
      <c r="B29" s="262">
        <v>461.84300000000002</v>
      </c>
      <c r="C29" s="733">
        <v>461.64300000000003</v>
      </c>
      <c r="D29" s="734">
        <v>461.64300000000003</v>
      </c>
      <c r="E29" s="735">
        <v>461.64300000000003</v>
      </c>
      <c r="F29" s="21">
        <v>461.64300000000003</v>
      </c>
      <c r="G29" s="733">
        <v>461.64300000000003</v>
      </c>
      <c r="H29" s="734">
        <v>461.64300000000003</v>
      </c>
      <c r="I29" s="735">
        <v>461.64300000000003</v>
      </c>
      <c r="J29" s="21">
        <v>461.64300000000003</v>
      </c>
      <c r="K29" s="145">
        <v>461.64300000000003</v>
      </c>
      <c r="L29" s="733">
        <v>461.64300000000003</v>
      </c>
      <c r="M29" s="734">
        <v>461.64300000000003</v>
      </c>
      <c r="N29" s="735">
        <v>461.64300000000003</v>
      </c>
      <c r="O29" s="21">
        <v>461.64300000000003</v>
      </c>
      <c r="P29" s="145">
        <v>461.64300000000003</v>
      </c>
      <c r="Q29" s="733">
        <v>461.64300000000003</v>
      </c>
      <c r="R29" s="734">
        <v>461.64300000000003</v>
      </c>
      <c r="S29" s="734">
        <v>464.1</v>
      </c>
      <c r="T29" s="145">
        <v>462.46199999999999</v>
      </c>
      <c r="U29" s="735">
        <v>461.84775000000008</v>
      </c>
      <c r="V29" s="733">
        <v>464.91500000000002</v>
      </c>
      <c r="W29" s="734">
        <v>464.91500000000002</v>
      </c>
      <c r="X29" s="735">
        <v>464.91500000000002</v>
      </c>
      <c r="Y29" s="21">
        <v>464.91500000000002</v>
      </c>
      <c r="Z29" s="733">
        <v>464.91500000000002</v>
      </c>
      <c r="AA29" s="734">
        <v>462.91500000000002</v>
      </c>
      <c r="AB29" s="735">
        <v>458.91500000000002</v>
      </c>
      <c r="AC29" s="21">
        <v>464.91500000000002</v>
      </c>
      <c r="AD29" s="145">
        <v>463.58166666666671</v>
      </c>
      <c r="AE29" s="733">
        <v>458.91500000000002</v>
      </c>
      <c r="AF29" s="734">
        <v>458.91500000000002</v>
      </c>
      <c r="AG29" s="735">
        <v>458.91500000000002</v>
      </c>
      <c r="AH29" s="21">
        <v>458.91500000000002</v>
      </c>
      <c r="AI29" s="145">
        <v>462.02611111111116</v>
      </c>
      <c r="AJ29" s="733">
        <v>458.91500000000002</v>
      </c>
      <c r="AK29" s="734">
        <v>458.91500000000002</v>
      </c>
      <c r="AL29" s="734">
        <v>458.91500000000002</v>
      </c>
      <c r="AM29" s="145">
        <v>458.91500000000002</v>
      </c>
      <c r="AN29" s="735">
        <v>461.24833333333339</v>
      </c>
      <c r="AO29" s="733">
        <v>458.91500000000002</v>
      </c>
      <c r="AP29" s="734">
        <v>458.91500000000002</v>
      </c>
      <c r="AQ29" s="735">
        <v>458.91500000000002</v>
      </c>
      <c r="AR29" s="21">
        <v>458.91500000000002</v>
      </c>
      <c r="AS29" s="733">
        <v>458.91500000000002</v>
      </c>
      <c r="AT29" s="734">
        <v>458.91500000000002</v>
      </c>
      <c r="AU29" s="735">
        <v>458.298</v>
      </c>
      <c r="AV29" s="21">
        <v>458.70933333333335</v>
      </c>
      <c r="AW29" s="145">
        <v>458.81216666666666</v>
      </c>
      <c r="AX29" s="733">
        <v>458.298</v>
      </c>
      <c r="AY29" s="734">
        <v>458.298</v>
      </c>
      <c r="AZ29" s="735">
        <v>458.3</v>
      </c>
      <c r="BA29" s="21">
        <v>458.29866666666669</v>
      </c>
      <c r="BB29" s="145">
        <v>458.64100000000002</v>
      </c>
      <c r="BC29" s="733">
        <v>457.69</v>
      </c>
      <c r="BD29" s="734">
        <v>457.69</v>
      </c>
      <c r="BE29" s="734">
        <v>457.69</v>
      </c>
      <c r="BF29" s="145">
        <v>457.69</v>
      </c>
      <c r="BG29" s="735">
        <v>458.4032499999999</v>
      </c>
      <c r="BH29" s="733">
        <v>461.81</v>
      </c>
      <c r="BI29" s="734">
        <v>461.858</v>
      </c>
      <c r="BJ29" s="735">
        <v>461.858</v>
      </c>
      <c r="BK29" s="21">
        <v>461.84146666666663</v>
      </c>
      <c r="BL29" s="734">
        <v>461.858</v>
      </c>
      <c r="BM29" s="734">
        <v>461.858</v>
      </c>
      <c r="BN29" s="734">
        <v>461.858</v>
      </c>
      <c r="BO29" s="21">
        <v>461.858</v>
      </c>
      <c r="BP29" s="145">
        <v>461.84977900552485</v>
      </c>
      <c r="BQ29" s="734">
        <v>460.858</v>
      </c>
      <c r="BR29" s="734">
        <v>460.858</v>
      </c>
      <c r="BS29" s="734">
        <v>460.858</v>
      </c>
      <c r="BT29" s="734">
        <v>460.858</v>
      </c>
      <c r="BU29" s="734">
        <v>461.5179705882353</v>
      </c>
      <c r="BV29" s="734">
        <v>460.858</v>
      </c>
      <c r="BW29" s="734">
        <v>460.858</v>
      </c>
      <c r="BX29" s="734">
        <v>460.858</v>
      </c>
      <c r="BY29" s="734">
        <v>460.858</v>
      </c>
      <c r="BZ29" s="734">
        <v>461.35116483516492</v>
      </c>
      <c r="CA29" s="734">
        <v>462.1</v>
      </c>
      <c r="CB29" s="734">
        <v>462.06</v>
      </c>
      <c r="CC29" s="734">
        <v>462.06</v>
      </c>
      <c r="CD29" s="734">
        <v>462.07377777777776</v>
      </c>
      <c r="CE29" s="734">
        <v>462.54500000000002</v>
      </c>
      <c r="CF29" s="734">
        <v>461.91</v>
      </c>
      <c r="CG29" s="734">
        <v>461.91</v>
      </c>
      <c r="CH29" s="734">
        <v>462.11934065934065</v>
      </c>
      <c r="CI29" s="734">
        <v>462.09668508287291</v>
      </c>
    </row>
    <row r="30" spans="1:87" x14ac:dyDescent="0.25">
      <c r="A30" s="53" t="s">
        <v>31</v>
      </c>
      <c r="B30" s="209">
        <v>406.8</v>
      </c>
      <c r="C30" s="736">
        <v>406.8</v>
      </c>
      <c r="D30" s="737">
        <v>406.8</v>
      </c>
      <c r="E30" s="738">
        <v>406.8</v>
      </c>
      <c r="F30" s="737">
        <v>406.8</v>
      </c>
      <c r="G30" s="736">
        <v>406.8</v>
      </c>
      <c r="H30" s="737">
        <v>406.8</v>
      </c>
      <c r="I30" s="738">
        <v>406.8</v>
      </c>
      <c r="J30" s="737">
        <v>406.8</v>
      </c>
      <c r="K30" s="223">
        <v>406.8</v>
      </c>
      <c r="L30" s="736">
        <v>406.8</v>
      </c>
      <c r="M30" s="737">
        <v>406.8</v>
      </c>
      <c r="N30" s="738">
        <v>406.8</v>
      </c>
      <c r="O30" s="732">
        <v>406.8</v>
      </c>
      <c r="P30" s="223">
        <v>406.80000000000007</v>
      </c>
      <c r="Q30" s="736">
        <v>406.8</v>
      </c>
      <c r="R30" s="736">
        <v>406.8</v>
      </c>
      <c r="S30" s="736">
        <v>406.8</v>
      </c>
      <c r="T30" s="223">
        <v>406.8</v>
      </c>
      <c r="U30" s="738">
        <v>406.80000000000013</v>
      </c>
      <c r="V30" s="736">
        <v>406.8</v>
      </c>
      <c r="W30" s="737">
        <v>406.8</v>
      </c>
      <c r="X30" s="738">
        <v>406.8</v>
      </c>
      <c r="Y30" s="737">
        <v>406.8</v>
      </c>
      <c r="Z30" s="736">
        <v>406.8</v>
      </c>
      <c r="AA30" s="737">
        <v>404.8</v>
      </c>
      <c r="AB30" s="738">
        <v>400.8</v>
      </c>
      <c r="AC30" s="737">
        <v>406.8</v>
      </c>
      <c r="AD30" s="223">
        <v>405.4666666666667</v>
      </c>
      <c r="AE30" s="736">
        <v>400.8</v>
      </c>
      <c r="AF30" s="737">
        <v>400.8</v>
      </c>
      <c r="AG30" s="738">
        <v>400.8</v>
      </c>
      <c r="AH30" s="732">
        <v>400.8</v>
      </c>
      <c r="AI30" s="223">
        <v>403.91111111111121</v>
      </c>
      <c r="AJ30" s="736">
        <v>400.8</v>
      </c>
      <c r="AK30" s="736">
        <v>400.8</v>
      </c>
      <c r="AL30" s="736">
        <v>400.8</v>
      </c>
      <c r="AM30" s="736">
        <v>400.8</v>
      </c>
      <c r="AN30" s="738">
        <v>403.13333333333344</v>
      </c>
      <c r="AO30" s="736">
        <v>400.8</v>
      </c>
      <c r="AP30" s="736">
        <v>400.8</v>
      </c>
      <c r="AQ30" s="738">
        <v>400.8</v>
      </c>
      <c r="AR30" s="737">
        <v>400.8</v>
      </c>
      <c r="AS30" s="736">
        <v>400.8</v>
      </c>
      <c r="AT30" s="737">
        <v>400.8</v>
      </c>
      <c r="AU30" s="738">
        <v>400.8</v>
      </c>
      <c r="AV30" s="737">
        <v>400.8</v>
      </c>
      <c r="AW30" s="223">
        <v>400.8</v>
      </c>
      <c r="AX30" s="736">
        <v>400.8</v>
      </c>
      <c r="AY30" s="737">
        <v>400.8</v>
      </c>
      <c r="AZ30" s="738">
        <v>400.8</v>
      </c>
      <c r="BA30" s="732">
        <v>400.8</v>
      </c>
      <c r="BB30" s="223">
        <v>400.80000000000007</v>
      </c>
      <c r="BC30" s="736">
        <v>400.8</v>
      </c>
      <c r="BD30" s="736">
        <v>400.8</v>
      </c>
      <c r="BE30" s="736">
        <v>400.8</v>
      </c>
      <c r="BF30" s="736">
        <v>400.8</v>
      </c>
      <c r="BG30" s="738">
        <v>400.80000000000013</v>
      </c>
      <c r="BH30" s="736">
        <v>400.8</v>
      </c>
      <c r="BI30" s="736">
        <v>400.8</v>
      </c>
      <c r="BJ30" s="736">
        <v>400.8</v>
      </c>
      <c r="BK30" s="737">
        <v>400.8</v>
      </c>
      <c r="BL30" s="736">
        <v>400.8</v>
      </c>
      <c r="BM30" s="736">
        <v>400.8</v>
      </c>
      <c r="BN30" s="736">
        <v>400.8</v>
      </c>
      <c r="BO30" s="737">
        <v>400.8</v>
      </c>
      <c r="BP30" s="223">
        <v>400.8</v>
      </c>
      <c r="BQ30" s="736">
        <v>400.8</v>
      </c>
      <c r="BR30" s="736">
        <v>400.8</v>
      </c>
      <c r="BS30" s="736">
        <v>400.8</v>
      </c>
      <c r="BT30" s="736">
        <v>400.8</v>
      </c>
      <c r="BU30" s="736">
        <v>400.8</v>
      </c>
      <c r="BV30" s="736">
        <v>400.8</v>
      </c>
      <c r="BW30" s="736">
        <v>400.8</v>
      </c>
      <c r="BX30" s="736">
        <v>400.8</v>
      </c>
      <c r="BY30" s="736">
        <v>400.80000000000007</v>
      </c>
      <c r="BZ30" s="736">
        <v>400.8</v>
      </c>
      <c r="CA30" s="736">
        <v>400.8</v>
      </c>
      <c r="CB30" s="736">
        <v>400.8</v>
      </c>
      <c r="CC30" s="736">
        <v>400.8</v>
      </c>
      <c r="CD30" s="736">
        <v>400.8</v>
      </c>
      <c r="CE30" s="736">
        <v>400.8</v>
      </c>
      <c r="CF30" s="736">
        <v>400.8</v>
      </c>
      <c r="CG30" s="736">
        <v>400.8</v>
      </c>
      <c r="CH30" s="736">
        <v>400.8</v>
      </c>
      <c r="CI30" s="736">
        <v>400.8</v>
      </c>
    </row>
    <row r="31" spans="1:87" x14ac:dyDescent="0.25">
      <c r="A31" s="111" t="s">
        <v>32</v>
      </c>
      <c r="B31" s="209">
        <v>235</v>
      </c>
      <c r="C31" s="736">
        <v>235</v>
      </c>
      <c r="D31" s="737">
        <v>235</v>
      </c>
      <c r="E31" s="738">
        <v>235</v>
      </c>
      <c r="F31" s="732">
        <v>235</v>
      </c>
      <c r="G31" s="736">
        <v>235</v>
      </c>
      <c r="H31" s="737">
        <v>235</v>
      </c>
      <c r="I31" s="738">
        <v>235</v>
      </c>
      <c r="J31" s="732">
        <v>235</v>
      </c>
      <c r="K31" s="223">
        <v>235</v>
      </c>
      <c r="L31" s="736">
        <v>235</v>
      </c>
      <c r="M31" s="737">
        <v>235</v>
      </c>
      <c r="N31" s="738">
        <v>235</v>
      </c>
      <c r="O31" s="732">
        <v>235</v>
      </c>
      <c r="P31" s="223">
        <v>235</v>
      </c>
      <c r="Q31" s="736">
        <v>235</v>
      </c>
      <c r="R31" s="737">
        <v>235</v>
      </c>
      <c r="S31" s="737">
        <v>235</v>
      </c>
      <c r="T31" s="223">
        <v>235</v>
      </c>
      <c r="U31" s="738">
        <v>235</v>
      </c>
      <c r="V31" s="736">
        <v>235</v>
      </c>
      <c r="W31" s="737">
        <v>235</v>
      </c>
      <c r="X31" s="738">
        <v>235</v>
      </c>
      <c r="Y31" s="732">
        <v>235</v>
      </c>
      <c r="Z31" s="736">
        <v>235</v>
      </c>
      <c r="AA31" s="737">
        <v>233</v>
      </c>
      <c r="AB31" s="738">
        <v>229</v>
      </c>
      <c r="AC31" s="732">
        <v>235</v>
      </c>
      <c r="AD31" s="223">
        <v>233.66666666666666</v>
      </c>
      <c r="AE31" s="736">
        <v>229</v>
      </c>
      <c r="AF31" s="737">
        <v>229</v>
      </c>
      <c r="AG31" s="738">
        <v>229</v>
      </c>
      <c r="AH31" s="732">
        <v>229</v>
      </c>
      <c r="AI31" s="223">
        <v>232.11111111111111</v>
      </c>
      <c r="AJ31" s="736">
        <v>229</v>
      </c>
      <c r="AK31" s="737">
        <v>229</v>
      </c>
      <c r="AL31" s="738">
        <v>229</v>
      </c>
      <c r="AM31" s="738">
        <v>229</v>
      </c>
      <c r="AN31" s="738">
        <v>231.33333333333334</v>
      </c>
      <c r="AO31" s="736">
        <v>229</v>
      </c>
      <c r="AP31" s="736">
        <v>229</v>
      </c>
      <c r="AQ31" s="738">
        <v>229</v>
      </c>
      <c r="AR31" s="732">
        <v>229</v>
      </c>
      <c r="AS31" s="736">
        <v>229</v>
      </c>
      <c r="AT31" s="736">
        <v>229</v>
      </c>
      <c r="AU31" s="738">
        <v>229</v>
      </c>
      <c r="AV31" s="732">
        <v>229</v>
      </c>
      <c r="AW31" s="223">
        <v>229</v>
      </c>
      <c r="AX31" s="736">
        <v>229</v>
      </c>
      <c r="AY31" s="736">
        <v>229</v>
      </c>
      <c r="AZ31" s="738">
        <v>229</v>
      </c>
      <c r="BA31" s="732">
        <v>229</v>
      </c>
      <c r="BB31" s="223">
        <v>229</v>
      </c>
      <c r="BC31" s="736">
        <v>229</v>
      </c>
      <c r="BD31" s="737">
        <v>229</v>
      </c>
      <c r="BE31" s="737">
        <v>229</v>
      </c>
      <c r="BF31" s="738">
        <v>229</v>
      </c>
      <c r="BG31" s="738">
        <v>229</v>
      </c>
      <c r="BH31" s="736">
        <v>229</v>
      </c>
      <c r="BI31" s="736">
        <v>229</v>
      </c>
      <c r="BJ31" s="738">
        <v>229</v>
      </c>
      <c r="BK31" s="732">
        <v>229</v>
      </c>
      <c r="BL31" s="736">
        <v>229</v>
      </c>
      <c r="BM31" s="736">
        <v>229</v>
      </c>
      <c r="BN31" s="736">
        <v>229</v>
      </c>
      <c r="BO31" s="732">
        <v>229</v>
      </c>
      <c r="BP31" s="223">
        <v>229</v>
      </c>
      <c r="BQ31" s="736">
        <v>229</v>
      </c>
      <c r="BR31" s="736">
        <v>229</v>
      </c>
      <c r="BS31" s="736">
        <v>229</v>
      </c>
      <c r="BT31" s="736">
        <v>229</v>
      </c>
      <c r="BU31" s="736">
        <v>229</v>
      </c>
      <c r="BV31" s="736">
        <v>229</v>
      </c>
      <c r="BW31" s="736">
        <v>229</v>
      </c>
      <c r="BX31" s="736">
        <v>229</v>
      </c>
      <c r="BY31" s="736">
        <v>229</v>
      </c>
      <c r="BZ31" s="736">
        <v>229</v>
      </c>
      <c r="CA31" s="736">
        <v>229</v>
      </c>
      <c r="CB31" s="736">
        <v>229</v>
      </c>
      <c r="CC31" s="736">
        <v>229</v>
      </c>
      <c r="CD31" s="736">
        <v>229</v>
      </c>
      <c r="CE31" s="736">
        <v>229</v>
      </c>
      <c r="CF31" s="736">
        <v>229</v>
      </c>
      <c r="CG31" s="736">
        <v>229</v>
      </c>
      <c r="CH31" s="736">
        <v>229</v>
      </c>
      <c r="CI31" s="736">
        <v>229</v>
      </c>
    </row>
    <row r="32" spans="1:87" x14ac:dyDescent="0.25">
      <c r="A32" s="111" t="s">
        <v>33</v>
      </c>
      <c r="B32" s="209">
        <v>163.19999999999999</v>
      </c>
      <c r="C32" s="736">
        <v>163.19999999999999</v>
      </c>
      <c r="D32" s="737">
        <v>163.19999999999999</v>
      </c>
      <c r="E32" s="738">
        <v>163.19999999999999</v>
      </c>
      <c r="F32" s="732">
        <v>163.19999999999999</v>
      </c>
      <c r="G32" s="736">
        <v>163.19999999999999</v>
      </c>
      <c r="H32" s="737">
        <v>163.19999999999999</v>
      </c>
      <c r="I32" s="738">
        <v>163.19999999999999</v>
      </c>
      <c r="J32" s="732">
        <v>163.19999999999999</v>
      </c>
      <c r="K32" s="223">
        <v>163.20000000000002</v>
      </c>
      <c r="L32" s="736">
        <v>163.19999999999999</v>
      </c>
      <c r="M32" s="737">
        <v>163.19999999999999</v>
      </c>
      <c r="N32" s="738">
        <v>163.19999999999999</v>
      </c>
      <c r="O32" s="732">
        <v>163.19999999999999</v>
      </c>
      <c r="P32" s="223">
        <v>163.20000000000002</v>
      </c>
      <c r="Q32" s="736">
        <v>163.19999999999999</v>
      </c>
      <c r="R32" s="737">
        <v>163.19999999999999</v>
      </c>
      <c r="S32" s="737">
        <v>163.19999999999999</v>
      </c>
      <c r="T32" s="223">
        <v>163.19999999999999</v>
      </c>
      <c r="U32" s="738">
        <v>163.20000000000002</v>
      </c>
      <c r="V32" s="736">
        <v>163.19999999999999</v>
      </c>
      <c r="W32" s="737">
        <v>163.19999999999999</v>
      </c>
      <c r="X32" s="738">
        <v>163.19999999999999</v>
      </c>
      <c r="Y32" s="732">
        <v>163.19999999999999</v>
      </c>
      <c r="Z32" s="736">
        <v>163.19999999999999</v>
      </c>
      <c r="AA32" s="737">
        <v>163.19999999999999</v>
      </c>
      <c r="AB32" s="738">
        <v>163.19999999999999</v>
      </c>
      <c r="AC32" s="732">
        <v>163.19999999999999</v>
      </c>
      <c r="AD32" s="223">
        <v>163.20000000000002</v>
      </c>
      <c r="AE32" s="736">
        <v>163.19999999999999</v>
      </c>
      <c r="AF32" s="737">
        <v>163.19999999999999</v>
      </c>
      <c r="AG32" s="738">
        <v>163.19999999999999</v>
      </c>
      <c r="AH32" s="732">
        <v>163.19999999999999</v>
      </c>
      <c r="AI32" s="223">
        <v>163.20000000000002</v>
      </c>
      <c r="AJ32" s="736">
        <v>163.19999999999999</v>
      </c>
      <c r="AK32" s="737">
        <v>163.19999999999999</v>
      </c>
      <c r="AL32" s="737">
        <v>163.19999999999999</v>
      </c>
      <c r="AM32" s="223">
        <v>163.19999999999999</v>
      </c>
      <c r="AN32" s="738">
        <v>163.20000000000002</v>
      </c>
      <c r="AO32" s="736">
        <v>163.19999999999999</v>
      </c>
      <c r="AP32" s="736">
        <v>163.19999999999999</v>
      </c>
      <c r="AQ32" s="738">
        <v>163.19999999999999</v>
      </c>
      <c r="AR32" s="732">
        <v>163.19999999999999</v>
      </c>
      <c r="AS32" s="736">
        <v>163.19999999999999</v>
      </c>
      <c r="AT32" s="736">
        <v>163.19999999999999</v>
      </c>
      <c r="AU32" s="738">
        <v>163.19999999999999</v>
      </c>
      <c r="AV32" s="732">
        <v>163.19999999999999</v>
      </c>
      <c r="AW32" s="223">
        <v>163.20000000000002</v>
      </c>
      <c r="AX32" s="736">
        <v>163.19999999999999</v>
      </c>
      <c r="AY32" s="736">
        <v>163.19999999999999</v>
      </c>
      <c r="AZ32" s="738">
        <v>163.19999999999999</v>
      </c>
      <c r="BA32" s="732">
        <v>163.19999999999999</v>
      </c>
      <c r="BB32" s="223">
        <v>163.20000000000002</v>
      </c>
      <c r="BC32" s="736">
        <v>163.19999999999999</v>
      </c>
      <c r="BD32" s="737">
        <v>163.19999999999999</v>
      </c>
      <c r="BE32" s="737">
        <v>163.19999999999999</v>
      </c>
      <c r="BF32" s="223">
        <v>163.19999999999999</v>
      </c>
      <c r="BG32" s="738">
        <v>163.20000000000002</v>
      </c>
      <c r="BH32" s="736">
        <v>163.19999999999999</v>
      </c>
      <c r="BI32" s="736">
        <v>163.19999999999999</v>
      </c>
      <c r="BJ32" s="738">
        <v>163.19999999999999</v>
      </c>
      <c r="BK32" s="732">
        <v>163.19999999999999</v>
      </c>
      <c r="BL32" s="736">
        <v>163.19999999999999</v>
      </c>
      <c r="BM32" s="736">
        <v>163.19999999999999</v>
      </c>
      <c r="BN32" s="736">
        <v>163.19999999999999</v>
      </c>
      <c r="BO32" s="732">
        <v>163.20000000000002</v>
      </c>
      <c r="BP32" s="223">
        <v>163.19999999999999</v>
      </c>
      <c r="BQ32" s="736">
        <v>163.19999999999999</v>
      </c>
      <c r="BR32" s="736">
        <v>163.19999999999999</v>
      </c>
      <c r="BS32" s="736">
        <v>163.19999999999999</v>
      </c>
      <c r="BT32" s="736">
        <v>163.20000000000002</v>
      </c>
      <c r="BU32" s="736">
        <v>163.19999999999999</v>
      </c>
      <c r="BV32" s="736">
        <v>163.19999999999999</v>
      </c>
      <c r="BW32" s="736">
        <v>163.19999999999999</v>
      </c>
      <c r="BX32" s="736">
        <v>163.19999999999999</v>
      </c>
      <c r="BY32" s="736">
        <v>163.20000000000002</v>
      </c>
      <c r="BZ32" s="736">
        <v>163.19999999999999</v>
      </c>
      <c r="CA32" s="736">
        <v>163.19999999999999</v>
      </c>
      <c r="CB32" s="736">
        <v>163.19999999999999</v>
      </c>
      <c r="CC32" s="736">
        <v>163.19999999999999</v>
      </c>
      <c r="CD32" s="736">
        <v>163.19999999999999</v>
      </c>
      <c r="CE32" s="736">
        <v>163.19999999999999</v>
      </c>
      <c r="CF32" s="736">
        <v>163.19999999999999</v>
      </c>
      <c r="CG32" s="736">
        <v>163.19999999999999</v>
      </c>
      <c r="CH32" s="736">
        <v>163.20000000000002</v>
      </c>
      <c r="CI32" s="736">
        <v>163.19999999999999</v>
      </c>
    </row>
    <row r="33" spans="1:87" x14ac:dyDescent="0.25">
      <c r="A33" s="111" t="s">
        <v>34</v>
      </c>
      <c r="B33" s="209">
        <v>8.6</v>
      </c>
      <c r="C33" s="736">
        <v>8.6</v>
      </c>
      <c r="D33" s="737">
        <v>8.6</v>
      </c>
      <c r="E33" s="738">
        <v>8.6</v>
      </c>
      <c r="F33" s="732">
        <v>8.6</v>
      </c>
      <c r="G33" s="736">
        <v>8.6</v>
      </c>
      <c r="H33" s="737">
        <v>8.6</v>
      </c>
      <c r="I33" s="738">
        <v>8.6</v>
      </c>
      <c r="J33" s="732">
        <v>8.6</v>
      </c>
      <c r="K33" s="223">
        <v>8.6</v>
      </c>
      <c r="L33" s="736">
        <v>8.6</v>
      </c>
      <c r="M33" s="737">
        <v>8.6</v>
      </c>
      <c r="N33" s="738">
        <v>8.6</v>
      </c>
      <c r="O33" s="732">
        <v>8.6</v>
      </c>
      <c r="P33" s="223">
        <v>8.6</v>
      </c>
      <c r="Q33" s="736">
        <v>8.6</v>
      </c>
      <c r="R33" s="737">
        <v>8.6</v>
      </c>
      <c r="S33" s="737">
        <v>8.6</v>
      </c>
      <c r="T33" s="223">
        <v>8.6</v>
      </c>
      <c r="U33" s="738">
        <v>8.5999999999999979</v>
      </c>
      <c r="V33" s="736">
        <v>8.6</v>
      </c>
      <c r="W33" s="737">
        <v>8.6</v>
      </c>
      <c r="X33" s="738">
        <v>8.6</v>
      </c>
      <c r="Y33" s="732">
        <v>8.6</v>
      </c>
      <c r="Z33" s="736">
        <v>8.6</v>
      </c>
      <c r="AA33" s="737">
        <v>8.6</v>
      </c>
      <c r="AB33" s="738">
        <v>8.6</v>
      </c>
      <c r="AC33" s="732">
        <v>8.6</v>
      </c>
      <c r="AD33" s="223">
        <v>8.6</v>
      </c>
      <c r="AE33" s="736">
        <v>8.6</v>
      </c>
      <c r="AF33" s="737">
        <v>8.6</v>
      </c>
      <c r="AG33" s="738">
        <v>8.6</v>
      </c>
      <c r="AH33" s="732">
        <v>8.6</v>
      </c>
      <c r="AI33" s="223">
        <v>8.6</v>
      </c>
      <c r="AJ33" s="736">
        <v>8.6</v>
      </c>
      <c r="AK33" s="737">
        <v>8.6</v>
      </c>
      <c r="AL33" s="737">
        <v>8.6</v>
      </c>
      <c r="AM33" s="223">
        <v>8.6</v>
      </c>
      <c r="AN33" s="738">
        <v>8.5999999999999979</v>
      </c>
      <c r="AO33" s="736">
        <v>8.6</v>
      </c>
      <c r="AP33" s="736">
        <v>8.6</v>
      </c>
      <c r="AQ33" s="738">
        <v>8.6</v>
      </c>
      <c r="AR33" s="732">
        <v>8.6</v>
      </c>
      <c r="AS33" s="736">
        <v>8.6</v>
      </c>
      <c r="AT33" s="736">
        <v>8.6</v>
      </c>
      <c r="AU33" s="738">
        <v>8.6</v>
      </c>
      <c r="AV33" s="732">
        <v>8.6</v>
      </c>
      <c r="AW33" s="223">
        <v>8.6</v>
      </c>
      <c r="AX33" s="736">
        <v>8.6</v>
      </c>
      <c r="AY33" s="736">
        <v>8.6</v>
      </c>
      <c r="AZ33" s="738">
        <v>8.6</v>
      </c>
      <c r="BA33" s="732">
        <v>8.6</v>
      </c>
      <c r="BB33" s="223">
        <v>8.6</v>
      </c>
      <c r="BC33" s="736">
        <v>8.6</v>
      </c>
      <c r="BD33" s="737">
        <v>8.6</v>
      </c>
      <c r="BE33" s="737">
        <v>8.6</v>
      </c>
      <c r="BF33" s="223">
        <v>8.6</v>
      </c>
      <c r="BG33" s="738">
        <v>8.5999999999999979</v>
      </c>
      <c r="BH33" s="736">
        <v>8.6</v>
      </c>
      <c r="BI33" s="736">
        <v>8.6</v>
      </c>
      <c r="BJ33" s="738">
        <v>8.6</v>
      </c>
      <c r="BK33" s="732">
        <v>8.6</v>
      </c>
      <c r="BL33" s="736">
        <v>8.6</v>
      </c>
      <c r="BM33" s="736">
        <v>8.6</v>
      </c>
      <c r="BN33" s="736">
        <v>8.6</v>
      </c>
      <c r="BO33" s="732">
        <v>8.6</v>
      </c>
      <c r="BP33" s="223">
        <v>8.6</v>
      </c>
      <c r="BQ33" s="736">
        <v>8.6</v>
      </c>
      <c r="BR33" s="736">
        <v>8.6</v>
      </c>
      <c r="BS33" s="736">
        <v>8.6</v>
      </c>
      <c r="BT33" s="736">
        <v>8.6</v>
      </c>
      <c r="BU33" s="736">
        <v>8.6</v>
      </c>
      <c r="BV33" s="736">
        <v>8.6</v>
      </c>
      <c r="BW33" s="736">
        <v>8.6</v>
      </c>
      <c r="BX33" s="736">
        <v>8.6</v>
      </c>
      <c r="BY33" s="736">
        <v>8.5999999999999979</v>
      </c>
      <c r="BZ33" s="736">
        <v>8.6</v>
      </c>
      <c r="CA33" s="736">
        <v>8.6</v>
      </c>
      <c r="CB33" s="736">
        <v>8.6</v>
      </c>
      <c r="CC33" s="736">
        <v>8.6</v>
      </c>
      <c r="CD33" s="736">
        <v>8.6</v>
      </c>
      <c r="CE33" s="736">
        <v>8.6</v>
      </c>
      <c r="CF33" s="736">
        <v>8.6</v>
      </c>
      <c r="CG33" s="736">
        <v>8.6</v>
      </c>
      <c r="CH33" s="736">
        <v>8.6</v>
      </c>
      <c r="CI33" s="736">
        <v>8.6</v>
      </c>
    </row>
    <row r="34" spans="1:87" x14ac:dyDescent="0.25">
      <c r="A34" s="53" t="s">
        <v>35</v>
      </c>
      <c r="B34" s="209">
        <v>55.042999999999999</v>
      </c>
      <c r="C34" s="736">
        <v>54.843000000000004</v>
      </c>
      <c r="D34" s="737">
        <v>54.843000000000004</v>
      </c>
      <c r="E34" s="738">
        <v>54.843000000000004</v>
      </c>
      <c r="F34" s="732">
        <v>54.843000000000004</v>
      </c>
      <c r="G34" s="736">
        <v>54.843000000000004</v>
      </c>
      <c r="H34" s="737">
        <v>54.843000000000004</v>
      </c>
      <c r="I34" s="738">
        <v>54.843000000000004</v>
      </c>
      <c r="J34" s="732">
        <v>54.843000000000004</v>
      </c>
      <c r="K34" s="223">
        <v>54.843000000000011</v>
      </c>
      <c r="L34" s="736">
        <v>54.843000000000004</v>
      </c>
      <c r="M34" s="737">
        <v>54.843000000000004</v>
      </c>
      <c r="N34" s="738">
        <v>54.843000000000004</v>
      </c>
      <c r="O34" s="732">
        <v>54.843000000000004</v>
      </c>
      <c r="P34" s="223">
        <v>54.843000000000011</v>
      </c>
      <c r="Q34" s="736">
        <v>54.843000000000004</v>
      </c>
      <c r="R34" s="737">
        <v>54.843000000000004</v>
      </c>
      <c r="S34" s="737">
        <v>57.3</v>
      </c>
      <c r="T34" s="223">
        <v>55.661999999999999</v>
      </c>
      <c r="U34" s="738">
        <v>55.047750000000001</v>
      </c>
      <c r="V34" s="736">
        <v>58.115000000000002</v>
      </c>
      <c r="W34" s="737">
        <v>58.115000000000002</v>
      </c>
      <c r="X34" s="738">
        <v>58.115000000000002</v>
      </c>
      <c r="Y34" s="732">
        <v>58.115000000000002</v>
      </c>
      <c r="Z34" s="736">
        <v>58.115000000000002</v>
      </c>
      <c r="AA34" s="737">
        <v>58.115000000000002</v>
      </c>
      <c r="AB34" s="738">
        <v>58.115000000000002</v>
      </c>
      <c r="AC34" s="732">
        <v>58.115000000000002</v>
      </c>
      <c r="AD34" s="223">
        <v>58.115000000000002</v>
      </c>
      <c r="AE34" s="736">
        <v>58.115000000000002</v>
      </c>
      <c r="AF34" s="737">
        <v>58.115000000000002</v>
      </c>
      <c r="AG34" s="738">
        <v>58.115000000000002</v>
      </c>
      <c r="AH34" s="732">
        <v>58.115000000000002</v>
      </c>
      <c r="AI34" s="223">
        <v>58.114999999999995</v>
      </c>
      <c r="AJ34" s="736">
        <v>58.115000000000002</v>
      </c>
      <c r="AK34" s="737">
        <v>58.115000000000002</v>
      </c>
      <c r="AL34" s="737">
        <v>58.115000000000002</v>
      </c>
      <c r="AM34" s="223">
        <v>58.115000000000002</v>
      </c>
      <c r="AN34" s="738">
        <v>58.115000000000002</v>
      </c>
      <c r="AO34" s="736">
        <v>58.115000000000002</v>
      </c>
      <c r="AP34" s="736">
        <v>58.115000000000002</v>
      </c>
      <c r="AQ34" s="738">
        <v>58.115000000000002</v>
      </c>
      <c r="AR34" s="732">
        <v>58.115000000000002</v>
      </c>
      <c r="AS34" s="736">
        <v>58.115000000000002</v>
      </c>
      <c r="AT34" s="736">
        <v>58.115000000000002</v>
      </c>
      <c r="AU34" s="738">
        <v>57.497999999999998</v>
      </c>
      <c r="AV34" s="732">
        <v>57.909333333333336</v>
      </c>
      <c r="AW34" s="223">
        <v>58.012166666666673</v>
      </c>
      <c r="AX34" s="736">
        <v>57.497999999999998</v>
      </c>
      <c r="AY34" s="737">
        <v>57.497999999999998</v>
      </c>
      <c r="AZ34" s="738">
        <v>57.5</v>
      </c>
      <c r="BA34" s="732">
        <v>57.498666666666658</v>
      </c>
      <c r="BB34" s="223">
        <v>57.840999999999994</v>
      </c>
      <c r="BC34" s="682">
        <v>56.89</v>
      </c>
      <c r="BD34" s="737">
        <v>56.89</v>
      </c>
      <c r="BE34" s="737">
        <v>56.89</v>
      </c>
      <c r="BF34" s="223">
        <v>56.890000000000008</v>
      </c>
      <c r="BG34" s="738">
        <v>57.603250000000003</v>
      </c>
      <c r="BH34" s="682">
        <v>61.01</v>
      </c>
      <c r="BI34" s="736">
        <v>61.058</v>
      </c>
      <c r="BJ34" s="738">
        <v>61.058</v>
      </c>
      <c r="BK34" s="732">
        <v>61.041466666666665</v>
      </c>
      <c r="BL34" s="736">
        <v>61.058</v>
      </c>
      <c r="BM34" s="736">
        <v>61.058</v>
      </c>
      <c r="BN34" s="736">
        <v>61.058</v>
      </c>
      <c r="BO34" s="732">
        <v>61.058</v>
      </c>
      <c r="BP34" s="223">
        <v>61.049779005524861</v>
      </c>
      <c r="BQ34" s="736">
        <v>60.058</v>
      </c>
      <c r="BR34" s="736">
        <v>60.058</v>
      </c>
      <c r="BS34" s="736">
        <v>60.058</v>
      </c>
      <c r="BT34" s="736">
        <v>60.058</v>
      </c>
      <c r="BU34" s="736">
        <v>60.717970588235296</v>
      </c>
      <c r="BV34" s="736">
        <v>60.058</v>
      </c>
      <c r="BW34" s="736">
        <v>60.058</v>
      </c>
      <c r="BX34" s="736">
        <v>60.058</v>
      </c>
      <c r="BY34" s="736">
        <v>60.058</v>
      </c>
      <c r="BZ34" s="736">
        <v>60.551164835164833</v>
      </c>
      <c r="CA34" s="736">
        <v>61.3</v>
      </c>
      <c r="CB34" s="736">
        <v>61.26</v>
      </c>
      <c r="CC34" s="736">
        <v>61.26</v>
      </c>
      <c r="CD34" s="736">
        <v>61.273777777777774</v>
      </c>
      <c r="CE34" s="736">
        <v>61.744999999999997</v>
      </c>
      <c r="CF34" s="736">
        <v>61.11</v>
      </c>
      <c r="CG34" s="736">
        <v>61.11</v>
      </c>
      <c r="CH34" s="736">
        <v>61.319340659340661</v>
      </c>
      <c r="CI34" s="736">
        <v>61.296685082872933</v>
      </c>
    </row>
    <row r="35" spans="1:87" x14ac:dyDescent="0.25">
      <c r="A35" s="110" t="s">
        <v>77</v>
      </c>
      <c r="B35" s="262">
        <v>320</v>
      </c>
      <c r="C35" s="733">
        <v>320</v>
      </c>
      <c r="D35" s="734">
        <v>320</v>
      </c>
      <c r="E35" s="735">
        <v>320</v>
      </c>
      <c r="F35" s="21">
        <v>320</v>
      </c>
      <c r="G35" s="733">
        <v>320</v>
      </c>
      <c r="H35" s="734">
        <v>320</v>
      </c>
      <c r="I35" s="735">
        <v>320</v>
      </c>
      <c r="J35" s="21">
        <v>320</v>
      </c>
      <c r="K35" s="145">
        <v>320</v>
      </c>
      <c r="L35" s="733">
        <v>320</v>
      </c>
      <c r="M35" s="734">
        <v>320</v>
      </c>
      <c r="N35" s="735">
        <v>320</v>
      </c>
      <c r="O35" s="21">
        <v>320</v>
      </c>
      <c r="P35" s="145">
        <v>320</v>
      </c>
      <c r="Q35" s="733">
        <v>320</v>
      </c>
      <c r="R35" s="734">
        <v>320</v>
      </c>
      <c r="S35" s="734">
        <v>320</v>
      </c>
      <c r="T35" s="145">
        <v>320</v>
      </c>
      <c r="U35" s="735">
        <v>320</v>
      </c>
      <c r="V35" s="733">
        <v>320</v>
      </c>
      <c r="W35" s="734">
        <v>320</v>
      </c>
      <c r="X35" s="735">
        <v>320</v>
      </c>
      <c r="Y35" s="21">
        <v>320</v>
      </c>
      <c r="Z35" s="733">
        <v>320</v>
      </c>
      <c r="AA35" s="734">
        <v>320</v>
      </c>
      <c r="AB35" s="735">
        <v>320</v>
      </c>
      <c r="AC35" s="21">
        <v>320</v>
      </c>
      <c r="AD35" s="145">
        <v>320</v>
      </c>
      <c r="AE35" s="733">
        <v>320</v>
      </c>
      <c r="AF35" s="734">
        <v>320</v>
      </c>
      <c r="AG35" s="735">
        <v>320</v>
      </c>
      <c r="AH35" s="21">
        <v>320</v>
      </c>
      <c r="AI35" s="145">
        <v>320</v>
      </c>
      <c r="AJ35" s="733">
        <v>320</v>
      </c>
      <c r="AK35" s="734">
        <v>320</v>
      </c>
      <c r="AL35" s="734">
        <v>320</v>
      </c>
      <c r="AM35" s="145">
        <v>320</v>
      </c>
      <c r="AN35" s="735">
        <v>320</v>
      </c>
      <c r="AO35" s="733">
        <v>320</v>
      </c>
      <c r="AP35" s="734">
        <v>320</v>
      </c>
      <c r="AQ35" s="735">
        <v>320</v>
      </c>
      <c r="AR35" s="21">
        <v>320</v>
      </c>
      <c r="AS35" s="733">
        <v>320</v>
      </c>
      <c r="AT35" s="734">
        <v>320</v>
      </c>
      <c r="AU35" s="735">
        <v>320</v>
      </c>
      <c r="AV35" s="21">
        <v>320</v>
      </c>
      <c r="AW35" s="145">
        <v>320</v>
      </c>
      <c r="AX35" s="733">
        <v>320</v>
      </c>
      <c r="AY35" s="734">
        <v>320</v>
      </c>
      <c r="AZ35" s="735">
        <v>320</v>
      </c>
      <c r="BA35" s="21">
        <v>320</v>
      </c>
      <c r="BB35" s="145">
        <v>320</v>
      </c>
      <c r="BC35" s="733">
        <v>320</v>
      </c>
      <c r="BD35" s="734">
        <v>320</v>
      </c>
      <c r="BE35" s="734">
        <v>320</v>
      </c>
      <c r="BF35" s="145">
        <v>320</v>
      </c>
      <c r="BG35" s="735">
        <v>320</v>
      </c>
      <c r="BH35" s="733">
        <v>320</v>
      </c>
      <c r="BI35" s="734">
        <v>320</v>
      </c>
      <c r="BJ35" s="735">
        <v>320</v>
      </c>
      <c r="BK35" s="21">
        <v>320</v>
      </c>
      <c r="BL35" s="734">
        <v>320</v>
      </c>
      <c r="BM35" s="734">
        <v>320</v>
      </c>
      <c r="BN35" s="734">
        <v>320</v>
      </c>
      <c r="BO35" s="21">
        <v>320</v>
      </c>
      <c r="BP35" s="145">
        <v>320</v>
      </c>
      <c r="BQ35" s="734">
        <v>320</v>
      </c>
      <c r="BR35" s="734">
        <v>320</v>
      </c>
      <c r="BS35" s="734">
        <v>320</v>
      </c>
      <c r="BT35" s="734">
        <v>320</v>
      </c>
      <c r="BU35" s="734">
        <v>320</v>
      </c>
      <c r="BV35" s="734">
        <v>320</v>
      </c>
      <c r="BW35" s="734">
        <v>320</v>
      </c>
      <c r="BX35" s="734">
        <v>320</v>
      </c>
      <c r="BY35" s="734">
        <v>320</v>
      </c>
      <c r="BZ35" s="734">
        <v>320</v>
      </c>
      <c r="CA35" s="734">
        <v>320</v>
      </c>
      <c r="CB35" s="734">
        <v>320</v>
      </c>
      <c r="CC35" s="734">
        <v>320</v>
      </c>
      <c r="CD35" s="734">
        <v>320</v>
      </c>
      <c r="CE35" s="734">
        <v>320</v>
      </c>
      <c r="CF35" s="734">
        <v>320</v>
      </c>
      <c r="CG35" s="734">
        <v>320</v>
      </c>
      <c r="CH35" s="734">
        <v>320</v>
      </c>
      <c r="CI35" s="734">
        <v>320</v>
      </c>
    </row>
    <row r="36" spans="1:87" x14ac:dyDescent="0.25">
      <c r="A36" s="53" t="s">
        <v>36</v>
      </c>
      <c r="B36" s="209">
        <v>320</v>
      </c>
      <c r="C36" s="736">
        <v>320</v>
      </c>
      <c r="D36" s="737">
        <v>320</v>
      </c>
      <c r="E36" s="738">
        <v>320</v>
      </c>
      <c r="F36" s="737">
        <v>320</v>
      </c>
      <c r="G36" s="736">
        <v>320</v>
      </c>
      <c r="H36" s="737">
        <v>320</v>
      </c>
      <c r="I36" s="738">
        <v>320</v>
      </c>
      <c r="J36" s="737">
        <v>320</v>
      </c>
      <c r="K36" s="223">
        <v>320</v>
      </c>
      <c r="L36" s="736">
        <v>320</v>
      </c>
      <c r="M36" s="737">
        <v>320</v>
      </c>
      <c r="N36" s="738">
        <v>320</v>
      </c>
      <c r="O36" s="732">
        <v>320</v>
      </c>
      <c r="P36" s="223">
        <v>320</v>
      </c>
      <c r="Q36" s="736">
        <v>320</v>
      </c>
      <c r="R36" s="736">
        <v>320</v>
      </c>
      <c r="S36" s="737">
        <v>320</v>
      </c>
      <c r="T36" s="223">
        <v>320</v>
      </c>
      <c r="U36" s="738">
        <v>320</v>
      </c>
      <c r="V36" s="736">
        <v>320</v>
      </c>
      <c r="W36" s="737">
        <v>320</v>
      </c>
      <c r="X36" s="738">
        <v>320</v>
      </c>
      <c r="Y36" s="737">
        <v>320</v>
      </c>
      <c r="Z36" s="736">
        <v>320</v>
      </c>
      <c r="AA36" s="737">
        <v>320</v>
      </c>
      <c r="AB36" s="738">
        <v>320</v>
      </c>
      <c r="AC36" s="737">
        <v>320</v>
      </c>
      <c r="AD36" s="223">
        <v>320</v>
      </c>
      <c r="AE36" s="736">
        <v>320</v>
      </c>
      <c r="AF36" s="737">
        <v>320</v>
      </c>
      <c r="AG36" s="738">
        <v>320</v>
      </c>
      <c r="AH36" s="732">
        <v>320</v>
      </c>
      <c r="AI36" s="223">
        <v>320</v>
      </c>
      <c r="AJ36" s="736">
        <v>320</v>
      </c>
      <c r="AK36" s="736">
        <v>320</v>
      </c>
      <c r="AL36" s="737">
        <v>320</v>
      </c>
      <c r="AM36" s="223">
        <v>320</v>
      </c>
      <c r="AN36" s="738">
        <v>320</v>
      </c>
      <c r="AO36" s="737">
        <v>320</v>
      </c>
      <c r="AP36" s="737">
        <v>320</v>
      </c>
      <c r="AQ36" s="738">
        <v>320</v>
      </c>
      <c r="AR36" s="737">
        <v>320</v>
      </c>
      <c r="AS36" s="736">
        <v>320</v>
      </c>
      <c r="AT36" s="737">
        <v>320</v>
      </c>
      <c r="AU36" s="738">
        <v>320</v>
      </c>
      <c r="AV36" s="737">
        <v>320</v>
      </c>
      <c r="AW36" s="223">
        <v>320</v>
      </c>
      <c r="AX36" s="736">
        <v>320</v>
      </c>
      <c r="AY36" s="736">
        <v>320</v>
      </c>
      <c r="AZ36" s="738">
        <v>320</v>
      </c>
      <c r="BA36" s="732">
        <v>320</v>
      </c>
      <c r="BB36" s="223">
        <v>320</v>
      </c>
      <c r="BC36" s="736">
        <v>320</v>
      </c>
      <c r="BD36" s="736">
        <v>320</v>
      </c>
      <c r="BE36" s="737">
        <v>320</v>
      </c>
      <c r="BF36" s="223">
        <v>320</v>
      </c>
      <c r="BG36" s="738">
        <v>320</v>
      </c>
      <c r="BH36" s="737">
        <v>320</v>
      </c>
      <c r="BI36" s="737">
        <v>320</v>
      </c>
      <c r="BJ36" s="738">
        <v>320</v>
      </c>
      <c r="BK36" s="737">
        <v>320</v>
      </c>
      <c r="BL36" s="737">
        <v>320</v>
      </c>
      <c r="BM36" s="737">
        <v>320</v>
      </c>
      <c r="BN36" s="737">
        <v>320</v>
      </c>
      <c r="BO36" s="737">
        <v>320</v>
      </c>
      <c r="BP36" s="223">
        <v>320</v>
      </c>
      <c r="BQ36" s="737">
        <v>320</v>
      </c>
      <c r="BR36" s="737">
        <v>320</v>
      </c>
      <c r="BS36" s="737">
        <v>320</v>
      </c>
      <c r="BT36" s="737">
        <v>320</v>
      </c>
      <c r="BU36" s="737">
        <v>320</v>
      </c>
      <c r="BV36" s="737">
        <v>320</v>
      </c>
      <c r="BW36" s="737">
        <v>320</v>
      </c>
      <c r="BX36" s="737">
        <v>320</v>
      </c>
      <c r="BY36" s="737">
        <v>320</v>
      </c>
      <c r="BZ36" s="737">
        <v>320</v>
      </c>
      <c r="CA36" s="737">
        <v>320</v>
      </c>
      <c r="CB36" s="737">
        <v>320</v>
      </c>
      <c r="CC36" s="737">
        <v>320</v>
      </c>
      <c r="CD36" s="737">
        <v>320</v>
      </c>
      <c r="CE36" s="737">
        <v>320</v>
      </c>
      <c r="CF36" s="737">
        <v>320</v>
      </c>
      <c r="CG36" s="737">
        <v>320</v>
      </c>
      <c r="CH36" s="737">
        <v>320</v>
      </c>
      <c r="CI36" s="737">
        <v>320</v>
      </c>
    </row>
    <row r="37" spans="1:87" x14ac:dyDescent="0.25">
      <c r="A37" s="111" t="s">
        <v>37</v>
      </c>
      <c r="B37" s="209">
        <v>224</v>
      </c>
      <c r="C37" s="736">
        <v>224</v>
      </c>
      <c r="D37" s="737">
        <v>224</v>
      </c>
      <c r="E37" s="738">
        <v>224</v>
      </c>
      <c r="F37" s="732">
        <v>224</v>
      </c>
      <c r="G37" s="736">
        <v>224</v>
      </c>
      <c r="H37" s="737">
        <v>224</v>
      </c>
      <c r="I37" s="738">
        <v>224</v>
      </c>
      <c r="J37" s="732">
        <v>224</v>
      </c>
      <c r="K37" s="223">
        <v>224</v>
      </c>
      <c r="L37" s="736">
        <v>224</v>
      </c>
      <c r="M37" s="737">
        <v>224</v>
      </c>
      <c r="N37" s="738">
        <v>224</v>
      </c>
      <c r="O37" s="732">
        <v>224</v>
      </c>
      <c r="P37" s="223">
        <v>224</v>
      </c>
      <c r="Q37" s="736">
        <v>224</v>
      </c>
      <c r="R37" s="736">
        <v>224</v>
      </c>
      <c r="S37" s="737">
        <v>224</v>
      </c>
      <c r="T37" s="223">
        <v>224</v>
      </c>
      <c r="U37" s="738">
        <v>224</v>
      </c>
      <c r="V37" s="736">
        <v>224</v>
      </c>
      <c r="W37" s="737">
        <v>224</v>
      </c>
      <c r="X37" s="738">
        <v>224</v>
      </c>
      <c r="Y37" s="732">
        <v>224</v>
      </c>
      <c r="Z37" s="736">
        <v>224</v>
      </c>
      <c r="AA37" s="737">
        <v>224</v>
      </c>
      <c r="AB37" s="738">
        <v>224</v>
      </c>
      <c r="AC37" s="732">
        <v>224</v>
      </c>
      <c r="AD37" s="223">
        <v>224</v>
      </c>
      <c r="AE37" s="736">
        <v>224</v>
      </c>
      <c r="AF37" s="737">
        <v>224</v>
      </c>
      <c r="AG37" s="738">
        <v>224</v>
      </c>
      <c r="AH37" s="732">
        <v>224</v>
      </c>
      <c r="AI37" s="223">
        <v>224</v>
      </c>
      <c r="AJ37" s="736">
        <v>224</v>
      </c>
      <c r="AK37" s="736">
        <v>224</v>
      </c>
      <c r="AL37" s="737">
        <v>224</v>
      </c>
      <c r="AM37" s="223">
        <v>224</v>
      </c>
      <c r="AN37" s="738">
        <v>224</v>
      </c>
      <c r="AO37" s="737">
        <v>224</v>
      </c>
      <c r="AP37" s="737">
        <v>224</v>
      </c>
      <c r="AQ37" s="738">
        <v>224</v>
      </c>
      <c r="AR37" s="732">
        <v>224</v>
      </c>
      <c r="AS37" s="736">
        <v>224</v>
      </c>
      <c r="AT37" s="737">
        <v>224</v>
      </c>
      <c r="AU37" s="738">
        <v>224</v>
      </c>
      <c r="AV37" s="732">
        <v>224</v>
      </c>
      <c r="AW37" s="223">
        <v>224</v>
      </c>
      <c r="AX37" s="736">
        <v>224</v>
      </c>
      <c r="AY37" s="736">
        <v>224</v>
      </c>
      <c r="AZ37" s="738">
        <v>224</v>
      </c>
      <c r="BA37" s="732">
        <v>224</v>
      </c>
      <c r="BB37" s="223">
        <v>224</v>
      </c>
      <c r="BC37" s="736">
        <v>224</v>
      </c>
      <c r="BD37" s="736">
        <v>224</v>
      </c>
      <c r="BE37" s="736">
        <v>224</v>
      </c>
      <c r="BF37" s="223">
        <v>224</v>
      </c>
      <c r="BG37" s="738">
        <v>224</v>
      </c>
      <c r="BH37" s="737">
        <v>224</v>
      </c>
      <c r="BI37" s="737">
        <v>224</v>
      </c>
      <c r="BJ37" s="738">
        <v>224</v>
      </c>
      <c r="BK37" s="732">
        <v>224</v>
      </c>
      <c r="BL37" s="732">
        <v>224</v>
      </c>
      <c r="BM37" s="732">
        <v>224</v>
      </c>
      <c r="BN37" s="732">
        <v>224</v>
      </c>
      <c r="BO37" s="732">
        <v>224</v>
      </c>
      <c r="BP37" s="223">
        <v>224</v>
      </c>
      <c r="BQ37" s="737">
        <v>224</v>
      </c>
      <c r="BR37" s="737">
        <v>224</v>
      </c>
      <c r="BS37" s="737">
        <v>224</v>
      </c>
      <c r="BT37" s="737">
        <v>224</v>
      </c>
      <c r="BU37" s="737">
        <v>224</v>
      </c>
      <c r="BV37" s="737">
        <v>224</v>
      </c>
      <c r="BW37" s="737">
        <v>224</v>
      </c>
      <c r="BX37" s="737">
        <v>224</v>
      </c>
      <c r="BY37" s="737">
        <v>224</v>
      </c>
      <c r="BZ37" s="737">
        <v>224</v>
      </c>
      <c r="CA37" s="737">
        <v>224</v>
      </c>
      <c r="CB37" s="737">
        <v>224</v>
      </c>
      <c r="CC37" s="737">
        <v>224</v>
      </c>
      <c r="CD37" s="737">
        <v>224</v>
      </c>
      <c r="CE37" s="737">
        <v>224</v>
      </c>
      <c r="CF37" s="737">
        <v>224</v>
      </c>
      <c r="CG37" s="737">
        <v>224</v>
      </c>
      <c r="CH37" s="737">
        <v>224</v>
      </c>
      <c r="CI37" s="737">
        <v>224</v>
      </c>
    </row>
    <row r="38" spans="1:87" x14ac:dyDescent="0.25">
      <c r="A38" s="111" t="s">
        <v>38</v>
      </c>
      <c r="B38" s="209">
        <v>96</v>
      </c>
      <c r="C38" s="736">
        <v>96</v>
      </c>
      <c r="D38" s="737">
        <v>96</v>
      </c>
      <c r="E38" s="738">
        <v>96</v>
      </c>
      <c r="F38" s="732">
        <v>96</v>
      </c>
      <c r="G38" s="736">
        <v>96</v>
      </c>
      <c r="H38" s="737">
        <v>96</v>
      </c>
      <c r="I38" s="738">
        <v>96</v>
      </c>
      <c r="J38" s="732">
        <v>96</v>
      </c>
      <c r="K38" s="223">
        <v>96</v>
      </c>
      <c r="L38" s="736">
        <v>96</v>
      </c>
      <c r="M38" s="737">
        <v>96</v>
      </c>
      <c r="N38" s="738">
        <v>96</v>
      </c>
      <c r="O38" s="732">
        <v>96</v>
      </c>
      <c r="P38" s="223">
        <v>96</v>
      </c>
      <c r="Q38" s="736">
        <v>96</v>
      </c>
      <c r="R38" s="736">
        <v>96</v>
      </c>
      <c r="S38" s="737">
        <v>96</v>
      </c>
      <c r="T38" s="223">
        <v>96</v>
      </c>
      <c r="U38" s="738">
        <v>96</v>
      </c>
      <c r="V38" s="736">
        <v>96</v>
      </c>
      <c r="W38" s="737">
        <v>96</v>
      </c>
      <c r="X38" s="738">
        <v>96</v>
      </c>
      <c r="Y38" s="732">
        <v>96</v>
      </c>
      <c r="Z38" s="736">
        <v>96</v>
      </c>
      <c r="AA38" s="737">
        <v>96</v>
      </c>
      <c r="AB38" s="738">
        <v>96</v>
      </c>
      <c r="AC38" s="732">
        <v>96</v>
      </c>
      <c r="AD38" s="223">
        <v>96</v>
      </c>
      <c r="AE38" s="736">
        <v>96</v>
      </c>
      <c r="AF38" s="737">
        <v>96</v>
      </c>
      <c r="AG38" s="738">
        <v>96</v>
      </c>
      <c r="AH38" s="732">
        <v>96</v>
      </c>
      <c r="AI38" s="223">
        <v>96</v>
      </c>
      <c r="AJ38" s="736">
        <v>96</v>
      </c>
      <c r="AK38" s="736">
        <v>96</v>
      </c>
      <c r="AL38" s="737">
        <v>96</v>
      </c>
      <c r="AM38" s="223">
        <v>96</v>
      </c>
      <c r="AN38" s="738">
        <v>96</v>
      </c>
      <c r="AO38" s="737">
        <v>96</v>
      </c>
      <c r="AP38" s="737">
        <v>96</v>
      </c>
      <c r="AQ38" s="738">
        <v>96</v>
      </c>
      <c r="AR38" s="732">
        <v>96</v>
      </c>
      <c r="AS38" s="736">
        <v>96</v>
      </c>
      <c r="AT38" s="737">
        <v>96</v>
      </c>
      <c r="AU38" s="738">
        <v>96</v>
      </c>
      <c r="AV38" s="732">
        <v>96</v>
      </c>
      <c r="AW38" s="223">
        <v>96</v>
      </c>
      <c r="AX38" s="736">
        <v>96</v>
      </c>
      <c r="AY38" s="736">
        <v>96</v>
      </c>
      <c r="AZ38" s="738">
        <v>96</v>
      </c>
      <c r="BA38" s="732">
        <v>96</v>
      </c>
      <c r="BB38" s="223">
        <v>96</v>
      </c>
      <c r="BC38" s="736">
        <v>96</v>
      </c>
      <c r="BD38" s="736">
        <v>96</v>
      </c>
      <c r="BE38" s="736">
        <v>96</v>
      </c>
      <c r="BF38" s="223">
        <v>96</v>
      </c>
      <c r="BG38" s="738">
        <v>96</v>
      </c>
      <c r="BH38" s="737">
        <v>96</v>
      </c>
      <c r="BI38" s="737">
        <v>96</v>
      </c>
      <c r="BJ38" s="738">
        <v>96</v>
      </c>
      <c r="BK38" s="732">
        <v>96</v>
      </c>
      <c r="BL38" s="732">
        <v>96</v>
      </c>
      <c r="BM38" s="732">
        <v>96</v>
      </c>
      <c r="BN38" s="732">
        <v>96</v>
      </c>
      <c r="BO38" s="732">
        <v>96</v>
      </c>
      <c r="BP38" s="223">
        <v>96</v>
      </c>
      <c r="BQ38" s="737">
        <v>96</v>
      </c>
      <c r="BR38" s="737">
        <v>96</v>
      </c>
      <c r="BS38" s="737">
        <v>96</v>
      </c>
      <c r="BT38" s="737">
        <v>96</v>
      </c>
      <c r="BU38" s="737">
        <v>96</v>
      </c>
      <c r="BV38" s="737">
        <v>96</v>
      </c>
      <c r="BW38" s="737">
        <v>96</v>
      </c>
      <c r="BX38" s="737">
        <v>96</v>
      </c>
      <c r="BY38" s="737">
        <v>96</v>
      </c>
      <c r="BZ38" s="737">
        <v>96</v>
      </c>
      <c r="CA38" s="737">
        <v>96</v>
      </c>
      <c r="CB38" s="737">
        <v>96</v>
      </c>
      <c r="CC38" s="737">
        <v>96</v>
      </c>
      <c r="CD38" s="737">
        <v>96</v>
      </c>
      <c r="CE38" s="737">
        <v>96</v>
      </c>
      <c r="CF38" s="737">
        <v>96</v>
      </c>
      <c r="CG38" s="737">
        <v>96</v>
      </c>
      <c r="CH38" s="737">
        <v>96</v>
      </c>
      <c r="CI38" s="737">
        <v>96</v>
      </c>
    </row>
    <row r="39" spans="1:87" x14ac:dyDescent="0.25">
      <c r="A39" s="110" t="s">
        <v>79</v>
      </c>
      <c r="B39" s="262">
        <v>153.15</v>
      </c>
      <c r="C39" s="733">
        <v>153.15</v>
      </c>
      <c r="D39" s="734">
        <v>153.15</v>
      </c>
      <c r="E39" s="735">
        <v>153.15</v>
      </c>
      <c r="F39" s="734">
        <v>153.15</v>
      </c>
      <c r="G39" s="733">
        <v>153.15</v>
      </c>
      <c r="H39" s="734">
        <v>153.15</v>
      </c>
      <c r="I39" s="735">
        <v>153.15</v>
      </c>
      <c r="J39" s="734">
        <v>153.15</v>
      </c>
      <c r="K39" s="145">
        <v>153.15</v>
      </c>
      <c r="L39" s="733">
        <v>153.15</v>
      </c>
      <c r="M39" s="734">
        <v>153.15</v>
      </c>
      <c r="N39" s="735">
        <v>153.15</v>
      </c>
      <c r="O39" s="21">
        <v>153.15</v>
      </c>
      <c r="P39" s="145">
        <v>153.15</v>
      </c>
      <c r="Q39" s="733">
        <v>153.15</v>
      </c>
      <c r="R39" s="734">
        <v>153.15</v>
      </c>
      <c r="S39" s="734">
        <v>153.15</v>
      </c>
      <c r="T39" s="145">
        <v>153.19999999999999</v>
      </c>
      <c r="U39" s="735">
        <v>153.15000000000003</v>
      </c>
      <c r="V39" s="733">
        <v>153.15</v>
      </c>
      <c r="W39" s="734">
        <v>153.15</v>
      </c>
      <c r="X39" s="735">
        <v>153.15</v>
      </c>
      <c r="Y39" s="734">
        <v>153.15</v>
      </c>
      <c r="Z39" s="733">
        <v>153.15</v>
      </c>
      <c r="AA39" s="734">
        <v>153.15</v>
      </c>
      <c r="AB39" s="735">
        <v>153.15</v>
      </c>
      <c r="AC39" s="734">
        <v>153.15</v>
      </c>
      <c r="AD39" s="145">
        <v>153.15</v>
      </c>
      <c r="AE39" s="733">
        <v>153.15</v>
      </c>
      <c r="AF39" s="734">
        <v>153.15</v>
      </c>
      <c r="AG39" s="735">
        <v>153.15</v>
      </c>
      <c r="AH39" s="21">
        <v>153.15</v>
      </c>
      <c r="AI39" s="145">
        <v>153.15</v>
      </c>
      <c r="AJ39" s="733">
        <v>153.15</v>
      </c>
      <c r="AK39" s="734">
        <v>153.15</v>
      </c>
      <c r="AL39" s="734">
        <v>153.15</v>
      </c>
      <c r="AM39" s="145">
        <v>153.19999999999999</v>
      </c>
      <c r="AN39" s="735">
        <v>153.15000000000003</v>
      </c>
      <c r="AO39" s="733">
        <v>153.15</v>
      </c>
      <c r="AP39" s="734">
        <v>153.15</v>
      </c>
      <c r="AQ39" s="735">
        <v>153.15</v>
      </c>
      <c r="AR39" s="734">
        <v>153.14999999999998</v>
      </c>
      <c r="AS39" s="733">
        <v>153.15</v>
      </c>
      <c r="AT39" s="734">
        <v>153.15</v>
      </c>
      <c r="AU39" s="735">
        <v>153.19999999999999</v>
      </c>
      <c r="AV39" s="734">
        <v>153.16666666666669</v>
      </c>
      <c r="AW39" s="145">
        <v>153.15833333333333</v>
      </c>
      <c r="AX39" s="733">
        <v>153.16666666666669</v>
      </c>
      <c r="AY39" s="734">
        <v>153.16666666666669</v>
      </c>
      <c r="AZ39" s="735">
        <v>153.19999999999999</v>
      </c>
      <c r="BA39" s="21">
        <v>153.17777777777778</v>
      </c>
      <c r="BB39" s="145">
        <v>153.16481481481483</v>
      </c>
      <c r="BC39" s="733">
        <v>153.19999999999999</v>
      </c>
      <c r="BD39" s="734">
        <v>153.19999999999999</v>
      </c>
      <c r="BE39" s="734">
        <v>153.19999999999999</v>
      </c>
      <c r="BF39" s="145">
        <v>153.19999999999999</v>
      </c>
      <c r="BG39" s="735">
        <v>153.17361111111117</v>
      </c>
      <c r="BH39" s="733">
        <v>153.15</v>
      </c>
      <c r="BI39" s="734">
        <v>153.15</v>
      </c>
      <c r="BJ39" s="735">
        <v>153.15</v>
      </c>
      <c r="BK39" s="734">
        <v>153.15</v>
      </c>
      <c r="BL39" s="734">
        <v>153.14999999999998</v>
      </c>
      <c r="BM39" s="734">
        <v>153.14999999999998</v>
      </c>
      <c r="BN39" s="734">
        <v>153.14999999999998</v>
      </c>
      <c r="BO39" s="734">
        <v>153.14999999999998</v>
      </c>
      <c r="BP39" s="145">
        <v>153.14999999999998</v>
      </c>
      <c r="BQ39" s="734">
        <v>153.15</v>
      </c>
      <c r="BR39" s="734">
        <v>153.15</v>
      </c>
      <c r="BS39" s="734">
        <v>153.15</v>
      </c>
      <c r="BT39" s="734">
        <v>153.15</v>
      </c>
      <c r="BU39" s="734">
        <v>153.14999999999998</v>
      </c>
      <c r="BV39" s="734">
        <v>153.15</v>
      </c>
      <c r="BW39" s="734">
        <v>153.15</v>
      </c>
      <c r="BX39" s="734">
        <v>153.15</v>
      </c>
      <c r="BY39" s="734">
        <v>153.15000000000003</v>
      </c>
      <c r="BZ39" s="734">
        <v>153.15</v>
      </c>
      <c r="CA39" s="734">
        <v>153.19999999999999</v>
      </c>
      <c r="CB39" s="734">
        <v>153.15</v>
      </c>
      <c r="CC39" s="734">
        <v>153.15</v>
      </c>
      <c r="CD39" s="734">
        <v>153.16722222222222</v>
      </c>
      <c r="CE39" s="734">
        <v>153.15</v>
      </c>
      <c r="CF39" s="734">
        <v>153.15</v>
      </c>
      <c r="CG39" s="734">
        <v>153.15</v>
      </c>
      <c r="CH39" s="734">
        <v>153.15</v>
      </c>
      <c r="CI39" s="734">
        <v>153.15856353591158</v>
      </c>
    </row>
    <row r="40" spans="1:87" x14ac:dyDescent="0.25">
      <c r="A40" s="112" t="s">
        <v>78</v>
      </c>
      <c r="B40" s="209">
        <v>153.15</v>
      </c>
      <c r="C40" s="736">
        <v>153.15</v>
      </c>
      <c r="D40" s="737">
        <v>153.15</v>
      </c>
      <c r="E40" s="738">
        <v>153.15</v>
      </c>
      <c r="F40" s="737">
        <v>153.15</v>
      </c>
      <c r="G40" s="736">
        <v>153.15</v>
      </c>
      <c r="H40" s="737">
        <v>153.15</v>
      </c>
      <c r="I40" s="738">
        <v>153.15</v>
      </c>
      <c r="J40" s="737">
        <v>153.15</v>
      </c>
      <c r="K40" s="223">
        <v>153.15</v>
      </c>
      <c r="L40" s="736">
        <v>153.15</v>
      </c>
      <c r="M40" s="737">
        <v>153.15</v>
      </c>
      <c r="N40" s="738">
        <v>153.15</v>
      </c>
      <c r="O40" s="732">
        <v>153.15</v>
      </c>
      <c r="P40" s="223">
        <v>153.15</v>
      </c>
      <c r="Q40" s="736">
        <v>153.15</v>
      </c>
      <c r="R40" s="736">
        <v>153.15</v>
      </c>
      <c r="S40" s="736">
        <v>153.15</v>
      </c>
      <c r="T40" s="223">
        <v>153.19999999999999</v>
      </c>
      <c r="U40" s="738">
        <v>153.15000000000003</v>
      </c>
      <c r="V40" s="736">
        <v>153.15</v>
      </c>
      <c r="W40" s="737">
        <v>153.15</v>
      </c>
      <c r="X40" s="738">
        <v>153.15</v>
      </c>
      <c r="Y40" s="737">
        <v>153.15</v>
      </c>
      <c r="Z40" s="736">
        <v>153.15</v>
      </c>
      <c r="AA40" s="737">
        <v>153.15</v>
      </c>
      <c r="AB40" s="738">
        <v>153.15</v>
      </c>
      <c r="AC40" s="737">
        <v>153.15</v>
      </c>
      <c r="AD40" s="223">
        <v>153.15</v>
      </c>
      <c r="AE40" s="736">
        <v>153.15</v>
      </c>
      <c r="AF40" s="737">
        <v>153.15</v>
      </c>
      <c r="AG40" s="738">
        <v>153.15</v>
      </c>
      <c r="AH40" s="732">
        <v>153.15</v>
      </c>
      <c r="AI40" s="223">
        <v>153.15</v>
      </c>
      <c r="AJ40" s="736">
        <v>153.15</v>
      </c>
      <c r="AK40" s="736">
        <v>153.15</v>
      </c>
      <c r="AL40" s="736">
        <v>153.15</v>
      </c>
      <c r="AM40" s="223">
        <v>153.19999999999999</v>
      </c>
      <c r="AN40" s="738">
        <v>153.15000000000003</v>
      </c>
      <c r="AO40" s="736">
        <v>153.15</v>
      </c>
      <c r="AP40" s="737">
        <v>153.15</v>
      </c>
      <c r="AQ40" s="738">
        <v>153.15</v>
      </c>
      <c r="AR40" s="737">
        <v>153.14999999999998</v>
      </c>
      <c r="AS40" s="736">
        <v>153.15</v>
      </c>
      <c r="AT40" s="737">
        <v>153.15</v>
      </c>
      <c r="AU40" s="738">
        <v>153.19999999999999</v>
      </c>
      <c r="AV40" s="737">
        <v>153.16666666666669</v>
      </c>
      <c r="AW40" s="223">
        <v>153.15833333333333</v>
      </c>
      <c r="AX40" s="736">
        <v>153.16666666666669</v>
      </c>
      <c r="AY40" s="736">
        <v>153.16666666666669</v>
      </c>
      <c r="AZ40" s="738">
        <v>153.19999999999999</v>
      </c>
      <c r="BA40" s="732">
        <v>153.17777777777778</v>
      </c>
      <c r="BB40" s="223">
        <v>153.16481481481483</v>
      </c>
      <c r="BC40" s="736">
        <v>153.19999999999999</v>
      </c>
      <c r="BD40" s="736">
        <v>153.19999999999999</v>
      </c>
      <c r="BE40" s="736">
        <v>153.19999999999999</v>
      </c>
      <c r="BF40" s="223">
        <v>153.19999999999999</v>
      </c>
      <c r="BG40" s="738">
        <v>153.17361111111117</v>
      </c>
      <c r="BH40" s="736">
        <v>153.15</v>
      </c>
      <c r="BI40" s="737">
        <v>153.15</v>
      </c>
      <c r="BJ40" s="738">
        <v>153.15</v>
      </c>
      <c r="BK40" s="737">
        <v>153.15</v>
      </c>
      <c r="BL40" s="737">
        <v>153.14999999999998</v>
      </c>
      <c r="BM40" s="737">
        <v>153.14999999999998</v>
      </c>
      <c r="BN40" s="737">
        <v>153.14999999999998</v>
      </c>
      <c r="BO40" s="737">
        <v>153.14999999999998</v>
      </c>
      <c r="BP40" s="223">
        <v>153.14999999999998</v>
      </c>
      <c r="BQ40" s="737">
        <v>153.15</v>
      </c>
      <c r="BR40" s="737">
        <v>153.15</v>
      </c>
      <c r="BS40" s="737">
        <v>153.15</v>
      </c>
      <c r="BT40" s="737">
        <v>153.15</v>
      </c>
      <c r="BU40" s="737">
        <v>153.14999999999998</v>
      </c>
      <c r="BV40" s="737">
        <v>153.15</v>
      </c>
      <c r="BW40" s="737">
        <v>153.15</v>
      </c>
      <c r="BX40" s="737">
        <v>153.15</v>
      </c>
      <c r="BY40" s="737">
        <v>153.15000000000003</v>
      </c>
      <c r="BZ40" s="737">
        <v>153.15</v>
      </c>
      <c r="CA40" s="737">
        <v>153.19999999999999</v>
      </c>
      <c r="CB40" s="737">
        <v>153.15</v>
      </c>
      <c r="CC40" s="737">
        <v>153.15</v>
      </c>
      <c r="CD40" s="737">
        <v>153.16722222222222</v>
      </c>
      <c r="CE40" s="737">
        <v>153.15</v>
      </c>
      <c r="CF40" s="737">
        <v>153.15</v>
      </c>
      <c r="CG40" s="737">
        <v>153.15</v>
      </c>
      <c r="CH40" s="737">
        <v>153.15</v>
      </c>
      <c r="CI40" s="737">
        <v>153.15856353591158</v>
      </c>
    </row>
    <row r="41" spans="1:87" x14ac:dyDescent="0.25">
      <c r="A41" s="111" t="s">
        <v>40</v>
      </c>
      <c r="B41" s="209">
        <v>56</v>
      </c>
      <c r="C41" s="736">
        <v>56</v>
      </c>
      <c r="D41" s="737">
        <v>56</v>
      </c>
      <c r="E41" s="738">
        <v>56</v>
      </c>
      <c r="F41" s="737">
        <v>56</v>
      </c>
      <c r="G41" s="736">
        <v>56</v>
      </c>
      <c r="H41" s="737">
        <v>56</v>
      </c>
      <c r="I41" s="738">
        <v>56</v>
      </c>
      <c r="J41" s="737">
        <v>56</v>
      </c>
      <c r="K41" s="223">
        <v>56</v>
      </c>
      <c r="L41" s="736">
        <v>56</v>
      </c>
      <c r="M41" s="737">
        <v>56</v>
      </c>
      <c r="N41" s="738">
        <v>56</v>
      </c>
      <c r="O41" s="732">
        <v>56</v>
      </c>
      <c r="P41" s="223">
        <v>56</v>
      </c>
      <c r="Q41" s="736">
        <v>56</v>
      </c>
      <c r="R41" s="736">
        <v>56</v>
      </c>
      <c r="S41" s="736">
        <v>56</v>
      </c>
      <c r="T41" s="223">
        <v>56</v>
      </c>
      <c r="U41" s="738">
        <v>56</v>
      </c>
      <c r="V41" s="736">
        <v>56</v>
      </c>
      <c r="W41" s="737">
        <v>56</v>
      </c>
      <c r="X41" s="738">
        <v>56</v>
      </c>
      <c r="Y41" s="737">
        <v>56</v>
      </c>
      <c r="Z41" s="736">
        <v>56</v>
      </c>
      <c r="AA41" s="737">
        <v>56</v>
      </c>
      <c r="AB41" s="738">
        <v>56</v>
      </c>
      <c r="AC41" s="737">
        <v>56</v>
      </c>
      <c r="AD41" s="223">
        <v>56</v>
      </c>
      <c r="AE41" s="736">
        <v>56</v>
      </c>
      <c r="AF41" s="737">
        <v>56</v>
      </c>
      <c r="AG41" s="738">
        <v>56</v>
      </c>
      <c r="AH41" s="732">
        <v>56</v>
      </c>
      <c r="AI41" s="223">
        <v>56</v>
      </c>
      <c r="AJ41" s="736">
        <v>56</v>
      </c>
      <c r="AK41" s="736">
        <v>56</v>
      </c>
      <c r="AL41" s="736">
        <v>56</v>
      </c>
      <c r="AM41" s="223">
        <v>56</v>
      </c>
      <c r="AN41" s="738">
        <v>56</v>
      </c>
      <c r="AO41" s="736">
        <v>56</v>
      </c>
      <c r="AP41" s="737">
        <v>56</v>
      </c>
      <c r="AQ41" s="738">
        <v>56</v>
      </c>
      <c r="AR41" s="737">
        <v>56</v>
      </c>
      <c r="AS41" s="736">
        <v>56</v>
      </c>
      <c r="AT41" s="737">
        <v>56</v>
      </c>
      <c r="AU41" s="738">
        <v>56</v>
      </c>
      <c r="AV41" s="737">
        <v>56</v>
      </c>
      <c r="AW41" s="223">
        <v>56</v>
      </c>
      <c r="AX41" s="736">
        <v>56</v>
      </c>
      <c r="AY41" s="736">
        <v>56</v>
      </c>
      <c r="AZ41" s="738">
        <v>56</v>
      </c>
      <c r="BA41" s="732">
        <v>56</v>
      </c>
      <c r="BB41" s="223">
        <v>56</v>
      </c>
      <c r="BC41" s="736">
        <v>56</v>
      </c>
      <c r="BD41" s="736">
        <v>56</v>
      </c>
      <c r="BE41" s="736">
        <v>56</v>
      </c>
      <c r="BF41" s="223">
        <v>56</v>
      </c>
      <c r="BG41" s="738">
        <v>56</v>
      </c>
      <c r="BH41" s="736">
        <v>56</v>
      </c>
      <c r="BI41" s="737">
        <v>56</v>
      </c>
      <c r="BJ41" s="738">
        <v>56</v>
      </c>
      <c r="BK41" s="737">
        <v>56</v>
      </c>
      <c r="BL41" s="737">
        <v>56</v>
      </c>
      <c r="BM41" s="737">
        <v>56</v>
      </c>
      <c r="BN41" s="737">
        <v>56</v>
      </c>
      <c r="BO41" s="737">
        <v>56</v>
      </c>
      <c r="BP41" s="223">
        <v>56</v>
      </c>
      <c r="BQ41" s="737">
        <v>56</v>
      </c>
      <c r="BR41" s="737">
        <v>56</v>
      </c>
      <c r="BS41" s="737">
        <v>56</v>
      </c>
      <c r="BT41" s="737">
        <v>56</v>
      </c>
      <c r="BU41" s="737">
        <v>56</v>
      </c>
      <c r="BV41" s="737">
        <v>56</v>
      </c>
      <c r="BW41" s="737">
        <v>56</v>
      </c>
      <c r="BX41" s="737">
        <v>56</v>
      </c>
      <c r="BY41" s="737">
        <v>56</v>
      </c>
      <c r="BZ41" s="737">
        <v>56</v>
      </c>
      <c r="CA41" s="737">
        <v>56</v>
      </c>
      <c r="CB41" s="737">
        <v>56</v>
      </c>
      <c r="CC41" s="737">
        <v>56</v>
      </c>
      <c r="CD41" s="737">
        <v>56</v>
      </c>
      <c r="CE41" s="737">
        <v>56</v>
      </c>
      <c r="CF41" s="737">
        <v>56</v>
      </c>
      <c r="CG41" s="737">
        <v>56</v>
      </c>
      <c r="CH41" s="737">
        <v>56</v>
      </c>
      <c r="CI41" s="737">
        <v>56</v>
      </c>
    </row>
    <row r="42" spans="1:87" x14ac:dyDescent="0.25">
      <c r="A42" s="111" t="s">
        <v>41</v>
      </c>
      <c r="B42" s="209">
        <v>28.65</v>
      </c>
      <c r="C42" s="736">
        <v>28.65</v>
      </c>
      <c r="D42" s="737">
        <v>28.65</v>
      </c>
      <c r="E42" s="738">
        <v>28.65</v>
      </c>
      <c r="F42" s="737">
        <v>28.65</v>
      </c>
      <c r="G42" s="736">
        <v>28.65</v>
      </c>
      <c r="H42" s="737">
        <v>28.65</v>
      </c>
      <c r="I42" s="738">
        <v>28.65</v>
      </c>
      <c r="J42" s="737">
        <v>28.65</v>
      </c>
      <c r="K42" s="223">
        <v>28.650000000000002</v>
      </c>
      <c r="L42" s="736">
        <v>28.65</v>
      </c>
      <c r="M42" s="737">
        <v>28.65</v>
      </c>
      <c r="N42" s="738">
        <v>28.65</v>
      </c>
      <c r="O42" s="732">
        <v>28.65</v>
      </c>
      <c r="P42" s="223">
        <v>28.650000000000002</v>
      </c>
      <c r="Q42" s="736">
        <v>28.65</v>
      </c>
      <c r="R42" s="736">
        <v>28.65</v>
      </c>
      <c r="S42" s="736">
        <v>28.65</v>
      </c>
      <c r="T42" s="223">
        <v>28.7</v>
      </c>
      <c r="U42" s="738">
        <v>28.649999999999995</v>
      </c>
      <c r="V42" s="736">
        <v>28.65</v>
      </c>
      <c r="W42" s="737">
        <v>28.65</v>
      </c>
      <c r="X42" s="738">
        <v>28.65</v>
      </c>
      <c r="Y42" s="737">
        <v>28.65</v>
      </c>
      <c r="Z42" s="736">
        <v>28.65</v>
      </c>
      <c r="AA42" s="737">
        <v>28.65</v>
      </c>
      <c r="AB42" s="738">
        <v>28.65</v>
      </c>
      <c r="AC42" s="737">
        <v>28.65</v>
      </c>
      <c r="AD42" s="223">
        <v>28.650000000000002</v>
      </c>
      <c r="AE42" s="736">
        <v>28.65</v>
      </c>
      <c r="AF42" s="737">
        <v>28.65</v>
      </c>
      <c r="AG42" s="738">
        <v>28.65</v>
      </c>
      <c r="AH42" s="732">
        <v>28.65</v>
      </c>
      <c r="AI42" s="223">
        <v>28.650000000000002</v>
      </c>
      <c r="AJ42" s="736">
        <v>28.65</v>
      </c>
      <c r="AK42" s="736">
        <v>28.65</v>
      </c>
      <c r="AL42" s="736">
        <v>28.65</v>
      </c>
      <c r="AM42" s="223">
        <v>28.7</v>
      </c>
      <c r="AN42" s="738">
        <v>28.649999999999995</v>
      </c>
      <c r="AO42" s="736">
        <v>28.65</v>
      </c>
      <c r="AP42" s="737">
        <v>28.65</v>
      </c>
      <c r="AQ42" s="738">
        <v>28.65</v>
      </c>
      <c r="AR42" s="737">
        <v>28.649999999999995</v>
      </c>
      <c r="AS42" s="736">
        <v>28.65</v>
      </c>
      <c r="AT42" s="737">
        <v>28.65</v>
      </c>
      <c r="AU42" s="738">
        <v>28.7</v>
      </c>
      <c r="AV42" s="737">
        <v>28.666666666666668</v>
      </c>
      <c r="AW42" s="223">
        <v>28.658333333333335</v>
      </c>
      <c r="AX42" s="736">
        <v>28.666666666666668</v>
      </c>
      <c r="AY42" s="736">
        <v>28.666666666666668</v>
      </c>
      <c r="AZ42" s="738">
        <v>28.7</v>
      </c>
      <c r="BA42" s="732">
        <v>28.677777777777777</v>
      </c>
      <c r="BB42" s="223">
        <v>28.664814814814818</v>
      </c>
      <c r="BC42" s="736">
        <v>28.7</v>
      </c>
      <c r="BD42" s="736">
        <v>28.7</v>
      </c>
      <c r="BE42" s="736">
        <v>28.7</v>
      </c>
      <c r="BF42" s="223">
        <v>28.7</v>
      </c>
      <c r="BG42" s="738">
        <v>28.673611111111104</v>
      </c>
      <c r="BH42" s="736">
        <v>28.65</v>
      </c>
      <c r="BI42" s="737">
        <v>28.65</v>
      </c>
      <c r="BJ42" s="738">
        <v>28.65</v>
      </c>
      <c r="BK42" s="737">
        <v>28.65</v>
      </c>
      <c r="BL42" s="737">
        <v>28.649999999999995</v>
      </c>
      <c r="BM42" s="737">
        <v>28.649999999999995</v>
      </c>
      <c r="BN42" s="737">
        <v>28.649999999999995</v>
      </c>
      <c r="BO42" s="737">
        <v>28.649999999999995</v>
      </c>
      <c r="BP42" s="223">
        <v>28.65</v>
      </c>
      <c r="BQ42" s="737">
        <v>28.65</v>
      </c>
      <c r="BR42" s="737">
        <v>28.65</v>
      </c>
      <c r="BS42" s="737">
        <v>28.65</v>
      </c>
      <c r="BT42" s="737">
        <v>28.650000000000002</v>
      </c>
      <c r="BU42" s="737">
        <v>28.65</v>
      </c>
      <c r="BV42" s="737">
        <v>28.65</v>
      </c>
      <c r="BW42" s="737">
        <v>28.65</v>
      </c>
      <c r="BX42" s="737">
        <v>28.65</v>
      </c>
      <c r="BY42" s="737">
        <v>28.650000000000002</v>
      </c>
      <c r="BZ42" s="737">
        <v>28.649999999999995</v>
      </c>
      <c r="CA42" s="737">
        <v>28.7</v>
      </c>
      <c r="CB42" s="737">
        <v>28.65</v>
      </c>
      <c r="CC42" s="737">
        <v>28.65</v>
      </c>
      <c r="CD42" s="737">
        <v>28.667222222222218</v>
      </c>
      <c r="CE42" s="737">
        <v>28.65</v>
      </c>
      <c r="CF42" s="737">
        <v>28.65</v>
      </c>
      <c r="CG42" s="737">
        <v>28.65</v>
      </c>
      <c r="CH42" s="737">
        <v>28.650000000000002</v>
      </c>
      <c r="CI42" s="737">
        <v>28.6585635359116</v>
      </c>
    </row>
    <row r="43" spans="1:87" x14ac:dyDescent="0.25">
      <c r="A43" s="111" t="s">
        <v>42</v>
      </c>
      <c r="B43" s="209">
        <v>34.5</v>
      </c>
      <c r="C43" s="736">
        <v>34.5</v>
      </c>
      <c r="D43" s="737">
        <v>34.5</v>
      </c>
      <c r="E43" s="738">
        <v>34.5</v>
      </c>
      <c r="F43" s="737">
        <v>34.5</v>
      </c>
      <c r="G43" s="736">
        <v>34.5</v>
      </c>
      <c r="H43" s="737">
        <v>34.5</v>
      </c>
      <c r="I43" s="738">
        <v>34.5</v>
      </c>
      <c r="J43" s="737">
        <v>34.5</v>
      </c>
      <c r="K43" s="223">
        <v>34.5</v>
      </c>
      <c r="L43" s="736">
        <v>34.5</v>
      </c>
      <c r="M43" s="737">
        <v>34.5</v>
      </c>
      <c r="N43" s="738">
        <v>34.5</v>
      </c>
      <c r="O43" s="732">
        <v>34.5</v>
      </c>
      <c r="P43" s="223">
        <v>34.5</v>
      </c>
      <c r="Q43" s="736">
        <v>34.5</v>
      </c>
      <c r="R43" s="736">
        <v>34.5</v>
      </c>
      <c r="S43" s="736">
        <v>34.5</v>
      </c>
      <c r="T43" s="223">
        <v>34.5</v>
      </c>
      <c r="U43" s="738">
        <v>34.5</v>
      </c>
      <c r="V43" s="736">
        <v>34.5</v>
      </c>
      <c r="W43" s="737">
        <v>34.5</v>
      </c>
      <c r="X43" s="738">
        <v>34.5</v>
      </c>
      <c r="Y43" s="737">
        <v>34.5</v>
      </c>
      <c r="Z43" s="736">
        <v>34.5</v>
      </c>
      <c r="AA43" s="737">
        <v>34.5</v>
      </c>
      <c r="AB43" s="738">
        <v>34.5</v>
      </c>
      <c r="AC43" s="737">
        <v>34.5</v>
      </c>
      <c r="AD43" s="223">
        <v>34.5</v>
      </c>
      <c r="AE43" s="736">
        <v>34.5</v>
      </c>
      <c r="AF43" s="737">
        <v>34.5</v>
      </c>
      <c r="AG43" s="738">
        <v>34.5</v>
      </c>
      <c r="AH43" s="732">
        <v>34.5</v>
      </c>
      <c r="AI43" s="223">
        <v>34.5</v>
      </c>
      <c r="AJ43" s="736">
        <v>34.5</v>
      </c>
      <c r="AK43" s="736">
        <v>34.5</v>
      </c>
      <c r="AL43" s="736">
        <v>34.5</v>
      </c>
      <c r="AM43" s="223">
        <v>34.5</v>
      </c>
      <c r="AN43" s="738">
        <v>34.5</v>
      </c>
      <c r="AO43" s="736">
        <v>34.5</v>
      </c>
      <c r="AP43" s="737">
        <v>34.5</v>
      </c>
      <c r="AQ43" s="738">
        <v>34.5</v>
      </c>
      <c r="AR43" s="737">
        <v>34.5</v>
      </c>
      <c r="AS43" s="736">
        <v>34.5</v>
      </c>
      <c r="AT43" s="737">
        <v>34.5</v>
      </c>
      <c r="AU43" s="738">
        <v>34.5</v>
      </c>
      <c r="AV43" s="737">
        <v>34.5</v>
      </c>
      <c r="AW43" s="223">
        <v>34.5</v>
      </c>
      <c r="AX43" s="736">
        <v>34.5</v>
      </c>
      <c r="AY43" s="736">
        <v>34.5</v>
      </c>
      <c r="AZ43" s="738">
        <v>34.5</v>
      </c>
      <c r="BA43" s="732">
        <v>34.5</v>
      </c>
      <c r="BB43" s="223">
        <v>34.5</v>
      </c>
      <c r="BC43" s="736">
        <v>34.5</v>
      </c>
      <c r="BD43" s="736">
        <v>34.5</v>
      </c>
      <c r="BE43" s="736">
        <v>34.5</v>
      </c>
      <c r="BF43" s="223">
        <v>34.5</v>
      </c>
      <c r="BG43" s="738">
        <v>34.5</v>
      </c>
      <c r="BH43" s="736">
        <v>34.5</v>
      </c>
      <c r="BI43" s="737">
        <v>34.5</v>
      </c>
      <c r="BJ43" s="738">
        <v>34.5</v>
      </c>
      <c r="BK43" s="737">
        <v>34.5</v>
      </c>
      <c r="BL43" s="737">
        <v>34.5</v>
      </c>
      <c r="BM43" s="737">
        <v>34.5</v>
      </c>
      <c r="BN43" s="737">
        <v>34.5</v>
      </c>
      <c r="BO43" s="737">
        <v>34.5</v>
      </c>
      <c r="BP43" s="223">
        <v>34.5</v>
      </c>
      <c r="BQ43" s="737">
        <v>34.5</v>
      </c>
      <c r="BR43" s="737">
        <v>34.5</v>
      </c>
      <c r="BS43" s="737">
        <v>34.5</v>
      </c>
      <c r="BT43" s="737">
        <v>34.5</v>
      </c>
      <c r="BU43" s="737">
        <v>34.5</v>
      </c>
      <c r="BV43" s="737">
        <v>34.5</v>
      </c>
      <c r="BW43" s="737">
        <v>34.5</v>
      </c>
      <c r="BX43" s="737">
        <v>34.5</v>
      </c>
      <c r="BY43" s="737">
        <v>34.5</v>
      </c>
      <c r="BZ43" s="737">
        <v>34.5</v>
      </c>
      <c r="CA43" s="737">
        <v>34.5</v>
      </c>
      <c r="CB43" s="737">
        <v>34.5</v>
      </c>
      <c r="CC43" s="737">
        <v>34.5</v>
      </c>
      <c r="CD43" s="737">
        <v>34.5</v>
      </c>
      <c r="CE43" s="737">
        <v>34.5</v>
      </c>
      <c r="CF43" s="737">
        <v>34.5</v>
      </c>
      <c r="CG43" s="737">
        <v>34.5</v>
      </c>
      <c r="CH43" s="737">
        <v>34.5</v>
      </c>
      <c r="CI43" s="737">
        <v>34.5</v>
      </c>
    </row>
    <row r="44" spans="1:87" x14ac:dyDescent="0.25">
      <c r="A44" s="111" t="s">
        <v>43</v>
      </c>
      <c r="B44" s="209">
        <v>34</v>
      </c>
      <c r="C44" s="736">
        <v>34</v>
      </c>
      <c r="D44" s="737">
        <v>34</v>
      </c>
      <c r="E44" s="738">
        <v>34</v>
      </c>
      <c r="F44" s="737">
        <v>34</v>
      </c>
      <c r="G44" s="736">
        <v>34</v>
      </c>
      <c r="H44" s="737">
        <v>34</v>
      </c>
      <c r="I44" s="738">
        <v>34</v>
      </c>
      <c r="J44" s="737">
        <v>34</v>
      </c>
      <c r="K44" s="223">
        <v>34</v>
      </c>
      <c r="L44" s="736">
        <v>34</v>
      </c>
      <c r="M44" s="737">
        <v>34</v>
      </c>
      <c r="N44" s="738">
        <v>34</v>
      </c>
      <c r="O44" s="732">
        <v>34</v>
      </c>
      <c r="P44" s="223">
        <v>34</v>
      </c>
      <c r="Q44" s="736">
        <v>34</v>
      </c>
      <c r="R44" s="736">
        <v>34</v>
      </c>
      <c r="S44" s="736">
        <v>34</v>
      </c>
      <c r="T44" s="223">
        <v>34</v>
      </c>
      <c r="U44" s="738">
        <v>34</v>
      </c>
      <c r="V44" s="736">
        <v>34</v>
      </c>
      <c r="W44" s="737">
        <v>34</v>
      </c>
      <c r="X44" s="738">
        <v>34</v>
      </c>
      <c r="Y44" s="737">
        <v>34</v>
      </c>
      <c r="Z44" s="736">
        <v>34</v>
      </c>
      <c r="AA44" s="737">
        <v>34</v>
      </c>
      <c r="AB44" s="738">
        <v>34</v>
      </c>
      <c r="AC44" s="737">
        <v>34</v>
      </c>
      <c r="AD44" s="223">
        <v>34</v>
      </c>
      <c r="AE44" s="736">
        <v>34</v>
      </c>
      <c r="AF44" s="737">
        <v>34</v>
      </c>
      <c r="AG44" s="738">
        <v>34</v>
      </c>
      <c r="AH44" s="732">
        <v>34</v>
      </c>
      <c r="AI44" s="223">
        <v>34</v>
      </c>
      <c r="AJ44" s="736">
        <v>34</v>
      </c>
      <c r="AK44" s="736">
        <v>34</v>
      </c>
      <c r="AL44" s="736">
        <v>34</v>
      </c>
      <c r="AM44" s="223">
        <v>34</v>
      </c>
      <c r="AN44" s="738">
        <v>34</v>
      </c>
      <c r="AO44" s="736">
        <v>34</v>
      </c>
      <c r="AP44" s="737">
        <v>34</v>
      </c>
      <c r="AQ44" s="738">
        <v>34</v>
      </c>
      <c r="AR44" s="737">
        <v>34</v>
      </c>
      <c r="AS44" s="736">
        <v>34</v>
      </c>
      <c r="AT44" s="737">
        <v>34</v>
      </c>
      <c r="AU44" s="738">
        <v>34</v>
      </c>
      <c r="AV44" s="737">
        <v>34</v>
      </c>
      <c r="AW44" s="223">
        <v>34</v>
      </c>
      <c r="AX44" s="736">
        <v>34</v>
      </c>
      <c r="AY44" s="736">
        <v>34</v>
      </c>
      <c r="AZ44" s="738">
        <v>34</v>
      </c>
      <c r="BA44" s="732">
        <v>34</v>
      </c>
      <c r="BB44" s="223">
        <v>34</v>
      </c>
      <c r="BC44" s="736">
        <v>34</v>
      </c>
      <c r="BD44" s="736">
        <v>34</v>
      </c>
      <c r="BE44" s="736">
        <v>34</v>
      </c>
      <c r="BF44" s="223">
        <v>34</v>
      </c>
      <c r="BG44" s="738">
        <v>34</v>
      </c>
      <c r="BH44" s="736">
        <v>34</v>
      </c>
      <c r="BI44" s="737">
        <v>34</v>
      </c>
      <c r="BJ44" s="738">
        <v>34</v>
      </c>
      <c r="BK44" s="737">
        <v>34</v>
      </c>
      <c r="BL44" s="737">
        <v>34</v>
      </c>
      <c r="BM44" s="737">
        <v>34</v>
      </c>
      <c r="BN44" s="737">
        <v>34</v>
      </c>
      <c r="BO44" s="737">
        <v>34</v>
      </c>
      <c r="BP44" s="223">
        <v>34</v>
      </c>
      <c r="BQ44" s="737">
        <v>34</v>
      </c>
      <c r="BR44" s="737">
        <v>34</v>
      </c>
      <c r="BS44" s="737">
        <v>34</v>
      </c>
      <c r="BT44" s="737">
        <v>34</v>
      </c>
      <c r="BU44" s="737">
        <v>34</v>
      </c>
      <c r="BV44" s="737">
        <v>34</v>
      </c>
      <c r="BW44" s="737">
        <v>34</v>
      </c>
      <c r="BX44" s="737">
        <v>34</v>
      </c>
      <c r="BY44" s="737">
        <v>34</v>
      </c>
      <c r="BZ44" s="737">
        <v>34</v>
      </c>
      <c r="CA44" s="737">
        <v>34</v>
      </c>
      <c r="CB44" s="737">
        <v>34</v>
      </c>
      <c r="CC44" s="737">
        <v>34</v>
      </c>
      <c r="CD44" s="737">
        <v>34</v>
      </c>
      <c r="CE44" s="737">
        <v>34</v>
      </c>
      <c r="CF44" s="737">
        <v>34</v>
      </c>
      <c r="CG44" s="737">
        <v>34</v>
      </c>
      <c r="CH44" s="737">
        <v>34</v>
      </c>
      <c r="CI44" s="737">
        <v>34</v>
      </c>
    </row>
    <row r="45" spans="1:87" x14ac:dyDescent="0.25">
      <c r="A45" s="110" t="s">
        <v>80</v>
      </c>
      <c r="B45" s="262">
        <v>529.75</v>
      </c>
      <c r="C45" s="733">
        <v>529.75</v>
      </c>
      <c r="D45" s="734">
        <v>529.75</v>
      </c>
      <c r="E45" s="735">
        <v>529.75</v>
      </c>
      <c r="F45" s="734">
        <v>529.75</v>
      </c>
      <c r="G45" s="733">
        <v>529.75</v>
      </c>
      <c r="H45" s="734">
        <v>529.75</v>
      </c>
      <c r="I45" s="735">
        <v>529.75</v>
      </c>
      <c r="J45" s="734">
        <v>529.75</v>
      </c>
      <c r="K45" s="145">
        <v>529.75</v>
      </c>
      <c r="L45" s="733">
        <v>529.75</v>
      </c>
      <c r="M45" s="734">
        <v>529.75</v>
      </c>
      <c r="N45" s="735">
        <v>529.75</v>
      </c>
      <c r="O45" s="734">
        <v>529.75</v>
      </c>
      <c r="P45" s="145">
        <v>529.75</v>
      </c>
      <c r="Q45" s="733">
        <v>529.75</v>
      </c>
      <c r="R45" s="734">
        <v>529.75</v>
      </c>
      <c r="S45" s="734">
        <v>529.75</v>
      </c>
      <c r="T45" s="145">
        <v>529.79999999999995</v>
      </c>
      <c r="U45" s="735">
        <v>529.75</v>
      </c>
      <c r="V45" s="733">
        <v>481.75</v>
      </c>
      <c r="W45" s="734">
        <v>481.75</v>
      </c>
      <c r="X45" s="735">
        <v>481.75</v>
      </c>
      <c r="Y45" s="734">
        <v>481.75</v>
      </c>
      <c r="Z45" s="733">
        <v>481.75</v>
      </c>
      <c r="AA45" s="734">
        <v>481.75</v>
      </c>
      <c r="AB45" s="735">
        <v>481.75</v>
      </c>
      <c r="AC45" s="734">
        <v>481.75</v>
      </c>
      <c r="AD45" s="145">
        <v>481.75</v>
      </c>
      <c r="AE45" s="733">
        <v>481.75</v>
      </c>
      <c r="AF45" s="734">
        <v>481.75</v>
      </c>
      <c r="AG45" s="735">
        <v>481.75</v>
      </c>
      <c r="AH45" s="734">
        <v>481.75</v>
      </c>
      <c r="AI45" s="145">
        <v>481.75</v>
      </c>
      <c r="AJ45" s="733">
        <v>572.91</v>
      </c>
      <c r="AK45" s="734">
        <v>572.91</v>
      </c>
      <c r="AL45" s="734">
        <v>572.91</v>
      </c>
      <c r="AM45" s="145">
        <v>572.92399999999998</v>
      </c>
      <c r="AN45" s="735">
        <v>504.53999999999996</v>
      </c>
      <c r="AO45" s="733">
        <v>572.91999999999996</v>
      </c>
      <c r="AP45" s="734">
        <v>572.91999999999996</v>
      </c>
      <c r="AQ45" s="735">
        <v>572.92000000000007</v>
      </c>
      <c r="AR45" s="734">
        <v>572.92000000000007</v>
      </c>
      <c r="AS45" s="733">
        <v>572.92000000000007</v>
      </c>
      <c r="AT45" s="734">
        <v>572.92000000000007</v>
      </c>
      <c r="AU45" s="735">
        <v>572.96</v>
      </c>
      <c r="AV45" s="734">
        <v>572.93333333333339</v>
      </c>
      <c r="AW45" s="145">
        <v>572.92666666666673</v>
      </c>
      <c r="AX45" s="733">
        <v>572.91999999999996</v>
      </c>
      <c r="AY45" s="734">
        <v>572.91999999999996</v>
      </c>
      <c r="AZ45" s="735">
        <v>572.91999999999996</v>
      </c>
      <c r="BA45" s="734">
        <v>572.91999999999996</v>
      </c>
      <c r="BB45" s="145">
        <v>572.92444444444436</v>
      </c>
      <c r="BC45" s="733">
        <v>572.91999999999996</v>
      </c>
      <c r="BD45" s="734">
        <v>572.91999999999996</v>
      </c>
      <c r="BE45" s="734">
        <v>572.91999999999996</v>
      </c>
      <c r="BF45" s="145">
        <v>572.91999999999996</v>
      </c>
      <c r="BG45" s="735">
        <v>572.92333333333329</v>
      </c>
      <c r="BH45" s="733">
        <v>581.63</v>
      </c>
      <c r="BI45" s="734">
        <v>581.63</v>
      </c>
      <c r="BJ45" s="735">
        <v>581.63</v>
      </c>
      <c r="BK45" s="734">
        <v>581.63</v>
      </c>
      <c r="BL45" s="734">
        <v>581.62999999999988</v>
      </c>
      <c r="BM45" s="734">
        <v>581.62999999999988</v>
      </c>
      <c r="BN45" s="734">
        <v>581.62999999999988</v>
      </c>
      <c r="BO45" s="734">
        <v>581.62999999999988</v>
      </c>
      <c r="BP45" s="145">
        <v>581.62999999999988</v>
      </c>
      <c r="BQ45" s="734">
        <v>497.63</v>
      </c>
      <c r="BR45" s="734">
        <v>497.63</v>
      </c>
      <c r="BS45" s="734">
        <v>497.63</v>
      </c>
      <c r="BT45" s="734">
        <v>497.63</v>
      </c>
      <c r="BU45" s="734">
        <v>553.52705882352939</v>
      </c>
      <c r="BV45" s="734">
        <v>497.63</v>
      </c>
      <c r="BW45" s="734">
        <v>497.63</v>
      </c>
      <c r="BX45" s="734">
        <v>497.63</v>
      </c>
      <c r="BY45" s="734">
        <v>497.63</v>
      </c>
      <c r="BZ45" s="734">
        <v>539.39923076923071</v>
      </c>
      <c r="CA45" s="734">
        <v>544.03</v>
      </c>
      <c r="CB45" s="734">
        <v>543.99</v>
      </c>
      <c r="CC45" s="734">
        <v>543.99</v>
      </c>
      <c r="CD45" s="734">
        <v>544.00377777777771</v>
      </c>
      <c r="CE45" s="734">
        <v>543.99</v>
      </c>
      <c r="CF45" s="734">
        <v>543.99</v>
      </c>
      <c r="CG45" s="734">
        <v>543.99</v>
      </c>
      <c r="CH45" s="734">
        <v>543.99</v>
      </c>
      <c r="CI45" s="734">
        <v>543.99</v>
      </c>
    </row>
    <row r="46" spans="1:87" x14ac:dyDescent="0.25">
      <c r="A46" s="53" t="s">
        <v>44</v>
      </c>
      <c r="B46" s="209">
        <v>525</v>
      </c>
      <c r="C46" s="736">
        <v>525</v>
      </c>
      <c r="D46" s="737">
        <v>525</v>
      </c>
      <c r="E46" s="738">
        <v>525</v>
      </c>
      <c r="F46" s="737">
        <v>525</v>
      </c>
      <c r="G46" s="736">
        <v>525</v>
      </c>
      <c r="H46" s="737">
        <v>525</v>
      </c>
      <c r="I46" s="738">
        <v>525</v>
      </c>
      <c r="J46" s="737">
        <v>525</v>
      </c>
      <c r="K46" s="223">
        <v>525</v>
      </c>
      <c r="L46" s="736">
        <v>525</v>
      </c>
      <c r="M46" s="737">
        <v>525</v>
      </c>
      <c r="N46" s="738">
        <v>525</v>
      </c>
      <c r="O46" s="737">
        <v>525</v>
      </c>
      <c r="P46" s="223">
        <v>525</v>
      </c>
      <c r="Q46" s="736">
        <v>525</v>
      </c>
      <c r="R46" s="736">
        <v>525</v>
      </c>
      <c r="S46" s="737">
        <v>525</v>
      </c>
      <c r="T46" s="223">
        <v>525</v>
      </c>
      <c r="U46" s="738">
        <v>525</v>
      </c>
      <c r="V46" s="736">
        <v>477</v>
      </c>
      <c r="W46" s="737">
        <v>477</v>
      </c>
      <c r="X46" s="738">
        <v>477</v>
      </c>
      <c r="Y46" s="737">
        <v>477</v>
      </c>
      <c r="Z46" s="736">
        <v>477</v>
      </c>
      <c r="AA46" s="737">
        <v>477</v>
      </c>
      <c r="AB46" s="738">
        <v>477</v>
      </c>
      <c r="AC46" s="737">
        <v>477</v>
      </c>
      <c r="AD46" s="223">
        <v>477</v>
      </c>
      <c r="AE46" s="736">
        <v>477</v>
      </c>
      <c r="AF46" s="737">
        <v>477</v>
      </c>
      <c r="AG46" s="738">
        <v>477</v>
      </c>
      <c r="AH46" s="737">
        <v>477</v>
      </c>
      <c r="AI46" s="223">
        <v>477</v>
      </c>
      <c r="AJ46" s="736">
        <v>568.16</v>
      </c>
      <c r="AK46" s="736">
        <v>568.16</v>
      </c>
      <c r="AL46" s="736">
        <v>568.16</v>
      </c>
      <c r="AM46" s="736">
        <v>568.16</v>
      </c>
      <c r="AN46" s="738">
        <v>499.78999999999996</v>
      </c>
      <c r="AO46" s="736">
        <v>568.16</v>
      </c>
      <c r="AP46" s="736">
        <v>568.16</v>
      </c>
      <c r="AQ46" s="738">
        <v>568.16000000000008</v>
      </c>
      <c r="AR46" s="737">
        <v>568.16000000000008</v>
      </c>
      <c r="AS46" s="736">
        <v>568.16000000000008</v>
      </c>
      <c r="AT46" s="737">
        <v>568.16000000000008</v>
      </c>
      <c r="AU46" s="738">
        <v>568.20000000000005</v>
      </c>
      <c r="AV46" s="737">
        <v>568.1733333333334</v>
      </c>
      <c r="AW46" s="223">
        <v>568.16666666666663</v>
      </c>
      <c r="AX46" s="736">
        <v>568.16</v>
      </c>
      <c r="AY46" s="737">
        <v>568.16</v>
      </c>
      <c r="AZ46" s="738">
        <v>568.16</v>
      </c>
      <c r="BA46" s="737">
        <v>568.16</v>
      </c>
      <c r="BB46" s="223">
        <v>568.16444444444437</v>
      </c>
      <c r="BC46" s="736">
        <v>568.16</v>
      </c>
      <c r="BD46" s="736">
        <v>568.16</v>
      </c>
      <c r="BE46" s="736">
        <v>568.16</v>
      </c>
      <c r="BF46" s="736">
        <v>568.16</v>
      </c>
      <c r="BG46" s="738">
        <v>568.1633333333333</v>
      </c>
      <c r="BH46" s="736">
        <v>576.88</v>
      </c>
      <c r="BI46" s="736">
        <v>576.88</v>
      </c>
      <c r="BJ46" s="738">
        <v>576.88</v>
      </c>
      <c r="BK46" s="737">
        <v>576.88</v>
      </c>
      <c r="BL46" s="737">
        <v>576.87999999999988</v>
      </c>
      <c r="BM46" s="736">
        <v>576.87999999999988</v>
      </c>
      <c r="BN46" s="736">
        <v>576.87999999999988</v>
      </c>
      <c r="BO46" s="737">
        <v>576.87999999999988</v>
      </c>
      <c r="BP46" s="223">
        <v>576.87999999999988</v>
      </c>
      <c r="BQ46" s="736">
        <v>492.88</v>
      </c>
      <c r="BR46" s="736">
        <v>492.88</v>
      </c>
      <c r="BS46" s="736">
        <v>492.88</v>
      </c>
      <c r="BT46" s="736">
        <v>492.88</v>
      </c>
      <c r="BU46" s="736">
        <v>548.77705882352939</v>
      </c>
      <c r="BV46" s="736">
        <v>492.88</v>
      </c>
      <c r="BW46" s="736">
        <v>492.88</v>
      </c>
      <c r="BX46" s="736">
        <v>492.88</v>
      </c>
      <c r="BY46" s="736">
        <v>492.88</v>
      </c>
      <c r="BZ46" s="736">
        <v>534.64923076923071</v>
      </c>
      <c r="CA46" s="736">
        <v>539.28</v>
      </c>
      <c r="CB46" s="736">
        <v>539.24</v>
      </c>
      <c r="CC46" s="736">
        <v>539.24</v>
      </c>
      <c r="CD46" s="736">
        <v>539.25377777777771</v>
      </c>
      <c r="CE46" s="736">
        <v>539.24</v>
      </c>
      <c r="CF46" s="736">
        <v>539.24</v>
      </c>
      <c r="CG46" s="736">
        <v>539.24</v>
      </c>
      <c r="CH46" s="736">
        <v>539.24</v>
      </c>
      <c r="CI46" s="736">
        <v>539.24</v>
      </c>
    </row>
    <row r="47" spans="1:87" x14ac:dyDescent="0.25">
      <c r="A47" s="111" t="s">
        <v>45</v>
      </c>
      <c r="B47" s="209">
        <v>300</v>
      </c>
      <c r="C47" s="736">
        <v>300</v>
      </c>
      <c r="D47" s="737">
        <v>300</v>
      </c>
      <c r="E47" s="738">
        <v>300</v>
      </c>
      <c r="F47" s="732">
        <v>300</v>
      </c>
      <c r="G47" s="736">
        <v>300</v>
      </c>
      <c r="H47" s="737">
        <v>300</v>
      </c>
      <c r="I47" s="738">
        <v>300</v>
      </c>
      <c r="J47" s="732">
        <v>300</v>
      </c>
      <c r="K47" s="223">
        <v>300</v>
      </c>
      <c r="L47" s="736">
        <v>300</v>
      </c>
      <c r="M47" s="737">
        <v>300</v>
      </c>
      <c r="N47" s="738">
        <v>300</v>
      </c>
      <c r="O47" s="732">
        <v>300</v>
      </c>
      <c r="P47" s="223">
        <v>300</v>
      </c>
      <c r="Q47" s="736">
        <v>300</v>
      </c>
      <c r="R47" s="736">
        <v>300</v>
      </c>
      <c r="S47" s="737">
        <v>300</v>
      </c>
      <c r="T47" s="223">
        <v>300</v>
      </c>
      <c r="U47" s="738">
        <v>300</v>
      </c>
      <c r="V47" s="736">
        <v>252</v>
      </c>
      <c r="W47" s="737">
        <v>252</v>
      </c>
      <c r="X47" s="738">
        <v>252</v>
      </c>
      <c r="Y47" s="732">
        <v>252</v>
      </c>
      <c r="Z47" s="736">
        <v>252</v>
      </c>
      <c r="AA47" s="737">
        <v>252</v>
      </c>
      <c r="AB47" s="738">
        <v>252</v>
      </c>
      <c r="AC47" s="732">
        <v>252</v>
      </c>
      <c r="AD47" s="223">
        <v>252</v>
      </c>
      <c r="AE47" s="736">
        <v>252</v>
      </c>
      <c r="AF47" s="737">
        <v>252</v>
      </c>
      <c r="AG47" s="738">
        <v>252</v>
      </c>
      <c r="AH47" s="732">
        <v>252</v>
      </c>
      <c r="AI47" s="223">
        <v>252</v>
      </c>
      <c r="AJ47" s="736">
        <v>252</v>
      </c>
      <c r="AK47" s="736">
        <v>252</v>
      </c>
      <c r="AL47" s="737">
        <v>252</v>
      </c>
      <c r="AM47" s="737">
        <v>252</v>
      </c>
      <c r="AN47" s="738">
        <v>252</v>
      </c>
      <c r="AO47" s="736">
        <v>252</v>
      </c>
      <c r="AP47" s="736">
        <v>252</v>
      </c>
      <c r="AQ47" s="738">
        <v>252</v>
      </c>
      <c r="AR47" s="732">
        <v>252</v>
      </c>
      <c r="AS47" s="738">
        <v>252</v>
      </c>
      <c r="AT47" s="737">
        <v>252</v>
      </c>
      <c r="AU47" s="738">
        <v>252</v>
      </c>
      <c r="AV47" s="732">
        <v>252</v>
      </c>
      <c r="AW47" s="223">
        <v>252</v>
      </c>
      <c r="AX47" s="736">
        <v>252</v>
      </c>
      <c r="AY47" s="736">
        <v>252</v>
      </c>
      <c r="AZ47" s="738">
        <v>252</v>
      </c>
      <c r="BA47" s="732">
        <v>252</v>
      </c>
      <c r="BB47" s="223">
        <v>252</v>
      </c>
      <c r="BC47" s="736">
        <v>252</v>
      </c>
      <c r="BD47" s="736">
        <v>252</v>
      </c>
      <c r="BE47" s="736">
        <v>252</v>
      </c>
      <c r="BF47" s="737">
        <v>252</v>
      </c>
      <c r="BG47" s="738">
        <v>252</v>
      </c>
      <c r="BH47" s="736">
        <v>168</v>
      </c>
      <c r="BI47" s="736">
        <v>168</v>
      </c>
      <c r="BJ47" s="738">
        <v>168</v>
      </c>
      <c r="BK47" s="732">
        <v>168</v>
      </c>
      <c r="BL47" s="732">
        <v>168</v>
      </c>
      <c r="BM47" s="732">
        <v>168</v>
      </c>
      <c r="BN47" s="732">
        <v>168</v>
      </c>
      <c r="BO47" s="732">
        <v>168</v>
      </c>
      <c r="BP47" s="223">
        <v>168</v>
      </c>
      <c r="BQ47" s="682">
        <v>84</v>
      </c>
      <c r="BR47" s="682">
        <v>84</v>
      </c>
      <c r="BS47" s="682">
        <v>84</v>
      </c>
      <c r="BT47" s="682">
        <v>84</v>
      </c>
      <c r="BU47" s="682">
        <v>139.89705882352942</v>
      </c>
      <c r="BV47" s="682">
        <v>84</v>
      </c>
      <c r="BW47" s="682">
        <v>84</v>
      </c>
      <c r="BX47" s="682">
        <v>84</v>
      </c>
      <c r="BY47" s="682">
        <v>84</v>
      </c>
      <c r="BZ47" s="682">
        <v>125.76923076923077</v>
      </c>
      <c r="CA47" s="682">
        <v>84</v>
      </c>
      <c r="CB47" s="682">
        <v>84</v>
      </c>
      <c r="CC47" s="682">
        <v>84</v>
      </c>
      <c r="CD47" s="682">
        <v>84</v>
      </c>
      <c r="CE47" s="682">
        <v>84</v>
      </c>
      <c r="CF47" s="682">
        <v>84</v>
      </c>
      <c r="CG47" s="682">
        <v>84</v>
      </c>
      <c r="CH47" s="682">
        <v>84</v>
      </c>
      <c r="CI47" s="682">
        <v>84</v>
      </c>
    </row>
    <row r="48" spans="1:87" x14ac:dyDescent="0.25">
      <c r="A48" s="111" t="s">
        <v>46</v>
      </c>
      <c r="B48" s="209">
        <v>225</v>
      </c>
      <c r="C48" s="736">
        <v>225</v>
      </c>
      <c r="D48" s="737">
        <v>225</v>
      </c>
      <c r="E48" s="738">
        <v>225</v>
      </c>
      <c r="F48" s="732">
        <v>225</v>
      </c>
      <c r="G48" s="736">
        <v>225</v>
      </c>
      <c r="H48" s="737">
        <v>225</v>
      </c>
      <c r="I48" s="738">
        <v>225</v>
      </c>
      <c r="J48" s="732">
        <v>225</v>
      </c>
      <c r="K48" s="223">
        <v>225</v>
      </c>
      <c r="L48" s="736">
        <v>225</v>
      </c>
      <c r="M48" s="737">
        <v>225</v>
      </c>
      <c r="N48" s="738">
        <v>225</v>
      </c>
      <c r="O48" s="732">
        <v>225</v>
      </c>
      <c r="P48" s="223">
        <v>225</v>
      </c>
      <c r="Q48" s="736">
        <v>225</v>
      </c>
      <c r="R48" s="736">
        <v>225</v>
      </c>
      <c r="S48" s="737">
        <v>225</v>
      </c>
      <c r="T48" s="223">
        <v>225</v>
      </c>
      <c r="U48" s="738">
        <v>225</v>
      </c>
      <c r="V48" s="736">
        <v>225</v>
      </c>
      <c r="W48" s="737">
        <v>225</v>
      </c>
      <c r="X48" s="738">
        <v>225</v>
      </c>
      <c r="Y48" s="732">
        <v>225</v>
      </c>
      <c r="Z48" s="736">
        <v>225</v>
      </c>
      <c r="AA48" s="737">
        <v>225</v>
      </c>
      <c r="AB48" s="738">
        <v>225</v>
      </c>
      <c r="AC48" s="732">
        <v>225</v>
      </c>
      <c r="AD48" s="223">
        <v>225</v>
      </c>
      <c r="AE48" s="736">
        <v>225</v>
      </c>
      <c r="AF48" s="737">
        <v>225</v>
      </c>
      <c r="AG48" s="738">
        <v>225</v>
      </c>
      <c r="AH48" s="732">
        <v>225</v>
      </c>
      <c r="AI48" s="223">
        <v>225</v>
      </c>
      <c r="AJ48" s="736">
        <v>316.15999999999997</v>
      </c>
      <c r="AK48" s="736">
        <v>316.15999999999997</v>
      </c>
      <c r="AL48" s="736">
        <v>316.15999999999997</v>
      </c>
      <c r="AM48" s="736">
        <v>316.15999999999997</v>
      </c>
      <c r="AN48" s="738">
        <v>247.79</v>
      </c>
      <c r="AO48" s="736">
        <v>316.15999999999997</v>
      </c>
      <c r="AP48" s="736">
        <v>316.15999999999997</v>
      </c>
      <c r="AQ48" s="738">
        <v>316.16000000000003</v>
      </c>
      <c r="AR48" s="732">
        <v>316.16000000000003</v>
      </c>
      <c r="AS48" s="738">
        <v>316.16000000000003</v>
      </c>
      <c r="AT48" s="737">
        <v>316.16000000000003</v>
      </c>
      <c r="AU48" s="738">
        <v>316.2</v>
      </c>
      <c r="AV48" s="732">
        <v>316.17333333333335</v>
      </c>
      <c r="AW48" s="223">
        <v>316.16666666666669</v>
      </c>
      <c r="AX48" s="736">
        <v>316.15999999999997</v>
      </c>
      <c r="AY48" s="736">
        <v>316.15999999999997</v>
      </c>
      <c r="AZ48" s="736">
        <v>316.15999999999997</v>
      </c>
      <c r="BA48" s="732">
        <v>316.15999999999997</v>
      </c>
      <c r="BB48" s="223">
        <v>316.16444444444437</v>
      </c>
      <c r="BC48" s="736">
        <v>316.15999999999997</v>
      </c>
      <c r="BD48" s="736">
        <v>316.15999999999997</v>
      </c>
      <c r="BE48" s="736">
        <v>316.15999999999997</v>
      </c>
      <c r="BF48" s="736">
        <v>316.15999999999997</v>
      </c>
      <c r="BG48" s="738">
        <v>316.16333333333324</v>
      </c>
      <c r="BH48" s="736">
        <v>408.88</v>
      </c>
      <c r="BI48" s="736">
        <v>408.88</v>
      </c>
      <c r="BJ48" s="736">
        <v>408.88</v>
      </c>
      <c r="BK48" s="732">
        <v>408.88</v>
      </c>
      <c r="BL48" s="732">
        <v>408.87999999999994</v>
      </c>
      <c r="BM48" s="732">
        <v>408.87999999999994</v>
      </c>
      <c r="BN48" s="732">
        <v>408.87999999999994</v>
      </c>
      <c r="BO48" s="732">
        <v>408.87999999999994</v>
      </c>
      <c r="BP48" s="223">
        <v>408.88</v>
      </c>
      <c r="BQ48" s="736">
        <v>408.88</v>
      </c>
      <c r="BR48" s="736">
        <v>408.88</v>
      </c>
      <c r="BS48" s="736">
        <v>408.88</v>
      </c>
      <c r="BT48" s="736">
        <v>408.88</v>
      </c>
      <c r="BU48" s="736">
        <v>408.88</v>
      </c>
      <c r="BV48" s="736">
        <v>408.88</v>
      </c>
      <c r="BW48" s="736">
        <v>408.88</v>
      </c>
      <c r="BX48" s="736">
        <v>408.88</v>
      </c>
      <c r="BY48" s="736">
        <v>408.88</v>
      </c>
      <c r="BZ48" s="736">
        <v>408.88</v>
      </c>
      <c r="CA48" s="736">
        <v>455.28</v>
      </c>
      <c r="CB48" s="736">
        <v>455.24</v>
      </c>
      <c r="CC48" s="736">
        <v>455.24</v>
      </c>
      <c r="CD48" s="736">
        <v>455.25377777777783</v>
      </c>
      <c r="CE48" s="736">
        <v>455.24</v>
      </c>
      <c r="CF48" s="736">
        <v>455.24</v>
      </c>
      <c r="CG48" s="736">
        <v>455.24</v>
      </c>
      <c r="CH48" s="736">
        <v>455.23999999999995</v>
      </c>
      <c r="CI48" s="736">
        <v>455.24</v>
      </c>
    </row>
    <row r="49" spans="1:87" x14ac:dyDescent="0.25">
      <c r="A49" s="58" t="s">
        <v>112</v>
      </c>
      <c r="B49" s="209">
        <v>225</v>
      </c>
      <c r="C49" s="736">
        <v>225</v>
      </c>
      <c r="D49" s="737">
        <v>225</v>
      </c>
      <c r="E49" s="738">
        <v>225</v>
      </c>
      <c r="F49" s="732">
        <v>225</v>
      </c>
      <c r="G49" s="736">
        <v>225</v>
      </c>
      <c r="H49" s="737">
        <v>225</v>
      </c>
      <c r="I49" s="738">
        <v>225</v>
      </c>
      <c r="J49" s="732">
        <v>225</v>
      </c>
      <c r="K49" s="223">
        <v>225</v>
      </c>
      <c r="L49" s="736">
        <v>225</v>
      </c>
      <c r="M49" s="737">
        <v>225</v>
      </c>
      <c r="N49" s="738">
        <v>225</v>
      </c>
      <c r="O49" s="732">
        <v>225</v>
      </c>
      <c r="P49" s="223">
        <v>225</v>
      </c>
      <c r="Q49" s="736">
        <v>225</v>
      </c>
      <c r="R49" s="736">
        <v>225</v>
      </c>
      <c r="S49" s="737">
        <v>225</v>
      </c>
      <c r="T49" s="223">
        <v>225</v>
      </c>
      <c r="U49" s="738">
        <v>225</v>
      </c>
      <c r="V49" s="736">
        <v>225</v>
      </c>
      <c r="W49" s="736">
        <v>225</v>
      </c>
      <c r="X49" s="736">
        <v>225</v>
      </c>
      <c r="Y49" s="736">
        <v>225</v>
      </c>
      <c r="Z49" s="736">
        <v>225</v>
      </c>
      <c r="AA49" s="736">
        <v>225</v>
      </c>
      <c r="AB49" s="736">
        <v>225</v>
      </c>
      <c r="AC49" s="736">
        <v>225</v>
      </c>
      <c r="AD49" s="736">
        <v>225</v>
      </c>
      <c r="AE49" s="736">
        <v>225</v>
      </c>
      <c r="AF49" s="736">
        <v>225</v>
      </c>
      <c r="AG49" s="736">
        <v>225</v>
      </c>
      <c r="AH49" s="736">
        <v>225</v>
      </c>
      <c r="AI49" s="736">
        <v>225</v>
      </c>
      <c r="AJ49" s="736">
        <v>225</v>
      </c>
      <c r="AK49" s="736">
        <v>225</v>
      </c>
      <c r="AL49" s="737">
        <v>225</v>
      </c>
      <c r="AM49" s="223">
        <v>225</v>
      </c>
      <c r="AN49" s="738">
        <v>225</v>
      </c>
      <c r="AO49" s="736">
        <v>225</v>
      </c>
      <c r="AP49" s="736">
        <v>225</v>
      </c>
      <c r="AQ49" s="736">
        <v>225</v>
      </c>
      <c r="AR49" s="736">
        <v>225</v>
      </c>
      <c r="AS49" s="736">
        <v>225</v>
      </c>
      <c r="AT49" s="736">
        <v>225</v>
      </c>
      <c r="AU49" s="736">
        <v>225</v>
      </c>
      <c r="AV49" s="736">
        <v>225</v>
      </c>
      <c r="AW49" s="223">
        <v>225</v>
      </c>
      <c r="AX49" s="736">
        <v>225</v>
      </c>
      <c r="AY49" s="736">
        <v>225</v>
      </c>
      <c r="AZ49" s="736">
        <v>225</v>
      </c>
      <c r="BA49" s="736">
        <v>225</v>
      </c>
      <c r="BB49" s="223">
        <v>225</v>
      </c>
      <c r="BC49" s="736">
        <v>225</v>
      </c>
      <c r="BD49" s="736">
        <v>225</v>
      </c>
      <c r="BE49" s="736">
        <v>225</v>
      </c>
      <c r="BF49" s="223">
        <v>225</v>
      </c>
      <c r="BG49" s="738">
        <v>225</v>
      </c>
      <c r="BH49" s="736">
        <v>225</v>
      </c>
      <c r="BI49" s="736">
        <v>225</v>
      </c>
      <c r="BJ49" s="736">
        <v>225</v>
      </c>
      <c r="BK49" s="736">
        <v>225</v>
      </c>
      <c r="BL49" s="736">
        <v>225</v>
      </c>
      <c r="BM49" s="736">
        <v>225</v>
      </c>
      <c r="BN49" s="736">
        <v>225</v>
      </c>
      <c r="BO49" s="736">
        <v>225</v>
      </c>
      <c r="BP49" s="223">
        <v>225</v>
      </c>
      <c r="BQ49" s="736">
        <v>225</v>
      </c>
      <c r="BR49" s="736">
        <v>225</v>
      </c>
      <c r="BS49" s="736">
        <v>225</v>
      </c>
      <c r="BT49" s="736">
        <v>225</v>
      </c>
      <c r="BU49" s="736">
        <v>225</v>
      </c>
      <c r="BV49" s="736">
        <v>225</v>
      </c>
      <c r="BW49" s="736">
        <v>225</v>
      </c>
      <c r="BX49" s="736">
        <v>225</v>
      </c>
      <c r="BY49" s="736">
        <v>225</v>
      </c>
      <c r="BZ49" s="736">
        <v>225</v>
      </c>
      <c r="CA49" s="736">
        <v>225</v>
      </c>
      <c r="CB49" s="736">
        <v>225</v>
      </c>
      <c r="CC49" s="736">
        <v>225</v>
      </c>
      <c r="CD49" s="736">
        <v>225</v>
      </c>
      <c r="CE49" s="736">
        <v>225</v>
      </c>
      <c r="CF49" s="736">
        <v>225</v>
      </c>
      <c r="CG49" s="736">
        <v>225</v>
      </c>
      <c r="CH49" s="736">
        <v>225</v>
      </c>
      <c r="CI49" s="736">
        <v>225</v>
      </c>
    </row>
    <row r="50" spans="1:87" x14ac:dyDescent="0.25">
      <c r="A50" s="58" t="s">
        <v>111</v>
      </c>
      <c r="B50" s="209"/>
      <c r="C50" s="736"/>
      <c r="D50" s="737"/>
      <c r="E50" s="738"/>
      <c r="F50" s="732"/>
      <c r="G50" s="736"/>
      <c r="H50" s="737"/>
      <c r="I50" s="738"/>
      <c r="J50" s="732"/>
      <c r="K50" s="223"/>
      <c r="L50" s="736"/>
      <c r="M50" s="737"/>
      <c r="N50" s="738"/>
      <c r="O50" s="732"/>
      <c r="P50" s="223"/>
      <c r="Q50" s="736"/>
      <c r="R50" s="737"/>
      <c r="S50" s="737"/>
      <c r="T50" s="223"/>
      <c r="U50" s="738"/>
      <c r="V50" s="736"/>
      <c r="W50" s="737"/>
      <c r="X50" s="738"/>
      <c r="Y50" s="732"/>
      <c r="Z50" s="736"/>
      <c r="AA50" s="737"/>
      <c r="AB50" s="738"/>
      <c r="AC50" s="732"/>
      <c r="AD50" s="223"/>
      <c r="AE50" s="736"/>
      <c r="AF50" s="737"/>
      <c r="AG50" s="738"/>
      <c r="AH50" s="732"/>
      <c r="AI50" s="223"/>
      <c r="AJ50" s="736">
        <v>91.16</v>
      </c>
      <c r="AK50" s="736">
        <v>91.16</v>
      </c>
      <c r="AL50" s="736">
        <v>91.16</v>
      </c>
      <c r="AM50" s="736">
        <v>91.16</v>
      </c>
      <c r="AN50" s="738">
        <v>22.790000000000003</v>
      </c>
      <c r="AO50" s="736">
        <v>91.16</v>
      </c>
      <c r="AP50" s="736">
        <v>91.16</v>
      </c>
      <c r="AQ50" s="738">
        <v>91.16</v>
      </c>
      <c r="AR50" s="732">
        <v>91.160000000000011</v>
      </c>
      <c r="AS50" s="738">
        <v>91.16</v>
      </c>
      <c r="AT50" s="737">
        <v>91.16</v>
      </c>
      <c r="AU50" s="738">
        <v>91.2</v>
      </c>
      <c r="AV50" s="732">
        <v>91.173333333333332</v>
      </c>
      <c r="AW50" s="223">
        <v>91.166666666666643</v>
      </c>
      <c r="AX50" s="736">
        <v>91.16</v>
      </c>
      <c r="AY50" s="736">
        <v>91.16</v>
      </c>
      <c r="AZ50" s="736">
        <v>91.16</v>
      </c>
      <c r="BA50" s="732">
        <v>91.160000000000011</v>
      </c>
      <c r="BB50" s="223">
        <v>91.164444444444428</v>
      </c>
      <c r="BC50" s="736">
        <v>91.16</v>
      </c>
      <c r="BD50" s="736">
        <v>91.16</v>
      </c>
      <c r="BE50" s="736">
        <v>91.16</v>
      </c>
      <c r="BF50" s="736">
        <v>91.160000000000011</v>
      </c>
      <c r="BG50" s="738">
        <v>91.163333333333313</v>
      </c>
      <c r="BH50" s="736">
        <v>91.16</v>
      </c>
      <c r="BI50" s="736">
        <v>91.16</v>
      </c>
      <c r="BJ50" s="738">
        <v>91.16</v>
      </c>
      <c r="BK50" s="732">
        <v>91.160000000000011</v>
      </c>
      <c r="BL50" s="732">
        <v>91.160000000000011</v>
      </c>
      <c r="BM50" s="732">
        <v>91.160000000000011</v>
      </c>
      <c r="BN50" s="732">
        <v>91.160000000000011</v>
      </c>
      <c r="BO50" s="732">
        <v>91.160000000000011</v>
      </c>
      <c r="BP50" s="223">
        <v>91.160000000000011</v>
      </c>
      <c r="BQ50" s="736">
        <v>91.16</v>
      </c>
      <c r="BR50" s="736">
        <v>91.16</v>
      </c>
      <c r="BS50" s="736">
        <v>91.16</v>
      </c>
      <c r="BT50" s="736">
        <v>91.16</v>
      </c>
      <c r="BU50" s="736">
        <v>91.160000000000011</v>
      </c>
      <c r="BV50" s="736">
        <v>91.16</v>
      </c>
      <c r="BW50" s="736">
        <v>91.16</v>
      </c>
      <c r="BX50" s="736">
        <v>91.16</v>
      </c>
      <c r="BY50" s="736">
        <v>91.160000000000011</v>
      </c>
      <c r="BZ50" s="736">
        <v>91.160000000000011</v>
      </c>
      <c r="CA50" s="736">
        <v>91.2</v>
      </c>
      <c r="CB50" s="736">
        <v>91.16</v>
      </c>
      <c r="CC50" s="736">
        <v>91.16</v>
      </c>
      <c r="CD50" s="736">
        <v>91.173777777777772</v>
      </c>
      <c r="CE50" s="736">
        <v>91.16</v>
      </c>
      <c r="CF50" s="736">
        <v>91.16</v>
      </c>
      <c r="CG50" s="736">
        <v>91.16</v>
      </c>
      <c r="CH50" s="736">
        <v>91.16</v>
      </c>
      <c r="CI50" s="736">
        <v>91.16</v>
      </c>
    </row>
    <row r="51" spans="1:87" x14ac:dyDescent="0.25">
      <c r="A51" s="58" t="s">
        <v>245</v>
      </c>
      <c r="B51" s="209"/>
      <c r="C51" s="736"/>
      <c r="D51" s="737"/>
      <c r="E51" s="737"/>
      <c r="F51" s="732"/>
      <c r="G51" s="736"/>
      <c r="H51" s="737"/>
      <c r="I51" s="738"/>
      <c r="J51" s="732"/>
      <c r="K51" s="223"/>
      <c r="L51" s="736"/>
      <c r="M51" s="737"/>
      <c r="N51" s="738"/>
      <c r="O51" s="732"/>
      <c r="P51" s="223"/>
      <c r="Q51" s="736"/>
      <c r="R51" s="737"/>
      <c r="S51" s="737"/>
      <c r="T51" s="223"/>
      <c r="U51" s="738"/>
      <c r="V51" s="736"/>
      <c r="W51" s="737"/>
      <c r="X51" s="738"/>
      <c r="Y51" s="732"/>
      <c r="Z51" s="736"/>
      <c r="AA51" s="737"/>
      <c r="AB51" s="738"/>
      <c r="AC51" s="732"/>
      <c r="AD51" s="223"/>
      <c r="AE51" s="736"/>
      <c r="AF51" s="737"/>
      <c r="AG51" s="738"/>
      <c r="AH51" s="732"/>
      <c r="AI51" s="223"/>
      <c r="AJ51" s="736"/>
      <c r="AK51" s="737"/>
      <c r="AL51" s="737"/>
      <c r="AM51" s="736"/>
      <c r="AN51" s="738"/>
      <c r="AO51" s="736"/>
      <c r="AP51" s="736"/>
      <c r="AQ51" s="738"/>
      <c r="AR51" s="732"/>
      <c r="AS51" s="738"/>
      <c r="AT51" s="737"/>
      <c r="AU51" s="738"/>
      <c r="AV51" s="732"/>
      <c r="AW51" s="223"/>
      <c r="AX51" s="736"/>
      <c r="AY51" s="736">
        <v>92.72</v>
      </c>
      <c r="AZ51" s="736">
        <v>92.72</v>
      </c>
      <c r="BA51" s="732">
        <v>61.813333333333333</v>
      </c>
      <c r="BB51" s="223">
        <v>20.604444444444443</v>
      </c>
      <c r="BC51" s="736">
        <v>92.72</v>
      </c>
      <c r="BD51" s="736">
        <v>92.72</v>
      </c>
      <c r="BE51" s="736">
        <v>92.72</v>
      </c>
      <c r="BF51" s="736">
        <v>92.719999999999985</v>
      </c>
      <c r="BG51" s="738">
        <v>38.633333333333333</v>
      </c>
      <c r="BH51" s="736">
        <v>92.72</v>
      </c>
      <c r="BI51" s="736">
        <v>92.72</v>
      </c>
      <c r="BJ51" s="738">
        <v>92.72</v>
      </c>
      <c r="BK51" s="732">
        <v>92.72</v>
      </c>
      <c r="BL51" s="732">
        <v>92.719999999999985</v>
      </c>
      <c r="BM51" s="732">
        <v>92.719999999999985</v>
      </c>
      <c r="BN51" s="732">
        <v>92.719999999999985</v>
      </c>
      <c r="BO51" s="732">
        <v>92.719999999999985</v>
      </c>
      <c r="BP51" s="223">
        <v>92.72</v>
      </c>
      <c r="BQ51" s="736">
        <v>92.72</v>
      </c>
      <c r="BR51" s="736">
        <v>92.72</v>
      </c>
      <c r="BS51" s="736">
        <v>92.72</v>
      </c>
      <c r="BT51" s="736">
        <v>92.72</v>
      </c>
      <c r="BU51" s="736">
        <v>92.72</v>
      </c>
      <c r="BV51" s="736">
        <v>92.72</v>
      </c>
      <c r="BW51" s="736">
        <v>92.72</v>
      </c>
      <c r="BX51" s="736">
        <v>92.72</v>
      </c>
      <c r="BY51" s="736">
        <v>92.72</v>
      </c>
      <c r="BZ51" s="736">
        <v>92.72</v>
      </c>
      <c r="CA51" s="736">
        <v>139.08000000000001</v>
      </c>
      <c r="CB51" s="736">
        <v>139.08000000000001</v>
      </c>
      <c r="CC51" s="736">
        <v>139.08000000000001</v>
      </c>
      <c r="CD51" s="736">
        <v>139.08000000000001</v>
      </c>
      <c r="CE51" s="736">
        <v>139.08000000000001</v>
      </c>
      <c r="CF51" s="736">
        <v>139.08000000000001</v>
      </c>
      <c r="CG51" s="736">
        <v>139.08000000000001</v>
      </c>
      <c r="CH51" s="736">
        <v>139.08000000000004</v>
      </c>
      <c r="CI51" s="736">
        <v>139.08000000000001</v>
      </c>
    </row>
    <row r="52" spans="1:87" x14ac:dyDescent="0.25">
      <c r="A52" s="53" t="s">
        <v>47</v>
      </c>
      <c r="B52" s="209">
        <v>4.75</v>
      </c>
      <c r="C52" s="736">
        <v>4.75</v>
      </c>
      <c r="D52" s="736">
        <v>4.75</v>
      </c>
      <c r="E52" s="736">
        <v>4.75</v>
      </c>
      <c r="F52" s="732">
        <v>4.75</v>
      </c>
      <c r="G52" s="736">
        <v>4.75</v>
      </c>
      <c r="H52" s="737">
        <v>4.75</v>
      </c>
      <c r="I52" s="738">
        <v>4.75</v>
      </c>
      <c r="J52" s="732">
        <v>4.75</v>
      </c>
      <c r="K52" s="223">
        <v>4.75</v>
      </c>
      <c r="L52" s="736">
        <v>4.75</v>
      </c>
      <c r="M52" s="737">
        <v>4.75</v>
      </c>
      <c r="N52" s="738">
        <v>4.75</v>
      </c>
      <c r="O52" s="732">
        <v>4.75</v>
      </c>
      <c r="P52" s="223">
        <v>4.75</v>
      </c>
      <c r="Q52" s="736">
        <v>4.75</v>
      </c>
      <c r="R52" s="191">
        <v>4.75</v>
      </c>
      <c r="S52" s="737">
        <v>4.75</v>
      </c>
      <c r="T52" s="223">
        <v>4.8</v>
      </c>
      <c r="U52" s="738">
        <v>4.75</v>
      </c>
      <c r="V52" s="736">
        <v>4.75</v>
      </c>
      <c r="W52" s="737">
        <v>4.75</v>
      </c>
      <c r="X52" s="738">
        <v>4.75</v>
      </c>
      <c r="Y52" s="732">
        <v>4.75</v>
      </c>
      <c r="Z52" s="736">
        <v>4.75</v>
      </c>
      <c r="AA52" s="737">
        <v>4.75</v>
      </c>
      <c r="AB52" s="738">
        <v>4.75</v>
      </c>
      <c r="AC52" s="732">
        <v>4.75</v>
      </c>
      <c r="AD52" s="223">
        <v>4.75</v>
      </c>
      <c r="AE52" s="736">
        <v>4.75</v>
      </c>
      <c r="AF52" s="737">
        <v>4.75</v>
      </c>
      <c r="AG52" s="738">
        <v>4.75</v>
      </c>
      <c r="AH52" s="732">
        <v>4.75</v>
      </c>
      <c r="AI52" s="223">
        <v>4.75</v>
      </c>
      <c r="AJ52" s="736">
        <v>4.75</v>
      </c>
      <c r="AK52" s="493">
        <v>4.75</v>
      </c>
      <c r="AL52" s="737">
        <v>4.75</v>
      </c>
      <c r="AM52" s="223">
        <v>4.7640000000000002</v>
      </c>
      <c r="AN52" s="738">
        <v>4.75</v>
      </c>
      <c r="AO52" s="736">
        <v>4.76</v>
      </c>
      <c r="AP52" s="736">
        <v>4.76</v>
      </c>
      <c r="AQ52" s="736">
        <v>4.76</v>
      </c>
      <c r="AR52" s="736">
        <v>4.76</v>
      </c>
      <c r="AS52" s="736">
        <v>4.76</v>
      </c>
      <c r="AT52" s="736">
        <v>4.76</v>
      </c>
      <c r="AU52" s="736">
        <v>4.76</v>
      </c>
      <c r="AV52" s="736">
        <v>4.76</v>
      </c>
      <c r="AW52" s="736">
        <v>4.76</v>
      </c>
      <c r="AX52" s="736">
        <v>4.76</v>
      </c>
      <c r="AY52" s="736">
        <v>4.76</v>
      </c>
      <c r="AZ52" s="736">
        <v>4.76</v>
      </c>
      <c r="BA52" s="736">
        <v>4.76</v>
      </c>
      <c r="BB52" s="736">
        <v>4.76</v>
      </c>
      <c r="BC52" s="736">
        <v>4.76</v>
      </c>
      <c r="BD52" s="736">
        <v>4.76</v>
      </c>
      <c r="BE52" s="736">
        <v>4.76</v>
      </c>
      <c r="BF52" s="736">
        <v>4.76</v>
      </c>
      <c r="BG52" s="736">
        <v>4.76</v>
      </c>
      <c r="BH52" s="736">
        <v>4.75</v>
      </c>
      <c r="BI52" s="736">
        <v>4.75</v>
      </c>
      <c r="BJ52" s="736">
        <v>4.75</v>
      </c>
      <c r="BK52" s="736">
        <v>4.75</v>
      </c>
      <c r="BL52" s="736">
        <v>4.75</v>
      </c>
      <c r="BM52" s="736">
        <v>4.75</v>
      </c>
      <c r="BN52" s="209">
        <v>4.75</v>
      </c>
      <c r="BO52" s="736">
        <v>4.75</v>
      </c>
      <c r="BP52" s="736">
        <v>4.75</v>
      </c>
      <c r="BQ52" s="736">
        <v>4.75</v>
      </c>
      <c r="BR52" s="736">
        <v>4.75</v>
      </c>
      <c r="BS52" s="736">
        <v>4.75</v>
      </c>
      <c r="BT52" s="736">
        <v>4.75</v>
      </c>
      <c r="BU52" s="736">
        <v>4.75</v>
      </c>
      <c r="BV52" s="736">
        <v>4.75</v>
      </c>
      <c r="BW52" s="736">
        <v>4.75</v>
      </c>
      <c r="BX52" s="736">
        <v>4.75</v>
      </c>
      <c r="BY52" s="736">
        <v>4.75</v>
      </c>
      <c r="BZ52" s="736">
        <v>4.75</v>
      </c>
      <c r="CA52" s="736">
        <v>4.75</v>
      </c>
      <c r="CB52" s="736">
        <v>4.75</v>
      </c>
      <c r="CC52" s="736">
        <v>4.75</v>
      </c>
      <c r="CD52" s="736">
        <v>4.75</v>
      </c>
      <c r="CE52" s="736">
        <v>4.75</v>
      </c>
      <c r="CF52" s="736">
        <v>4.75</v>
      </c>
      <c r="CG52" s="736">
        <v>4.75</v>
      </c>
      <c r="CH52" s="736">
        <v>4.75</v>
      </c>
      <c r="CI52" s="736">
        <v>4.75</v>
      </c>
    </row>
    <row r="53" spans="1:87" x14ac:dyDescent="0.25">
      <c r="A53" s="110" t="s">
        <v>81</v>
      </c>
      <c r="B53" s="262">
        <v>1476.8720000000001</v>
      </c>
      <c r="C53" s="733">
        <v>1453.6190000000001</v>
      </c>
      <c r="D53" s="734">
        <v>1453.0640000000001</v>
      </c>
      <c r="E53" s="735">
        <v>1453.0640000000001</v>
      </c>
      <c r="F53" s="734">
        <v>1453.0640000000001</v>
      </c>
      <c r="G53" s="733">
        <v>1453.0640000000001</v>
      </c>
      <c r="H53" s="734">
        <v>1453.0640000000001</v>
      </c>
      <c r="I53" s="735">
        <v>1453.0640000000001</v>
      </c>
      <c r="J53" s="734">
        <v>1453.0640000000001</v>
      </c>
      <c r="K53" s="145">
        <v>1453.1565000000001</v>
      </c>
      <c r="L53" s="733">
        <v>1453.0640000000001</v>
      </c>
      <c r="M53" s="734">
        <v>1455.414</v>
      </c>
      <c r="N53" s="735">
        <v>1455.414</v>
      </c>
      <c r="O53" s="734">
        <v>1454.6306666666667</v>
      </c>
      <c r="P53" s="145">
        <v>1453.6478888888892</v>
      </c>
      <c r="Q53" s="733">
        <v>1449.998</v>
      </c>
      <c r="R53" s="734">
        <v>1453.4530000000002</v>
      </c>
      <c r="S53" s="734">
        <v>1448.8790000000001</v>
      </c>
      <c r="T53" s="145">
        <v>1450.8039999999999</v>
      </c>
      <c r="U53" s="735">
        <v>1452.9300833333334</v>
      </c>
      <c r="V53" s="733">
        <v>1452.6189999999999</v>
      </c>
      <c r="W53" s="734">
        <v>1452.6189999999999</v>
      </c>
      <c r="X53" s="735">
        <v>1452.6189999999999</v>
      </c>
      <c r="Y53" s="734">
        <v>1452.6189999999999</v>
      </c>
      <c r="Z53" s="733">
        <v>1452.6189999999999</v>
      </c>
      <c r="AA53" s="734">
        <v>1453.115</v>
      </c>
      <c r="AB53" s="735">
        <v>1453.115</v>
      </c>
      <c r="AC53" s="734">
        <v>1452.9496666666666</v>
      </c>
      <c r="AD53" s="145">
        <v>1452.7843333333333</v>
      </c>
      <c r="AE53" s="733">
        <v>1500.1940000000002</v>
      </c>
      <c r="AF53" s="734">
        <v>1500.2430000000002</v>
      </c>
      <c r="AG53" s="735">
        <v>1500.2430000000002</v>
      </c>
      <c r="AH53" s="734">
        <v>1500.2266666666669</v>
      </c>
      <c r="AI53" s="145">
        <v>1468.5984444444448</v>
      </c>
      <c r="AJ53" s="733">
        <v>1501.4009999999998</v>
      </c>
      <c r="AK53" s="734">
        <v>1501.395</v>
      </c>
      <c r="AL53" s="734">
        <v>1501.903</v>
      </c>
      <c r="AM53" s="145">
        <v>1501.5681739130434</v>
      </c>
      <c r="AN53" s="735">
        <v>1476.8404166666669</v>
      </c>
      <c r="AO53" s="733">
        <v>1502.6029999999998</v>
      </c>
      <c r="AP53" s="734">
        <v>1502.6009999999999</v>
      </c>
      <c r="AQ53" s="735">
        <v>1502.6029999999998</v>
      </c>
      <c r="AR53" s="734">
        <v>1502.602333333333</v>
      </c>
      <c r="AS53" s="733">
        <v>1502.3909999999998</v>
      </c>
      <c r="AT53" s="734">
        <v>1502.1849999999997</v>
      </c>
      <c r="AU53" s="735">
        <v>1502.6049999999998</v>
      </c>
      <c r="AV53" s="734">
        <v>1502.3936666666666</v>
      </c>
      <c r="AW53" s="145">
        <v>1502.4979999999998</v>
      </c>
      <c r="AX53" s="733">
        <v>1504.8309999999999</v>
      </c>
      <c r="AY53" s="734">
        <v>1505.5509999999997</v>
      </c>
      <c r="AZ53" s="735">
        <v>1505.5509999999997</v>
      </c>
      <c r="BA53" s="734">
        <v>1505.3109999999999</v>
      </c>
      <c r="BB53" s="145">
        <v>1503.4356666666663</v>
      </c>
      <c r="BC53" s="733">
        <v>1509.4179999999999</v>
      </c>
      <c r="BD53" s="734">
        <v>1509.4179999999999</v>
      </c>
      <c r="BE53" s="734">
        <v>1509.4179999999999</v>
      </c>
      <c r="BF53" s="145">
        <v>1509.4179999999999</v>
      </c>
      <c r="BG53" s="735">
        <v>1504.9312499999996</v>
      </c>
      <c r="BH53" s="733">
        <v>1502.54</v>
      </c>
      <c r="BI53" s="734">
        <v>1502.54</v>
      </c>
      <c r="BJ53" s="735">
        <v>1502.54</v>
      </c>
      <c r="BK53" s="734">
        <v>1502.5399999999997</v>
      </c>
      <c r="BL53" s="734">
        <v>1500.37</v>
      </c>
      <c r="BM53" s="734">
        <v>1500.37</v>
      </c>
      <c r="BN53" s="734">
        <v>1499.76</v>
      </c>
      <c r="BO53" s="734">
        <v>1500.168901098901</v>
      </c>
      <c r="BP53" s="145">
        <v>1501.347900552486</v>
      </c>
      <c r="BQ53" s="734">
        <v>1499.76</v>
      </c>
      <c r="BR53" s="734">
        <v>1499.8649999999998</v>
      </c>
      <c r="BS53" s="734">
        <v>1487.5610000000001</v>
      </c>
      <c r="BT53" s="734">
        <v>1495.772967032967</v>
      </c>
      <c r="BU53" s="734">
        <v>1499.482757352941</v>
      </c>
      <c r="BV53" s="734">
        <v>1488.6360000000002</v>
      </c>
      <c r="BW53" s="734">
        <v>1488.6990000000001</v>
      </c>
      <c r="BX53" s="734">
        <v>1488.2190000000001</v>
      </c>
      <c r="BY53" s="734">
        <v>1488.5372608695654</v>
      </c>
      <c r="BZ53" s="734">
        <v>1496.7163131868128</v>
      </c>
      <c r="CA53" s="734">
        <v>1490.5</v>
      </c>
      <c r="CB53" s="734">
        <v>1490.49</v>
      </c>
      <c r="CC53" s="734">
        <v>1429.8539999999998</v>
      </c>
      <c r="CD53" s="734">
        <v>1469.607711111111</v>
      </c>
      <c r="CE53" s="734">
        <v>1429.8539999999998</v>
      </c>
      <c r="CF53" s="734">
        <v>1429.8869999999997</v>
      </c>
      <c r="CG53" s="734">
        <v>1429.8379999999997</v>
      </c>
      <c r="CH53" s="734">
        <v>1429.8271208791207</v>
      </c>
      <c r="CI53" s="734">
        <v>1449.5974198895026</v>
      </c>
    </row>
    <row r="54" spans="1:87" x14ac:dyDescent="0.25">
      <c r="A54" s="53" t="s">
        <v>48</v>
      </c>
      <c r="B54" s="209">
        <v>1252.9740000000002</v>
      </c>
      <c r="C54" s="736">
        <v>1252.9740000000002</v>
      </c>
      <c r="D54" s="737">
        <v>1252.9740000000002</v>
      </c>
      <c r="E54" s="738">
        <v>1252.9740000000002</v>
      </c>
      <c r="F54" s="732">
        <v>1252.9740000000002</v>
      </c>
      <c r="G54" s="736">
        <v>1252.9740000000002</v>
      </c>
      <c r="H54" s="737">
        <v>1252.9740000000002</v>
      </c>
      <c r="I54" s="738">
        <v>1252.9740000000002</v>
      </c>
      <c r="J54" s="732">
        <v>1252.9740000000002</v>
      </c>
      <c r="K54" s="223">
        <v>1252.9740000000002</v>
      </c>
      <c r="L54" s="736">
        <v>1252.9740000000002</v>
      </c>
      <c r="M54" s="737">
        <v>1252.9740000000002</v>
      </c>
      <c r="N54" s="738">
        <v>1252.9740000000002</v>
      </c>
      <c r="O54" s="732">
        <v>1252.9740000000002</v>
      </c>
      <c r="P54" s="223">
        <v>1252.9740000000002</v>
      </c>
      <c r="Q54" s="736">
        <v>1252.9740000000002</v>
      </c>
      <c r="R54" s="737">
        <v>1252.9740000000002</v>
      </c>
      <c r="S54" s="737">
        <v>1248.4000000000001</v>
      </c>
      <c r="T54" s="223">
        <v>1251.4766666666667</v>
      </c>
      <c r="U54" s="738">
        <v>1252.5928333333334</v>
      </c>
      <c r="V54" s="736">
        <v>1250.3979999999999</v>
      </c>
      <c r="W54" s="737">
        <v>1250.3979999999999</v>
      </c>
      <c r="X54" s="738">
        <v>1250.3979999999999</v>
      </c>
      <c r="Y54" s="732">
        <v>1250.3979999999999</v>
      </c>
      <c r="Z54" s="736">
        <v>1250.3979999999999</v>
      </c>
      <c r="AA54" s="737">
        <v>1250.3979999999999</v>
      </c>
      <c r="AB54" s="738">
        <v>1250.3979999999999</v>
      </c>
      <c r="AC54" s="732">
        <v>1250.3979999999999</v>
      </c>
      <c r="AD54" s="223">
        <v>1250.3979999999999</v>
      </c>
      <c r="AE54" s="736">
        <v>1299.1170000000002</v>
      </c>
      <c r="AF54" s="737">
        <v>1299.1170000000002</v>
      </c>
      <c r="AG54" s="738">
        <v>1299.1170000000002</v>
      </c>
      <c r="AH54" s="732">
        <v>1299.1170000000002</v>
      </c>
      <c r="AI54" s="223">
        <v>1266.6376666666665</v>
      </c>
      <c r="AJ54" s="736">
        <v>1299.2</v>
      </c>
      <c r="AK54" s="737">
        <v>1299.2</v>
      </c>
      <c r="AL54" s="737">
        <v>1299.2</v>
      </c>
      <c r="AM54" s="223">
        <v>1299.2</v>
      </c>
      <c r="AN54" s="738">
        <v>1274.7782499999996</v>
      </c>
      <c r="AO54" s="736">
        <v>1299.8999999999999</v>
      </c>
      <c r="AP54" s="737">
        <v>1299.8999999999999</v>
      </c>
      <c r="AQ54" s="738">
        <v>1299.8999999999999</v>
      </c>
      <c r="AR54" s="732">
        <v>1299.8999999999999</v>
      </c>
      <c r="AS54" s="736">
        <v>1299.8999999999999</v>
      </c>
      <c r="AT54" s="737">
        <v>1299.8999999999999</v>
      </c>
      <c r="AU54" s="738">
        <v>1299.8999999999999</v>
      </c>
      <c r="AV54" s="732">
        <v>1299.8999999999999</v>
      </c>
      <c r="AW54" s="223">
        <v>1299.8999999999999</v>
      </c>
      <c r="AX54" s="736">
        <v>1299.8999999999999</v>
      </c>
      <c r="AY54" s="737">
        <v>1299.8999999999999</v>
      </c>
      <c r="AZ54" s="738">
        <v>1299.8999999999999</v>
      </c>
      <c r="BA54" s="732">
        <v>1299.8999999999999</v>
      </c>
      <c r="BB54" s="223">
        <v>1299.8999999999999</v>
      </c>
      <c r="BC54" s="738">
        <v>1299.8999999999999</v>
      </c>
      <c r="BD54" s="737">
        <v>1299.8999999999999</v>
      </c>
      <c r="BE54" s="737">
        <v>1299.8999999999999</v>
      </c>
      <c r="BF54" s="223">
        <v>1299.8999999999999</v>
      </c>
      <c r="BG54" s="738">
        <v>1299.8999999999999</v>
      </c>
      <c r="BH54" s="736">
        <v>1299.9169999999999</v>
      </c>
      <c r="BI54" s="737">
        <v>1299.9169999999999</v>
      </c>
      <c r="BJ54" s="738">
        <v>1299.9169999999999</v>
      </c>
      <c r="BK54" s="732">
        <v>1299.9169999999999</v>
      </c>
      <c r="BL54" s="732">
        <v>1299.9169999999999</v>
      </c>
      <c r="BM54" s="732">
        <v>1299.9169999999999</v>
      </c>
      <c r="BN54" s="737">
        <v>1299.9169999999999</v>
      </c>
      <c r="BO54" s="732">
        <v>1299.9169999999999</v>
      </c>
      <c r="BP54" s="223">
        <v>1299.9169999999999</v>
      </c>
      <c r="BQ54" s="737">
        <v>1299.9169999999999</v>
      </c>
      <c r="BR54" s="737">
        <v>1299.9169999999999</v>
      </c>
      <c r="BS54" s="737">
        <v>1286.9150000000002</v>
      </c>
      <c r="BT54" s="737">
        <v>1295.6306263736262</v>
      </c>
      <c r="BU54" s="737">
        <v>1298.4829558823528</v>
      </c>
      <c r="BV54" s="737">
        <v>1286.9150000000002</v>
      </c>
      <c r="BW54" s="737">
        <v>1286.9150000000002</v>
      </c>
      <c r="BX54" s="737">
        <v>1286.9150000000002</v>
      </c>
      <c r="BY54" s="737">
        <v>1286.9150000000002</v>
      </c>
      <c r="BZ54" s="737">
        <v>1295.5591868131869</v>
      </c>
      <c r="CA54" s="737">
        <v>1286.9000000000001</v>
      </c>
      <c r="CB54" s="737">
        <v>1286.92</v>
      </c>
      <c r="CC54" s="737">
        <v>1226.2349999999999</v>
      </c>
      <c r="CD54" s="737">
        <v>1266.0105000000001</v>
      </c>
      <c r="CE54" s="737">
        <v>1226.2349999999999</v>
      </c>
      <c r="CF54" s="737">
        <v>1226.2349999999999</v>
      </c>
      <c r="CG54" s="737">
        <v>1226.2349999999999</v>
      </c>
      <c r="CH54" s="737">
        <v>1226.2349999999997</v>
      </c>
      <c r="CI54" s="737">
        <v>1246.0128729281766</v>
      </c>
    </row>
    <row r="55" spans="1:87" x14ac:dyDescent="0.25">
      <c r="A55" s="111" t="s">
        <v>49</v>
      </c>
      <c r="B55" s="209">
        <v>320</v>
      </c>
      <c r="C55" s="736">
        <v>320</v>
      </c>
      <c r="D55" s="737">
        <v>320</v>
      </c>
      <c r="E55" s="738">
        <v>320</v>
      </c>
      <c r="F55" s="732">
        <v>320</v>
      </c>
      <c r="G55" s="736">
        <v>320</v>
      </c>
      <c r="H55" s="737">
        <v>320</v>
      </c>
      <c r="I55" s="738">
        <v>320</v>
      </c>
      <c r="J55" s="732">
        <v>320</v>
      </c>
      <c r="K55" s="223">
        <v>320</v>
      </c>
      <c r="L55" s="736">
        <v>320</v>
      </c>
      <c r="M55" s="737">
        <v>320</v>
      </c>
      <c r="N55" s="738">
        <v>320</v>
      </c>
      <c r="O55" s="732">
        <v>320</v>
      </c>
      <c r="P55" s="223">
        <v>320</v>
      </c>
      <c r="Q55" s="736">
        <v>320</v>
      </c>
      <c r="R55" s="736">
        <v>320</v>
      </c>
      <c r="S55" s="737">
        <v>320</v>
      </c>
      <c r="T55" s="223">
        <v>320</v>
      </c>
      <c r="U55" s="738">
        <v>320</v>
      </c>
      <c r="V55" s="736">
        <v>320</v>
      </c>
      <c r="W55" s="737">
        <v>320</v>
      </c>
      <c r="X55" s="738">
        <v>320</v>
      </c>
      <c r="Y55" s="732">
        <v>320</v>
      </c>
      <c r="Z55" s="736">
        <v>320</v>
      </c>
      <c r="AA55" s="737">
        <v>320</v>
      </c>
      <c r="AB55" s="738">
        <v>320</v>
      </c>
      <c r="AC55" s="732">
        <v>320</v>
      </c>
      <c r="AD55" s="223">
        <v>320</v>
      </c>
      <c r="AE55" s="736">
        <v>368</v>
      </c>
      <c r="AF55" s="737">
        <v>368</v>
      </c>
      <c r="AG55" s="738">
        <v>368</v>
      </c>
      <c r="AH55" s="732">
        <v>368</v>
      </c>
      <c r="AI55" s="223">
        <v>336</v>
      </c>
      <c r="AJ55" s="736">
        <v>368</v>
      </c>
      <c r="AK55" s="736">
        <v>368</v>
      </c>
      <c r="AL55" s="737">
        <v>368</v>
      </c>
      <c r="AM55" s="223">
        <v>368</v>
      </c>
      <c r="AN55" s="738">
        <v>344</v>
      </c>
      <c r="AO55" s="736">
        <v>368</v>
      </c>
      <c r="AP55" s="736">
        <v>368</v>
      </c>
      <c r="AQ55" s="738">
        <v>368</v>
      </c>
      <c r="AR55" s="732">
        <v>368</v>
      </c>
      <c r="AS55" s="738">
        <v>368</v>
      </c>
      <c r="AT55" s="737">
        <v>368</v>
      </c>
      <c r="AU55" s="738">
        <v>368</v>
      </c>
      <c r="AV55" s="732">
        <v>368</v>
      </c>
      <c r="AW55" s="223">
        <v>368</v>
      </c>
      <c r="AX55" s="736">
        <v>368</v>
      </c>
      <c r="AY55" s="737">
        <v>368</v>
      </c>
      <c r="AZ55" s="738">
        <v>368</v>
      </c>
      <c r="BA55" s="732">
        <v>368</v>
      </c>
      <c r="BB55" s="223">
        <v>368</v>
      </c>
      <c r="BC55" s="738">
        <v>368</v>
      </c>
      <c r="BD55" s="736">
        <v>368</v>
      </c>
      <c r="BE55" s="736">
        <v>368</v>
      </c>
      <c r="BF55" s="223">
        <v>368</v>
      </c>
      <c r="BG55" s="738">
        <v>368</v>
      </c>
      <c r="BH55" s="736">
        <v>368</v>
      </c>
      <c r="BI55" s="736">
        <v>368</v>
      </c>
      <c r="BJ55" s="738">
        <v>368</v>
      </c>
      <c r="BK55" s="732">
        <v>368</v>
      </c>
      <c r="BL55" s="732">
        <v>368</v>
      </c>
      <c r="BM55" s="732">
        <v>368</v>
      </c>
      <c r="BN55" s="732">
        <v>368</v>
      </c>
      <c r="BO55" s="732">
        <v>368</v>
      </c>
      <c r="BP55" s="223">
        <v>368</v>
      </c>
      <c r="BQ55" s="736">
        <v>368</v>
      </c>
      <c r="BR55" s="736">
        <v>368</v>
      </c>
      <c r="BS55" s="736">
        <v>368</v>
      </c>
      <c r="BT55" s="736">
        <v>368</v>
      </c>
      <c r="BU55" s="736">
        <v>368</v>
      </c>
      <c r="BV55" s="736">
        <v>368</v>
      </c>
      <c r="BW55" s="736">
        <v>368</v>
      </c>
      <c r="BX55" s="736">
        <v>368</v>
      </c>
      <c r="BY55" s="736">
        <v>368</v>
      </c>
      <c r="BZ55" s="736">
        <v>368</v>
      </c>
      <c r="CA55" s="736">
        <v>368</v>
      </c>
      <c r="CB55" s="736">
        <v>368</v>
      </c>
      <c r="CC55" s="736">
        <v>368</v>
      </c>
      <c r="CD55" s="736">
        <v>368</v>
      </c>
      <c r="CE55" s="736">
        <v>368</v>
      </c>
      <c r="CF55" s="736">
        <v>368</v>
      </c>
      <c r="CG55" s="736">
        <v>368</v>
      </c>
      <c r="CH55" s="736">
        <v>368</v>
      </c>
      <c r="CI55" s="736">
        <v>368</v>
      </c>
    </row>
    <row r="56" spans="1:87" x14ac:dyDescent="0.25">
      <c r="A56" s="111" t="s">
        <v>50</v>
      </c>
      <c r="B56" s="209">
        <v>12</v>
      </c>
      <c r="C56" s="736">
        <v>12</v>
      </c>
      <c r="D56" s="737">
        <v>12</v>
      </c>
      <c r="E56" s="738">
        <v>12</v>
      </c>
      <c r="F56" s="732">
        <v>12</v>
      </c>
      <c r="G56" s="736">
        <v>12</v>
      </c>
      <c r="H56" s="737">
        <v>12</v>
      </c>
      <c r="I56" s="738">
        <v>12</v>
      </c>
      <c r="J56" s="732">
        <v>12</v>
      </c>
      <c r="K56" s="223">
        <v>12</v>
      </c>
      <c r="L56" s="736">
        <v>12</v>
      </c>
      <c r="M56" s="737">
        <v>12</v>
      </c>
      <c r="N56" s="738">
        <v>12</v>
      </c>
      <c r="O56" s="732">
        <v>12</v>
      </c>
      <c r="P56" s="223">
        <v>12</v>
      </c>
      <c r="Q56" s="736">
        <v>12</v>
      </c>
      <c r="R56" s="736">
        <v>12</v>
      </c>
      <c r="S56" s="737">
        <v>12</v>
      </c>
      <c r="T56" s="223">
        <v>12</v>
      </c>
      <c r="U56" s="738">
        <v>12</v>
      </c>
      <c r="V56" s="736">
        <v>12</v>
      </c>
      <c r="W56" s="737">
        <v>12</v>
      </c>
      <c r="X56" s="738">
        <v>12</v>
      </c>
      <c r="Y56" s="732">
        <v>12</v>
      </c>
      <c r="Z56" s="736">
        <v>12</v>
      </c>
      <c r="AA56" s="737">
        <v>12</v>
      </c>
      <c r="AB56" s="738">
        <v>12</v>
      </c>
      <c r="AC56" s="732">
        <v>12</v>
      </c>
      <c r="AD56" s="223">
        <v>12</v>
      </c>
      <c r="AE56" s="736">
        <v>12</v>
      </c>
      <c r="AF56" s="737">
        <v>12</v>
      </c>
      <c r="AG56" s="738">
        <v>12</v>
      </c>
      <c r="AH56" s="732">
        <v>12</v>
      </c>
      <c r="AI56" s="223">
        <v>12</v>
      </c>
      <c r="AJ56" s="736">
        <v>12</v>
      </c>
      <c r="AK56" s="736">
        <v>12</v>
      </c>
      <c r="AL56" s="737">
        <v>12</v>
      </c>
      <c r="AM56" s="223">
        <v>12</v>
      </c>
      <c r="AN56" s="738">
        <v>12</v>
      </c>
      <c r="AO56" s="736">
        <v>12</v>
      </c>
      <c r="AP56" s="736">
        <v>12</v>
      </c>
      <c r="AQ56" s="738">
        <v>12</v>
      </c>
      <c r="AR56" s="732">
        <v>12</v>
      </c>
      <c r="AS56" s="738">
        <v>12</v>
      </c>
      <c r="AT56" s="737">
        <v>12</v>
      </c>
      <c r="AU56" s="738">
        <v>12</v>
      </c>
      <c r="AV56" s="732">
        <v>12</v>
      </c>
      <c r="AW56" s="223">
        <v>12</v>
      </c>
      <c r="AX56" s="736">
        <v>12</v>
      </c>
      <c r="AY56" s="737">
        <v>12</v>
      </c>
      <c r="AZ56" s="738">
        <v>12</v>
      </c>
      <c r="BA56" s="732">
        <v>12</v>
      </c>
      <c r="BB56" s="223">
        <v>12</v>
      </c>
      <c r="BC56" s="738">
        <v>12</v>
      </c>
      <c r="BD56" s="736">
        <v>12</v>
      </c>
      <c r="BE56" s="736">
        <v>12</v>
      </c>
      <c r="BF56" s="223">
        <v>12</v>
      </c>
      <c r="BG56" s="738">
        <v>12</v>
      </c>
      <c r="BH56" s="736">
        <v>12</v>
      </c>
      <c r="BI56" s="736">
        <v>12</v>
      </c>
      <c r="BJ56" s="738">
        <v>12</v>
      </c>
      <c r="BK56" s="732">
        <v>12</v>
      </c>
      <c r="BL56" s="732">
        <v>12</v>
      </c>
      <c r="BM56" s="732">
        <v>12</v>
      </c>
      <c r="BN56" s="732">
        <v>12</v>
      </c>
      <c r="BO56" s="732">
        <v>12</v>
      </c>
      <c r="BP56" s="223">
        <v>12</v>
      </c>
      <c r="BQ56" s="736">
        <v>12</v>
      </c>
      <c r="BR56" s="736">
        <v>12</v>
      </c>
      <c r="BS56" s="736">
        <v>12</v>
      </c>
      <c r="BT56" s="736">
        <v>12</v>
      </c>
      <c r="BU56" s="736">
        <v>12</v>
      </c>
      <c r="BV56" s="736">
        <v>12</v>
      </c>
      <c r="BW56" s="736">
        <v>12</v>
      </c>
      <c r="BX56" s="736">
        <v>12</v>
      </c>
      <c r="BY56" s="736">
        <v>12</v>
      </c>
      <c r="BZ56" s="736">
        <v>12</v>
      </c>
      <c r="CA56" s="736">
        <v>12</v>
      </c>
      <c r="CB56" s="736">
        <v>12</v>
      </c>
      <c r="CC56" s="736">
        <v>12</v>
      </c>
      <c r="CD56" s="736">
        <v>12</v>
      </c>
      <c r="CE56" s="736">
        <v>12</v>
      </c>
      <c r="CF56" s="736">
        <v>12</v>
      </c>
      <c r="CG56" s="736">
        <v>12</v>
      </c>
      <c r="CH56" s="736">
        <v>12</v>
      </c>
      <c r="CI56" s="736">
        <v>12</v>
      </c>
    </row>
    <row r="57" spans="1:87" x14ac:dyDescent="0.25">
      <c r="A57" s="111" t="s">
        <v>51</v>
      </c>
      <c r="B57" s="209">
        <v>680</v>
      </c>
      <c r="C57" s="736">
        <v>680</v>
      </c>
      <c r="D57" s="737">
        <v>680</v>
      </c>
      <c r="E57" s="738">
        <v>680</v>
      </c>
      <c r="F57" s="732">
        <v>680</v>
      </c>
      <c r="G57" s="736">
        <v>680</v>
      </c>
      <c r="H57" s="737">
        <v>680</v>
      </c>
      <c r="I57" s="738">
        <v>680</v>
      </c>
      <c r="J57" s="732">
        <v>680</v>
      </c>
      <c r="K57" s="223">
        <v>680</v>
      </c>
      <c r="L57" s="736">
        <v>680</v>
      </c>
      <c r="M57" s="737">
        <v>680</v>
      </c>
      <c r="N57" s="738">
        <v>680</v>
      </c>
      <c r="O57" s="732">
        <v>680</v>
      </c>
      <c r="P57" s="223">
        <v>680</v>
      </c>
      <c r="Q57" s="736">
        <v>680</v>
      </c>
      <c r="R57" s="736">
        <v>680</v>
      </c>
      <c r="S57" s="737">
        <v>680</v>
      </c>
      <c r="T57" s="223">
        <v>680</v>
      </c>
      <c r="U57" s="738">
        <v>680</v>
      </c>
      <c r="V57" s="736">
        <v>680</v>
      </c>
      <c r="W57" s="737">
        <v>680</v>
      </c>
      <c r="X57" s="738">
        <v>680</v>
      </c>
      <c r="Y57" s="732">
        <v>680</v>
      </c>
      <c r="Z57" s="736">
        <v>680</v>
      </c>
      <c r="AA57" s="737">
        <v>680</v>
      </c>
      <c r="AB57" s="738">
        <v>680</v>
      </c>
      <c r="AC57" s="732">
        <v>680</v>
      </c>
      <c r="AD57" s="223">
        <v>680</v>
      </c>
      <c r="AE57" s="736">
        <v>680</v>
      </c>
      <c r="AF57" s="737">
        <v>680</v>
      </c>
      <c r="AG57" s="738">
        <v>680</v>
      </c>
      <c r="AH57" s="732">
        <v>680</v>
      </c>
      <c r="AI57" s="223">
        <v>680</v>
      </c>
      <c r="AJ57" s="736">
        <v>680</v>
      </c>
      <c r="AK57" s="736">
        <v>680</v>
      </c>
      <c r="AL57" s="737">
        <v>680</v>
      </c>
      <c r="AM57" s="223">
        <v>680</v>
      </c>
      <c r="AN57" s="738">
        <v>680</v>
      </c>
      <c r="AO57" s="736">
        <v>680</v>
      </c>
      <c r="AP57" s="736">
        <v>680</v>
      </c>
      <c r="AQ57" s="738">
        <v>680</v>
      </c>
      <c r="AR57" s="732">
        <v>680</v>
      </c>
      <c r="AS57" s="738">
        <v>680</v>
      </c>
      <c r="AT57" s="737">
        <v>680</v>
      </c>
      <c r="AU57" s="738">
        <v>680</v>
      </c>
      <c r="AV57" s="732">
        <v>680</v>
      </c>
      <c r="AW57" s="223">
        <v>680</v>
      </c>
      <c r="AX57" s="736">
        <v>680</v>
      </c>
      <c r="AY57" s="737">
        <v>680</v>
      </c>
      <c r="AZ57" s="738">
        <v>680</v>
      </c>
      <c r="BA57" s="732">
        <v>680</v>
      </c>
      <c r="BB57" s="223">
        <v>680</v>
      </c>
      <c r="BC57" s="738">
        <v>680</v>
      </c>
      <c r="BD57" s="43">
        <v>680</v>
      </c>
      <c r="BE57" s="43">
        <v>680</v>
      </c>
      <c r="BF57" s="223">
        <v>680</v>
      </c>
      <c r="BG57" s="738">
        <v>680</v>
      </c>
      <c r="BH57" s="736">
        <v>680</v>
      </c>
      <c r="BI57" s="736">
        <v>680</v>
      </c>
      <c r="BJ57" s="738">
        <v>680</v>
      </c>
      <c r="BK57" s="732">
        <v>680</v>
      </c>
      <c r="BL57" s="732">
        <v>680</v>
      </c>
      <c r="BM57" s="732">
        <v>680</v>
      </c>
      <c r="BN57" s="732">
        <v>680</v>
      </c>
      <c r="BO57" s="732">
        <v>680</v>
      </c>
      <c r="BP57" s="223">
        <v>680</v>
      </c>
      <c r="BQ57" s="736">
        <v>680</v>
      </c>
      <c r="BR57" s="736">
        <v>680</v>
      </c>
      <c r="BS57" s="736">
        <v>680</v>
      </c>
      <c r="BT57" s="736">
        <v>680</v>
      </c>
      <c r="BU57" s="736">
        <v>680</v>
      </c>
      <c r="BV57" s="736">
        <v>680</v>
      </c>
      <c r="BW57" s="736">
        <v>680</v>
      </c>
      <c r="BX57" s="736">
        <v>680</v>
      </c>
      <c r="BY57" s="736">
        <v>680</v>
      </c>
      <c r="BZ57" s="736">
        <v>680</v>
      </c>
      <c r="CA57" s="736">
        <v>680</v>
      </c>
      <c r="CB57" s="736">
        <v>680</v>
      </c>
      <c r="CC57" s="736">
        <v>680</v>
      </c>
      <c r="CD57" s="736">
        <v>680</v>
      </c>
      <c r="CE57" s="736">
        <v>680</v>
      </c>
      <c r="CF57" s="736">
        <v>680</v>
      </c>
      <c r="CG57" s="736">
        <v>680</v>
      </c>
      <c r="CH57" s="736">
        <v>680</v>
      </c>
      <c r="CI57" s="736">
        <v>680</v>
      </c>
    </row>
    <row r="58" spans="1:87" x14ac:dyDescent="0.25">
      <c r="A58" s="111" t="s">
        <v>34</v>
      </c>
      <c r="B58" s="209">
        <v>90.314999999999998</v>
      </c>
      <c r="C58" s="736">
        <v>90.314999999999998</v>
      </c>
      <c r="D58" s="737">
        <v>90.314999999999998</v>
      </c>
      <c r="E58" s="738">
        <v>90.314999999999998</v>
      </c>
      <c r="F58" s="732">
        <v>90.314999999999998</v>
      </c>
      <c r="G58" s="736">
        <v>90.314999999999998</v>
      </c>
      <c r="H58" s="737">
        <v>90.314999999999998</v>
      </c>
      <c r="I58" s="738">
        <v>90.314999999999998</v>
      </c>
      <c r="J58" s="732">
        <v>90.314999999999998</v>
      </c>
      <c r="K58" s="223">
        <v>90.314999999999998</v>
      </c>
      <c r="L58" s="736">
        <v>90.314999999999998</v>
      </c>
      <c r="M58" s="737">
        <v>90.314999999999998</v>
      </c>
      <c r="N58" s="738">
        <v>90.314999999999998</v>
      </c>
      <c r="O58" s="732">
        <v>90.314999999999998</v>
      </c>
      <c r="P58" s="223">
        <v>90.314999999999998</v>
      </c>
      <c r="Q58" s="736">
        <v>90.314999999999998</v>
      </c>
      <c r="R58" s="736">
        <v>90.314999999999998</v>
      </c>
      <c r="S58" s="737">
        <v>85.7</v>
      </c>
      <c r="T58" s="223">
        <v>88.776666666666657</v>
      </c>
      <c r="U58" s="738">
        <v>89.930416666666687</v>
      </c>
      <c r="V58" s="736">
        <v>88.384</v>
      </c>
      <c r="W58" s="737">
        <v>88.384</v>
      </c>
      <c r="X58" s="738">
        <v>88.384</v>
      </c>
      <c r="Y58" s="732">
        <v>88.384</v>
      </c>
      <c r="Z58" s="736">
        <v>88.384</v>
      </c>
      <c r="AA58" s="737">
        <v>88.384</v>
      </c>
      <c r="AB58" s="738">
        <v>88.384</v>
      </c>
      <c r="AC58" s="732">
        <v>88.384</v>
      </c>
      <c r="AD58" s="223">
        <v>88.384</v>
      </c>
      <c r="AE58" s="736">
        <v>88.4</v>
      </c>
      <c r="AF58" s="737">
        <v>88.4</v>
      </c>
      <c r="AG58" s="738">
        <v>88.4</v>
      </c>
      <c r="AH58" s="732">
        <v>88.40000000000002</v>
      </c>
      <c r="AI58" s="223">
        <v>88.389333333333354</v>
      </c>
      <c r="AJ58" s="736">
        <v>88.4</v>
      </c>
      <c r="AK58" s="736">
        <v>88.4</v>
      </c>
      <c r="AL58" s="737">
        <v>88.4</v>
      </c>
      <c r="AM58" s="223">
        <v>88.4</v>
      </c>
      <c r="AN58" s="738">
        <v>88.391999999999996</v>
      </c>
      <c r="AO58" s="736">
        <v>89.3</v>
      </c>
      <c r="AP58" s="736">
        <v>89.3</v>
      </c>
      <c r="AQ58" s="738">
        <v>89.3</v>
      </c>
      <c r="AR58" s="732">
        <v>89.3</v>
      </c>
      <c r="AS58" s="738">
        <v>89.3</v>
      </c>
      <c r="AT58" s="737">
        <v>89.3</v>
      </c>
      <c r="AU58" s="738">
        <v>89.3</v>
      </c>
      <c r="AV58" s="732">
        <v>89.3</v>
      </c>
      <c r="AW58" s="223">
        <v>89.3</v>
      </c>
      <c r="AX58" s="736">
        <v>89.3</v>
      </c>
      <c r="AY58" s="737">
        <v>89.3</v>
      </c>
      <c r="AZ58" s="739">
        <v>89.3</v>
      </c>
      <c r="BA58" s="732">
        <v>89.3</v>
      </c>
      <c r="BB58" s="223">
        <v>89.299999999999983</v>
      </c>
      <c r="BC58" s="739">
        <v>89.3</v>
      </c>
      <c r="BD58" s="43">
        <v>89.3</v>
      </c>
      <c r="BE58" s="43">
        <v>89.3</v>
      </c>
      <c r="BF58" s="223">
        <v>89.3</v>
      </c>
      <c r="BG58" s="738">
        <v>89.299999999999969</v>
      </c>
      <c r="BH58" s="736">
        <v>89.3</v>
      </c>
      <c r="BI58" s="736">
        <v>89.3</v>
      </c>
      <c r="BJ58" s="738">
        <v>89.3</v>
      </c>
      <c r="BK58" s="732">
        <v>89.3</v>
      </c>
      <c r="BL58" s="732">
        <v>89.3</v>
      </c>
      <c r="BM58" s="732">
        <v>89.3</v>
      </c>
      <c r="BN58" s="732">
        <v>89.3</v>
      </c>
      <c r="BO58" s="732">
        <v>89.3</v>
      </c>
      <c r="BP58" s="223">
        <v>89.3</v>
      </c>
      <c r="BQ58" s="736">
        <v>89.3</v>
      </c>
      <c r="BR58" s="736">
        <v>89.3</v>
      </c>
      <c r="BS58" s="736">
        <v>88.389000000000024</v>
      </c>
      <c r="BT58" s="736">
        <v>88.999670329670323</v>
      </c>
      <c r="BU58" s="736">
        <v>89.199522058823518</v>
      </c>
      <c r="BV58" s="736">
        <v>88.389000000000024</v>
      </c>
      <c r="BW58" s="736">
        <v>88.389000000000024</v>
      </c>
      <c r="BX58" s="736">
        <v>88.389000000000024</v>
      </c>
      <c r="BY58" s="736">
        <v>88.389000000000024</v>
      </c>
      <c r="BZ58" s="736">
        <v>88.994664835164826</v>
      </c>
      <c r="CA58" s="736">
        <v>88.4</v>
      </c>
      <c r="CB58" s="736">
        <v>88.39</v>
      </c>
      <c r="CC58" s="736">
        <v>88.099000000000004</v>
      </c>
      <c r="CD58" s="736">
        <v>88.293211111111106</v>
      </c>
      <c r="CE58" s="736">
        <v>88.099000000000004</v>
      </c>
      <c r="CF58" s="736">
        <v>88.099000000000004</v>
      </c>
      <c r="CG58" s="736">
        <v>88.099000000000004</v>
      </c>
      <c r="CH58" s="736">
        <v>88.099000000000004</v>
      </c>
      <c r="CI58" s="736">
        <v>88.195569060773479</v>
      </c>
    </row>
    <row r="59" spans="1:87" x14ac:dyDescent="0.25">
      <c r="A59" s="111" t="s">
        <v>99</v>
      </c>
      <c r="B59" s="209">
        <v>72</v>
      </c>
      <c r="C59" s="736">
        <v>72</v>
      </c>
      <c r="D59" s="737">
        <v>72</v>
      </c>
      <c r="E59" s="738">
        <v>72</v>
      </c>
      <c r="F59" s="732">
        <v>72</v>
      </c>
      <c r="G59" s="736">
        <v>72</v>
      </c>
      <c r="H59" s="737">
        <v>72</v>
      </c>
      <c r="I59" s="738">
        <v>72</v>
      </c>
      <c r="J59" s="732">
        <v>72</v>
      </c>
      <c r="K59" s="223">
        <v>72</v>
      </c>
      <c r="L59" s="736">
        <v>72</v>
      </c>
      <c r="M59" s="737">
        <v>72</v>
      </c>
      <c r="N59" s="738">
        <v>72</v>
      </c>
      <c r="O59" s="732">
        <v>72</v>
      </c>
      <c r="P59" s="223">
        <v>72</v>
      </c>
      <c r="Q59" s="736">
        <v>72</v>
      </c>
      <c r="R59" s="736">
        <v>72</v>
      </c>
      <c r="S59" s="737">
        <v>72</v>
      </c>
      <c r="T59" s="223">
        <v>72</v>
      </c>
      <c r="U59" s="738">
        <v>72</v>
      </c>
      <c r="V59" s="736">
        <v>72</v>
      </c>
      <c r="W59" s="737">
        <v>72</v>
      </c>
      <c r="X59" s="738">
        <v>72</v>
      </c>
      <c r="Y59" s="732">
        <v>72</v>
      </c>
      <c r="Z59" s="736">
        <v>72</v>
      </c>
      <c r="AA59" s="737">
        <v>72</v>
      </c>
      <c r="AB59" s="738">
        <v>72</v>
      </c>
      <c r="AC59" s="732">
        <v>72</v>
      </c>
      <c r="AD59" s="223">
        <v>72</v>
      </c>
      <c r="AE59" s="736">
        <v>72</v>
      </c>
      <c r="AF59" s="737">
        <v>72</v>
      </c>
      <c r="AG59" s="738">
        <v>72</v>
      </c>
      <c r="AH59" s="732">
        <v>72</v>
      </c>
      <c r="AI59" s="223">
        <v>72</v>
      </c>
      <c r="AJ59" s="736">
        <v>72</v>
      </c>
      <c r="AK59" s="736">
        <v>72</v>
      </c>
      <c r="AL59" s="737">
        <v>72</v>
      </c>
      <c r="AM59" s="223">
        <v>72</v>
      </c>
      <c r="AN59" s="738">
        <v>72</v>
      </c>
      <c r="AO59" s="736">
        <v>72</v>
      </c>
      <c r="AP59" s="736">
        <v>72</v>
      </c>
      <c r="AQ59" s="738">
        <v>72</v>
      </c>
      <c r="AR59" s="732">
        <v>72</v>
      </c>
      <c r="AS59" s="738">
        <v>72</v>
      </c>
      <c r="AT59" s="737">
        <v>72</v>
      </c>
      <c r="AU59" s="738">
        <v>72</v>
      </c>
      <c r="AV59" s="732">
        <v>72</v>
      </c>
      <c r="AW59" s="223">
        <v>72</v>
      </c>
      <c r="AX59" s="736">
        <v>72</v>
      </c>
      <c r="AY59" s="737">
        <v>72</v>
      </c>
      <c r="AZ59" s="738">
        <v>72</v>
      </c>
      <c r="BA59" s="732">
        <v>72</v>
      </c>
      <c r="BB59" s="223">
        <v>72</v>
      </c>
      <c r="BC59" s="738">
        <v>72</v>
      </c>
      <c r="BD59" s="43">
        <v>72</v>
      </c>
      <c r="BE59" s="43">
        <v>72</v>
      </c>
      <c r="BF59" s="223">
        <v>72</v>
      </c>
      <c r="BG59" s="738">
        <v>72</v>
      </c>
      <c r="BH59" s="736">
        <v>72</v>
      </c>
      <c r="BI59" s="736">
        <v>72</v>
      </c>
      <c r="BJ59" s="738">
        <v>72</v>
      </c>
      <c r="BK59" s="732">
        <v>72</v>
      </c>
      <c r="BL59" s="732">
        <v>72</v>
      </c>
      <c r="BM59" s="732">
        <v>72</v>
      </c>
      <c r="BN59" s="732">
        <v>72</v>
      </c>
      <c r="BO59" s="732">
        <v>72</v>
      </c>
      <c r="BP59" s="223">
        <v>72</v>
      </c>
      <c r="BQ59" s="736">
        <v>72</v>
      </c>
      <c r="BR59" s="736">
        <v>72</v>
      </c>
      <c r="BS59" s="736">
        <v>60</v>
      </c>
      <c r="BT59" s="736">
        <v>68.043956043956044</v>
      </c>
      <c r="BU59" s="736">
        <v>70.67647058823529</v>
      </c>
      <c r="BV59" s="736">
        <v>60</v>
      </c>
      <c r="BW59" s="736">
        <v>60</v>
      </c>
      <c r="BX59" s="736">
        <v>60</v>
      </c>
      <c r="BY59" s="736">
        <v>60</v>
      </c>
      <c r="BZ59" s="736">
        <v>67.978021978021971</v>
      </c>
      <c r="CA59" s="736">
        <v>60</v>
      </c>
      <c r="CB59" s="736">
        <v>60</v>
      </c>
      <c r="CC59" s="736">
        <v>48</v>
      </c>
      <c r="CD59" s="736">
        <v>55.866666666666667</v>
      </c>
      <c r="CE59" s="736">
        <v>48</v>
      </c>
      <c r="CF59" s="736">
        <v>48</v>
      </c>
      <c r="CG59" s="736">
        <v>48</v>
      </c>
      <c r="CH59" s="736">
        <v>48</v>
      </c>
      <c r="CI59" s="736">
        <v>51.911602209944753</v>
      </c>
    </row>
    <row r="60" spans="1:87" x14ac:dyDescent="0.25">
      <c r="A60" s="111" t="s">
        <v>52</v>
      </c>
      <c r="B60" s="209">
        <v>78.659000000000006</v>
      </c>
      <c r="C60" s="736">
        <v>78.659000000000006</v>
      </c>
      <c r="D60" s="737">
        <v>78.659000000000006</v>
      </c>
      <c r="E60" s="738">
        <v>78.659000000000006</v>
      </c>
      <c r="F60" s="732">
        <v>78.659000000000006</v>
      </c>
      <c r="G60" s="736">
        <v>78.659000000000006</v>
      </c>
      <c r="H60" s="737">
        <v>78.659000000000006</v>
      </c>
      <c r="I60" s="738">
        <v>78.659000000000006</v>
      </c>
      <c r="J60" s="732">
        <v>78.659000000000006</v>
      </c>
      <c r="K60" s="223">
        <v>78.659000000000006</v>
      </c>
      <c r="L60" s="736">
        <v>78.659000000000006</v>
      </c>
      <c r="M60" s="737">
        <v>78.659000000000006</v>
      </c>
      <c r="N60" s="738">
        <v>78.659000000000006</v>
      </c>
      <c r="O60" s="732">
        <v>78.659000000000006</v>
      </c>
      <c r="P60" s="223">
        <v>78.659000000000006</v>
      </c>
      <c r="Q60" s="736">
        <v>78.659000000000006</v>
      </c>
      <c r="R60" s="736">
        <v>78.659000000000006</v>
      </c>
      <c r="S60" s="737">
        <v>78.7</v>
      </c>
      <c r="T60" s="223">
        <v>78.7</v>
      </c>
      <c r="U60" s="738">
        <v>78.662416666666658</v>
      </c>
      <c r="V60" s="736">
        <v>78.013999999999996</v>
      </c>
      <c r="W60" s="737">
        <v>78.013999999999996</v>
      </c>
      <c r="X60" s="738">
        <v>78.013999999999996</v>
      </c>
      <c r="Y60" s="732">
        <v>78.013999999999996</v>
      </c>
      <c r="Z60" s="736">
        <v>78.013999999999996</v>
      </c>
      <c r="AA60" s="737">
        <v>78.013999999999996</v>
      </c>
      <c r="AB60" s="738">
        <v>78.013999999999996</v>
      </c>
      <c r="AC60" s="732">
        <v>78.013999999999996</v>
      </c>
      <c r="AD60" s="223">
        <v>78.013999999999996</v>
      </c>
      <c r="AE60" s="736">
        <v>78.716999999999999</v>
      </c>
      <c r="AF60" s="737">
        <v>78.716999999999999</v>
      </c>
      <c r="AG60" s="738">
        <v>78.716999999999999</v>
      </c>
      <c r="AH60" s="732">
        <v>78.716999999999999</v>
      </c>
      <c r="AI60" s="223">
        <v>78.248333333333335</v>
      </c>
      <c r="AJ60" s="736">
        <v>78.8</v>
      </c>
      <c r="AK60" s="736">
        <v>78.8</v>
      </c>
      <c r="AL60" s="737">
        <v>78.8</v>
      </c>
      <c r="AM60" s="223">
        <v>78.8</v>
      </c>
      <c r="AN60" s="738">
        <v>78.386250000000004</v>
      </c>
      <c r="AO60" s="736">
        <v>78.599999999999994</v>
      </c>
      <c r="AP60" s="736">
        <v>78.599999999999994</v>
      </c>
      <c r="AQ60" s="738">
        <v>78.599999999999994</v>
      </c>
      <c r="AR60" s="732">
        <v>78.599999999999994</v>
      </c>
      <c r="AS60" s="738">
        <v>78.599999999999994</v>
      </c>
      <c r="AT60" s="737">
        <v>78.599999999999994</v>
      </c>
      <c r="AU60" s="738">
        <v>78.599999999999994</v>
      </c>
      <c r="AV60" s="732">
        <v>78.599999999999994</v>
      </c>
      <c r="AW60" s="223">
        <v>78.600000000000009</v>
      </c>
      <c r="AX60" s="736">
        <v>78.599999999999994</v>
      </c>
      <c r="AY60" s="737">
        <v>78.599999999999994</v>
      </c>
      <c r="AZ60" s="738">
        <v>78.599999999999994</v>
      </c>
      <c r="BA60" s="732">
        <v>78.599999999999994</v>
      </c>
      <c r="BB60" s="223">
        <v>78.600000000000009</v>
      </c>
      <c r="BC60" s="738">
        <v>78.599999999999994</v>
      </c>
      <c r="BD60" s="43">
        <v>78.599999999999994</v>
      </c>
      <c r="BE60" s="43">
        <v>78.599999999999994</v>
      </c>
      <c r="BF60" s="223">
        <v>78.599999999999994</v>
      </c>
      <c r="BG60" s="738">
        <v>78.600000000000009</v>
      </c>
      <c r="BH60" s="736">
        <v>78.617000000000004</v>
      </c>
      <c r="BI60" s="736">
        <v>78.617000000000004</v>
      </c>
      <c r="BJ60" s="736">
        <v>78.617000000000004</v>
      </c>
      <c r="BK60" s="736">
        <v>78.617000000000004</v>
      </c>
      <c r="BL60" s="736">
        <v>78.617000000000004</v>
      </c>
      <c r="BM60" s="736">
        <v>78.617000000000004</v>
      </c>
      <c r="BN60" s="736">
        <v>78.617000000000004</v>
      </c>
      <c r="BO60" s="732">
        <v>78.617000000000004</v>
      </c>
      <c r="BP60" s="223">
        <v>78.617000000000004</v>
      </c>
      <c r="BQ60" s="736">
        <v>78.617000000000004</v>
      </c>
      <c r="BR60" s="736">
        <v>78.617000000000004</v>
      </c>
      <c r="BS60" s="736">
        <v>78.526000000000025</v>
      </c>
      <c r="BT60" s="736">
        <v>78.587000000000018</v>
      </c>
      <c r="BU60" s="736">
        <v>78.606963235294131</v>
      </c>
      <c r="BV60" s="736">
        <v>78.526000000000025</v>
      </c>
      <c r="BW60" s="736">
        <v>78.526000000000025</v>
      </c>
      <c r="BX60" s="736">
        <v>78.526000000000025</v>
      </c>
      <c r="BY60" s="736">
        <v>78.526000000000025</v>
      </c>
      <c r="BZ60" s="736">
        <v>78.586500000000015</v>
      </c>
      <c r="CA60" s="736">
        <v>78.5</v>
      </c>
      <c r="CB60" s="736">
        <v>78.53</v>
      </c>
      <c r="CC60" s="736">
        <v>30.135999999999999</v>
      </c>
      <c r="CD60" s="736">
        <v>61.850622222222228</v>
      </c>
      <c r="CE60" s="736">
        <v>30.135999999999999</v>
      </c>
      <c r="CF60" s="736">
        <v>30.135999999999999</v>
      </c>
      <c r="CG60" s="736">
        <v>30.135999999999999</v>
      </c>
      <c r="CH60" s="736">
        <v>30.135999999999996</v>
      </c>
      <c r="CI60" s="736">
        <v>45.905701657458565</v>
      </c>
    </row>
    <row r="61" spans="1:87" x14ac:dyDescent="0.25">
      <c r="A61" s="53" t="s">
        <v>53</v>
      </c>
      <c r="B61" s="209">
        <v>212.898</v>
      </c>
      <c r="C61" s="736">
        <v>189.64500000000001</v>
      </c>
      <c r="D61" s="737">
        <v>189.64500000000001</v>
      </c>
      <c r="E61" s="738">
        <v>189.64500000000001</v>
      </c>
      <c r="F61" s="732">
        <v>189.64500000000001</v>
      </c>
      <c r="G61" s="736">
        <v>189.64500000000001</v>
      </c>
      <c r="H61" s="737">
        <v>189.64500000000001</v>
      </c>
      <c r="I61" s="738">
        <v>189.64500000000001</v>
      </c>
      <c r="J61" s="732">
        <v>189.64500000000001</v>
      </c>
      <c r="K61" s="223">
        <v>189.64500000000001</v>
      </c>
      <c r="L61" s="736">
        <v>189.64500000000001</v>
      </c>
      <c r="M61" s="737">
        <v>191.995</v>
      </c>
      <c r="N61" s="738">
        <v>191.995</v>
      </c>
      <c r="O61" s="732">
        <v>191.21166666666667</v>
      </c>
      <c r="P61" s="223">
        <v>190.16722222222222</v>
      </c>
      <c r="Q61" s="736">
        <v>186.57900000000001</v>
      </c>
      <c r="R61" s="120">
        <v>186.57900000000001</v>
      </c>
      <c r="S61" s="737">
        <v>186.57900000000001</v>
      </c>
      <c r="T61" s="223">
        <v>186.57900000000001</v>
      </c>
      <c r="U61" s="738">
        <v>186.57900000000001</v>
      </c>
      <c r="V61" s="736">
        <v>188.31800000000001</v>
      </c>
      <c r="W61" s="737">
        <v>188.31800000000001</v>
      </c>
      <c r="X61" s="738">
        <v>188.31800000000001</v>
      </c>
      <c r="Y61" s="732">
        <v>188.31800000000001</v>
      </c>
      <c r="Z61" s="736">
        <v>188.31800000000001</v>
      </c>
      <c r="AA61" s="737">
        <v>188.81399999999999</v>
      </c>
      <c r="AB61" s="738">
        <v>188.81399999999999</v>
      </c>
      <c r="AC61" s="732">
        <v>188.64866666666668</v>
      </c>
      <c r="AD61" s="223">
        <v>188.48333333333335</v>
      </c>
      <c r="AE61" s="736">
        <v>187.17400000000001</v>
      </c>
      <c r="AF61" s="737">
        <v>187.22300000000001</v>
      </c>
      <c r="AG61" s="738">
        <v>187.22300000000001</v>
      </c>
      <c r="AH61" s="732">
        <v>187.20666666666668</v>
      </c>
      <c r="AI61" s="223">
        <v>188.05777777777777</v>
      </c>
      <c r="AJ61" s="736">
        <v>187.18799999999999</v>
      </c>
      <c r="AK61" s="736">
        <v>187.18199999999999</v>
      </c>
      <c r="AL61" s="737">
        <v>187.18199999999999</v>
      </c>
      <c r="AM61" s="223">
        <v>187.184</v>
      </c>
      <c r="AN61" s="738">
        <v>187.83933333333334</v>
      </c>
      <c r="AO61" s="736">
        <v>187.18199999999999</v>
      </c>
      <c r="AP61" s="736">
        <v>187.18</v>
      </c>
      <c r="AQ61" s="738">
        <v>187.18199999999999</v>
      </c>
      <c r="AR61" s="732">
        <v>187.18133333333333</v>
      </c>
      <c r="AS61" s="732">
        <v>186.97</v>
      </c>
      <c r="AT61" s="737">
        <v>186.76400000000001</v>
      </c>
      <c r="AU61" s="738">
        <v>187.184</v>
      </c>
      <c r="AV61" s="732">
        <v>186.97266666666667</v>
      </c>
      <c r="AW61" s="223">
        <v>187.077</v>
      </c>
      <c r="AX61" s="732">
        <v>189.41</v>
      </c>
      <c r="AY61" s="732">
        <v>190.13</v>
      </c>
      <c r="AZ61" s="739">
        <v>190.13</v>
      </c>
      <c r="BA61" s="732">
        <v>189.89</v>
      </c>
      <c r="BB61" s="223">
        <v>188.01466666666667</v>
      </c>
      <c r="BC61" s="739">
        <v>193.99700000000001</v>
      </c>
      <c r="BD61" s="43">
        <v>193.99700000000001</v>
      </c>
      <c r="BE61" s="43">
        <v>193.99700000000001</v>
      </c>
      <c r="BF61" s="223">
        <v>193.99699999999999</v>
      </c>
      <c r="BG61" s="738">
        <v>189.51024999999996</v>
      </c>
      <c r="BH61" s="736">
        <v>187.102</v>
      </c>
      <c r="BI61" s="736">
        <v>187.102</v>
      </c>
      <c r="BJ61" s="736">
        <v>187.102</v>
      </c>
      <c r="BK61" s="732">
        <v>187.102</v>
      </c>
      <c r="BL61" s="732">
        <v>184.93199999999999</v>
      </c>
      <c r="BM61" s="732">
        <v>184.93199999999999</v>
      </c>
      <c r="BN61" s="732">
        <v>184.322</v>
      </c>
      <c r="BO61" s="732">
        <v>184.73090109890109</v>
      </c>
      <c r="BP61" s="223">
        <v>185.90990055248616</v>
      </c>
      <c r="BQ61" s="736">
        <v>184.322</v>
      </c>
      <c r="BR61" s="43">
        <v>184.42699999999999</v>
      </c>
      <c r="BS61" s="43">
        <v>185.125</v>
      </c>
      <c r="BT61" s="43">
        <v>184.62134065934066</v>
      </c>
      <c r="BU61" s="43">
        <v>185.47880147058822</v>
      </c>
      <c r="BV61" s="43">
        <v>186.2</v>
      </c>
      <c r="BW61" s="43">
        <v>186.26300000000001</v>
      </c>
      <c r="BX61" s="43">
        <v>185.78299999999999</v>
      </c>
      <c r="BY61" s="43">
        <v>186.10126086956521</v>
      </c>
      <c r="BZ61" s="43">
        <v>185.63612637362635</v>
      </c>
      <c r="CA61" s="43">
        <v>185.8</v>
      </c>
      <c r="CB61" s="43">
        <v>185.78</v>
      </c>
      <c r="CC61" s="43">
        <v>185.78</v>
      </c>
      <c r="CD61" s="43">
        <v>185.78688888888888</v>
      </c>
      <c r="CE61" s="43">
        <v>185.78</v>
      </c>
      <c r="CF61" s="43">
        <v>185.81299999999999</v>
      </c>
      <c r="CG61" s="43">
        <v>185.81299999999999</v>
      </c>
      <c r="CH61" s="43">
        <v>185.80212087912085</v>
      </c>
      <c r="CI61" s="43">
        <v>185.79454696132595</v>
      </c>
    </row>
    <row r="62" spans="1:87" x14ac:dyDescent="0.25">
      <c r="A62" s="53" t="s">
        <v>98</v>
      </c>
      <c r="B62" s="209">
        <v>5</v>
      </c>
      <c r="C62" s="736">
        <v>5</v>
      </c>
      <c r="D62" s="737">
        <v>5</v>
      </c>
      <c r="E62" s="738">
        <v>5</v>
      </c>
      <c r="F62" s="732">
        <v>5</v>
      </c>
      <c r="G62" s="736">
        <v>7.5</v>
      </c>
      <c r="H62" s="737">
        <v>7.5</v>
      </c>
      <c r="I62" s="738">
        <v>7.5</v>
      </c>
      <c r="J62" s="732">
        <v>7.5</v>
      </c>
      <c r="K62" s="223">
        <v>6.25</v>
      </c>
      <c r="L62" s="736">
        <v>7.5</v>
      </c>
      <c r="M62" s="737">
        <v>7.5</v>
      </c>
      <c r="N62" s="738">
        <v>7.5</v>
      </c>
      <c r="O62" s="732">
        <v>7.5</v>
      </c>
      <c r="P62" s="223">
        <v>6.666666666666667</v>
      </c>
      <c r="Q62" s="736">
        <v>7.5</v>
      </c>
      <c r="R62" s="737">
        <v>7.5</v>
      </c>
      <c r="S62" s="737">
        <v>7.5</v>
      </c>
      <c r="T62" s="223">
        <v>7.5</v>
      </c>
      <c r="U62" s="738">
        <v>7.5</v>
      </c>
      <c r="V62" s="736">
        <v>7.5</v>
      </c>
      <c r="W62" s="737">
        <v>7.5</v>
      </c>
      <c r="X62" s="738">
        <v>7.5</v>
      </c>
      <c r="Y62" s="732">
        <v>7.5</v>
      </c>
      <c r="Z62" s="736">
        <v>7.5</v>
      </c>
      <c r="AA62" s="737">
        <v>7.5</v>
      </c>
      <c r="AB62" s="738">
        <v>7.5</v>
      </c>
      <c r="AC62" s="732">
        <v>7.5</v>
      </c>
      <c r="AD62" s="223">
        <v>7.5</v>
      </c>
      <c r="AE62" s="736">
        <v>7.5</v>
      </c>
      <c r="AF62" s="737">
        <v>7.5</v>
      </c>
      <c r="AG62" s="738">
        <v>7.5</v>
      </c>
      <c r="AH62" s="732">
        <v>7.5</v>
      </c>
      <c r="AI62" s="223">
        <v>7.5</v>
      </c>
      <c r="AJ62" s="736">
        <v>7.5</v>
      </c>
      <c r="AK62" s="736">
        <v>7.5</v>
      </c>
      <c r="AL62" s="737">
        <v>7.5</v>
      </c>
      <c r="AM62" s="223">
        <v>7.5</v>
      </c>
      <c r="AN62" s="738">
        <v>7.5</v>
      </c>
      <c r="AO62" s="736">
        <v>7.5</v>
      </c>
      <c r="AP62" s="736">
        <v>7.5</v>
      </c>
      <c r="AQ62" s="738">
        <v>7.5</v>
      </c>
      <c r="AR62" s="732">
        <v>7.5</v>
      </c>
      <c r="AS62" s="736">
        <v>7.5</v>
      </c>
      <c r="AT62" s="737">
        <v>7.5</v>
      </c>
      <c r="AU62" s="738">
        <v>7.5</v>
      </c>
      <c r="AV62" s="732">
        <v>7.5</v>
      </c>
      <c r="AW62" s="223">
        <v>7.5</v>
      </c>
      <c r="AX62" s="736">
        <v>7.5</v>
      </c>
      <c r="AY62" s="737">
        <v>7.5</v>
      </c>
      <c r="AZ62" s="738">
        <v>7.5</v>
      </c>
      <c r="BA62" s="732">
        <v>7.5</v>
      </c>
      <c r="BB62" s="223">
        <v>7.5</v>
      </c>
      <c r="BC62" s="738">
        <v>7.5</v>
      </c>
      <c r="BD62" s="43">
        <v>7.5</v>
      </c>
      <c r="BE62" s="43">
        <v>7.5</v>
      </c>
      <c r="BF62" s="223">
        <v>7.5</v>
      </c>
      <c r="BG62" s="738">
        <v>7.5</v>
      </c>
      <c r="BH62" s="736">
        <v>7.5</v>
      </c>
      <c r="BI62" s="736">
        <v>7.5</v>
      </c>
      <c r="BJ62" s="738">
        <v>7.5</v>
      </c>
      <c r="BK62" s="732">
        <v>7.5</v>
      </c>
      <c r="BL62" s="732">
        <v>7.5</v>
      </c>
      <c r="BM62" s="732">
        <v>7.5</v>
      </c>
      <c r="BN62" s="732">
        <v>7.5</v>
      </c>
      <c r="BO62" s="732">
        <v>7.5</v>
      </c>
      <c r="BP62" s="223">
        <v>7.5</v>
      </c>
      <c r="BQ62" s="736">
        <v>7.5</v>
      </c>
      <c r="BR62" s="736">
        <v>7.5</v>
      </c>
      <c r="BS62" s="736">
        <v>7.5</v>
      </c>
      <c r="BT62" s="736">
        <v>7.5</v>
      </c>
      <c r="BU62" s="736">
        <v>7.5</v>
      </c>
      <c r="BV62" s="736">
        <v>7.5</v>
      </c>
      <c r="BW62" s="736">
        <v>7.5</v>
      </c>
      <c r="BX62" s="736">
        <v>7.5</v>
      </c>
      <c r="BY62" s="736">
        <v>7.5</v>
      </c>
      <c r="BZ62" s="736">
        <v>7.5</v>
      </c>
      <c r="CA62" s="736">
        <v>7.5</v>
      </c>
      <c r="CB62" s="736">
        <v>7.5</v>
      </c>
      <c r="CC62" s="736">
        <v>7.5</v>
      </c>
      <c r="CD62" s="736">
        <v>7.5</v>
      </c>
      <c r="CE62" s="736">
        <v>7.5</v>
      </c>
      <c r="CF62" s="736">
        <v>7.5</v>
      </c>
      <c r="CG62" s="736">
        <v>7.5</v>
      </c>
      <c r="CH62" s="736">
        <v>7.5</v>
      </c>
      <c r="CI62" s="736">
        <v>7.5</v>
      </c>
    </row>
    <row r="63" spans="1:87" x14ac:dyDescent="0.25">
      <c r="A63" s="53" t="s">
        <v>70</v>
      </c>
      <c r="B63" s="209">
        <v>11</v>
      </c>
      <c r="C63" s="736">
        <v>11</v>
      </c>
      <c r="D63" s="737">
        <v>10.445</v>
      </c>
      <c r="E63" s="738">
        <v>10.445</v>
      </c>
      <c r="F63" s="732">
        <v>10.445</v>
      </c>
      <c r="G63" s="736">
        <v>10.445</v>
      </c>
      <c r="H63" s="737">
        <v>10.445</v>
      </c>
      <c r="I63" s="738">
        <v>10.445</v>
      </c>
      <c r="J63" s="732">
        <v>10.445</v>
      </c>
      <c r="K63" s="223">
        <v>10.5375</v>
      </c>
      <c r="L63" s="736">
        <v>10.445</v>
      </c>
      <c r="M63" s="737">
        <v>10.445</v>
      </c>
      <c r="N63" s="738">
        <v>10.445</v>
      </c>
      <c r="O63" s="732">
        <v>10.445</v>
      </c>
      <c r="P63" s="223">
        <v>10.506666666666668</v>
      </c>
      <c r="Q63" s="736">
        <v>10.445</v>
      </c>
      <c r="R63" s="737">
        <v>13.9</v>
      </c>
      <c r="S63" s="737">
        <v>13.9</v>
      </c>
      <c r="T63" s="223">
        <v>12.748333333333333</v>
      </c>
      <c r="U63" s="738">
        <v>11.067083333333331</v>
      </c>
      <c r="V63" s="736">
        <v>13.903</v>
      </c>
      <c r="W63" s="737">
        <v>13.903</v>
      </c>
      <c r="X63" s="738">
        <v>13.903</v>
      </c>
      <c r="Y63" s="732">
        <v>13.903</v>
      </c>
      <c r="Z63" s="736">
        <v>13.903</v>
      </c>
      <c r="AA63" s="737">
        <v>13.903</v>
      </c>
      <c r="AB63" s="738">
        <v>13.903</v>
      </c>
      <c r="AC63" s="732">
        <v>13.903</v>
      </c>
      <c r="AD63" s="223">
        <v>13.903</v>
      </c>
      <c r="AE63" s="736">
        <v>13.903</v>
      </c>
      <c r="AF63" s="737">
        <v>13.903</v>
      </c>
      <c r="AG63" s="738">
        <v>13.903</v>
      </c>
      <c r="AH63" s="732">
        <v>13.903</v>
      </c>
      <c r="AI63" s="223">
        <v>13.903000000000002</v>
      </c>
      <c r="AJ63" s="736">
        <v>15.013</v>
      </c>
      <c r="AK63" s="736">
        <v>15.013</v>
      </c>
      <c r="AL63" s="737">
        <v>15.521000000000001</v>
      </c>
      <c r="AM63" s="223">
        <v>15.184173913043479</v>
      </c>
      <c r="AN63" s="738">
        <v>14.222833333333332</v>
      </c>
      <c r="AO63" s="736">
        <v>15.521000000000001</v>
      </c>
      <c r="AP63" s="737">
        <v>15.521000000000001</v>
      </c>
      <c r="AQ63" s="738">
        <v>15.521000000000001</v>
      </c>
      <c r="AR63" s="732">
        <v>15.521000000000001</v>
      </c>
      <c r="AS63" s="736">
        <v>15.521000000000001</v>
      </c>
      <c r="AT63" s="737">
        <v>15.521000000000001</v>
      </c>
      <c r="AU63" s="738">
        <v>15.521000000000001</v>
      </c>
      <c r="AV63" s="732">
        <v>15.521000000000001</v>
      </c>
      <c r="AW63" s="223">
        <v>15.521000000000001</v>
      </c>
      <c r="AX63" s="736">
        <v>15.521000000000001</v>
      </c>
      <c r="AY63" s="737">
        <v>15.521000000000001</v>
      </c>
      <c r="AZ63" s="738">
        <v>15.521000000000001</v>
      </c>
      <c r="BA63" s="732">
        <v>15.521000000000001</v>
      </c>
      <c r="BB63" s="223">
        <v>15.521000000000003</v>
      </c>
      <c r="BC63" s="738">
        <v>15.521000000000001</v>
      </c>
      <c r="BD63" s="736">
        <v>15.521000000000001</v>
      </c>
      <c r="BE63" s="736">
        <v>15.521000000000001</v>
      </c>
      <c r="BF63" s="223">
        <v>15.521000000000001</v>
      </c>
      <c r="BG63" s="738">
        <v>15.521000000000006</v>
      </c>
      <c r="BH63" s="738">
        <v>15.521000000000001</v>
      </c>
      <c r="BI63" s="738">
        <v>15.521000000000001</v>
      </c>
      <c r="BJ63" s="738">
        <v>15.521000000000001</v>
      </c>
      <c r="BK63" s="732">
        <v>15.521000000000001</v>
      </c>
      <c r="BL63" s="738">
        <v>15.521000000000001</v>
      </c>
      <c r="BM63" s="738">
        <v>15.521000000000001</v>
      </c>
      <c r="BN63" s="211">
        <v>15.521000000000001</v>
      </c>
      <c r="BO63" s="732">
        <v>15.521000000000001</v>
      </c>
      <c r="BP63" s="223">
        <v>15.521000000000003</v>
      </c>
      <c r="BQ63" s="737">
        <v>15.521000000000001</v>
      </c>
      <c r="BR63" s="737">
        <v>15.521000000000001</v>
      </c>
      <c r="BS63" s="737">
        <v>15.521000000000001</v>
      </c>
      <c r="BT63" s="737">
        <v>15.521000000000001</v>
      </c>
      <c r="BU63" s="737">
        <v>15.521000000000001</v>
      </c>
      <c r="BV63" s="737">
        <v>15.521000000000001</v>
      </c>
      <c r="BW63" s="737">
        <v>15.521000000000001</v>
      </c>
      <c r="BX63" s="737">
        <v>15.521000000000001</v>
      </c>
      <c r="BY63" s="737">
        <v>15.521000000000001</v>
      </c>
      <c r="BZ63" s="737">
        <v>15.521000000000001</v>
      </c>
      <c r="CA63" s="737">
        <v>17.8</v>
      </c>
      <c r="CB63" s="737">
        <v>17.79</v>
      </c>
      <c r="CC63" s="737">
        <v>17.838999999999999</v>
      </c>
      <c r="CD63" s="737">
        <v>17.810322222222222</v>
      </c>
      <c r="CE63" s="737">
        <v>17.838999999999999</v>
      </c>
      <c r="CF63" s="737">
        <v>17.838999999999999</v>
      </c>
      <c r="CG63" s="737">
        <v>17.79</v>
      </c>
      <c r="CH63" s="737">
        <v>17.79</v>
      </c>
      <c r="CI63" s="737">
        <v>17.79</v>
      </c>
    </row>
    <row r="64" spans="1:87" x14ac:dyDescent="0.25">
      <c r="A64" s="113" t="s">
        <v>54</v>
      </c>
      <c r="B64" s="261">
        <v>217</v>
      </c>
      <c r="C64" s="143">
        <v>217</v>
      </c>
      <c r="D64" s="37">
        <v>217</v>
      </c>
      <c r="E64" s="18">
        <v>217</v>
      </c>
      <c r="F64" s="37">
        <v>217</v>
      </c>
      <c r="G64" s="143">
        <v>217</v>
      </c>
      <c r="H64" s="37">
        <v>217</v>
      </c>
      <c r="I64" s="18">
        <v>217</v>
      </c>
      <c r="J64" s="37">
        <v>217</v>
      </c>
      <c r="K64" s="144">
        <v>217</v>
      </c>
      <c r="L64" s="143">
        <v>217</v>
      </c>
      <c r="M64" s="37">
        <v>217</v>
      </c>
      <c r="N64" s="18">
        <v>217</v>
      </c>
      <c r="O64" s="37">
        <v>217</v>
      </c>
      <c r="P64" s="144">
        <v>217</v>
      </c>
      <c r="Q64" s="143">
        <v>217</v>
      </c>
      <c r="R64" s="37">
        <v>217</v>
      </c>
      <c r="S64" s="37">
        <v>217</v>
      </c>
      <c r="T64" s="144">
        <v>217</v>
      </c>
      <c r="U64" s="18">
        <v>217</v>
      </c>
      <c r="V64" s="143">
        <v>217</v>
      </c>
      <c r="W64" s="37">
        <v>217</v>
      </c>
      <c r="X64" s="18">
        <v>217</v>
      </c>
      <c r="Y64" s="37">
        <v>217</v>
      </c>
      <c r="Z64" s="143">
        <v>217</v>
      </c>
      <c r="AA64" s="37">
        <v>217</v>
      </c>
      <c r="AB64" s="18">
        <v>217</v>
      </c>
      <c r="AC64" s="37">
        <v>217</v>
      </c>
      <c r="AD64" s="144">
        <v>217</v>
      </c>
      <c r="AE64" s="143">
        <v>217</v>
      </c>
      <c r="AF64" s="37">
        <v>217</v>
      </c>
      <c r="AG64" s="18">
        <v>217</v>
      </c>
      <c r="AH64" s="37">
        <v>217</v>
      </c>
      <c r="AI64" s="144">
        <v>217</v>
      </c>
      <c r="AJ64" s="143">
        <v>217</v>
      </c>
      <c r="AK64" s="37">
        <v>217</v>
      </c>
      <c r="AL64" s="37">
        <v>217</v>
      </c>
      <c r="AM64" s="144">
        <v>217</v>
      </c>
      <c r="AN64" s="18">
        <v>217</v>
      </c>
      <c r="AO64" s="143">
        <v>217</v>
      </c>
      <c r="AP64" s="37">
        <v>217</v>
      </c>
      <c r="AQ64" s="18">
        <v>217</v>
      </c>
      <c r="AR64" s="37">
        <v>217</v>
      </c>
      <c r="AS64" s="143">
        <v>217</v>
      </c>
      <c r="AT64" s="37">
        <v>217</v>
      </c>
      <c r="AU64" s="18">
        <v>217</v>
      </c>
      <c r="AV64" s="37">
        <v>217</v>
      </c>
      <c r="AW64" s="144">
        <v>217</v>
      </c>
      <c r="AX64" s="143">
        <v>217</v>
      </c>
      <c r="AY64" s="37">
        <v>217</v>
      </c>
      <c r="AZ64" s="18">
        <v>217</v>
      </c>
      <c r="BA64" s="37">
        <v>217</v>
      </c>
      <c r="BB64" s="144">
        <v>217</v>
      </c>
      <c r="BC64" s="18">
        <v>217</v>
      </c>
      <c r="BD64" s="37">
        <v>217</v>
      </c>
      <c r="BE64" s="37">
        <v>217</v>
      </c>
      <c r="BF64" s="144">
        <v>217</v>
      </c>
      <c r="BG64" s="18">
        <v>217</v>
      </c>
      <c r="BH64" s="143">
        <v>217</v>
      </c>
      <c r="BI64" s="143">
        <v>217</v>
      </c>
      <c r="BJ64" s="143">
        <v>217</v>
      </c>
      <c r="BK64" s="143">
        <v>217</v>
      </c>
      <c r="BL64" s="37">
        <v>217</v>
      </c>
      <c r="BM64" s="37">
        <v>217</v>
      </c>
      <c r="BN64" s="37">
        <v>217</v>
      </c>
      <c r="BO64" s="37">
        <v>217</v>
      </c>
      <c r="BP64" s="144">
        <v>217</v>
      </c>
      <c r="BQ64" s="37">
        <v>217</v>
      </c>
      <c r="BR64" s="37">
        <v>217.25</v>
      </c>
      <c r="BS64" s="37">
        <v>217.25</v>
      </c>
      <c r="BT64" s="37">
        <v>217.16483516483515</v>
      </c>
      <c r="BU64" s="37">
        <v>217.05514705882354</v>
      </c>
      <c r="BV64" s="37">
        <v>215.25</v>
      </c>
      <c r="BW64" s="37">
        <v>215.25</v>
      </c>
      <c r="BX64" s="37">
        <v>215.25</v>
      </c>
      <c r="BY64" s="37">
        <v>215.25</v>
      </c>
      <c r="BZ64" s="37">
        <v>216.59890109890111</v>
      </c>
      <c r="CA64" s="37">
        <v>215.25</v>
      </c>
      <c r="CB64" s="37">
        <v>215.25</v>
      </c>
      <c r="CC64" s="37">
        <v>215.25</v>
      </c>
      <c r="CD64" s="37">
        <v>215.25</v>
      </c>
      <c r="CE64" s="37">
        <v>215.25</v>
      </c>
      <c r="CF64" s="37">
        <v>215.25</v>
      </c>
      <c r="CG64" s="37">
        <v>215.25</v>
      </c>
      <c r="CH64" s="37">
        <v>215.25</v>
      </c>
      <c r="CI64" s="37">
        <v>215.25</v>
      </c>
    </row>
    <row r="65" spans="1:87" x14ac:dyDescent="0.25">
      <c r="A65" s="63" t="s">
        <v>86</v>
      </c>
      <c r="B65" s="209">
        <v>72</v>
      </c>
      <c r="C65" s="736">
        <v>72</v>
      </c>
      <c r="D65" s="737">
        <v>72</v>
      </c>
      <c r="E65" s="738">
        <v>72</v>
      </c>
      <c r="F65" s="732">
        <v>72</v>
      </c>
      <c r="G65" s="736">
        <v>72</v>
      </c>
      <c r="H65" s="737">
        <v>72</v>
      </c>
      <c r="I65" s="738">
        <v>72</v>
      </c>
      <c r="J65" s="732">
        <v>72</v>
      </c>
      <c r="K65" s="223">
        <v>72</v>
      </c>
      <c r="L65" s="736">
        <v>72</v>
      </c>
      <c r="M65" s="737">
        <v>72</v>
      </c>
      <c r="N65" s="738">
        <v>72</v>
      </c>
      <c r="O65" s="732">
        <v>72</v>
      </c>
      <c r="P65" s="223">
        <v>72</v>
      </c>
      <c r="Q65" s="736">
        <v>72</v>
      </c>
      <c r="R65" s="736">
        <v>72</v>
      </c>
      <c r="S65" s="737">
        <v>72</v>
      </c>
      <c r="T65" s="223">
        <v>72</v>
      </c>
      <c r="U65" s="738">
        <v>72</v>
      </c>
      <c r="V65" s="736">
        <v>72</v>
      </c>
      <c r="W65" s="737">
        <v>72</v>
      </c>
      <c r="X65" s="738">
        <v>72</v>
      </c>
      <c r="Y65" s="732">
        <v>72</v>
      </c>
      <c r="Z65" s="736">
        <v>72</v>
      </c>
      <c r="AA65" s="737">
        <v>72</v>
      </c>
      <c r="AB65" s="738">
        <v>72</v>
      </c>
      <c r="AC65" s="732">
        <v>72</v>
      </c>
      <c r="AD65" s="223">
        <v>72</v>
      </c>
      <c r="AE65" s="736">
        <v>72</v>
      </c>
      <c r="AF65" s="737">
        <v>72</v>
      </c>
      <c r="AG65" s="738">
        <v>72</v>
      </c>
      <c r="AH65" s="732">
        <v>72</v>
      </c>
      <c r="AI65" s="223">
        <v>72</v>
      </c>
      <c r="AJ65" s="736">
        <v>72</v>
      </c>
      <c r="AK65" s="737">
        <v>72</v>
      </c>
      <c r="AL65" s="737">
        <v>72</v>
      </c>
      <c r="AM65" s="223">
        <v>72</v>
      </c>
      <c r="AN65" s="738">
        <v>72</v>
      </c>
      <c r="AO65" s="737">
        <v>72</v>
      </c>
      <c r="AP65" s="737">
        <v>72</v>
      </c>
      <c r="AQ65" s="738">
        <v>72</v>
      </c>
      <c r="AR65" s="732">
        <v>72</v>
      </c>
      <c r="AS65" s="484">
        <v>72</v>
      </c>
      <c r="AT65" s="737">
        <v>72</v>
      </c>
      <c r="AU65" s="738">
        <v>72</v>
      </c>
      <c r="AV65" s="732">
        <v>72</v>
      </c>
      <c r="AW65" s="223">
        <v>72</v>
      </c>
      <c r="AX65" s="736">
        <v>72</v>
      </c>
      <c r="AY65" s="736">
        <v>72</v>
      </c>
      <c r="AZ65" s="738">
        <v>72</v>
      </c>
      <c r="BA65" s="732">
        <v>72</v>
      </c>
      <c r="BB65" s="223">
        <v>72</v>
      </c>
      <c r="BC65" s="738">
        <v>72</v>
      </c>
      <c r="BD65" s="737">
        <v>72</v>
      </c>
      <c r="BE65" s="737">
        <v>72</v>
      </c>
      <c r="BF65" s="223">
        <v>72</v>
      </c>
      <c r="BG65" s="738">
        <v>72</v>
      </c>
      <c r="BH65" s="737">
        <v>72</v>
      </c>
      <c r="BI65" s="737">
        <v>72</v>
      </c>
      <c r="BJ65" s="738">
        <v>72</v>
      </c>
      <c r="BK65" s="732">
        <v>72</v>
      </c>
      <c r="BL65" s="737">
        <v>72</v>
      </c>
      <c r="BM65" s="737">
        <v>72</v>
      </c>
      <c r="BN65" s="737">
        <v>72</v>
      </c>
      <c r="BO65" s="732">
        <v>72</v>
      </c>
      <c r="BP65" s="223">
        <v>72</v>
      </c>
      <c r="BQ65" s="737">
        <v>72</v>
      </c>
      <c r="BR65" s="737">
        <v>72</v>
      </c>
      <c r="BS65" s="737">
        <v>72</v>
      </c>
      <c r="BT65" s="737">
        <v>72</v>
      </c>
      <c r="BU65" s="737">
        <v>72</v>
      </c>
      <c r="BV65" s="737">
        <v>72</v>
      </c>
      <c r="BW65" s="737">
        <v>72</v>
      </c>
      <c r="BX65" s="737">
        <v>72</v>
      </c>
      <c r="BY65" s="737">
        <v>72</v>
      </c>
      <c r="BZ65" s="737">
        <v>72</v>
      </c>
      <c r="CA65" s="737">
        <v>72</v>
      </c>
      <c r="CB65" s="737">
        <v>72</v>
      </c>
      <c r="CC65" s="737">
        <v>72</v>
      </c>
      <c r="CD65" s="737">
        <v>72</v>
      </c>
      <c r="CE65" s="737">
        <v>72</v>
      </c>
      <c r="CF65" s="737">
        <v>72</v>
      </c>
      <c r="CG65" s="737">
        <v>72</v>
      </c>
      <c r="CH65" s="737">
        <v>72</v>
      </c>
      <c r="CI65" s="737">
        <v>72</v>
      </c>
    </row>
    <row r="66" spans="1:87" x14ac:dyDescent="0.25">
      <c r="A66" s="63" t="s">
        <v>87</v>
      </c>
      <c r="B66" s="209">
        <v>72</v>
      </c>
      <c r="C66" s="736">
        <v>72</v>
      </c>
      <c r="D66" s="737">
        <v>72</v>
      </c>
      <c r="E66" s="738">
        <v>72</v>
      </c>
      <c r="F66" s="732">
        <v>72</v>
      </c>
      <c r="G66" s="736">
        <v>72</v>
      </c>
      <c r="H66" s="737">
        <v>72</v>
      </c>
      <c r="I66" s="738">
        <v>72</v>
      </c>
      <c r="J66" s="732">
        <v>72</v>
      </c>
      <c r="K66" s="223">
        <v>72</v>
      </c>
      <c r="L66" s="736">
        <v>72</v>
      </c>
      <c r="M66" s="737">
        <v>72</v>
      </c>
      <c r="N66" s="738">
        <v>72</v>
      </c>
      <c r="O66" s="732">
        <v>72</v>
      </c>
      <c r="P66" s="223">
        <v>72</v>
      </c>
      <c r="Q66" s="736">
        <v>72</v>
      </c>
      <c r="R66" s="736">
        <v>72</v>
      </c>
      <c r="S66" s="737">
        <v>72</v>
      </c>
      <c r="T66" s="223">
        <v>72</v>
      </c>
      <c r="U66" s="738">
        <v>72</v>
      </c>
      <c r="V66" s="736">
        <v>72</v>
      </c>
      <c r="W66" s="737">
        <v>72</v>
      </c>
      <c r="X66" s="738">
        <v>72</v>
      </c>
      <c r="Y66" s="732">
        <v>72</v>
      </c>
      <c r="Z66" s="736">
        <v>72</v>
      </c>
      <c r="AA66" s="737">
        <v>72</v>
      </c>
      <c r="AB66" s="738">
        <v>72</v>
      </c>
      <c r="AC66" s="732">
        <v>72</v>
      </c>
      <c r="AD66" s="223">
        <v>72</v>
      </c>
      <c r="AE66" s="736">
        <v>72</v>
      </c>
      <c r="AF66" s="737">
        <v>72</v>
      </c>
      <c r="AG66" s="738">
        <v>72</v>
      </c>
      <c r="AH66" s="732">
        <v>72</v>
      </c>
      <c r="AI66" s="223">
        <v>72</v>
      </c>
      <c r="AJ66" s="736">
        <v>72</v>
      </c>
      <c r="AK66" s="737">
        <v>72</v>
      </c>
      <c r="AL66" s="737">
        <v>72</v>
      </c>
      <c r="AM66" s="223">
        <v>72</v>
      </c>
      <c r="AN66" s="738">
        <v>72</v>
      </c>
      <c r="AO66" s="737">
        <v>72</v>
      </c>
      <c r="AP66" s="737">
        <v>72</v>
      </c>
      <c r="AQ66" s="738">
        <v>72</v>
      </c>
      <c r="AR66" s="732">
        <v>72</v>
      </c>
      <c r="AS66" s="484">
        <v>72</v>
      </c>
      <c r="AT66" s="737">
        <v>72</v>
      </c>
      <c r="AU66" s="738">
        <v>72</v>
      </c>
      <c r="AV66" s="732">
        <v>72</v>
      </c>
      <c r="AW66" s="223">
        <v>72</v>
      </c>
      <c r="AX66" s="736">
        <v>72</v>
      </c>
      <c r="AY66" s="736">
        <v>72</v>
      </c>
      <c r="AZ66" s="738">
        <v>72</v>
      </c>
      <c r="BA66" s="732">
        <v>72</v>
      </c>
      <c r="BB66" s="223">
        <v>72</v>
      </c>
      <c r="BC66" s="738">
        <v>72</v>
      </c>
      <c r="BD66" s="737">
        <v>72</v>
      </c>
      <c r="BE66" s="737">
        <v>72</v>
      </c>
      <c r="BF66" s="223">
        <v>72</v>
      </c>
      <c r="BG66" s="738">
        <v>72</v>
      </c>
      <c r="BH66" s="737">
        <v>72</v>
      </c>
      <c r="BI66" s="737">
        <v>72</v>
      </c>
      <c r="BJ66" s="738">
        <v>72</v>
      </c>
      <c r="BK66" s="732">
        <v>72</v>
      </c>
      <c r="BL66" s="737">
        <v>72</v>
      </c>
      <c r="BM66" s="737">
        <v>72</v>
      </c>
      <c r="BN66" s="737">
        <v>72</v>
      </c>
      <c r="BO66" s="732">
        <v>72</v>
      </c>
      <c r="BP66" s="223">
        <v>72</v>
      </c>
      <c r="BQ66" s="737">
        <v>72</v>
      </c>
      <c r="BR66" s="737">
        <v>72</v>
      </c>
      <c r="BS66" s="737">
        <v>72</v>
      </c>
      <c r="BT66" s="737">
        <v>72</v>
      </c>
      <c r="BU66" s="737">
        <v>72</v>
      </c>
      <c r="BV66" s="737">
        <v>72</v>
      </c>
      <c r="BW66" s="737">
        <v>72</v>
      </c>
      <c r="BX66" s="737">
        <v>72</v>
      </c>
      <c r="BY66" s="737">
        <v>72</v>
      </c>
      <c r="BZ66" s="737">
        <v>72</v>
      </c>
      <c r="CA66" s="737">
        <v>72</v>
      </c>
      <c r="CB66" s="737">
        <v>72</v>
      </c>
      <c r="CC66" s="737">
        <v>72</v>
      </c>
      <c r="CD66" s="737">
        <v>72</v>
      </c>
      <c r="CE66" s="737">
        <v>72</v>
      </c>
      <c r="CF66" s="737">
        <v>72</v>
      </c>
      <c r="CG66" s="737">
        <v>72</v>
      </c>
      <c r="CH66" s="737">
        <v>72</v>
      </c>
      <c r="CI66" s="737">
        <v>72</v>
      </c>
    </row>
    <row r="67" spans="1:87" x14ac:dyDescent="0.25">
      <c r="A67" s="63" t="s">
        <v>88</v>
      </c>
      <c r="B67" s="209">
        <v>73</v>
      </c>
      <c r="C67" s="736">
        <v>73</v>
      </c>
      <c r="D67" s="737">
        <v>73</v>
      </c>
      <c r="E67" s="738">
        <v>73</v>
      </c>
      <c r="F67" s="732">
        <v>73</v>
      </c>
      <c r="G67" s="736">
        <v>73</v>
      </c>
      <c r="H67" s="737">
        <v>73</v>
      </c>
      <c r="I67" s="738">
        <v>73</v>
      </c>
      <c r="J67" s="732">
        <v>73</v>
      </c>
      <c r="K67" s="223">
        <v>73</v>
      </c>
      <c r="L67" s="736">
        <v>73</v>
      </c>
      <c r="M67" s="737">
        <v>73</v>
      </c>
      <c r="N67" s="738">
        <v>73</v>
      </c>
      <c r="O67" s="732">
        <v>73</v>
      </c>
      <c r="P67" s="223">
        <v>73</v>
      </c>
      <c r="Q67" s="736">
        <v>73</v>
      </c>
      <c r="R67" s="736">
        <v>73</v>
      </c>
      <c r="S67" s="737">
        <v>73</v>
      </c>
      <c r="T67" s="223">
        <v>73</v>
      </c>
      <c r="U67" s="738">
        <v>73</v>
      </c>
      <c r="V67" s="736">
        <v>73</v>
      </c>
      <c r="W67" s="737">
        <v>73</v>
      </c>
      <c r="X67" s="738">
        <v>73</v>
      </c>
      <c r="Y67" s="732">
        <v>73</v>
      </c>
      <c r="Z67" s="736">
        <v>73</v>
      </c>
      <c r="AA67" s="737">
        <v>73</v>
      </c>
      <c r="AB67" s="738">
        <v>73</v>
      </c>
      <c r="AC67" s="732">
        <v>73</v>
      </c>
      <c r="AD67" s="223">
        <v>73</v>
      </c>
      <c r="AE67" s="736">
        <v>73</v>
      </c>
      <c r="AF67" s="737">
        <v>73</v>
      </c>
      <c r="AG67" s="738">
        <v>73</v>
      </c>
      <c r="AH67" s="732">
        <v>73</v>
      </c>
      <c r="AI67" s="223">
        <v>73</v>
      </c>
      <c r="AJ67" s="736">
        <v>73</v>
      </c>
      <c r="AK67" s="737">
        <v>73</v>
      </c>
      <c r="AL67" s="737">
        <v>73</v>
      </c>
      <c r="AM67" s="223">
        <v>73</v>
      </c>
      <c r="AN67" s="738">
        <v>73</v>
      </c>
      <c r="AO67" s="737">
        <v>73</v>
      </c>
      <c r="AP67" s="737">
        <v>73</v>
      </c>
      <c r="AQ67" s="738">
        <v>73</v>
      </c>
      <c r="AR67" s="732">
        <v>73</v>
      </c>
      <c r="AS67" s="484">
        <v>73</v>
      </c>
      <c r="AT67" s="737">
        <v>73</v>
      </c>
      <c r="AU67" s="738">
        <v>73</v>
      </c>
      <c r="AV67" s="732">
        <v>73</v>
      </c>
      <c r="AW67" s="223">
        <v>73</v>
      </c>
      <c r="AX67" s="736">
        <v>73</v>
      </c>
      <c r="AY67" s="736">
        <v>73</v>
      </c>
      <c r="AZ67" s="738">
        <v>73</v>
      </c>
      <c r="BA67" s="732">
        <v>73</v>
      </c>
      <c r="BB67" s="223">
        <v>73</v>
      </c>
      <c r="BC67" s="738">
        <v>73</v>
      </c>
      <c r="BD67" s="737">
        <v>73</v>
      </c>
      <c r="BE67" s="737">
        <v>73</v>
      </c>
      <c r="BF67" s="223">
        <v>73</v>
      </c>
      <c r="BG67" s="738">
        <v>73</v>
      </c>
      <c r="BH67" s="737">
        <v>73</v>
      </c>
      <c r="BI67" s="737">
        <v>73</v>
      </c>
      <c r="BJ67" s="738">
        <v>73</v>
      </c>
      <c r="BK67" s="732">
        <v>73</v>
      </c>
      <c r="BL67" s="737">
        <v>73</v>
      </c>
      <c r="BM67" s="737">
        <v>73</v>
      </c>
      <c r="BN67" s="737">
        <v>73</v>
      </c>
      <c r="BO67" s="732">
        <v>73</v>
      </c>
      <c r="BP67" s="223">
        <v>73</v>
      </c>
      <c r="BQ67" s="737">
        <v>73</v>
      </c>
      <c r="BR67" s="737">
        <v>73.25</v>
      </c>
      <c r="BS67" s="737">
        <v>73.25</v>
      </c>
      <c r="BT67" s="737">
        <v>73.164835164835168</v>
      </c>
      <c r="BU67" s="737">
        <v>73.055147058823536</v>
      </c>
      <c r="BV67" s="737">
        <v>71.25</v>
      </c>
      <c r="BW67" s="737">
        <v>71.25</v>
      </c>
      <c r="BX67" s="737">
        <v>71.25</v>
      </c>
      <c r="BY67" s="737">
        <v>71.25</v>
      </c>
      <c r="BZ67" s="737">
        <v>72.598901098901095</v>
      </c>
      <c r="CA67" s="737">
        <v>71.25</v>
      </c>
      <c r="CB67" s="737">
        <v>71.25</v>
      </c>
      <c r="CC67" s="737">
        <v>71.25</v>
      </c>
      <c r="CD67" s="737">
        <v>71.25</v>
      </c>
      <c r="CE67" s="737">
        <v>71.25</v>
      </c>
      <c r="CF67" s="737">
        <v>71.25</v>
      </c>
      <c r="CG67" s="737">
        <v>71.25</v>
      </c>
      <c r="CH67" s="737">
        <v>71.25</v>
      </c>
      <c r="CI67" s="737">
        <v>71.25</v>
      </c>
    </row>
    <row r="68" spans="1:87" x14ac:dyDescent="0.25">
      <c r="AS68" s="147"/>
      <c r="AT68" s="60"/>
      <c r="AU68" s="239"/>
      <c r="AV68" s="239"/>
      <c r="AW68" s="239"/>
      <c r="AX68" s="147"/>
      <c r="AY68" s="60"/>
      <c r="AZ68" s="739"/>
      <c r="BC68" s="147"/>
      <c r="BD68" s="60"/>
      <c r="BE68" s="60"/>
      <c r="BH68" s="60"/>
      <c r="BI68" s="60"/>
      <c r="BJ68" s="60"/>
      <c r="BK68" s="732"/>
      <c r="BM68" s="147"/>
    </row>
  </sheetData>
  <pageMargins left="0.7" right="0.7" top="0.75" bottom="0.75" header="0.3" footer="0.3"/>
  <pageSetup paperSize="9" scale="39" orientation="portrait" r:id="rId1"/>
  <colBreaks count="2" manualBreakCount="2">
    <brk id="21" max="1048575" man="1"/>
    <brk id="40" max="6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I76"/>
  <sheetViews>
    <sheetView showGridLines="0" view="pageBreakPreview" zoomScaleSheetLayoutView="100" workbookViewId="0">
      <pane xSplit="1" ySplit="3" topLeftCell="BY4" activePane="bottomRight" state="frozen"/>
      <selection activeCell="AU67" sqref="AU67"/>
      <selection pane="topRight" activeCell="AU67" sqref="AU67"/>
      <selection pane="bottomLeft" activeCell="AU67" sqref="AU67"/>
      <selection pane="bottomRight" activeCell="BZ5" sqref="BZ5"/>
    </sheetView>
  </sheetViews>
  <sheetFormatPr defaultColWidth="9.140625" defaultRowHeight="15" outlineLevelCol="1" x14ac:dyDescent="0.25"/>
  <cols>
    <col min="1" max="1" width="38.85546875" style="493" customWidth="1"/>
    <col min="2" max="2" width="13.140625" style="740" customWidth="1" outlineLevel="1"/>
    <col min="3" max="21" width="10.140625" style="740" customWidth="1" outlineLevel="1"/>
    <col min="22" max="30" width="10.140625" style="740" customWidth="1"/>
    <col min="31" max="33" width="9.140625" style="740" customWidth="1"/>
    <col min="34" max="39" width="10.140625" style="740" customWidth="1"/>
    <col min="40" max="40" width="9.140625" style="740"/>
    <col min="41" max="44" width="9.140625" style="493"/>
    <col min="45" max="48" width="9.140625" style="493" customWidth="1"/>
    <col min="49" max="49" width="8.85546875" style="493" customWidth="1"/>
    <col min="50" max="50" width="11" style="493" customWidth="1"/>
    <col min="51" max="53" width="9.85546875" style="493" customWidth="1"/>
    <col min="54" max="54" width="9.140625" style="493" customWidth="1"/>
    <col min="55" max="55" width="8.85546875" style="493" customWidth="1"/>
    <col min="56" max="58" width="9.140625" style="493" customWidth="1"/>
    <col min="59" max="59" width="8.28515625" style="493" customWidth="1"/>
    <col min="60" max="65" width="9.140625" style="493"/>
    <col min="66" max="68" width="9.140625" style="740"/>
    <col min="69" max="16384" width="9.140625" style="493"/>
  </cols>
  <sheetData>
    <row r="1" spans="1:87" ht="28.5" customHeight="1" x14ac:dyDescent="0.25">
      <c r="A1" s="801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P1" s="819" t="s">
        <v>254</v>
      </c>
    </row>
    <row r="2" spans="1:87" ht="18.75" x14ac:dyDescent="0.25">
      <c r="A2" s="3"/>
      <c r="B2" s="259">
        <v>2010</v>
      </c>
      <c r="C2" s="809">
        <v>2011</v>
      </c>
      <c r="D2" s="809"/>
      <c r="E2" s="809"/>
      <c r="F2" s="809"/>
      <c r="G2" s="809"/>
      <c r="H2" s="809"/>
      <c r="I2" s="809"/>
      <c r="J2" s="810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09"/>
      <c r="V2" s="811">
        <v>2012</v>
      </c>
      <c r="W2" s="809"/>
      <c r="X2" s="809"/>
      <c r="Y2" s="809"/>
      <c r="Z2" s="809"/>
      <c r="AA2" s="809"/>
      <c r="AB2" s="809"/>
      <c r="AC2" s="809"/>
      <c r="AD2" s="809"/>
      <c r="AE2" s="809"/>
      <c r="AF2" s="809"/>
      <c r="AG2" s="809"/>
      <c r="AH2" s="809"/>
      <c r="AI2" s="809"/>
      <c r="AJ2" s="809"/>
      <c r="AK2" s="809"/>
      <c r="AL2" s="809"/>
      <c r="AM2" s="809"/>
      <c r="AN2" s="809"/>
      <c r="AO2" s="799">
        <v>2013</v>
      </c>
      <c r="AP2" s="802"/>
      <c r="AQ2" s="802"/>
      <c r="AR2" s="802"/>
      <c r="AS2" s="802"/>
      <c r="AT2" s="802"/>
      <c r="AU2" s="802"/>
      <c r="AV2" s="802"/>
      <c r="AW2" s="809"/>
      <c r="AX2" s="809"/>
      <c r="AY2" s="809"/>
      <c r="AZ2" s="809"/>
      <c r="BA2" s="809"/>
      <c r="BB2" s="809"/>
      <c r="BC2" s="809"/>
      <c r="BD2" s="809"/>
      <c r="BE2" s="809"/>
      <c r="BF2" s="809"/>
      <c r="BG2" s="809"/>
      <c r="BH2" s="812">
        <v>2014</v>
      </c>
      <c r="BI2" s="812"/>
      <c r="BJ2" s="719"/>
      <c r="BK2" s="719"/>
      <c r="BL2" s="719"/>
      <c r="BM2" s="719"/>
      <c r="BN2" s="747"/>
      <c r="BO2" s="747"/>
      <c r="BP2" s="747"/>
      <c r="BQ2" s="747"/>
      <c r="BR2" s="747"/>
      <c r="BS2" s="747"/>
      <c r="BT2" s="747"/>
      <c r="BU2" s="747"/>
      <c r="BV2" s="747"/>
      <c r="BW2" s="747"/>
      <c r="BX2" s="685"/>
      <c r="BY2" s="685"/>
      <c r="BZ2" s="685"/>
      <c r="CA2" s="685"/>
      <c r="CB2" s="685"/>
      <c r="CC2" s="685"/>
      <c r="CD2" s="685"/>
      <c r="CE2" s="685"/>
      <c r="CF2" s="685"/>
      <c r="CG2" s="685"/>
      <c r="CH2" s="685"/>
      <c r="CI2" s="685"/>
    </row>
    <row r="3" spans="1:87" x14ac:dyDescent="0.25">
      <c r="A3" s="215"/>
      <c r="B3" s="65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15" t="s">
        <v>107</v>
      </c>
      <c r="U3" s="128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15" t="s">
        <v>107</v>
      </c>
      <c r="AN3" s="128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15" t="s">
        <v>107</v>
      </c>
      <c r="BG3" s="128" t="s">
        <v>110</v>
      </c>
      <c r="BH3" s="832" t="s">
        <v>323</v>
      </c>
      <c r="BI3" s="832" t="s">
        <v>324</v>
      </c>
      <c r="BJ3" s="832" t="s">
        <v>325</v>
      </c>
      <c r="BK3" s="64" t="s">
        <v>3</v>
      </c>
      <c r="BL3" s="833" t="s">
        <v>326</v>
      </c>
      <c r="BM3" s="833" t="s">
        <v>327</v>
      </c>
      <c r="BN3" s="833" t="s">
        <v>328</v>
      </c>
      <c r="BO3" s="815" t="s">
        <v>6</v>
      </c>
      <c r="BP3" s="65" t="s">
        <v>108</v>
      </c>
      <c r="BQ3" s="833" t="s">
        <v>329</v>
      </c>
      <c r="BR3" s="833" t="s">
        <v>330</v>
      </c>
      <c r="BS3" s="833" t="s">
        <v>331</v>
      </c>
      <c r="BT3" s="833" t="s">
        <v>103</v>
      </c>
      <c r="BU3" s="833" t="s">
        <v>109</v>
      </c>
      <c r="BV3" s="833" t="s">
        <v>332</v>
      </c>
      <c r="BW3" s="833" t="s">
        <v>333</v>
      </c>
      <c r="BX3" s="832" t="s">
        <v>336</v>
      </c>
      <c r="BY3" s="833" t="s">
        <v>107</v>
      </c>
      <c r="BZ3" s="832" t="s">
        <v>334</v>
      </c>
      <c r="CA3" s="832" t="s">
        <v>337</v>
      </c>
      <c r="CB3" s="832" t="s">
        <v>340</v>
      </c>
      <c r="CC3" s="832" t="s">
        <v>341</v>
      </c>
      <c r="CD3" s="832" t="s">
        <v>3</v>
      </c>
      <c r="CE3" s="832" t="s">
        <v>342</v>
      </c>
      <c r="CF3" s="832" t="s">
        <v>373</v>
      </c>
      <c r="CG3" s="833" t="s">
        <v>376</v>
      </c>
      <c r="CH3" s="815" t="s">
        <v>6</v>
      </c>
      <c r="CI3" s="128" t="s">
        <v>108</v>
      </c>
    </row>
    <row r="4" spans="1:87" x14ac:dyDescent="0.25">
      <c r="A4" s="4" t="s">
        <v>7</v>
      </c>
      <c r="B4" s="114">
        <v>16952.514999999999</v>
      </c>
      <c r="C4" s="114">
        <v>16952.514999999999</v>
      </c>
      <c r="D4" s="92">
        <v>17530.254999999997</v>
      </c>
      <c r="E4" s="115">
        <v>17530.254999999997</v>
      </c>
      <c r="F4" s="92">
        <v>17530.254999999997</v>
      </c>
      <c r="G4" s="114">
        <v>17520.904999999999</v>
      </c>
      <c r="H4" s="92">
        <v>17520.904999999999</v>
      </c>
      <c r="I4" s="115">
        <v>17520.904999999999</v>
      </c>
      <c r="J4" s="92">
        <v>17520.904999999999</v>
      </c>
      <c r="K4" s="114">
        <v>17429.29</v>
      </c>
      <c r="L4" s="114">
        <v>17520.303</v>
      </c>
      <c r="M4" s="92">
        <v>17520.303</v>
      </c>
      <c r="N4" s="115">
        <v>17520.303</v>
      </c>
      <c r="O4" s="121">
        <v>17520.303</v>
      </c>
      <c r="P4" s="173">
        <v>17459.627666666664</v>
      </c>
      <c r="Q4" s="114">
        <v>17863.939999999999</v>
      </c>
      <c r="R4" s="92">
        <v>17863.939999999999</v>
      </c>
      <c r="S4" s="92">
        <v>17863.983999999997</v>
      </c>
      <c r="T4" s="122">
        <v>17863.944</v>
      </c>
      <c r="U4" s="121">
        <v>17560.709416666665</v>
      </c>
      <c r="V4" s="114">
        <v>17862.5</v>
      </c>
      <c r="W4" s="92">
        <v>17862.5</v>
      </c>
      <c r="X4" s="115">
        <v>17862.5</v>
      </c>
      <c r="Y4" s="92">
        <v>17862.5</v>
      </c>
      <c r="Z4" s="114">
        <v>17862.5</v>
      </c>
      <c r="AA4" s="92">
        <v>17888.038</v>
      </c>
      <c r="AB4" s="115">
        <v>17912.038</v>
      </c>
      <c r="AC4" s="92">
        <v>17907.209666666666</v>
      </c>
      <c r="AD4" s="114">
        <v>17875.012666666666</v>
      </c>
      <c r="AE4" s="114">
        <v>17891.883999999998</v>
      </c>
      <c r="AF4" s="92">
        <v>17891.883999999998</v>
      </c>
      <c r="AG4" s="115">
        <v>17922.589</v>
      </c>
      <c r="AH4" s="121">
        <v>17902.115485507245</v>
      </c>
      <c r="AI4" s="173">
        <v>17884.048111111111</v>
      </c>
      <c r="AJ4" s="114">
        <v>17912.257699999998</v>
      </c>
      <c r="AK4" s="92">
        <v>17912.923699999999</v>
      </c>
      <c r="AL4" s="115">
        <v>17912.962699999996</v>
      </c>
      <c r="AM4" s="92">
        <v>17912.701366666664</v>
      </c>
      <c r="AN4" s="121">
        <v>17891.214758333332</v>
      </c>
      <c r="AO4" s="114">
        <v>17911.1567</v>
      </c>
      <c r="AP4" s="92">
        <v>17911.1567</v>
      </c>
      <c r="AQ4" s="115">
        <v>17911.1567</v>
      </c>
      <c r="AR4" s="92">
        <v>17911.1567</v>
      </c>
      <c r="AS4" s="114">
        <v>17911.156999999999</v>
      </c>
      <c r="AT4" s="92">
        <v>17911.1567</v>
      </c>
      <c r="AU4" s="115">
        <v>17910.388999999999</v>
      </c>
      <c r="AV4" s="92">
        <v>17873.250899999999</v>
      </c>
      <c r="AW4" s="114">
        <v>17911.0288</v>
      </c>
      <c r="AX4" s="114">
        <v>17909.952999999998</v>
      </c>
      <c r="AY4" s="92">
        <v>17921.998</v>
      </c>
      <c r="AZ4" s="115">
        <v>17922.002999999997</v>
      </c>
      <c r="BA4" s="92">
        <v>17917.909666666666</v>
      </c>
      <c r="BB4" s="173">
        <v>17913.347422222218</v>
      </c>
      <c r="BC4" s="114">
        <v>18010.75</v>
      </c>
      <c r="BD4" s="92">
        <v>17999.349999999999</v>
      </c>
      <c r="BE4" s="115">
        <v>17999.349999999999</v>
      </c>
      <c r="BF4" s="92">
        <v>17954.274999999998</v>
      </c>
      <c r="BG4" s="121">
        <v>17935.798066666666</v>
      </c>
      <c r="BH4" s="114">
        <v>17855.824999999997</v>
      </c>
      <c r="BI4" s="92">
        <v>17944.824999999997</v>
      </c>
      <c r="BJ4" s="115">
        <v>17944.824999999997</v>
      </c>
      <c r="BK4" s="92">
        <v>17944.824999999997</v>
      </c>
      <c r="BL4" s="92">
        <v>17944.824999999997</v>
      </c>
      <c r="BM4" s="92">
        <v>17944.824999999997</v>
      </c>
      <c r="BN4" s="92">
        <v>17946.974999999999</v>
      </c>
      <c r="BO4" s="92">
        <v>17945.533791208789</v>
      </c>
      <c r="BP4" s="114">
        <v>17945.181353591157</v>
      </c>
      <c r="BQ4" s="769">
        <v>17946.974999999999</v>
      </c>
      <c r="BR4" s="769">
        <v>17946.974999999999</v>
      </c>
      <c r="BS4" s="769">
        <v>17946.974999999999</v>
      </c>
      <c r="BT4" s="769">
        <v>17946.975000000002</v>
      </c>
      <c r="BU4" s="769">
        <v>17945.781433823526</v>
      </c>
      <c r="BV4" s="769">
        <v>17946.974999999999</v>
      </c>
      <c r="BW4" s="769">
        <v>17946.974999999999</v>
      </c>
      <c r="BX4" s="769">
        <v>17946.974999999999</v>
      </c>
      <c r="BY4" s="769">
        <v>17946.975000000002</v>
      </c>
      <c r="BZ4" s="769">
        <v>17946.083104395602</v>
      </c>
      <c r="CA4" s="769">
        <v>17987.39</v>
      </c>
      <c r="CB4" s="769">
        <v>17987.422999999999</v>
      </c>
      <c r="CC4" s="769">
        <v>17975.07</v>
      </c>
      <c r="CD4" s="769">
        <v>17983.156711111111</v>
      </c>
      <c r="CE4" s="769">
        <v>17975.07</v>
      </c>
      <c r="CF4" s="769">
        <v>17975.07</v>
      </c>
      <c r="CG4" s="769">
        <v>17975.07</v>
      </c>
      <c r="CH4" s="769">
        <v>17975.07</v>
      </c>
      <c r="CI4" s="769">
        <v>17981.195966850828</v>
      </c>
    </row>
    <row r="5" spans="1:87" x14ac:dyDescent="0.25">
      <c r="A5" s="30" t="s">
        <v>25</v>
      </c>
      <c r="B5" s="293">
        <v>12639.099999999999</v>
      </c>
      <c r="C5" s="293">
        <v>12639.099999999999</v>
      </c>
      <c r="D5" s="216">
        <v>12639.099999999999</v>
      </c>
      <c r="E5" s="22">
        <v>12639.099999999999</v>
      </c>
      <c r="F5" s="518">
        <v>12639.099999999999</v>
      </c>
      <c r="G5" s="293">
        <v>12639.099999999999</v>
      </c>
      <c r="H5" s="216">
        <v>12639.099999999999</v>
      </c>
      <c r="I5" s="22">
        <v>12639.099999999999</v>
      </c>
      <c r="J5" s="518">
        <v>12639.099999999999</v>
      </c>
      <c r="K5" s="293">
        <v>12639.099999999999</v>
      </c>
      <c r="L5" s="293">
        <v>12639.099999999999</v>
      </c>
      <c r="M5" s="216">
        <v>12639.099999999999</v>
      </c>
      <c r="N5" s="22">
        <v>12639.099999999999</v>
      </c>
      <c r="O5" s="122">
        <v>12639.099999999999</v>
      </c>
      <c r="P5" s="143">
        <v>12639.099999999999</v>
      </c>
      <c r="Q5" s="293">
        <v>12639.099999999999</v>
      </c>
      <c r="R5" s="216">
        <v>12639.099999999999</v>
      </c>
      <c r="S5" s="22">
        <v>12639.099999999999</v>
      </c>
      <c r="T5" s="518">
        <v>12639.099999999999</v>
      </c>
      <c r="U5" s="122">
        <v>12639.1</v>
      </c>
      <c r="V5" s="293">
        <v>12585.099999999999</v>
      </c>
      <c r="W5" s="216">
        <v>12585.099999999999</v>
      </c>
      <c r="X5" s="22">
        <v>12585.099999999999</v>
      </c>
      <c r="Y5" s="518">
        <v>12585.099999999999</v>
      </c>
      <c r="Z5" s="293">
        <v>12585.099999999999</v>
      </c>
      <c r="AA5" s="216">
        <v>12585.099999999999</v>
      </c>
      <c r="AB5" s="22">
        <v>12585.099999999999</v>
      </c>
      <c r="AC5" s="518">
        <v>12585.099999999999</v>
      </c>
      <c r="AD5" s="293">
        <v>12585.099999999999</v>
      </c>
      <c r="AE5" s="293">
        <v>12585.099999999999</v>
      </c>
      <c r="AF5" s="216">
        <v>12585.099999999999</v>
      </c>
      <c r="AG5" s="22">
        <v>12585.099999999999</v>
      </c>
      <c r="AH5" s="122">
        <v>12585.099999999999</v>
      </c>
      <c r="AI5" s="143">
        <v>12585.099999999999</v>
      </c>
      <c r="AJ5" s="293">
        <v>12585.099999999999</v>
      </c>
      <c r="AK5" s="216">
        <v>12585.099999999999</v>
      </c>
      <c r="AL5" s="22">
        <v>12585.099999999999</v>
      </c>
      <c r="AM5" s="518">
        <v>12585.099999999999</v>
      </c>
      <c r="AN5" s="122">
        <v>12585.099999999999</v>
      </c>
      <c r="AO5" s="293">
        <v>12585.099999999999</v>
      </c>
      <c r="AP5" s="216">
        <v>12585.099999999999</v>
      </c>
      <c r="AQ5" s="22">
        <v>12585.099999999999</v>
      </c>
      <c r="AR5" s="518">
        <v>12585.099999999999</v>
      </c>
      <c r="AS5" s="293">
        <v>12585.099999999999</v>
      </c>
      <c r="AT5" s="216">
        <v>12585.099999999999</v>
      </c>
      <c r="AU5" s="22">
        <v>12585.099999999999</v>
      </c>
      <c r="AV5" s="518">
        <v>12585.099999999999</v>
      </c>
      <c r="AW5" s="293">
        <v>12585.099999999999</v>
      </c>
      <c r="AX5" s="293">
        <v>12585.099999999999</v>
      </c>
      <c r="AY5" s="216">
        <v>12585.099999999999</v>
      </c>
      <c r="AZ5" s="22">
        <v>12585.099999999999</v>
      </c>
      <c r="BA5" s="518">
        <v>12585.099999999999</v>
      </c>
      <c r="BB5" s="143">
        <v>12585.099999999999</v>
      </c>
      <c r="BC5" s="293">
        <v>12585.099999999999</v>
      </c>
      <c r="BD5" s="293">
        <v>12585.099999999999</v>
      </c>
      <c r="BE5" s="293">
        <v>12585.099999999999</v>
      </c>
      <c r="BF5" s="518">
        <v>12585.099999999999</v>
      </c>
      <c r="BG5" s="122">
        <v>12585.099999999999</v>
      </c>
      <c r="BH5" s="293">
        <v>12585.099999999999</v>
      </c>
      <c r="BI5" s="216">
        <v>12585.099999999999</v>
      </c>
      <c r="BJ5" s="22">
        <v>12585.099999999999</v>
      </c>
      <c r="BK5" s="518">
        <v>12585.1</v>
      </c>
      <c r="BL5" s="22">
        <v>12585.099999999999</v>
      </c>
      <c r="BM5" s="216">
        <v>12585.099999999999</v>
      </c>
      <c r="BN5" s="216">
        <v>12585.099999999999</v>
      </c>
      <c r="BO5" s="518">
        <v>12585.099999999999</v>
      </c>
      <c r="BP5" s="293">
        <v>12585.099999999999</v>
      </c>
      <c r="BQ5" s="770">
        <v>12585.099999999999</v>
      </c>
      <c r="BR5" s="770">
        <v>12585.099999999999</v>
      </c>
      <c r="BS5" s="770">
        <v>12585.099999999999</v>
      </c>
      <c r="BT5" s="770">
        <v>12585.099999999999</v>
      </c>
      <c r="BU5" s="770">
        <v>12585.099999999997</v>
      </c>
      <c r="BV5" s="770">
        <v>12585.099999999999</v>
      </c>
      <c r="BW5" s="770">
        <v>12585.099999999999</v>
      </c>
      <c r="BX5" s="770">
        <v>12585.099999999999</v>
      </c>
      <c r="BY5" s="770">
        <v>12585.099999999997</v>
      </c>
      <c r="BZ5" s="770">
        <v>12585.099999999997</v>
      </c>
      <c r="CA5" s="770">
        <v>12585.099999999999</v>
      </c>
      <c r="CB5" s="770">
        <v>12585.099999999999</v>
      </c>
      <c r="CC5" s="770">
        <v>12585.099999999999</v>
      </c>
      <c r="CD5" s="770">
        <v>12585.1</v>
      </c>
      <c r="CE5" s="770">
        <v>12585.099999999999</v>
      </c>
      <c r="CF5" s="770">
        <v>12585.099999999999</v>
      </c>
      <c r="CG5" s="770">
        <v>12585.099999999999</v>
      </c>
      <c r="CH5" s="770">
        <v>12585.099999999999</v>
      </c>
      <c r="CI5" s="770">
        <v>12585.099999999999</v>
      </c>
    </row>
    <row r="6" spans="1:87" x14ac:dyDescent="0.25">
      <c r="A6" s="8" t="s">
        <v>26</v>
      </c>
      <c r="B6" s="29">
        <v>1385</v>
      </c>
      <c r="C6" s="29">
        <v>1385</v>
      </c>
      <c r="D6" s="515">
        <v>1385</v>
      </c>
      <c r="E6" s="504">
        <v>1385</v>
      </c>
      <c r="F6" s="515">
        <v>1385</v>
      </c>
      <c r="G6" s="29">
        <v>1385</v>
      </c>
      <c r="H6" s="515">
        <v>1385</v>
      </c>
      <c r="I6" s="504">
        <v>1385</v>
      </c>
      <c r="J6" s="515">
        <v>1385</v>
      </c>
      <c r="K6" s="29">
        <v>1385</v>
      </c>
      <c r="L6" s="29">
        <v>1385</v>
      </c>
      <c r="M6" s="515">
        <v>1385</v>
      </c>
      <c r="N6" s="504">
        <v>1385</v>
      </c>
      <c r="O6" s="123">
        <v>1385</v>
      </c>
      <c r="P6" s="733">
        <v>1385</v>
      </c>
      <c r="Q6" s="29">
        <v>1385</v>
      </c>
      <c r="R6" s="29">
        <v>1385</v>
      </c>
      <c r="S6" s="504">
        <v>1385</v>
      </c>
      <c r="T6" s="515">
        <v>1385</v>
      </c>
      <c r="U6" s="124">
        <v>1385</v>
      </c>
      <c r="V6" s="29">
        <v>1385</v>
      </c>
      <c r="W6" s="515">
        <v>1385</v>
      </c>
      <c r="X6" s="504">
        <v>1385</v>
      </c>
      <c r="Y6" s="515">
        <v>1385</v>
      </c>
      <c r="Z6" s="29">
        <v>1385</v>
      </c>
      <c r="AA6" s="515">
        <v>1385</v>
      </c>
      <c r="AB6" s="504">
        <v>1385</v>
      </c>
      <c r="AC6" s="515">
        <v>1385</v>
      </c>
      <c r="AD6" s="29">
        <v>1385</v>
      </c>
      <c r="AE6" s="29">
        <v>1385</v>
      </c>
      <c r="AF6" s="515">
        <v>1385</v>
      </c>
      <c r="AG6" s="504">
        <v>1385</v>
      </c>
      <c r="AH6" s="123">
        <v>1385</v>
      </c>
      <c r="AI6" s="733">
        <v>1385</v>
      </c>
      <c r="AJ6" s="29">
        <v>1385</v>
      </c>
      <c r="AK6" s="29">
        <v>1385</v>
      </c>
      <c r="AL6" s="504">
        <v>1385</v>
      </c>
      <c r="AM6" s="503">
        <v>1385</v>
      </c>
      <c r="AN6" s="124">
        <v>1385</v>
      </c>
      <c r="AO6" s="504">
        <v>1385</v>
      </c>
      <c r="AP6" s="504">
        <v>1385</v>
      </c>
      <c r="AQ6" s="504">
        <v>1385</v>
      </c>
      <c r="AR6" s="515">
        <v>1385</v>
      </c>
      <c r="AS6" s="29">
        <v>1385</v>
      </c>
      <c r="AT6" s="515">
        <v>1385</v>
      </c>
      <c r="AU6" s="504">
        <v>1385</v>
      </c>
      <c r="AV6" s="515">
        <v>1385</v>
      </c>
      <c r="AW6" s="29">
        <v>1385</v>
      </c>
      <c r="AX6" s="29">
        <v>1385</v>
      </c>
      <c r="AY6" s="29">
        <v>1385</v>
      </c>
      <c r="AZ6" s="504">
        <v>1385</v>
      </c>
      <c r="BA6" s="515">
        <v>1385</v>
      </c>
      <c r="BB6" s="733">
        <v>1385</v>
      </c>
      <c r="BC6" s="29">
        <v>1385</v>
      </c>
      <c r="BD6" s="29">
        <v>1385</v>
      </c>
      <c r="BE6" s="29">
        <v>1385</v>
      </c>
      <c r="BF6" s="515">
        <v>1385</v>
      </c>
      <c r="BG6" s="124">
        <v>1385</v>
      </c>
      <c r="BH6" s="504">
        <v>1385</v>
      </c>
      <c r="BI6" s="504">
        <v>1385</v>
      </c>
      <c r="BJ6" s="504">
        <v>1385</v>
      </c>
      <c r="BK6" s="515">
        <v>1385</v>
      </c>
      <c r="BL6" s="504">
        <v>1385</v>
      </c>
      <c r="BM6" s="504">
        <v>1385</v>
      </c>
      <c r="BN6" s="504">
        <v>1385</v>
      </c>
      <c r="BO6" s="515">
        <v>1385</v>
      </c>
      <c r="BP6" s="29">
        <v>1385</v>
      </c>
      <c r="BQ6" s="771">
        <v>1385</v>
      </c>
      <c r="BR6" s="771">
        <v>1385</v>
      </c>
      <c r="BS6" s="771">
        <v>1385</v>
      </c>
      <c r="BT6" s="771">
        <v>1385</v>
      </c>
      <c r="BU6" s="771">
        <v>1385</v>
      </c>
      <c r="BV6" s="771">
        <v>1385</v>
      </c>
      <c r="BW6" s="771">
        <v>1385</v>
      </c>
      <c r="BX6" s="771">
        <v>1385</v>
      </c>
      <c r="BY6" s="771">
        <v>1385</v>
      </c>
      <c r="BZ6" s="771">
        <v>1385</v>
      </c>
      <c r="CA6" s="771">
        <v>1385</v>
      </c>
      <c r="CB6" s="771">
        <v>1385</v>
      </c>
      <c r="CC6" s="771">
        <v>1385</v>
      </c>
      <c r="CD6" s="771">
        <v>1385</v>
      </c>
      <c r="CE6" s="771">
        <v>1385</v>
      </c>
      <c r="CF6" s="771">
        <v>1385</v>
      </c>
      <c r="CG6" s="771">
        <v>1385</v>
      </c>
      <c r="CH6" s="771">
        <v>1385</v>
      </c>
      <c r="CI6" s="771">
        <v>1385</v>
      </c>
    </row>
    <row r="7" spans="1:87" x14ac:dyDescent="0.25">
      <c r="A7" s="9" t="s">
        <v>9</v>
      </c>
      <c r="B7" s="295">
        <v>820</v>
      </c>
      <c r="C7" s="295">
        <v>820</v>
      </c>
      <c r="D7" s="514">
        <v>820</v>
      </c>
      <c r="E7" s="28">
        <v>820</v>
      </c>
      <c r="F7" s="740">
        <v>820</v>
      </c>
      <c r="G7" s="295">
        <v>820</v>
      </c>
      <c r="H7" s="514">
        <v>820</v>
      </c>
      <c r="I7" s="28">
        <v>820</v>
      </c>
      <c r="J7" s="740">
        <v>820</v>
      </c>
      <c r="K7" s="295">
        <v>820</v>
      </c>
      <c r="L7" s="295">
        <v>820</v>
      </c>
      <c r="M7" s="514">
        <v>820</v>
      </c>
      <c r="N7" s="28">
        <v>820</v>
      </c>
      <c r="O7" s="223">
        <v>820</v>
      </c>
      <c r="P7" s="736">
        <v>820</v>
      </c>
      <c r="Q7" s="295">
        <v>820</v>
      </c>
      <c r="R7" s="295">
        <v>820</v>
      </c>
      <c r="S7" s="28">
        <v>820</v>
      </c>
      <c r="T7" s="740">
        <v>820</v>
      </c>
      <c r="U7" s="124">
        <v>820</v>
      </c>
      <c r="V7" s="295">
        <v>820</v>
      </c>
      <c r="W7" s="514">
        <v>820</v>
      </c>
      <c r="X7" s="28">
        <v>820</v>
      </c>
      <c r="Y7" s="740">
        <v>820</v>
      </c>
      <c r="Z7" s="295">
        <v>820</v>
      </c>
      <c r="AA7" s="514">
        <v>820</v>
      </c>
      <c r="AB7" s="28">
        <v>820</v>
      </c>
      <c r="AC7" s="740">
        <v>820</v>
      </c>
      <c r="AD7" s="295">
        <v>820</v>
      </c>
      <c r="AE7" s="295">
        <v>820</v>
      </c>
      <c r="AF7" s="514">
        <v>820</v>
      </c>
      <c r="AG7" s="28">
        <v>820</v>
      </c>
      <c r="AH7" s="223">
        <v>820</v>
      </c>
      <c r="AI7" s="736">
        <v>820</v>
      </c>
      <c r="AJ7" s="295">
        <v>820</v>
      </c>
      <c r="AK7" s="295">
        <v>820</v>
      </c>
      <c r="AL7" s="28">
        <v>820</v>
      </c>
      <c r="AM7" s="740">
        <v>820</v>
      </c>
      <c r="AN7" s="124">
        <v>820</v>
      </c>
      <c r="AO7" s="28">
        <v>820</v>
      </c>
      <c r="AP7" s="28">
        <v>820</v>
      </c>
      <c r="AQ7" s="28">
        <v>820</v>
      </c>
      <c r="AR7" s="740">
        <v>820</v>
      </c>
      <c r="AS7" s="295">
        <v>820</v>
      </c>
      <c r="AT7" s="514">
        <v>820</v>
      </c>
      <c r="AU7" s="28">
        <v>820</v>
      </c>
      <c r="AV7" s="740">
        <v>820</v>
      </c>
      <c r="AW7" s="295">
        <v>820</v>
      </c>
      <c r="AX7" s="28">
        <v>820</v>
      </c>
      <c r="AY7" s="28">
        <v>820</v>
      </c>
      <c r="AZ7" s="28">
        <v>820</v>
      </c>
      <c r="BA7" s="740">
        <v>820</v>
      </c>
      <c r="BB7" s="736">
        <v>820</v>
      </c>
      <c r="BC7" s="736">
        <v>820</v>
      </c>
      <c r="BD7" s="736">
        <v>820</v>
      </c>
      <c r="BE7" s="736">
        <v>820</v>
      </c>
      <c r="BF7" s="740">
        <v>820</v>
      </c>
      <c r="BG7" s="124">
        <v>820</v>
      </c>
      <c r="BH7" s="28">
        <v>820</v>
      </c>
      <c r="BI7" s="28">
        <v>820</v>
      </c>
      <c r="BJ7" s="28">
        <v>820</v>
      </c>
      <c r="BK7" s="740">
        <v>820</v>
      </c>
      <c r="BL7" s="28">
        <v>820</v>
      </c>
      <c r="BM7" s="28">
        <v>820</v>
      </c>
      <c r="BN7" s="28">
        <v>820</v>
      </c>
      <c r="BO7" s="740">
        <v>820</v>
      </c>
      <c r="BP7" s="295">
        <v>820</v>
      </c>
      <c r="BQ7" s="772">
        <v>820</v>
      </c>
      <c r="BR7" s="772">
        <v>820</v>
      </c>
      <c r="BS7" s="772">
        <v>820</v>
      </c>
      <c r="BT7" s="772">
        <v>820</v>
      </c>
      <c r="BU7" s="772">
        <v>820</v>
      </c>
      <c r="BV7" s="772">
        <v>820</v>
      </c>
      <c r="BW7" s="772">
        <v>820</v>
      </c>
      <c r="BX7" s="772">
        <v>820</v>
      </c>
      <c r="BY7" s="772">
        <v>820</v>
      </c>
      <c r="BZ7" s="772">
        <v>820</v>
      </c>
      <c r="CA7" s="772">
        <v>820</v>
      </c>
      <c r="CB7" s="772">
        <v>820</v>
      </c>
      <c r="CC7" s="772">
        <v>820</v>
      </c>
      <c r="CD7" s="772">
        <v>820</v>
      </c>
      <c r="CE7" s="772">
        <v>820</v>
      </c>
      <c r="CF7" s="772">
        <v>820</v>
      </c>
      <c r="CG7" s="772">
        <v>820</v>
      </c>
      <c r="CH7" s="772">
        <v>820</v>
      </c>
      <c r="CI7" s="772">
        <v>820</v>
      </c>
    </row>
    <row r="8" spans="1:87" x14ac:dyDescent="0.25">
      <c r="A8" s="9" t="s">
        <v>10</v>
      </c>
      <c r="B8" s="295">
        <v>165</v>
      </c>
      <c r="C8" s="295">
        <v>165</v>
      </c>
      <c r="D8" s="514">
        <v>165</v>
      </c>
      <c r="E8" s="28">
        <v>165</v>
      </c>
      <c r="F8" s="740">
        <v>165</v>
      </c>
      <c r="G8" s="295">
        <v>165</v>
      </c>
      <c r="H8" s="514">
        <v>165</v>
      </c>
      <c r="I8" s="28">
        <v>165</v>
      </c>
      <c r="J8" s="740">
        <v>165</v>
      </c>
      <c r="K8" s="295">
        <v>165</v>
      </c>
      <c r="L8" s="295">
        <v>165</v>
      </c>
      <c r="M8" s="514">
        <v>165</v>
      </c>
      <c r="N8" s="28">
        <v>165</v>
      </c>
      <c r="O8" s="223">
        <v>165</v>
      </c>
      <c r="P8" s="736">
        <v>165</v>
      </c>
      <c r="Q8" s="295">
        <v>165</v>
      </c>
      <c r="R8" s="295">
        <v>165</v>
      </c>
      <c r="S8" s="28">
        <v>165</v>
      </c>
      <c r="T8" s="740">
        <v>165</v>
      </c>
      <c r="U8" s="124">
        <v>165</v>
      </c>
      <c r="V8" s="295">
        <v>165</v>
      </c>
      <c r="W8" s="514">
        <v>165</v>
      </c>
      <c r="X8" s="28">
        <v>165</v>
      </c>
      <c r="Y8" s="740">
        <v>165</v>
      </c>
      <c r="Z8" s="295">
        <v>165</v>
      </c>
      <c r="AA8" s="514">
        <v>165</v>
      </c>
      <c r="AB8" s="28">
        <v>165</v>
      </c>
      <c r="AC8" s="740">
        <v>165</v>
      </c>
      <c r="AD8" s="295">
        <v>165</v>
      </c>
      <c r="AE8" s="295">
        <v>165</v>
      </c>
      <c r="AF8" s="514">
        <v>165</v>
      </c>
      <c r="AG8" s="28">
        <v>165</v>
      </c>
      <c r="AH8" s="223">
        <v>165</v>
      </c>
      <c r="AI8" s="736">
        <v>165</v>
      </c>
      <c r="AJ8" s="295">
        <v>165</v>
      </c>
      <c r="AK8" s="295">
        <v>165</v>
      </c>
      <c r="AL8" s="28">
        <v>165</v>
      </c>
      <c r="AM8" s="740">
        <v>165</v>
      </c>
      <c r="AN8" s="124">
        <v>165</v>
      </c>
      <c r="AO8" s="28">
        <v>165</v>
      </c>
      <c r="AP8" s="28">
        <v>165</v>
      </c>
      <c r="AQ8" s="28">
        <v>165</v>
      </c>
      <c r="AR8" s="740">
        <v>165</v>
      </c>
      <c r="AS8" s="295">
        <v>165</v>
      </c>
      <c r="AT8" s="514">
        <v>165</v>
      </c>
      <c r="AU8" s="28">
        <v>165</v>
      </c>
      <c r="AV8" s="740">
        <v>165</v>
      </c>
      <c r="AW8" s="295">
        <v>165</v>
      </c>
      <c r="AX8" s="28">
        <v>165</v>
      </c>
      <c r="AY8" s="28">
        <v>165</v>
      </c>
      <c r="AZ8" s="28">
        <v>165</v>
      </c>
      <c r="BA8" s="740">
        <v>165</v>
      </c>
      <c r="BB8" s="736">
        <v>165</v>
      </c>
      <c r="BC8" s="736">
        <v>165</v>
      </c>
      <c r="BD8" s="736">
        <v>165</v>
      </c>
      <c r="BE8" s="736">
        <v>165</v>
      </c>
      <c r="BF8" s="740">
        <v>165</v>
      </c>
      <c r="BG8" s="124">
        <v>165</v>
      </c>
      <c r="BH8" s="28">
        <v>165</v>
      </c>
      <c r="BI8" s="28">
        <v>165</v>
      </c>
      <c r="BJ8" s="28">
        <v>165</v>
      </c>
      <c r="BK8" s="740">
        <v>165</v>
      </c>
      <c r="BL8" s="28">
        <v>165</v>
      </c>
      <c r="BM8" s="28">
        <v>165</v>
      </c>
      <c r="BN8" s="28">
        <v>165</v>
      </c>
      <c r="BO8" s="740">
        <v>165</v>
      </c>
      <c r="BP8" s="295">
        <v>165</v>
      </c>
      <c r="BQ8" s="772">
        <v>165</v>
      </c>
      <c r="BR8" s="772">
        <v>165</v>
      </c>
      <c r="BS8" s="772">
        <v>165</v>
      </c>
      <c r="BT8" s="772">
        <v>165</v>
      </c>
      <c r="BU8" s="772">
        <v>165</v>
      </c>
      <c r="BV8" s="772">
        <v>165</v>
      </c>
      <c r="BW8" s="772">
        <v>165</v>
      </c>
      <c r="BX8" s="772">
        <v>165</v>
      </c>
      <c r="BY8" s="772">
        <v>165</v>
      </c>
      <c r="BZ8" s="772">
        <v>165</v>
      </c>
      <c r="CA8" s="772">
        <v>165</v>
      </c>
      <c r="CB8" s="772">
        <v>165</v>
      </c>
      <c r="CC8" s="772">
        <v>165</v>
      </c>
      <c r="CD8" s="772">
        <v>165</v>
      </c>
      <c r="CE8" s="772">
        <v>165</v>
      </c>
      <c r="CF8" s="772">
        <v>165</v>
      </c>
      <c r="CG8" s="772">
        <v>165</v>
      </c>
      <c r="CH8" s="772">
        <v>165</v>
      </c>
      <c r="CI8" s="772">
        <v>165</v>
      </c>
    </row>
    <row r="9" spans="1:87" x14ac:dyDescent="0.25">
      <c r="A9" s="9" t="s">
        <v>55</v>
      </c>
      <c r="B9" s="295">
        <v>400</v>
      </c>
      <c r="C9" s="295">
        <v>400</v>
      </c>
      <c r="D9" s="514">
        <v>400</v>
      </c>
      <c r="E9" s="28">
        <v>400</v>
      </c>
      <c r="F9" s="740">
        <v>400</v>
      </c>
      <c r="G9" s="295">
        <v>400</v>
      </c>
      <c r="H9" s="514">
        <v>400</v>
      </c>
      <c r="I9" s="28">
        <v>400</v>
      </c>
      <c r="J9" s="740">
        <v>400</v>
      </c>
      <c r="K9" s="295">
        <v>400</v>
      </c>
      <c r="L9" s="295">
        <v>400</v>
      </c>
      <c r="M9" s="514">
        <v>400</v>
      </c>
      <c r="N9" s="28">
        <v>400</v>
      </c>
      <c r="O9" s="223">
        <v>400</v>
      </c>
      <c r="P9" s="736">
        <v>400</v>
      </c>
      <c r="Q9" s="295">
        <v>400</v>
      </c>
      <c r="R9" s="295">
        <v>400</v>
      </c>
      <c r="S9" s="28">
        <v>400</v>
      </c>
      <c r="T9" s="740">
        <v>400</v>
      </c>
      <c r="U9" s="124">
        <v>400</v>
      </c>
      <c r="V9" s="295">
        <v>400</v>
      </c>
      <c r="W9" s="514">
        <v>400</v>
      </c>
      <c r="X9" s="28">
        <v>400</v>
      </c>
      <c r="Y9" s="740">
        <v>400</v>
      </c>
      <c r="Z9" s="295">
        <v>400</v>
      </c>
      <c r="AA9" s="514">
        <v>400</v>
      </c>
      <c r="AB9" s="28">
        <v>400</v>
      </c>
      <c r="AC9" s="740">
        <v>400</v>
      </c>
      <c r="AD9" s="295">
        <v>400</v>
      </c>
      <c r="AE9" s="295">
        <v>400</v>
      </c>
      <c r="AF9" s="514">
        <v>400</v>
      </c>
      <c r="AG9" s="28">
        <v>400</v>
      </c>
      <c r="AH9" s="223">
        <v>400</v>
      </c>
      <c r="AI9" s="736">
        <v>400</v>
      </c>
      <c r="AJ9" s="295">
        <v>400</v>
      </c>
      <c r="AK9" s="295">
        <v>400</v>
      </c>
      <c r="AL9" s="28">
        <v>400</v>
      </c>
      <c r="AM9" s="740">
        <v>400</v>
      </c>
      <c r="AN9" s="124">
        <v>400</v>
      </c>
      <c r="AO9" s="28">
        <v>400</v>
      </c>
      <c r="AP9" s="28">
        <v>400</v>
      </c>
      <c r="AQ9" s="28">
        <v>400</v>
      </c>
      <c r="AR9" s="740">
        <v>400</v>
      </c>
      <c r="AS9" s="295">
        <v>400</v>
      </c>
      <c r="AT9" s="514">
        <v>400</v>
      </c>
      <c r="AU9" s="28">
        <v>400</v>
      </c>
      <c r="AV9" s="740">
        <v>400</v>
      </c>
      <c r="AW9" s="295">
        <v>400</v>
      </c>
      <c r="AX9" s="28">
        <v>400</v>
      </c>
      <c r="AY9" s="28">
        <v>400</v>
      </c>
      <c r="AZ9" s="28">
        <v>400</v>
      </c>
      <c r="BA9" s="740">
        <v>400</v>
      </c>
      <c r="BB9" s="736">
        <v>400</v>
      </c>
      <c r="BC9" s="736">
        <v>400</v>
      </c>
      <c r="BD9" s="736">
        <v>400</v>
      </c>
      <c r="BE9" s="736">
        <v>400</v>
      </c>
      <c r="BF9" s="740">
        <v>400</v>
      </c>
      <c r="BG9" s="124">
        <v>400</v>
      </c>
      <c r="BH9" s="28">
        <v>400</v>
      </c>
      <c r="BI9" s="28">
        <v>400</v>
      </c>
      <c r="BJ9" s="28">
        <v>400</v>
      </c>
      <c r="BK9" s="740">
        <v>400</v>
      </c>
      <c r="BL9" s="28">
        <v>400</v>
      </c>
      <c r="BM9" s="28">
        <v>400</v>
      </c>
      <c r="BN9" s="28">
        <v>400</v>
      </c>
      <c r="BO9" s="740">
        <v>400</v>
      </c>
      <c r="BP9" s="295">
        <v>400</v>
      </c>
      <c r="BQ9" s="772">
        <v>400</v>
      </c>
      <c r="BR9" s="772">
        <v>400</v>
      </c>
      <c r="BS9" s="772">
        <v>400</v>
      </c>
      <c r="BT9" s="772">
        <v>400</v>
      </c>
      <c r="BU9" s="772">
        <v>400</v>
      </c>
      <c r="BV9" s="772">
        <v>400</v>
      </c>
      <c r="BW9" s="772">
        <v>400</v>
      </c>
      <c r="BX9" s="772">
        <v>400</v>
      </c>
      <c r="BY9" s="772">
        <v>400</v>
      </c>
      <c r="BZ9" s="772">
        <v>400</v>
      </c>
      <c r="CA9" s="772">
        <v>400</v>
      </c>
      <c r="CB9" s="772">
        <v>400</v>
      </c>
      <c r="CC9" s="772">
        <v>400</v>
      </c>
      <c r="CD9" s="772">
        <v>400</v>
      </c>
      <c r="CE9" s="772">
        <v>400</v>
      </c>
      <c r="CF9" s="772">
        <v>400</v>
      </c>
      <c r="CG9" s="772">
        <v>400</v>
      </c>
      <c r="CH9" s="772">
        <v>400</v>
      </c>
      <c r="CI9" s="772">
        <v>400</v>
      </c>
    </row>
    <row r="10" spans="1:87" x14ac:dyDescent="0.25">
      <c r="A10" s="8" t="s">
        <v>27</v>
      </c>
      <c r="B10" s="29">
        <v>1055.0999999999999</v>
      </c>
      <c r="C10" s="29">
        <v>1055.0999999999999</v>
      </c>
      <c r="D10" s="515">
        <v>1055.0999999999999</v>
      </c>
      <c r="E10" s="504">
        <v>1055.0999999999999</v>
      </c>
      <c r="F10" s="515">
        <v>1055.0999999999999</v>
      </c>
      <c r="G10" s="29">
        <v>1055.0999999999999</v>
      </c>
      <c r="H10" s="515">
        <v>1055.0999999999999</v>
      </c>
      <c r="I10" s="504">
        <v>1055.0999999999999</v>
      </c>
      <c r="J10" s="515">
        <v>1055.0999999999999</v>
      </c>
      <c r="K10" s="29">
        <v>1055.1000000000001</v>
      </c>
      <c r="L10" s="29">
        <v>1055.0999999999999</v>
      </c>
      <c r="M10" s="515">
        <v>1055.0999999999999</v>
      </c>
      <c r="N10" s="504">
        <v>1055.0999999999999</v>
      </c>
      <c r="O10" s="123">
        <v>1055.0999999999999</v>
      </c>
      <c r="P10" s="733">
        <v>1055.1000000000001</v>
      </c>
      <c r="Q10" s="29">
        <v>1055.0999999999999</v>
      </c>
      <c r="R10" s="29">
        <v>1055.0999999999999</v>
      </c>
      <c r="S10" s="504">
        <v>1055.0999999999999</v>
      </c>
      <c r="T10" s="515">
        <v>1055.0999999999999</v>
      </c>
      <c r="U10" s="124">
        <v>1055.1000000000001</v>
      </c>
      <c r="V10" s="29">
        <v>1055.0999999999999</v>
      </c>
      <c r="W10" s="515">
        <v>1055.0999999999999</v>
      </c>
      <c r="X10" s="504">
        <v>1055.0999999999999</v>
      </c>
      <c r="Y10" s="515">
        <v>1055.0999999999999</v>
      </c>
      <c r="Z10" s="29">
        <v>1055.0999999999999</v>
      </c>
      <c r="AA10" s="515">
        <v>1055.0999999999999</v>
      </c>
      <c r="AB10" s="504">
        <v>1055.0999999999999</v>
      </c>
      <c r="AC10" s="515">
        <v>1055.0999999999999</v>
      </c>
      <c r="AD10" s="29">
        <v>1055.1000000000001</v>
      </c>
      <c r="AE10" s="29">
        <v>1055.0999999999999</v>
      </c>
      <c r="AF10" s="515">
        <v>1055.0999999999999</v>
      </c>
      <c r="AG10" s="504">
        <v>1055.0999999999999</v>
      </c>
      <c r="AH10" s="123">
        <v>1055.0999999999999</v>
      </c>
      <c r="AI10" s="733">
        <v>1055.1000000000001</v>
      </c>
      <c r="AJ10" s="29">
        <v>1055.0999999999999</v>
      </c>
      <c r="AK10" s="29">
        <v>1055.0999999999999</v>
      </c>
      <c r="AL10" s="504">
        <v>1055.0999999999999</v>
      </c>
      <c r="AM10" s="503">
        <v>1055.0999999999999</v>
      </c>
      <c r="AN10" s="124">
        <v>1055.1000000000001</v>
      </c>
      <c r="AO10" s="504">
        <v>1055.0999999999999</v>
      </c>
      <c r="AP10" s="504">
        <v>1055.0999999999999</v>
      </c>
      <c r="AQ10" s="504">
        <v>1055.0999999999999</v>
      </c>
      <c r="AR10" s="515">
        <v>1055.0999999999999</v>
      </c>
      <c r="AS10" s="29">
        <v>1055.0999999999999</v>
      </c>
      <c r="AT10" s="515">
        <v>1055.0999999999999</v>
      </c>
      <c r="AU10" s="504">
        <v>1055.0999999999999</v>
      </c>
      <c r="AV10" s="515">
        <v>1055.0999999999999</v>
      </c>
      <c r="AW10" s="29">
        <v>1055.1000000000001</v>
      </c>
      <c r="AX10" s="504">
        <v>1055.0999999999999</v>
      </c>
      <c r="AY10" s="504">
        <v>1055.0999999999999</v>
      </c>
      <c r="AZ10" s="504">
        <v>1055.0999999999999</v>
      </c>
      <c r="BA10" s="515">
        <v>1055.0999999999999</v>
      </c>
      <c r="BB10" s="733">
        <v>1055.1000000000001</v>
      </c>
      <c r="BC10" s="733">
        <v>1055.1000000000001</v>
      </c>
      <c r="BD10" s="733">
        <v>1055.1000000000001</v>
      </c>
      <c r="BE10" s="733">
        <v>1055.1000000000001</v>
      </c>
      <c r="BF10" s="515">
        <v>1055.0999999999999</v>
      </c>
      <c r="BG10" s="124">
        <v>1055.1000000000001</v>
      </c>
      <c r="BH10" s="504">
        <v>1055.0999999999999</v>
      </c>
      <c r="BI10" s="504">
        <v>1055.0999999999999</v>
      </c>
      <c r="BJ10" s="504">
        <v>1055.0999999999999</v>
      </c>
      <c r="BK10" s="515">
        <v>1055.0999999999999</v>
      </c>
      <c r="BL10" s="504">
        <v>1055.0999999999999</v>
      </c>
      <c r="BM10" s="504">
        <v>1055.0999999999999</v>
      </c>
      <c r="BN10" s="504">
        <v>1055.0999999999999</v>
      </c>
      <c r="BO10" s="515">
        <v>1055.0999999999999</v>
      </c>
      <c r="BP10" s="29">
        <v>1055.0999999999999</v>
      </c>
      <c r="BQ10" s="771">
        <v>1055.0999999999999</v>
      </c>
      <c r="BR10" s="771">
        <v>1055.0999999999999</v>
      </c>
      <c r="BS10" s="771">
        <v>1055.0999999999999</v>
      </c>
      <c r="BT10" s="771">
        <v>1055.0999999999999</v>
      </c>
      <c r="BU10" s="771">
        <v>1055.0999999999999</v>
      </c>
      <c r="BV10" s="771">
        <v>1055.0999999999999</v>
      </c>
      <c r="BW10" s="771">
        <v>1055.0999999999999</v>
      </c>
      <c r="BX10" s="771">
        <v>1055.0999999999999</v>
      </c>
      <c r="BY10" s="771">
        <v>1055.0999999999999</v>
      </c>
      <c r="BZ10" s="771">
        <v>1055.0999999999999</v>
      </c>
      <c r="CA10" s="771">
        <v>1055.0999999999999</v>
      </c>
      <c r="CB10" s="771">
        <v>1055.0999999999999</v>
      </c>
      <c r="CC10" s="771">
        <v>1055.0999999999999</v>
      </c>
      <c r="CD10" s="771">
        <v>1055.0999999999999</v>
      </c>
      <c r="CE10" s="771">
        <v>1055.0999999999999</v>
      </c>
      <c r="CF10" s="771">
        <v>1055.0999999999999</v>
      </c>
      <c r="CG10" s="771">
        <v>1055.0999999999999</v>
      </c>
      <c r="CH10" s="771">
        <v>1055.0999999999999</v>
      </c>
      <c r="CI10" s="771">
        <v>1055.0999999999999</v>
      </c>
    </row>
    <row r="11" spans="1:87" x14ac:dyDescent="0.25">
      <c r="A11" s="9" t="s">
        <v>12</v>
      </c>
      <c r="B11" s="295">
        <v>238.1</v>
      </c>
      <c r="C11" s="295">
        <v>238.1</v>
      </c>
      <c r="D11" s="514">
        <v>238.1</v>
      </c>
      <c r="E11" s="28">
        <v>238.1</v>
      </c>
      <c r="F11" s="740">
        <v>238.1</v>
      </c>
      <c r="G11" s="295">
        <v>238.1</v>
      </c>
      <c r="H11" s="514">
        <v>238.1</v>
      </c>
      <c r="I11" s="28">
        <v>238.1</v>
      </c>
      <c r="J11" s="740">
        <v>238.1</v>
      </c>
      <c r="K11" s="295">
        <v>238.1</v>
      </c>
      <c r="L11" s="295">
        <v>238.1</v>
      </c>
      <c r="M11" s="514">
        <v>238.1</v>
      </c>
      <c r="N11" s="28">
        <v>238.1</v>
      </c>
      <c r="O11" s="223">
        <v>238.1</v>
      </c>
      <c r="P11" s="736">
        <v>238.09999999999997</v>
      </c>
      <c r="Q11" s="295">
        <v>238.1</v>
      </c>
      <c r="R11" s="295">
        <v>238.1</v>
      </c>
      <c r="S11" s="28">
        <v>238.1</v>
      </c>
      <c r="T11" s="740">
        <v>238.1</v>
      </c>
      <c r="U11" s="124">
        <v>238.09999999999994</v>
      </c>
      <c r="V11" s="295">
        <v>238.1</v>
      </c>
      <c r="W11" s="514">
        <v>238.1</v>
      </c>
      <c r="X11" s="28">
        <v>238.1</v>
      </c>
      <c r="Y11" s="740">
        <v>238.1</v>
      </c>
      <c r="Z11" s="295">
        <v>238.1</v>
      </c>
      <c r="AA11" s="514">
        <v>238.1</v>
      </c>
      <c r="AB11" s="28">
        <v>238.1</v>
      </c>
      <c r="AC11" s="740">
        <v>238.1</v>
      </c>
      <c r="AD11" s="295">
        <v>238.1</v>
      </c>
      <c r="AE11" s="295">
        <v>238.1</v>
      </c>
      <c r="AF11" s="514">
        <v>238.1</v>
      </c>
      <c r="AG11" s="28">
        <v>238.1</v>
      </c>
      <c r="AH11" s="223">
        <v>238.1</v>
      </c>
      <c r="AI11" s="736">
        <v>238.09999999999997</v>
      </c>
      <c r="AJ11" s="295">
        <v>238.1</v>
      </c>
      <c r="AK11" s="295">
        <v>238.1</v>
      </c>
      <c r="AL11" s="28">
        <v>238.1</v>
      </c>
      <c r="AM11" s="740">
        <v>238.1</v>
      </c>
      <c r="AN11" s="124">
        <v>238.09999999999994</v>
      </c>
      <c r="AO11" s="28">
        <v>238.1</v>
      </c>
      <c r="AP11" s="28">
        <v>238.1</v>
      </c>
      <c r="AQ11" s="28">
        <v>238.1</v>
      </c>
      <c r="AR11" s="740">
        <v>238.1</v>
      </c>
      <c r="AS11" s="295">
        <v>238.1</v>
      </c>
      <c r="AT11" s="514">
        <v>238.1</v>
      </c>
      <c r="AU11" s="28">
        <v>238.1</v>
      </c>
      <c r="AV11" s="740">
        <v>238.1</v>
      </c>
      <c r="AW11" s="295">
        <v>238.1</v>
      </c>
      <c r="AX11" s="28">
        <v>238.1</v>
      </c>
      <c r="AY11" s="28">
        <v>238.1</v>
      </c>
      <c r="AZ11" s="28">
        <v>238.1</v>
      </c>
      <c r="BA11" s="740">
        <v>238.1</v>
      </c>
      <c r="BB11" s="736">
        <v>238.09999999999997</v>
      </c>
      <c r="BC11" s="736">
        <v>238.09999999999997</v>
      </c>
      <c r="BD11" s="736">
        <v>238.09999999999997</v>
      </c>
      <c r="BE11" s="736">
        <v>238.09999999999997</v>
      </c>
      <c r="BF11" s="740">
        <v>238.1</v>
      </c>
      <c r="BG11" s="124">
        <v>238.09999999999994</v>
      </c>
      <c r="BH11" s="28">
        <v>238.1</v>
      </c>
      <c r="BI11" s="28">
        <v>238.1</v>
      </c>
      <c r="BJ11" s="28">
        <v>238.1</v>
      </c>
      <c r="BK11" s="740">
        <v>238.1</v>
      </c>
      <c r="BL11" s="28">
        <v>238.1</v>
      </c>
      <c r="BM11" s="28">
        <v>238.1</v>
      </c>
      <c r="BN11" s="28">
        <v>238.1</v>
      </c>
      <c r="BO11" s="740">
        <v>238.1</v>
      </c>
      <c r="BP11" s="295">
        <v>238.1</v>
      </c>
      <c r="BQ11" s="772">
        <v>238.1</v>
      </c>
      <c r="BR11" s="772">
        <v>238.1</v>
      </c>
      <c r="BS11" s="772">
        <v>238.1</v>
      </c>
      <c r="BT11" s="772">
        <v>238.1</v>
      </c>
      <c r="BU11" s="772">
        <v>238.1</v>
      </c>
      <c r="BV11" s="772">
        <v>238.1</v>
      </c>
      <c r="BW11" s="772">
        <v>238.1</v>
      </c>
      <c r="BX11" s="772">
        <v>238.1</v>
      </c>
      <c r="BY11" s="772">
        <v>238.09999999999997</v>
      </c>
      <c r="BZ11" s="772">
        <v>238.1</v>
      </c>
      <c r="CA11" s="772">
        <v>238.1</v>
      </c>
      <c r="CB11" s="772">
        <v>238.1</v>
      </c>
      <c r="CC11" s="772">
        <v>238.1</v>
      </c>
      <c r="CD11" s="772">
        <v>238.1</v>
      </c>
      <c r="CE11" s="772">
        <v>238.1</v>
      </c>
      <c r="CF11" s="772">
        <v>238.1</v>
      </c>
      <c r="CG11" s="772">
        <v>238.1</v>
      </c>
      <c r="CH11" s="772">
        <v>238.1</v>
      </c>
      <c r="CI11" s="772">
        <v>238.1</v>
      </c>
    </row>
    <row r="12" spans="1:87" x14ac:dyDescent="0.25">
      <c r="A12" s="9" t="s">
        <v>11</v>
      </c>
      <c r="B12" s="295">
        <v>817</v>
      </c>
      <c r="C12" s="295">
        <v>817</v>
      </c>
      <c r="D12" s="514">
        <v>817</v>
      </c>
      <c r="E12" s="28">
        <v>817</v>
      </c>
      <c r="F12" s="740">
        <v>817</v>
      </c>
      <c r="G12" s="295">
        <v>817</v>
      </c>
      <c r="H12" s="514">
        <v>817</v>
      </c>
      <c r="I12" s="28">
        <v>817</v>
      </c>
      <c r="J12" s="740">
        <v>817</v>
      </c>
      <c r="K12" s="295">
        <v>817</v>
      </c>
      <c r="L12" s="295">
        <v>817</v>
      </c>
      <c r="M12" s="514">
        <v>817</v>
      </c>
      <c r="N12" s="28">
        <v>817</v>
      </c>
      <c r="O12" s="223">
        <v>817</v>
      </c>
      <c r="P12" s="736">
        <v>817</v>
      </c>
      <c r="Q12" s="295">
        <v>817</v>
      </c>
      <c r="R12" s="295">
        <v>817</v>
      </c>
      <c r="S12" s="28">
        <v>817</v>
      </c>
      <c r="T12" s="740">
        <v>817</v>
      </c>
      <c r="U12" s="124">
        <v>817</v>
      </c>
      <c r="V12" s="295">
        <v>817</v>
      </c>
      <c r="W12" s="514">
        <v>817</v>
      </c>
      <c r="X12" s="28">
        <v>817</v>
      </c>
      <c r="Y12" s="740">
        <v>817</v>
      </c>
      <c r="Z12" s="295">
        <v>817</v>
      </c>
      <c r="AA12" s="514">
        <v>817</v>
      </c>
      <c r="AB12" s="28">
        <v>817</v>
      </c>
      <c r="AC12" s="740">
        <v>817</v>
      </c>
      <c r="AD12" s="295">
        <v>817</v>
      </c>
      <c r="AE12" s="295">
        <v>817</v>
      </c>
      <c r="AF12" s="514">
        <v>817</v>
      </c>
      <c r="AG12" s="28">
        <v>817</v>
      </c>
      <c r="AH12" s="223">
        <v>817</v>
      </c>
      <c r="AI12" s="736">
        <v>817</v>
      </c>
      <c r="AJ12" s="295">
        <v>817</v>
      </c>
      <c r="AK12" s="295">
        <v>817</v>
      </c>
      <c r="AL12" s="28">
        <v>817</v>
      </c>
      <c r="AM12" s="740">
        <v>817</v>
      </c>
      <c r="AN12" s="124">
        <v>817</v>
      </c>
      <c r="AO12" s="28">
        <v>817</v>
      </c>
      <c r="AP12" s="28">
        <v>817</v>
      </c>
      <c r="AQ12" s="28">
        <v>817</v>
      </c>
      <c r="AR12" s="740">
        <v>817</v>
      </c>
      <c r="AS12" s="295">
        <v>817</v>
      </c>
      <c r="AT12" s="514">
        <v>817</v>
      </c>
      <c r="AU12" s="28">
        <v>817</v>
      </c>
      <c r="AV12" s="740">
        <v>817</v>
      </c>
      <c r="AW12" s="295">
        <v>817</v>
      </c>
      <c r="AX12" s="28">
        <v>817</v>
      </c>
      <c r="AY12" s="28">
        <v>817</v>
      </c>
      <c r="AZ12" s="28">
        <v>817</v>
      </c>
      <c r="BA12" s="740">
        <v>817</v>
      </c>
      <c r="BB12" s="736">
        <v>817</v>
      </c>
      <c r="BC12" s="736">
        <v>817</v>
      </c>
      <c r="BD12" s="736">
        <v>817</v>
      </c>
      <c r="BE12" s="736">
        <v>817</v>
      </c>
      <c r="BF12" s="740">
        <v>817</v>
      </c>
      <c r="BG12" s="124">
        <v>817</v>
      </c>
      <c r="BH12" s="28">
        <v>817</v>
      </c>
      <c r="BI12" s="28">
        <v>817</v>
      </c>
      <c r="BJ12" s="28">
        <v>817</v>
      </c>
      <c r="BK12" s="740">
        <v>817</v>
      </c>
      <c r="BL12" s="28">
        <v>817</v>
      </c>
      <c r="BM12" s="28">
        <v>817</v>
      </c>
      <c r="BN12" s="28">
        <v>817</v>
      </c>
      <c r="BO12" s="740">
        <v>817</v>
      </c>
      <c r="BP12" s="295">
        <v>817</v>
      </c>
      <c r="BQ12" s="772">
        <v>817</v>
      </c>
      <c r="BR12" s="772">
        <v>817</v>
      </c>
      <c r="BS12" s="772">
        <v>817</v>
      </c>
      <c r="BT12" s="772">
        <v>817</v>
      </c>
      <c r="BU12" s="772">
        <v>817</v>
      </c>
      <c r="BV12" s="772">
        <v>817</v>
      </c>
      <c r="BW12" s="772">
        <v>817</v>
      </c>
      <c r="BX12" s="772">
        <v>817</v>
      </c>
      <c r="BY12" s="772">
        <v>817</v>
      </c>
      <c r="BZ12" s="772">
        <v>817</v>
      </c>
      <c r="CA12" s="772">
        <v>817</v>
      </c>
      <c r="CB12" s="772">
        <v>817</v>
      </c>
      <c r="CC12" s="772">
        <v>817</v>
      </c>
      <c r="CD12" s="772">
        <v>817</v>
      </c>
      <c r="CE12" s="772">
        <v>817</v>
      </c>
      <c r="CF12" s="772">
        <v>817</v>
      </c>
      <c r="CG12" s="772">
        <v>817</v>
      </c>
      <c r="CH12" s="772">
        <v>817</v>
      </c>
      <c r="CI12" s="772">
        <v>817</v>
      </c>
    </row>
    <row r="13" spans="1:87" x14ac:dyDescent="0.25">
      <c r="A13" s="8" t="s">
        <v>28</v>
      </c>
      <c r="B13" s="29">
        <v>7443.9999999999991</v>
      </c>
      <c r="C13" s="29">
        <v>7443.9999999999991</v>
      </c>
      <c r="D13" s="515">
        <v>7443.9999999999991</v>
      </c>
      <c r="E13" s="504">
        <v>7443.9999999999991</v>
      </c>
      <c r="F13" s="515">
        <v>7443.9999999999991</v>
      </c>
      <c r="G13" s="29">
        <v>7443.9999999999991</v>
      </c>
      <c r="H13" s="515">
        <v>7443.9999999999991</v>
      </c>
      <c r="I13" s="504">
        <v>7443.9999999999991</v>
      </c>
      <c r="J13" s="515">
        <v>7443.9999999999991</v>
      </c>
      <c r="K13" s="29">
        <v>7443.9999999999991</v>
      </c>
      <c r="L13" s="29">
        <v>7443.9999999999991</v>
      </c>
      <c r="M13" s="515">
        <v>7443.9999999999991</v>
      </c>
      <c r="N13" s="504">
        <v>7443.9999999999991</v>
      </c>
      <c r="O13" s="123">
        <v>7443.9999999999991</v>
      </c>
      <c r="P13" s="733">
        <v>7443.9999999999982</v>
      </c>
      <c r="Q13" s="29">
        <v>7443.9999999999991</v>
      </c>
      <c r="R13" s="29">
        <v>7443.9999999999991</v>
      </c>
      <c r="S13" s="504">
        <v>7443.9999999999991</v>
      </c>
      <c r="T13" s="515">
        <v>7443.9999999999991</v>
      </c>
      <c r="U13" s="124">
        <v>7443.9999999999991</v>
      </c>
      <c r="V13" s="29">
        <v>7389.9999999999991</v>
      </c>
      <c r="W13" s="515">
        <v>7389.9999999999991</v>
      </c>
      <c r="X13" s="504">
        <v>7389.9999999999991</v>
      </c>
      <c r="Y13" s="515">
        <v>7389.9999999999991</v>
      </c>
      <c r="Z13" s="29">
        <v>7389.9999999999991</v>
      </c>
      <c r="AA13" s="515">
        <v>7389.9999999999991</v>
      </c>
      <c r="AB13" s="504">
        <v>7389.9999999999991</v>
      </c>
      <c r="AC13" s="515">
        <v>7389.9999999999991</v>
      </c>
      <c r="AD13" s="29">
        <v>7389.9999999999991</v>
      </c>
      <c r="AE13" s="29">
        <v>7389.9999999999991</v>
      </c>
      <c r="AF13" s="515">
        <v>7389.9999999999991</v>
      </c>
      <c r="AG13" s="504">
        <v>7389.9999999999991</v>
      </c>
      <c r="AH13" s="504">
        <v>7389.9999999999991</v>
      </c>
      <c r="AI13" s="733">
        <v>7389.9999999999982</v>
      </c>
      <c r="AJ13" s="29">
        <v>7389.9999999999991</v>
      </c>
      <c r="AK13" s="29">
        <v>7389.9999999999991</v>
      </c>
      <c r="AL13" s="504">
        <v>7389.9999999999991</v>
      </c>
      <c r="AM13" s="503">
        <v>7389.9999999999991</v>
      </c>
      <c r="AN13" s="124">
        <v>7389.9999999999991</v>
      </c>
      <c r="AO13" s="504">
        <v>7389.9999999999991</v>
      </c>
      <c r="AP13" s="504">
        <v>7389.9999999999991</v>
      </c>
      <c r="AQ13" s="504">
        <v>7389.9999999999991</v>
      </c>
      <c r="AR13" s="515">
        <v>7389.9999999999991</v>
      </c>
      <c r="AS13" s="29">
        <v>7389.9999999999991</v>
      </c>
      <c r="AT13" s="515">
        <v>7389.9999999999991</v>
      </c>
      <c r="AU13" s="504">
        <v>7389.9999999999991</v>
      </c>
      <c r="AV13" s="515">
        <v>7389.9999999999991</v>
      </c>
      <c r="AW13" s="29">
        <v>7389.9999999999991</v>
      </c>
      <c r="AX13" s="504">
        <v>7389.9999999999991</v>
      </c>
      <c r="AY13" s="504">
        <v>7389.9999999999991</v>
      </c>
      <c r="AZ13" s="504">
        <v>7389.9999999999991</v>
      </c>
      <c r="BA13" s="515">
        <v>7389.9999999999991</v>
      </c>
      <c r="BB13" s="733">
        <v>7389.9999999999982</v>
      </c>
      <c r="BC13" s="733">
        <v>7389.9999999999982</v>
      </c>
      <c r="BD13" s="733">
        <v>7389.9999999999982</v>
      </c>
      <c r="BE13" s="733">
        <v>7389.9999999999982</v>
      </c>
      <c r="BF13" s="515">
        <v>7389.9999999999991</v>
      </c>
      <c r="BG13" s="124">
        <v>7389.9999999999991</v>
      </c>
      <c r="BH13" s="504">
        <v>7389.9999999999991</v>
      </c>
      <c r="BI13" s="504">
        <v>7389.9999999999991</v>
      </c>
      <c r="BJ13" s="504">
        <v>7389.9999999999991</v>
      </c>
      <c r="BK13" s="515">
        <v>7389.9999999999991</v>
      </c>
      <c r="BL13" s="504">
        <v>7389.9999999999991</v>
      </c>
      <c r="BM13" s="504">
        <v>7389.9999999999991</v>
      </c>
      <c r="BN13" s="504">
        <v>7389.9999999999991</v>
      </c>
      <c r="BO13" s="515">
        <v>7389.9999999999991</v>
      </c>
      <c r="BP13" s="29">
        <v>7389.9999999999991</v>
      </c>
      <c r="BQ13" s="771">
        <v>7389.9999999999991</v>
      </c>
      <c r="BR13" s="771">
        <v>7389.9999999999991</v>
      </c>
      <c r="BS13" s="771">
        <v>7389.9999999999991</v>
      </c>
      <c r="BT13" s="771">
        <v>7389.9999999999991</v>
      </c>
      <c r="BU13" s="771">
        <v>7389.9999999999982</v>
      </c>
      <c r="BV13" s="771">
        <v>7389.9999999999991</v>
      </c>
      <c r="BW13" s="771">
        <v>7389.9999999999991</v>
      </c>
      <c r="BX13" s="771">
        <v>7389.9999999999991</v>
      </c>
      <c r="BY13" s="771">
        <v>7389.9999999999991</v>
      </c>
      <c r="BZ13" s="771">
        <v>7389.9999999999991</v>
      </c>
      <c r="CA13" s="771">
        <v>7389.9999999999991</v>
      </c>
      <c r="CB13" s="771">
        <v>7389.9999999999991</v>
      </c>
      <c r="CC13" s="771">
        <v>7389.9999999999991</v>
      </c>
      <c r="CD13" s="771">
        <v>7389.9999999999991</v>
      </c>
      <c r="CE13" s="771">
        <v>7389.9999999999991</v>
      </c>
      <c r="CF13" s="771">
        <v>7389.9999999999991</v>
      </c>
      <c r="CG13" s="771">
        <v>7389.9999999999991</v>
      </c>
      <c r="CH13" s="771">
        <v>7389.9999999999991</v>
      </c>
      <c r="CI13" s="771">
        <v>7389.9999999999991</v>
      </c>
    </row>
    <row r="14" spans="1:87" x14ac:dyDescent="0.25">
      <c r="A14" s="9" t="s">
        <v>13</v>
      </c>
      <c r="B14" s="295">
        <v>1200.2</v>
      </c>
      <c r="C14" s="295">
        <v>1200.2</v>
      </c>
      <c r="D14" s="514">
        <v>1200.2</v>
      </c>
      <c r="E14" s="28">
        <v>1200.2</v>
      </c>
      <c r="F14" s="740">
        <v>1200.2</v>
      </c>
      <c r="G14" s="295">
        <v>1200.2</v>
      </c>
      <c r="H14" s="514">
        <v>1200.2</v>
      </c>
      <c r="I14" s="28">
        <v>1200.2</v>
      </c>
      <c r="J14" s="740">
        <v>1200.2</v>
      </c>
      <c r="K14" s="295">
        <v>1200.2</v>
      </c>
      <c r="L14" s="295">
        <v>1200.2</v>
      </c>
      <c r="M14" s="514">
        <v>1200.2</v>
      </c>
      <c r="N14" s="28">
        <v>1200.2</v>
      </c>
      <c r="O14" s="223">
        <v>1200.2</v>
      </c>
      <c r="P14" s="736">
        <v>1200.2</v>
      </c>
      <c r="Q14" s="295">
        <v>1200.2</v>
      </c>
      <c r="R14" s="295">
        <v>1200.2</v>
      </c>
      <c r="S14" s="28">
        <v>1200.2</v>
      </c>
      <c r="T14" s="740">
        <v>1200.2</v>
      </c>
      <c r="U14" s="124">
        <v>1200.2000000000003</v>
      </c>
      <c r="V14" s="295">
        <v>1200.2</v>
      </c>
      <c r="W14" s="514">
        <v>1200.2</v>
      </c>
      <c r="X14" s="28">
        <v>1200.2</v>
      </c>
      <c r="Y14" s="740">
        <v>1200.2</v>
      </c>
      <c r="Z14" s="295">
        <v>1200.2</v>
      </c>
      <c r="AA14" s="514">
        <v>1200.2</v>
      </c>
      <c r="AB14" s="28">
        <v>1200.2</v>
      </c>
      <c r="AC14" s="740">
        <v>1200.2</v>
      </c>
      <c r="AD14" s="295">
        <v>1200.2</v>
      </c>
      <c r="AE14" s="295">
        <v>1200.2</v>
      </c>
      <c r="AF14" s="514">
        <v>1200.2</v>
      </c>
      <c r="AG14" s="28">
        <v>1200.2</v>
      </c>
      <c r="AH14" s="223">
        <v>1200.2</v>
      </c>
      <c r="AI14" s="736">
        <v>1200.2</v>
      </c>
      <c r="AJ14" s="295">
        <v>1200.2</v>
      </c>
      <c r="AK14" s="295">
        <v>1200.2</v>
      </c>
      <c r="AL14" s="28">
        <v>1200.2</v>
      </c>
      <c r="AM14" s="740">
        <v>1200.2</v>
      </c>
      <c r="AN14" s="124">
        <v>1200.2000000000003</v>
      </c>
      <c r="AO14" s="28">
        <v>1200.2</v>
      </c>
      <c r="AP14" s="28">
        <v>1200.2</v>
      </c>
      <c r="AQ14" s="28">
        <v>1200.2</v>
      </c>
      <c r="AR14" s="740">
        <v>1200.2</v>
      </c>
      <c r="AS14" s="295">
        <v>1200.2</v>
      </c>
      <c r="AT14" s="514">
        <v>1200.2</v>
      </c>
      <c r="AU14" s="28">
        <v>1200.2</v>
      </c>
      <c r="AV14" s="740">
        <v>1200.2</v>
      </c>
      <c r="AW14" s="295">
        <v>1200.2</v>
      </c>
      <c r="AX14" s="28">
        <v>1200.2</v>
      </c>
      <c r="AY14" s="28">
        <v>1200.2</v>
      </c>
      <c r="AZ14" s="28">
        <v>1200.2</v>
      </c>
      <c r="BA14" s="740">
        <v>1200.2</v>
      </c>
      <c r="BB14" s="736">
        <v>1200.2</v>
      </c>
      <c r="BC14" s="736">
        <v>1200.2</v>
      </c>
      <c r="BD14" s="736">
        <v>1200.2</v>
      </c>
      <c r="BE14" s="736">
        <v>1200.2</v>
      </c>
      <c r="BF14" s="740">
        <v>1200.2</v>
      </c>
      <c r="BG14" s="124">
        <v>1200.2000000000003</v>
      </c>
      <c r="BH14" s="28">
        <v>1200.2</v>
      </c>
      <c r="BI14" s="28">
        <v>1200.2</v>
      </c>
      <c r="BJ14" s="28">
        <v>1200.2</v>
      </c>
      <c r="BK14" s="740">
        <v>1200.2</v>
      </c>
      <c r="BL14" s="28">
        <v>1200.2</v>
      </c>
      <c r="BM14" s="28">
        <v>1200.2</v>
      </c>
      <c r="BN14" s="28">
        <v>1200.2</v>
      </c>
      <c r="BO14" s="740">
        <v>1200.2</v>
      </c>
      <c r="BP14" s="295">
        <v>1200.2</v>
      </c>
      <c r="BQ14" s="772">
        <v>1200.2</v>
      </c>
      <c r="BR14" s="772">
        <v>1200.2</v>
      </c>
      <c r="BS14" s="772">
        <v>1200.2</v>
      </c>
      <c r="BT14" s="772">
        <v>1200.2</v>
      </c>
      <c r="BU14" s="772">
        <v>1200.2</v>
      </c>
      <c r="BV14" s="772">
        <v>1200.2</v>
      </c>
      <c r="BW14" s="772">
        <v>1200.2</v>
      </c>
      <c r="BX14" s="772">
        <v>1200.2</v>
      </c>
      <c r="BY14" s="772">
        <v>1200.2000000000003</v>
      </c>
      <c r="BZ14" s="772">
        <v>1200.2</v>
      </c>
      <c r="CA14" s="772">
        <v>1200.2</v>
      </c>
      <c r="CB14" s="772">
        <v>1200.2</v>
      </c>
      <c r="CC14" s="772">
        <v>1200.2</v>
      </c>
      <c r="CD14" s="772">
        <v>1200.2</v>
      </c>
      <c r="CE14" s="772">
        <v>1200.2</v>
      </c>
      <c r="CF14" s="772">
        <v>1200.2</v>
      </c>
      <c r="CG14" s="772">
        <v>1200.2</v>
      </c>
      <c r="CH14" s="772">
        <v>1200.2</v>
      </c>
      <c r="CI14" s="772">
        <v>1200.2</v>
      </c>
    </row>
    <row r="15" spans="1:87" x14ac:dyDescent="0.25">
      <c r="A15" s="9" t="s">
        <v>14</v>
      </c>
      <c r="B15" s="295">
        <v>1640</v>
      </c>
      <c r="C15" s="295">
        <v>1640</v>
      </c>
      <c r="D15" s="514">
        <v>1640</v>
      </c>
      <c r="E15" s="28">
        <v>1640</v>
      </c>
      <c r="F15" s="740">
        <v>1640</v>
      </c>
      <c r="G15" s="295">
        <v>1640</v>
      </c>
      <c r="H15" s="514">
        <v>1640</v>
      </c>
      <c r="I15" s="28">
        <v>1640</v>
      </c>
      <c r="J15" s="740">
        <v>1640</v>
      </c>
      <c r="K15" s="295">
        <v>1640</v>
      </c>
      <c r="L15" s="295">
        <v>1640</v>
      </c>
      <c r="M15" s="514">
        <v>1640</v>
      </c>
      <c r="N15" s="28">
        <v>1640</v>
      </c>
      <c r="O15" s="223">
        <v>1640</v>
      </c>
      <c r="P15" s="736">
        <v>1640</v>
      </c>
      <c r="Q15" s="295">
        <v>1640</v>
      </c>
      <c r="R15" s="295">
        <v>1640</v>
      </c>
      <c r="S15" s="28">
        <v>1640</v>
      </c>
      <c r="T15" s="740">
        <v>1640</v>
      </c>
      <c r="U15" s="124">
        <v>1640</v>
      </c>
      <c r="V15" s="295">
        <v>1640</v>
      </c>
      <c r="W15" s="514">
        <v>1640</v>
      </c>
      <c r="X15" s="28">
        <v>1640</v>
      </c>
      <c r="Y15" s="740">
        <v>1640</v>
      </c>
      <c r="Z15" s="295">
        <v>1640</v>
      </c>
      <c r="AA15" s="514">
        <v>1640</v>
      </c>
      <c r="AB15" s="28">
        <v>1640</v>
      </c>
      <c r="AC15" s="740">
        <v>1640</v>
      </c>
      <c r="AD15" s="295">
        <v>1640</v>
      </c>
      <c r="AE15" s="295">
        <v>1640</v>
      </c>
      <c r="AF15" s="514">
        <v>1640</v>
      </c>
      <c r="AG15" s="28">
        <v>1640</v>
      </c>
      <c r="AH15" s="223">
        <v>1640</v>
      </c>
      <c r="AI15" s="736">
        <v>1640</v>
      </c>
      <c r="AJ15" s="295">
        <v>1640</v>
      </c>
      <c r="AK15" s="295">
        <v>1640</v>
      </c>
      <c r="AL15" s="28">
        <v>1640</v>
      </c>
      <c r="AM15" s="740">
        <v>1640</v>
      </c>
      <c r="AN15" s="124">
        <v>1640</v>
      </c>
      <c r="AO15" s="28">
        <v>1640</v>
      </c>
      <c r="AP15" s="28">
        <v>1640</v>
      </c>
      <c r="AQ15" s="28">
        <v>1640</v>
      </c>
      <c r="AR15" s="740">
        <v>1640</v>
      </c>
      <c r="AS15" s="295">
        <v>1640</v>
      </c>
      <c r="AT15" s="514">
        <v>1640</v>
      </c>
      <c r="AU15" s="28">
        <v>1640</v>
      </c>
      <c r="AV15" s="740">
        <v>1640</v>
      </c>
      <c r="AW15" s="295">
        <v>1640</v>
      </c>
      <c r="AX15" s="28">
        <v>1640</v>
      </c>
      <c r="AY15" s="28">
        <v>1640</v>
      </c>
      <c r="AZ15" s="28">
        <v>1640</v>
      </c>
      <c r="BA15" s="740">
        <v>1640</v>
      </c>
      <c r="BB15" s="736">
        <v>1640</v>
      </c>
      <c r="BC15" s="736">
        <v>1640</v>
      </c>
      <c r="BD15" s="736">
        <v>1640</v>
      </c>
      <c r="BE15" s="736">
        <v>1640</v>
      </c>
      <c r="BF15" s="740">
        <v>1640</v>
      </c>
      <c r="BG15" s="124">
        <v>1640</v>
      </c>
      <c r="BH15" s="28">
        <v>1640</v>
      </c>
      <c r="BI15" s="28">
        <v>1640</v>
      </c>
      <c r="BJ15" s="28">
        <v>1640</v>
      </c>
      <c r="BK15" s="740">
        <v>1640</v>
      </c>
      <c r="BL15" s="28">
        <v>1640</v>
      </c>
      <c r="BM15" s="28">
        <v>1640</v>
      </c>
      <c r="BN15" s="28">
        <v>1640</v>
      </c>
      <c r="BO15" s="740">
        <v>1640</v>
      </c>
      <c r="BP15" s="295">
        <v>1640</v>
      </c>
      <c r="BQ15" s="772">
        <v>1640</v>
      </c>
      <c r="BR15" s="772">
        <v>1640</v>
      </c>
      <c r="BS15" s="772">
        <v>1640</v>
      </c>
      <c r="BT15" s="772">
        <v>1640</v>
      </c>
      <c r="BU15" s="772">
        <v>1640</v>
      </c>
      <c r="BV15" s="772">
        <v>1640</v>
      </c>
      <c r="BW15" s="772">
        <v>1640</v>
      </c>
      <c r="BX15" s="772">
        <v>1640</v>
      </c>
      <c r="BY15" s="772">
        <v>1640</v>
      </c>
      <c r="BZ15" s="772">
        <v>1640</v>
      </c>
      <c r="CA15" s="772">
        <v>1640</v>
      </c>
      <c r="CB15" s="772">
        <v>1640</v>
      </c>
      <c r="CC15" s="772">
        <v>1640</v>
      </c>
      <c r="CD15" s="772">
        <v>1640</v>
      </c>
      <c r="CE15" s="772">
        <v>1640</v>
      </c>
      <c r="CF15" s="772">
        <v>1640</v>
      </c>
      <c r="CG15" s="772">
        <v>1640</v>
      </c>
      <c r="CH15" s="772">
        <v>1640</v>
      </c>
      <c r="CI15" s="772">
        <v>1640</v>
      </c>
    </row>
    <row r="16" spans="1:87" x14ac:dyDescent="0.25">
      <c r="A16" s="9" t="s">
        <v>15</v>
      </c>
      <c r="B16" s="295">
        <v>840</v>
      </c>
      <c r="C16" s="295">
        <v>840</v>
      </c>
      <c r="D16" s="514">
        <v>840</v>
      </c>
      <c r="E16" s="28">
        <v>840</v>
      </c>
      <c r="F16" s="740">
        <v>840</v>
      </c>
      <c r="G16" s="295">
        <v>840</v>
      </c>
      <c r="H16" s="514">
        <v>840</v>
      </c>
      <c r="I16" s="28">
        <v>840</v>
      </c>
      <c r="J16" s="740">
        <v>840</v>
      </c>
      <c r="K16" s="295">
        <v>840</v>
      </c>
      <c r="L16" s="295">
        <v>840</v>
      </c>
      <c r="M16" s="514">
        <v>840</v>
      </c>
      <c r="N16" s="28">
        <v>840</v>
      </c>
      <c r="O16" s="223">
        <v>840</v>
      </c>
      <c r="P16" s="736">
        <v>840</v>
      </c>
      <c r="Q16" s="295">
        <v>840</v>
      </c>
      <c r="R16" s="295">
        <v>840</v>
      </c>
      <c r="S16" s="28">
        <v>840</v>
      </c>
      <c r="T16" s="740">
        <v>840</v>
      </c>
      <c r="U16" s="124">
        <v>840</v>
      </c>
      <c r="V16" s="295">
        <v>786</v>
      </c>
      <c r="W16" s="514">
        <v>786</v>
      </c>
      <c r="X16" s="28">
        <v>786</v>
      </c>
      <c r="Y16" s="740">
        <v>786</v>
      </c>
      <c r="Z16" s="295">
        <v>786</v>
      </c>
      <c r="AA16" s="514">
        <v>786</v>
      </c>
      <c r="AB16" s="28">
        <v>786</v>
      </c>
      <c r="AC16" s="740">
        <v>786</v>
      </c>
      <c r="AD16" s="295">
        <v>786</v>
      </c>
      <c r="AE16" s="295">
        <v>786</v>
      </c>
      <c r="AF16" s="514">
        <v>786</v>
      </c>
      <c r="AG16" s="28">
        <v>786</v>
      </c>
      <c r="AH16" s="223">
        <v>786</v>
      </c>
      <c r="AI16" s="736">
        <v>786</v>
      </c>
      <c r="AJ16" s="295">
        <v>786</v>
      </c>
      <c r="AK16" s="295">
        <v>786</v>
      </c>
      <c r="AL16" s="28">
        <v>786</v>
      </c>
      <c r="AM16" s="740">
        <v>786</v>
      </c>
      <c r="AN16" s="124">
        <v>786</v>
      </c>
      <c r="AO16" s="28">
        <v>786</v>
      </c>
      <c r="AP16" s="28">
        <v>786</v>
      </c>
      <c r="AQ16" s="28">
        <v>786</v>
      </c>
      <c r="AR16" s="740">
        <v>786</v>
      </c>
      <c r="AS16" s="295">
        <v>786</v>
      </c>
      <c r="AT16" s="514">
        <v>786</v>
      </c>
      <c r="AU16" s="28">
        <v>786</v>
      </c>
      <c r="AV16" s="740">
        <v>786</v>
      </c>
      <c r="AW16" s="295">
        <v>786</v>
      </c>
      <c r="AX16" s="28">
        <v>786</v>
      </c>
      <c r="AY16" s="28">
        <v>786</v>
      </c>
      <c r="AZ16" s="28">
        <v>786</v>
      </c>
      <c r="BA16" s="740">
        <v>786</v>
      </c>
      <c r="BB16" s="736">
        <v>786</v>
      </c>
      <c r="BC16" s="736">
        <v>786</v>
      </c>
      <c r="BD16" s="736">
        <v>786</v>
      </c>
      <c r="BE16" s="736">
        <v>786</v>
      </c>
      <c r="BF16" s="740">
        <v>786</v>
      </c>
      <c r="BG16" s="124">
        <v>786</v>
      </c>
      <c r="BH16" s="28">
        <v>786</v>
      </c>
      <c r="BI16" s="28">
        <v>786</v>
      </c>
      <c r="BJ16" s="28">
        <v>786</v>
      </c>
      <c r="BK16" s="740">
        <v>786</v>
      </c>
      <c r="BL16" s="28">
        <v>786</v>
      </c>
      <c r="BM16" s="28">
        <v>786</v>
      </c>
      <c r="BN16" s="28">
        <v>786</v>
      </c>
      <c r="BO16" s="740">
        <v>786</v>
      </c>
      <c r="BP16" s="295">
        <v>786</v>
      </c>
      <c r="BQ16" s="772">
        <v>786</v>
      </c>
      <c r="BR16" s="772">
        <v>786</v>
      </c>
      <c r="BS16" s="772">
        <v>786</v>
      </c>
      <c r="BT16" s="772">
        <v>786</v>
      </c>
      <c r="BU16" s="772">
        <v>786</v>
      </c>
      <c r="BV16" s="772">
        <v>786</v>
      </c>
      <c r="BW16" s="772">
        <v>786</v>
      </c>
      <c r="BX16" s="772">
        <v>786</v>
      </c>
      <c r="BY16" s="772">
        <v>786</v>
      </c>
      <c r="BZ16" s="772">
        <v>786</v>
      </c>
      <c r="CA16" s="772">
        <v>786</v>
      </c>
      <c r="CB16" s="772">
        <v>786</v>
      </c>
      <c r="CC16" s="772">
        <v>786</v>
      </c>
      <c r="CD16" s="772">
        <v>786</v>
      </c>
      <c r="CE16" s="772">
        <v>786</v>
      </c>
      <c r="CF16" s="772">
        <v>786</v>
      </c>
      <c r="CG16" s="772">
        <v>786</v>
      </c>
      <c r="CH16" s="772">
        <v>786</v>
      </c>
      <c r="CI16" s="772">
        <v>786</v>
      </c>
    </row>
    <row r="17" spans="1:87" x14ac:dyDescent="0.25">
      <c r="A17" s="9" t="s">
        <v>16</v>
      </c>
      <c r="B17" s="295">
        <v>780</v>
      </c>
      <c r="C17" s="295">
        <v>780</v>
      </c>
      <c r="D17" s="514">
        <v>780</v>
      </c>
      <c r="E17" s="28">
        <v>780</v>
      </c>
      <c r="F17" s="740">
        <v>780</v>
      </c>
      <c r="G17" s="295">
        <v>780</v>
      </c>
      <c r="H17" s="514">
        <v>780</v>
      </c>
      <c r="I17" s="28">
        <v>780</v>
      </c>
      <c r="J17" s="740">
        <v>780</v>
      </c>
      <c r="K17" s="295">
        <v>780</v>
      </c>
      <c r="L17" s="295">
        <v>780</v>
      </c>
      <c r="M17" s="514">
        <v>780</v>
      </c>
      <c r="N17" s="28">
        <v>780</v>
      </c>
      <c r="O17" s="223">
        <v>780</v>
      </c>
      <c r="P17" s="736">
        <v>780</v>
      </c>
      <c r="Q17" s="295">
        <v>780</v>
      </c>
      <c r="R17" s="295">
        <v>780</v>
      </c>
      <c r="S17" s="28">
        <v>780</v>
      </c>
      <c r="T17" s="740">
        <v>780</v>
      </c>
      <c r="U17" s="124">
        <v>780</v>
      </c>
      <c r="V17" s="295">
        <v>780</v>
      </c>
      <c r="W17" s="514">
        <v>780</v>
      </c>
      <c r="X17" s="28">
        <v>780</v>
      </c>
      <c r="Y17" s="740">
        <v>780</v>
      </c>
      <c r="Z17" s="295">
        <v>780</v>
      </c>
      <c r="AA17" s="514">
        <v>780</v>
      </c>
      <c r="AB17" s="28">
        <v>780</v>
      </c>
      <c r="AC17" s="740">
        <v>780</v>
      </c>
      <c r="AD17" s="295">
        <v>780</v>
      </c>
      <c r="AE17" s="295">
        <v>780</v>
      </c>
      <c r="AF17" s="514">
        <v>780</v>
      </c>
      <c r="AG17" s="28">
        <v>780</v>
      </c>
      <c r="AH17" s="223">
        <v>780</v>
      </c>
      <c r="AI17" s="736">
        <v>780</v>
      </c>
      <c r="AJ17" s="295">
        <v>780</v>
      </c>
      <c r="AK17" s="295">
        <v>780</v>
      </c>
      <c r="AL17" s="28">
        <v>780</v>
      </c>
      <c r="AM17" s="740">
        <v>780</v>
      </c>
      <c r="AN17" s="124">
        <v>780</v>
      </c>
      <c r="AO17" s="28">
        <v>780</v>
      </c>
      <c r="AP17" s="28">
        <v>780</v>
      </c>
      <c r="AQ17" s="28">
        <v>780</v>
      </c>
      <c r="AR17" s="740">
        <v>780</v>
      </c>
      <c r="AS17" s="295">
        <v>780</v>
      </c>
      <c r="AT17" s="514">
        <v>780</v>
      </c>
      <c r="AU17" s="28">
        <v>780</v>
      </c>
      <c r="AV17" s="740">
        <v>780</v>
      </c>
      <c r="AW17" s="295">
        <v>780</v>
      </c>
      <c r="AX17" s="28">
        <v>780</v>
      </c>
      <c r="AY17" s="28">
        <v>780</v>
      </c>
      <c r="AZ17" s="28">
        <v>780</v>
      </c>
      <c r="BA17" s="740">
        <v>780</v>
      </c>
      <c r="BB17" s="736">
        <v>780</v>
      </c>
      <c r="BC17" s="736">
        <v>780</v>
      </c>
      <c r="BD17" s="736">
        <v>780</v>
      </c>
      <c r="BE17" s="736">
        <v>780</v>
      </c>
      <c r="BF17" s="740">
        <v>780</v>
      </c>
      <c r="BG17" s="124">
        <v>780</v>
      </c>
      <c r="BH17" s="28">
        <v>780</v>
      </c>
      <c r="BI17" s="28">
        <v>780</v>
      </c>
      <c r="BJ17" s="28">
        <v>780</v>
      </c>
      <c r="BK17" s="740">
        <v>780</v>
      </c>
      <c r="BL17" s="28">
        <v>780</v>
      </c>
      <c r="BM17" s="28">
        <v>780</v>
      </c>
      <c r="BN17" s="28">
        <v>780</v>
      </c>
      <c r="BO17" s="740">
        <v>780</v>
      </c>
      <c r="BP17" s="295">
        <v>780</v>
      </c>
      <c r="BQ17" s="772">
        <v>780</v>
      </c>
      <c r="BR17" s="772">
        <v>780</v>
      </c>
      <c r="BS17" s="772">
        <v>780</v>
      </c>
      <c r="BT17" s="772">
        <v>780</v>
      </c>
      <c r="BU17" s="772">
        <v>780</v>
      </c>
      <c r="BV17" s="772">
        <v>780</v>
      </c>
      <c r="BW17" s="772">
        <v>780</v>
      </c>
      <c r="BX17" s="772">
        <v>780</v>
      </c>
      <c r="BY17" s="772">
        <v>780</v>
      </c>
      <c r="BZ17" s="772">
        <v>780</v>
      </c>
      <c r="CA17" s="772">
        <v>780</v>
      </c>
      <c r="CB17" s="772">
        <v>780</v>
      </c>
      <c r="CC17" s="772">
        <v>780</v>
      </c>
      <c r="CD17" s="772">
        <v>780</v>
      </c>
      <c r="CE17" s="772">
        <v>780</v>
      </c>
      <c r="CF17" s="772">
        <v>780</v>
      </c>
      <c r="CG17" s="772">
        <v>780</v>
      </c>
      <c r="CH17" s="772">
        <v>780</v>
      </c>
      <c r="CI17" s="772">
        <v>780</v>
      </c>
    </row>
    <row r="18" spans="1:87" x14ac:dyDescent="0.25">
      <c r="A18" s="9" t="s">
        <v>56</v>
      </c>
      <c r="B18" s="295">
        <v>460</v>
      </c>
      <c r="C18" s="295">
        <v>460</v>
      </c>
      <c r="D18" s="514">
        <v>460</v>
      </c>
      <c r="E18" s="28">
        <v>460</v>
      </c>
      <c r="F18" s="740">
        <v>460</v>
      </c>
      <c r="G18" s="295">
        <v>460</v>
      </c>
      <c r="H18" s="514">
        <v>460</v>
      </c>
      <c r="I18" s="28">
        <v>460</v>
      </c>
      <c r="J18" s="740">
        <v>460</v>
      </c>
      <c r="K18" s="295">
        <v>460</v>
      </c>
      <c r="L18" s="295">
        <v>460</v>
      </c>
      <c r="M18" s="514">
        <v>460</v>
      </c>
      <c r="N18" s="28">
        <v>460</v>
      </c>
      <c r="O18" s="223">
        <v>460</v>
      </c>
      <c r="P18" s="736">
        <v>460</v>
      </c>
      <c r="Q18" s="295">
        <v>460</v>
      </c>
      <c r="R18" s="295">
        <v>460</v>
      </c>
      <c r="S18" s="28">
        <v>460</v>
      </c>
      <c r="T18" s="740">
        <v>460</v>
      </c>
      <c r="U18" s="124">
        <v>460</v>
      </c>
      <c r="V18" s="295">
        <v>460</v>
      </c>
      <c r="W18" s="514">
        <v>460</v>
      </c>
      <c r="X18" s="28">
        <v>460</v>
      </c>
      <c r="Y18" s="740">
        <v>460</v>
      </c>
      <c r="Z18" s="295">
        <v>460</v>
      </c>
      <c r="AA18" s="514">
        <v>460</v>
      </c>
      <c r="AB18" s="28">
        <v>460</v>
      </c>
      <c r="AC18" s="740">
        <v>460</v>
      </c>
      <c r="AD18" s="295">
        <v>460</v>
      </c>
      <c r="AE18" s="295">
        <v>460</v>
      </c>
      <c r="AF18" s="514">
        <v>460</v>
      </c>
      <c r="AG18" s="28">
        <v>460</v>
      </c>
      <c r="AH18" s="223">
        <v>460</v>
      </c>
      <c r="AI18" s="736">
        <v>460</v>
      </c>
      <c r="AJ18" s="295">
        <v>460</v>
      </c>
      <c r="AK18" s="295">
        <v>460</v>
      </c>
      <c r="AL18" s="28">
        <v>460</v>
      </c>
      <c r="AM18" s="740">
        <v>460</v>
      </c>
      <c r="AN18" s="124">
        <v>460</v>
      </c>
      <c r="AO18" s="28">
        <v>460</v>
      </c>
      <c r="AP18" s="28">
        <v>460</v>
      </c>
      <c r="AQ18" s="28">
        <v>460</v>
      </c>
      <c r="AR18" s="740">
        <v>460</v>
      </c>
      <c r="AS18" s="295">
        <v>460</v>
      </c>
      <c r="AT18" s="514">
        <v>460</v>
      </c>
      <c r="AU18" s="28">
        <v>460</v>
      </c>
      <c r="AV18" s="740">
        <v>460</v>
      </c>
      <c r="AW18" s="295">
        <v>460</v>
      </c>
      <c r="AX18" s="28">
        <v>460</v>
      </c>
      <c r="AY18" s="28">
        <v>460</v>
      </c>
      <c r="AZ18" s="28">
        <v>460</v>
      </c>
      <c r="BA18" s="740">
        <v>460</v>
      </c>
      <c r="BB18" s="736">
        <v>460</v>
      </c>
      <c r="BC18" s="736">
        <v>460</v>
      </c>
      <c r="BD18" s="736">
        <v>460</v>
      </c>
      <c r="BE18" s="736">
        <v>460</v>
      </c>
      <c r="BF18" s="740">
        <v>460</v>
      </c>
      <c r="BG18" s="124">
        <v>460</v>
      </c>
      <c r="BH18" s="28">
        <v>460</v>
      </c>
      <c r="BI18" s="28">
        <v>460</v>
      </c>
      <c r="BJ18" s="28">
        <v>460</v>
      </c>
      <c r="BK18" s="740">
        <v>460</v>
      </c>
      <c r="BL18" s="28">
        <v>460</v>
      </c>
      <c r="BM18" s="28">
        <v>460</v>
      </c>
      <c r="BN18" s="28">
        <v>460</v>
      </c>
      <c r="BO18" s="740">
        <v>460</v>
      </c>
      <c r="BP18" s="295">
        <v>460</v>
      </c>
      <c r="BQ18" s="772">
        <v>460</v>
      </c>
      <c r="BR18" s="772">
        <v>460</v>
      </c>
      <c r="BS18" s="772">
        <v>460</v>
      </c>
      <c r="BT18" s="772">
        <v>460</v>
      </c>
      <c r="BU18" s="772">
        <v>460</v>
      </c>
      <c r="BV18" s="772">
        <v>460</v>
      </c>
      <c r="BW18" s="772">
        <v>460</v>
      </c>
      <c r="BX18" s="772">
        <v>460</v>
      </c>
      <c r="BY18" s="772">
        <v>460</v>
      </c>
      <c r="BZ18" s="772">
        <v>460</v>
      </c>
      <c r="CA18" s="772">
        <v>460</v>
      </c>
      <c r="CB18" s="772">
        <v>460</v>
      </c>
      <c r="CC18" s="772">
        <v>460</v>
      </c>
      <c r="CD18" s="772">
        <v>460</v>
      </c>
      <c r="CE18" s="772">
        <v>460</v>
      </c>
      <c r="CF18" s="772">
        <v>460</v>
      </c>
      <c r="CG18" s="772">
        <v>460</v>
      </c>
      <c r="CH18" s="772">
        <v>460</v>
      </c>
      <c r="CI18" s="772">
        <v>460</v>
      </c>
    </row>
    <row r="19" spans="1:87" x14ac:dyDescent="0.25">
      <c r="A19" s="9" t="s">
        <v>17</v>
      </c>
      <c r="B19" s="295">
        <v>1169</v>
      </c>
      <c r="C19" s="295">
        <v>1169</v>
      </c>
      <c r="D19" s="514">
        <v>1169</v>
      </c>
      <c r="E19" s="28">
        <v>1169</v>
      </c>
      <c r="F19" s="740">
        <v>1169</v>
      </c>
      <c r="G19" s="295">
        <v>1169</v>
      </c>
      <c r="H19" s="514">
        <v>1169</v>
      </c>
      <c r="I19" s="28">
        <v>1169</v>
      </c>
      <c r="J19" s="740">
        <v>1169</v>
      </c>
      <c r="K19" s="295">
        <v>1169</v>
      </c>
      <c r="L19" s="295">
        <v>1169</v>
      </c>
      <c r="M19" s="514">
        <v>1169</v>
      </c>
      <c r="N19" s="28">
        <v>1169</v>
      </c>
      <c r="O19" s="223">
        <v>1169</v>
      </c>
      <c r="P19" s="736">
        <v>1169</v>
      </c>
      <c r="Q19" s="295">
        <v>1169</v>
      </c>
      <c r="R19" s="295">
        <v>1169</v>
      </c>
      <c r="S19" s="28">
        <v>1169</v>
      </c>
      <c r="T19" s="740">
        <v>1169</v>
      </c>
      <c r="U19" s="124">
        <v>1169</v>
      </c>
      <c r="V19" s="295">
        <v>1169</v>
      </c>
      <c r="W19" s="514">
        <v>1169</v>
      </c>
      <c r="X19" s="28">
        <v>1169</v>
      </c>
      <c r="Y19" s="740">
        <v>1169</v>
      </c>
      <c r="Z19" s="295">
        <v>1169</v>
      </c>
      <c r="AA19" s="514">
        <v>1169</v>
      </c>
      <c r="AB19" s="28">
        <v>1169</v>
      </c>
      <c r="AC19" s="740">
        <v>1169</v>
      </c>
      <c r="AD19" s="295">
        <v>1169</v>
      </c>
      <c r="AE19" s="295">
        <v>1169</v>
      </c>
      <c r="AF19" s="514">
        <v>1169</v>
      </c>
      <c r="AG19" s="28">
        <v>1169</v>
      </c>
      <c r="AH19" s="223">
        <v>1169</v>
      </c>
      <c r="AI19" s="736">
        <v>1169</v>
      </c>
      <c r="AJ19" s="295">
        <v>1169</v>
      </c>
      <c r="AK19" s="295">
        <v>1169</v>
      </c>
      <c r="AL19" s="28">
        <v>1169</v>
      </c>
      <c r="AM19" s="740">
        <v>1169</v>
      </c>
      <c r="AN19" s="124">
        <v>1169</v>
      </c>
      <c r="AO19" s="28">
        <v>1169</v>
      </c>
      <c r="AP19" s="28">
        <v>1169</v>
      </c>
      <c r="AQ19" s="28">
        <v>1169</v>
      </c>
      <c r="AR19" s="740">
        <v>1169</v>
      </c>
      <c r="AS19" s="295">
        <v>1169</v>
      </c>
      <c r="AT19" s="514">
        <v>1169</v>
      </c>
      <c r="AU19" s="28">
        <v>1169</v>
      </c>
      <c r="AV19" s="740">
        <v>1169</v>
      </c>
      <c r="AW19" s="295">
        <v>1169</v>
      </c>
      <c r="AX19" s="28">
        <v>1169</v>
      </c>
      <c r="AY19" s="28">
        <v>1169</v>
      </c>
      <c r="AZ19" s="28">
        <v>1169</v>
      </c>
      <c r="BA19" s="740">
        <v>1169</v>
      </c>
      <c r="BB19" s="736">
        <v>1169</v>
      </c>
      <c r="BC19" s="736">
        <v>1169</v>
      </c>
      <c r="BD19" s="736">
        <v>1169</v>
      </c>
      <c r="BE19" s="736">
        <v>1169</v>
      </c>
      <c r="BF19" s="740">
        <v>1169</v>
      </c>
      <c r="BG19" s="124">
        <v>1169</v>
      </c>
      <c r="BH19" s="28">
        <v>1169</v>
      </c>
      <c r="BI19" s="28">
        <v>1169</v>
      </c>
      <c r="BJ19" s="28">
        <v>1169</v>
      </c>
      <c r="BK19" s="740">
        <v>1169</v>
      </c>
      <c r="BL19" s="28">
        <v>1169</v>
      </c>
      <c r="BM19" s="28">
        <v>1169</v>
      </c>
      <c r="BN19" s="28">
        <v>1169</v>
      </c>
      <c r="BO19" s="740">
        <v>1169</v>
      </c>
      <c r="BP19" s="295">
        <v>1169</v>
      </c>
      <c r="BQ19" s="772">
        <v>1169</v>
      </c>
      <c r="BR19" s="772">
        <v>1169</v>
      </c>
      <c r="BS19" s="772">
        <v>1169</v>
      </c>
      <c r="BT19" s="772">
        <v>1169</v>
      </c>
      <c r="BU19" s="772">
        <v>1169</v>
      </c>
      <c r="BV19" s="772">
        <v>1169</v>
      </c>
      <c r="BW19" s="772">
        <v>1169</v>
      </c>
      <c r="BX19" s="772">
        <v>1169</v>
      </c>
      <c r="BY19" s="772">
        <v>1169</v>
      </c>
      <c r="BZ19" s="772">
        <v>1169</v>
      </c>
      <c r="CA19" s="772">
        <v>1169</v>
      </c>
      <c r="CB19" s="772">
        <v>1169</v>
      </c>
      <c r="CC19" s="772">
        <v>1169</v>
      </c>
      <c r="CD19" s="772">
        <v>1169</v>
      </c>
      <c r="CE19" s="772">
        <v>1169</v>
      </c>
      <c r="CF19" s="772">
        <v>1169</v>
      </c>
      <c r="CG19" s="772">
        <v>1169</v>
      </c>
      <c r="CH19" s="772">
        <v>1169</v>
      </c>
      <c r="CI19" s="772">
        <v>1169</v>
      </c>
    </row>
    <row r="20" spans="1:87" x14ac:dyDescent="0.25">
      <c r="A20" s="9" t="s">
        <v>18</v>
      </c>
      <c r="B20" s="295">
        <v>15.4</v>
      </c>
      <c r="C20" s="295">
        <v>15.4</v>
      </c>
      <c r="D20" s="514">
        <v>15.4</v>
      </c>
      <c r="E20" s="28">
        <v>15.4</v>
      </c>
      <c r="F20" s="740">
        <v>15.4</v>
      </c>
      <c r="G20" s="295">
        <v>15.4</v>
      </c>
      <c r="H20" s="514">
        <v>15.4</v>
      </c>
      <c r="I20" s="28">
        <v>15.4</v>
      </c>
      <c r="J20" s="740">
        <v>15.4</v>
      </c>
      <c r="K20" s="295">
        <v>15.4</v>
      </c>
      <c r="L20" s="295">
        <v>15.4</v>
      </c>
      <c r="M20" s="514">
        <v>15.4</v>
      </c>
      <c r="N20" s="28">
        <v>15.4</v>
      </c>
      <c r="O20" s="223">
        <v>15.4</v>
      </c>
      <c r="P20" s="736">
        <v>15.400000000000002</v>
      </c>
      <c r="Q20" s="295">
        <v>15.4</v>
      </c>
      <c r="R20" s="295">
        <v>15.4</v>
      </c>
      <c r="S20" s="28">
        <v>15.4</v>
      </c>
      <c r="T20" s="740">
        <v>15.4</v>
      </c>
      <c r="U20" s="124">
        <v>15.400000000000004</v>
      </c>
      <c r="V20" s="295">
        <v>15.4</v>
      </c>
      <c r="W20" s="514">
        <v>15.4</v>
      </c>
      <c r="X20" s="28">
        <v>15.4</v>
      </c>
      <c r="Y20" s="740">
        <v>15.4</v>
      </c>
      <c r="Z20" s="295">
        <v>15.4</v>
      </c>
      <c r="AA20" s="514">
        <v>15.4</v>
      </c>
      <c r="AB20" s="28">
        <v>15.4</v>
      </c>
      <c r="AC20" s="740">
        <v>15.4</v>
      </c>
      <c r="AD20" s="295">
        <v>15.4</v>
      </c>
      <c r="AE20" s="295">
        <v>15.4</v>
      </c>
      <c r="AF20" s="514">
        <v>15.4</v>
      </c>
      <c r="AG20" s="28">
        <v>15.4</v>
      </c>
      <c r="AH20" s="223">
        <v>15.4</v>
      </c>
      <c r="AI20" s="736">
        <v>15.400000000000002</v>
      </c>
      <c r="AJ20" s="295">
        <v>15.4</v>
      </c>
      <c r="AK20" s="295">
        <v>15.4</v>
      </c>
      <c r="AL20" s="28">
        <v>15.4</v>
      </c>
      <c r="AM20" s="740">
        <v>15.4</v>
      </c>
      <c r="AN20" s="124">
        <v>15.400000000000004</v>
      </c>
      <c r="AO20" s="28">
        <v>15.4</v>
      </c>
      <c r="AP20" s="28">
        <v>15.4</v>
      </c>
      <c r="AQ20" s="28">
        <v>15.4</v>
      </c>
      <c r="AR20" s="740">
        <v>15.4</v>
      </c>
      <c r="AS20" s="295">
        <v>15.4</v>
      </c>
      <c r="AT20" s="514">
        <v>15.4</v>
      </c>
      <c r="AU20" s="28">
        <v>15.4</v>
      </c>
      <c r="AV20" s="740">
        <v>15.4</v>
      </c>
      <c r="AW20" s="295">
        <v>15.4</v>
      </c>
      <c r="AX20" s="28">
        <v>15.4</v>
      </c>
      <c r="AY20" s="28">
        <v>15.4</v>
      </c>
      <c r="AZ20" s="28">
        <v>15.4</v>
      </c>
      <c r="BA20" s="740">
        <v>15.4</v>
      </c>
      <c r="BB20" s="736">
        <v>15.400000000000002</v>
      </c>
      <c r="BC20" s="736">
        <v>15.400000000000002</v>
      </c>
      <c r="BD20" s="736">
        <v>15.400000000000002</v>
      </c>
      <c r="BE20" s="736">
        <v>15.400000000000002</v>
      </c>
      <c r="BF20" s="740">
        <v>15.4</v>
      </c>
      <c r="BG20" s="124">
        <v>15.400000000000004</v>
      </c>
      <c r="BH20" s="28">
        <v>15.4</v>
      </c>
      <c r="BI20" s="28">
        <v>15.4</v>
      </c>
      <c r="BJ20" s="28">
        <v>15.4</v>
      </c>
      <c r="BK20" s="740">
        <v>15.4</v>
      </c>
      <c r="BL20" s="28">
        <v>15.4</v>
      </c>
      <c r="BM20" s="28">
        <v>15.4</v>
      </c>
      <c r="BN20" s="28">
        <v>15.4</v>
      </c>
      <c r="BO20" s="740">
        <v>15.4</v>
      </c>
      <c r="BP20" s="295">
        <v>15.4</v>
      </c>
      <c r="BQ20" s="772">
        <v>15.4</v>
      </c>
      <c r="BR20" s="772">
        <v>15.4</v>
      </c>
      <c r="BS20" s="772">
        <v>15.4</v>
      </c>
      <c r="BT20" s="772">
        <v>15.4</v>
      </c>
      <c r="BU20" s="772">
        <v>15.4</v>
      </c>
      <c r="BV20" s="772">
        <v>15.4</v>
      </c>
      <c r="BW20" s="772">
        <v>15.4</v>
      </c>
      <c r="BX20" s="772">
        <v>15.4</v>
      </c>
      <c r="BY20" s="772">
        <v>15.400000000000002</v>
      </c>
      <c r="BZ20" s="772">
        <v>15.4</v>
      </c>
      <c r="CA20" s="772">
        <v>15.4</v>
      </c>
      <c r="CB20" s="772">
        <v>15.4</v>
      </c>
      <c r="CC20" s="772">
        <v>15.4</v>
      </c>
      <c r="CD20" s="772">
        <v>15.4</v>
      </c>
      <c r="CE20" s="772">
        <v>15.4</v>
      </c>
      <c r="CF20" s="772">
        <v>15.4</v>
      </c>
      <c r="CG20" s="772">
        <v>15.4</v>
      </c>
      <c r="CH20" s="772">
        <v>15.4</v>
      </c>
      <c r="CI20" s="772">
        <v>15.4</v>
      </c>
    </row>
    <row r="21" spans="1:87" x14ac:dyDescent="0.25">
      <c r="A21" s="9" t="s">
        <v>19</v>
      </c>
      <c r="B21" s="295">
        <v>321.2</v>
      </c>
      <c r="C21" s="295">
        <v>321.2</v>
      </c>
      <c r="D21" s="514">
        <v>321.2</v>
      </c>
      <c r="E21" s="28">
        <v>321.2</v>
      </c>
      <c r="F21" s="740">
        <v>321.2</v>
      </c>
      <c r="G21" s="295">
        <v>321.2</v>
      </c>
      <c r="H21" s="514">
        <v>321.2</v>
      </c>
      <c r="I21" s="28">
        <v>321.2</v>
      </c>
      <c r="J21" s="740">
        <v>321.2</v>
      </c>
      <c r="K21" s="295">
        <v>321.2</v>
      </c>
      <c r="L21" s="295">
        <v>321.2</v>
      </c>
      <c r="M21" s="514">
        <v>321.2</v>
      </c>
      <c r="N21" s="28">
        <v>321.2</v>
      </c>
      <c r="O21" s="223">
        <v>321.2</v>
      </c>
      <c r="P21" s="736">
        <v>321.2</v>
      </c>
      <c r="Q21" s="295">
        <v>321.2</v>
      </c>
      <c r="R21" s="295">
        <v>321.2</v>
      </c>
      <c r="S21" s="28">
        <v>321.2</v>
      </c>
      <c r="T21" s="740">
        <v>321.2</v>
      </c>
      <c r="U21" s="124">
        <v>321.19999999999993</v>
      </c>
      <c r="V21" s="295">
        <v>321.2</v>
      </c>
      <c r="W21" s="514">
        <v>321.2</v>
      </c>
      <c r="X21" s="28">
        <v>321.2</v>
      </c>
      <c r="Y21" s="740">
        <v>321.2</v>
      </c>
      <c r="Z21" s="295">
        <v>321.2</v>
      </c>
      <c r="AA21" s="514">
        <v>321.2</v>
      </c>
      <c r="AB21" s="28">
        <v>321.2</v>
      </c>
      <c r="AC21" s="740">
        <v>321.2</v>
      </c>
      <c r="AD21" s="295">
        <v>321.2</v>
      </c>
      <c r="AE21" s="295">
        <v>321.2</v>
      </c>
      <c r="AF21" s="514">
        <v>321.2</v>
      </c>
      <c r="AG21" s="28">
        <v>321.2</v>
      </c>
      <c r="AH21" s="223">
        <v>321.2</v>
      </c>
      <c r="AI21" s="736">
        <v>321.2</v>
      </c>
      <c r="AJ21" s="295">
        <v>321.2</v>
      </c>
      <c r="AK21" s="295">
        <v>321.2</v>
      </c>
      <c r="AL21" s="28">
        <v>321.2</v>
      </c>
      <c r="AM21" s="740">
        <v>321.2</v>
      </c>
      <c r="AN21" s="124">
        <v>321.19999999999993</v>
      </c>
      <c r="AO21" s="28">
        <v>321.2</v>
      </c>
      <c r="AP21" s="28">
        <v>321.2</v>
      </c>
      <c r="AQ21" s="28">
        <v>321.2</v>
      </c>
      <c r="AR21" s="740">
        <v>321.2</v>
      </c>
      <c r="AS21" s="295">
        <v>321.2</v>
      </c>
      <c r="AT21" s="514">
        <v>321.2</v>
      </c>
      <c r="AU21" s="28">
        <v>321.2</v>
      </c>
      <c r="AV21" s="740">
        <v>321.2</v>
      </c>
      <c r="AW21" s="295">
        <v>321.2</v>
      </c>
      <c r="AX21" s="28">
        <v>321.2</v>
      </c>
      <c r="AY21" s="28">
        <v>321.2</v>
      </c>
      <c r="AZ21" s="28">
        <v>321.2</v>
      </c>
      <c r="BA21" s="740">
        <v>321.2</v>
      </c>
      <c r="BB21" s="736">
        <v>321.2</v>
      </c>
      <c r="BC21" s="736">
        <v>321.2</v>
      </c>
      <c r="BD21" s="736">
        <v>321.2</v>
      </c>
      <c r="BE21" s="736">
        <v>321.2</v>
      </c>
      <c r="BF21" s="740">
        <v>321.2</v>
      </c>
      <c r="BG21" s="124">
        <v>321.19999999999993</v>
      </c>
      <c r="BH21" s="28">
        <v>321.2</v>
      </c>
      <c r="BI21" s="28">
        <v>321.2</v>
      </c>
      <c r="BJ21" s="28">
        <v>321.2</v>
      </c>
      <c r="BK21" s="740">
        <v>321.2</v>
      </c>
      <c r="BL21" s="28">
        <v>321.2</v>
      </c>
      <c r="BM21" s="28">
        <v>321.2</v>
      </c>
      <c r="BN21" s="28">
        <v>321.2</v>
      </c>
      <c r="BO21" s="740">
        <v>321.2</v>
      </c>
      <c r="BP21" s="295">
        <v>321.2</v>
      </c>
      <c r="BQ21" s="772">
        <v>321.2</v>
      </c>
      <c r="BR21" s="772">
        <v>321.2</v>
      </c>
      <c r="BS21" s="772">
        <v>321.2</v>
      </c>
      <c r="BT21" s="772">
        <v>321.2</v>
      </c>
      <c r="BU21" s="772">
        <v>321.2</v>
      </c>
      <c r="BV21" s="772">
        <v>321.2</v>
      </c>
      <c r="BW21" s="772">
        <v>321.2</v>
      </c>
      <c r="BX21" s="772">
        <v>321.2</v>
      </c>
      <c r="BY21" s="772">
        <v>321.19999999999993</v>
      </c>
      <c r="BZ21" s="772">
        <v>321.2</v>
      </c>
      <c r="CA21" s="772">
        <v>321.2</v>
      </c>
      <c r="CB21" s="772">
        <v>321.2</v>
      </c>
      <c r="CC21" s="772">
        <v>321.2</v>
      </c>
      <c r="CD21" s="772">
        <v>321.2</v>
      </c>
      <c r="CE21" s="772">
        <v>321.2</v>
      </c>
      <c r="CF21" s="772">
        <v>321.2</v>
      </c>
      <c r="CG21" s="772">
        <v>321.2</v>
      </c>
      <c r="CH21" s="772">
        <v>321.2</v>
      </c>
      <c r="CI21" s="772">
        <v>321.2</v>
      </c>
    </row>
    <row r="22" spans="1:87" x14ac:dyDescent="0.25">
      <c r="A22" s="9" t="s">
        <v>57</v>
      </c>
      <c r="B22" s="295">
        <v>1018.2</v>
      </c>
      <c r="C22" s="295">
        <v>1018.2</v>
      </c>
      <c r="D22" s="514">
        <v>1018.2</v>
      </c>
      <c r="E22" s="28">
        <v>1018.2</v>
      </c>
      <c r="F22" s="740">
        <v>1018.2</v>
      </c>
      <c r="G22" s="295">
        <v>1018.2</v>
      </c>
      <c r="H22" s="514">
        <v>1018.2</v>
      </c>
      <c r="I22" s="28">
        <v>1018.2</v>
      </c>
      <c r="J22" s="740">
        <v>1018.2</v>
      </c>
      <c r="K22" s="295">
        <v>1018.1999999999999</v>
      </c>
      <c r="L22" s="295">
        <v>1018.2</v>
      </c>
      <c r="M22" s="514">
        <v>1018.2</v>
      </c>
      <c r="N22" s="28">
        <v>1018.2</v>
      </c>
      <c r="O22" s="223">
        <v>1018.2000000000002</v>
      </c>
      <c r="P22" s="736">
        <v>1018.1999999999999</v>
      </c>
      <c r="Q22" s="295">
        <v>1018.2</v>
      </c>
      <c r="R22" s="295">
        <v>1018.2</v>
      </c>
      <c r="S22" s="28">
        <v>1018.2</v>
      </c>
      <c r="T22" s="740">
        <v>1018.2</v>
      </c>
      <c r="U22" s="124">
        <v>1018.2000000000002</v>
      </c>
      <c r="V22" s="295">
        <v>1018.2</v>
      </c>
      <c r="W22" s="514">
        <v>1018.2</v>
      </c>
      <c r="X22" s="28">
        <v>1018.2</v>
      </c>
      <c r="Y22" s="740">
        <v>1018.2</v>
      </c>
      <c r="Z22" s="295">
        <v>1018.2</v>
      </c>
      <c r="AA22" s="514">
        <v>1018.2</v>
      </c>
      <c r="AB22" s="28">
        <v>1018.2</v>
      </c>
      <c r="AC22" s="740">
        <v>1018.2</v>
      </c>
      <c r="AD22" s="295">
        <v>1018.1999999999999</v>
      </c>
      <c r="AE22" s="295">
        <v>1018.2</v>
      </c>
      <c r="AF22" s="514">
        <v>1018.2</v>
      </c>
      <c r="AG22" s="28">
        <v>1018.2</v>
      </c>
      <c r="AH22" s="223">
        <v>1018.2000000000002</v>
      </c>
      <c r="AI22" s="736">
        <v>1018.1999999999999</v>
      </c>
      <c r="AJ22" s="295">
        <v>1018.2</v>
      </c>
      <c r="AK22" s="295">
        <v>1018.2</v>
      </c>
      <c r="AL22" s="295">
        <v>1018.2</v>
      </c>
      <c r="AM22" s="295">
        <v>1018.2</v>
      </c>
      <c r="AN22" s="124">
        <v>1018.2000000000002</v>
      </c>
      <c r="AO22" s="295">
        <v>1018.2</v>
      </c>
      <c r="AP22" s="295">
        <v>1018.2</v>
      </c>
      <c r="AQ22" s="28">
        <v>1018.2</v>
      </c>
      <c r="AR22" s="740">
        <v>1018.2000000000002</v>
      </c>
      <c r="AS22" s="295">
        <v>1018.2</v>
      </c>
      <c r="AT22" s="514">
        <v>1018.2</v>
      </c>
      <c r="AU22" s="28">
        <v>1018.2</v>
      </c>
      <c r="AV22" s="740">
        <v>1018.2000000000002</v>
      </c>
      <c r="AW22" s="295">
        <v>1018.1999999999999</v>
      </c>
      <c r="AX22" s="28">
        <v>1018.2</v>
      </c>
      <c r="AY22" s="28">
        <v>1018.2</v>
      </c>
      <c r="AZ22" s="28">
        <v>1018.2</v>
      </c>
      <c r="BA22" s="740">
        <v>1018.2000000000002</v>
      </c>
      <c r="BB22" s="736">
        <v>1018.1999999999999</v>
      </c>
      <c r="BC22" s="736">
        <v>1018.2000000000002</v>
      </c>
      <c r="BD22" s="736">
        <v>1018.1999999999999</v>
      </c>
      <c r="BE22" s="736">
        <v>1018.1999999999999</v>
      </c>
      <c r="BF22" s="740">
        <v>1018.1999999999999</v>
      </c>
      <c r="BG22" s="124">
        <v>1018.2000000000002</v>
      </c>
      <c r="BH22" s="295">
        <v>1018.2</v>
      </c>
      <c r="BI22" s="295">
        <v>1018.2</v>
      </c>
      <c r="BJ22" s="295">
        <v>1018.2</v>
      </c>
      <c r="BK22" s="740">
        <v>1018.2</v>
      </c>
      <c r="BL22" s="295">
        <v>1018.2</v>
      </c>
      <c r="BM22" s="295">
        <v>1018.2</v>
      </c>
      <c r="BN22" s="295">
        <v>1018.2</v>
      </c>
      <c r="BO22" s="740">
        <v>1018.1999999999999</v>
      </c>
      <c r="BP22" s="295">
        <v>1018.2</v>
      </c>
      <c r="BQ22" s="773">
        <v>1018.2</v>
      </c>
      <c r="BR22" s="773">
        <v>1018.2</v>
      </c>
      <c r="BS22" s="773">
        <v>1018.2</v>
      </c>
      <c r="BT22" s="773">
        <v>1018.1999999999999</v>
      </c>
      <c r="BU22" s="773">
        <v>1018.2</v>
      </c>
      <c r="BV22" s="773">
        <v>1018.2</v>
      </c>
      <c r="BW22" s="773">
        <v>1018.2</v>
      </c>
      <c r="BX22" s="773">
        <v>1018.2</v>
      </c>
      <c r="BY22" s="773">
        <v>1018.1999999999999</v>
      </c>
      <c r="BZ22" s="773">
        <v>1018.2000000000002</v>
      </c>
      <c r="CA22" s="773">
        <v>1018.2</v>
      </c>
      <c r="CB22" s="773">
        <v>1018.2</v>
      </c>
      <c r="CC22" s="773">
        <v>1018.2</v>
      </c>
      <c r="CD22" s="773">
        <v>1018.2</v>
      </c>
      <c r="CE22" s="773">
        <v>1018.2</v>
      </c>
      <c r="CF22" s="773">
        <v>1018.2</v>
      </c>
      <c r="CG22" s="773">
        <v>1018.2</v>
      </c>
      <c r="CH22" s="773">
        <v>1018.1999999999999</v>
      </c>
      <c r="CI22" s="773">
        <v>1018.2</v>
      </c>
    </row>
    <row r="23" spans="1:87" x14ac:dyDescent="0.25">
      <c r="A23" s="9" t="s">
        <v>58</v>
      </c>
      <c r="B23" s="295">
        <v>610</v>
      </c>
      <c r="C23" s="295">
        <v>610</v>
      </c>
      <c r="D23" s="514">
        <v>610</v>
      </c>
      <c r="E23" s="28">
        <v>610</v>
      </c>
      <c r="F23" s="740">
        <v>610</v>
      </c>
      <c r="G23" s="295">
        <v>610</v>
      </c>
      <c r="H23" s="514">
        <v>610</v>
      </c>
      <c r="I23" s="28">
        <v>610</v>
      </c>
      <c r="J23" s="740">
        <v>610</v>
      </c>
      <c r="K23" s="295">
        <v>610</v>
      </c>
      <c r="L23" s="295">
        <v>610</v>
      </c>
      <c r="M23" s="514">
        <v>610</v>
      </c>
      <c r="N23" s="28">
        <v>610</v>
      </c>
      <c r="O23" s="223">
        <v>610</v>
      </c>
      <c r="P23" s="736">
        <v>610</v>
      </c>
      <c r="Q23" s="295">
        <v>610</v>
      </c>
      <c r="R23" s="295">
        <v>610</v>
      </c>
      <c r="S23" s="28">
        <v>610</v>
      </c>
      <c r="T23" s="740">
        <v>610</v>
      </c>
      <c r="U23" s="124">
        <v>610</v>
      </c>
      <c r="V23" s="295">
        <v>610</v>
      </c>
      <c r="W23" s="514">
        <v>610</v>
      </c>
      <c r="X23" s="28">
        <v>610</v>
      </c>
      <c r="Y23" s="740">
        <v>610</v>
      </c>
      <c r="Z23" s="295">
        <v>610</v>
      </c>
      <c r="AA23" s="514">
        <v>610</v>
      </c>
      <c r="AB23" s="28">
        <v>610</v>
      </c>
      <c r="AC23" s="740">
        <v>610</v>
      </c>
      <c r="AD23" s="295">
        <v>610</v>
      </c>
      <c r="AE23" s="295">
        <v>610</v>
      </c>
      <c r="AF23" s="514">
        <v>610</v>
      </c>
      <c r="AG23" s="28">
        <v>610</v>
      </c>
      <c r="AH23" s="223">
        <v>610</v>
      </c>
      <c r="AI23" s="736">
        <v>610</v>
      </c>
      <c r="AJ23" s="295">
        <v>610</v>
      </c>
      <c r="AK23" s="295">
        <v>610</v>
      </c>
      <c r="AL23" s="28">
        <v>610</v>
      </c>
      <c r="AM23" s="740">
        <v>610</v>
      </c>
      <c r="AN23" s="124">
        <v>610</v>
      </c>
      <c r="AO23" s="28">
        <v>610</v>
      </c>
      <c r="AP23" s="28">
        <v>610</v>
      </c>
      <c r="AQ23" s="28">
        <v>610</v>
      </c>
      <c r="AR23" s="740">
        <v>610</v>
      </c>
      <c r="AS23" s="295">
        <v>610</v>
      </c>
      <c r="AT23" s="514">
        <v>610</v>
      </c>
      <c r="AU23" s="28">
        <v>610</v>
      </c>
      <c r="AV23" s="740">
        <v>610</v>
      </c>
      <c r="AW23" s="295">
        <v>610</v>
      </c>
      <c r="AX23" s="28">
        <v>610</v>
      </c>
      <c r="AY23" s="28">
        <v>610</v>
      </c>
      <c r="AZ23" s="28">
        <v>610</v>
      </c>
      <c r="BA23" s="740">
        <v>610</v>
      </c>
      <c r="BB23" s="736">
        <v>610</v>
      </c>
      <c r="BC23" s="736">
        <v>610</v>
      </c>
      <c r="BD23" s="736">
        <v>610</v>
      </c>
      <c r="BE23" s="736">
        <v>610</v>
      </c>
      <c r="BF23" s="740">
        <v>610</v>
      </c>
      <c r="BG23" s="124">
        <v>610</v>
      </c>
      <c r="BH23" s="28">
        <v>610</v>
      </c>
      <c r="BI23" s="28">
        <v>610</v>
      </c>
      <c r="BJ23" s="28">
        <v>610</v>
      </c>
      <c r="BK23" s="740">
        <v>610</v>
      </c>
      <c r="BL23" s="28">
        <v>610</v>
      </c>
      <c r="BM23" s="28">
        <v>610</v>
      </c>
      <c r="BN23" s="28">
        <v>610</v>
      </c>
      <c r="BO23" s="740">
        <v>610</v>
      </c>
      <c r="BP23" s="295">
        <v>610</v>
      </c>
      <c r="BQ23" s="772">
        <v>610</v>
      </c>
      <c r="BR23" s="772">
        <v>610</v>
      </c>
      <c r="BS23" s="772">
        <v>610</v>
      </c>
      <c r="BT23" s="772">
        <v>610</v>
      </c>
      <c r="BU23" s="772">
        <v>610</v>
      </c>
      <c r="BV23" s="772">
        <v>610</v>
      </c>
      <c r="BW23" s="772">
        <v>610</v>
      </c>
      <c r="BX23" s="772">
        <v>610</v>
      </c>
      <c r="BY23" s="772">
        <v>610</v>
      </c>
      <c r="BZ23" s="772">
        <v>610</v>
      </c>
      <c r="CA23" s="772">
        <v>610</v>
      </c>
      <c r="CB23" s="772">
        <v>610</v>
      </c>
      <c r="CC23" s="772">
        <v>610</v>
      </c>
      <c r="CD23" s="772">
        <v>610</v>
      </c>
      <c r="CE23" s="772">
        <v>610</v>
      </c>
      <c r="CF23" s="772">
        <v>610</v>
      </c>
      <c r="CG23" s="772">
        <v>610</v>
      </c>
      <c r="CH23" s="772">
        <v>610</v>
      </c>
      <c r="CI23" s="772">
        <v>610</v>
      </c>
    </row>
    <row r="24" spans="1:87" x14ac:dyDescent="0.25">
      <c r="A24" s="9" t="s">
        <v>59</v>
      </c>
      <c r="B24" s="295">
        <v>338</v>
      </c>
      <c r="C24" s="295">
        <v>338</v>
      </c>
      <c r="D24" s="514">
        <v>338</v>
      </c>
      <c r="E24" s="28">
        <v>338</v>
      </c>
      <c r="F24" s="740">
        <v>338</v>
      </c>
      <c r="G24" s="295">
        <v>338</v>
      </c>
      <c r="H24" s="514">
        <v>338</v>
      </c>
      <c r="I24" s="28">
        <v>338</v>
      </c>
      <c r="J24" s="740">
        <v>338</v>
      </c>
      <c r="K24" s="295">
        <v>338</v>
      </c>
      <c r="L24" s="295">
        <v>338</v>
      </c>
      <c r="M24" s="514">
        <v>338</v>
      </c>
      <c r="N24" s="28">
        <v>338</v>
      </c>
      <c r="O24" s="223">
        <v>338</v>
      </c>
      <c r="P24" s="736">
        <v>338</v>
      </c>
      <c r="Q24" s="295">
        <v>338</v>
      </c>
      <c r="R24" s="295">
        <v>338</v>
      </c>
      <c r="S24" s="28">
        <v>338</v>
      </c>
      <c r="T24" s="740">
        <v>338</v>
      </c>
      <c r="U24" s="124">
        <v>338</v>
      </c>
      <c r="V24" s="295">
        <v>338</v>
      </c>
      <c r="W24" s="514">
        <v>338</v>
      </c>
      <c r="X24" s="28">
        <v>338</v>
      </c>
      <c r="Y24" s="740">
        <v>338</v>
      </c>
      <c r="Z24" s="295">
        <v>338</v>
      </c>
      <c r="AA24" s="514">
        <v>338</v>
      </c>
      <c r="AB24" s="28">
        <v>338</v>
      </c>
      <c r="AC24" s="740">
        <v>338</v>
      </c>
      <c r="AD24" s="295">
        <v>338</v>
      </c>
      <c r="AE24" s="295">
        <v>338</v>
      </c>
      <c r="AF24" s="514">
        <v>338</v>
      </c>
      <c r="AG24" s="28">
        <v>338</v>
      </c>
      <c r="AH24" s="223">
        <v>338</v>
      </c>
      <c r="AI24" s="736">
        <v>338</v>
      </c>
      <c r="AJ24" s="295">
        <v>338</v>
      </c>
      <c r="AK24" s="295">
        <v>338</v>
      </c>
      <c r="AL24" s="28">
        <v>338</v>
      </c>
      <c r="AM24" s="740">
        <v>338</v>
      </c>
      <c r="AN24" s="124">
        <v>338</v>
      </c>
      <c r="AO24" s="28">
        <v>338</v>
      </c>
      <c r="AP24" s="28">
        <v>338</v>
      </c>
      <c r="AQ24" s="28">
        <v>338</v>
      </c>
      <c r="AR24" s="740">
        <v>338</v>
      </c>
      <c r="AS24" s="295">
        <v>338</v>
      </c>
      <c r="AT24" s="514">
        <v>338</v>
      </c>
      <c r="AU24" s="28">
        <v>338</v>
      </c>
      <c r="AV24" s="740">
        <v>338</v>
      </c>
      <c r="AW24" s="295">
        <v>338</v>
      </c>
      <c r="AX24" s="28">
        <v>338</v>
      </c>
      <c r="AY24" s="28">
        <v>338</v>
      </c>
      <c r="AZ24" s="28">
        <v>338</v>
      </c>
      <c r="BA24" s="740">
        <v>338</v>
      </c>
      <c r="BB24" s="736">
        <v>338</v>
      </c>
      <c r="BC24" s="736">
        <v>338</v>
      </c>
      <c r="BD24" s="736">
        <v>338</v>
      </c>
      <c r="BE24" s="736">
        <v>338</v>
      </c>
      <c r="BF24" s="740">
        <v>338</v>
      </c>
      <c r="BG24" s="124">
        <v>338</v>
      </c>
      <c r="BH24" s="28">
        <v>338</v>
      </c>
      <c r="BI24" s="28">
        <v>338</v>
      </c>
      <c r="BJ24" s="28">
        <v>338</v>
      </c>
      <c r="BK24" s="740">
        <v>338</v>
      </c>
      <c r="BL24" s="28">
        <v>338</v>
      </c>
      <c r="BM24" s="28">
        <v>338</v>
      </c>
      <c r="BN24" s="28">
        <v>338</v>
      </c>
      <c r="BO24" s="740">
        <v>338</v>
      </c>
      <c r="BP24" s="295">
        <v>338</v>
      </c>
      <c r="BQ24" s="772">
        <v>338</v>
      </c>
      <c r="BR24" s="772">
        <v>338</v>
      </c>
      <c r="BS24" s="772">
        <v>338</v>
      </c>
      <c r="BT24" s="772">
        <v>338</v>
      </c>
      <c r="BU24" s="772">
        <v>338</v>
      </c>
      <c r="BV24" s="772">
        <v>338</v>
      </c>
      <c r="BW24" s="772">
        <v>338</v>
      </c>
      <c r="BX24" s="772">
        <v>338</v>
      </c>
      <c r="BY24" s="772">
        <v>338</v>
      </c>
      <c r="BZ24" s="772">
        <v>338</v>
      </c>
      <c r="CA24" s="772">
        <v>338</v>
      </c>
      <c r="CB24" s="772">
        <v>338</v>
      </c>
      <c r="CC24" s="772">
        <v>338</v>
      </c>
      <c r="CD24" s="772">
        <v>338</v>
      </c>
      <c r="CE24" s="772">
        <v>338</v>
      </c>
      <c r="CF24" s="772">
        <v>338</v>
      </c>
      <c r="CG24" s="772">
        <v>338</v>
      </c>
      <c r="CH24" s="772">
        <v>338</v>
      </c>
      <c r="CI24" s="772">
        <v>338</v>
      </c>
    </row>
    <row r="25" spans="1:87" x14ac:dyDescent="0.25">
      <c r="A25" s="9" t="s">
        <v>60</v>
      </c>
      <c r="B25" s="295">
        <v>70.2</v>
      </c>
      <c r="C25" s="295">
        <v>70.2</v>
      </c>
      <c r="D25" s="514">
        <v>70.2</v>
      </c>
      <c r="E25" s="28">
        <v>70.2</v>
      </c>
      <c r="F25" s="740">
        <v>70.2</v>
      </c>
      <c r="G25" s="295">
        <v>70.2</v>
      </c>
      <c r="H25" s="514">
        <v>70.2</v>
      </c>
      <c r="I25" s="28">
        <v>70.2</v>
      </c>
      <c r="J25" s="740">
        <v>70.2</v>
      </c>
      <c r="K25" s="295">
        <v>70.2</v>
      </c>
      <c r="L25" s="295">
        <v>70.2</v>
      </c>
      <c r="M25" s="514">
        <v>70.2</v>
      </c>
      <c r="N25" s="28">
        <v>70.2</v>
      </c>
      <c r="O25" s="223">
        <v>70.2</v>
      </c>
      <c r="P25" s="736">
        <v>70.2</v>
      </c>
      <c r="Q25" s="295">
        <v>70.2</v>
      </c>
      <c r="R25" s="295">
        <v>70.2</v>
      </c>
      <c r="S25" s="28">
        <v>70.2</v>
      </c>
      <c r="T25" s="740">
        <v>70.2</v>
      </c>
      <c r="U25" s="124">
        <v>70.200000000000017</v>
      </c>
      <c r="V25" s="295">
        <v>70.2</v>
      </c>
      <c r="W25" s="514">
        <v>70.2</v>
      </c>
      <c r="X25" s="28">
        <v>70.2</v>
      </c>
      <c r="Y25" s="740">
        <v>70.2</v>
      </c>
      <c r="Z25" s="295">
        <v>70.2</v>
      </c>
      <c r="AA25" s="514">
        <v>70.2</v>
      </c>
      <c r="AB25" s="28">
        <v>70.2</v>
      </c>
      <c r="AC25" s="740">
        <v>70.2</v>
      </c>
      <c r="AD25" s="295">
        <v>70.2</v>
      </c>
      <c r="AE25" s="295">
        <v>70.2</v>
      </c>
      <c r="AF25" s="514">
        <v>70.2</v>
      </c>
      <c r="AG25" s="28">
        <v>70.2</v>
      </c>
      <c r="AH25" s="223">
        <v>70.2</v>
      </c>
      <c r="AI25" s="736">
        <v>70.2</v>
      </c>
      <c r="AJ25" s="295">
        <v>70.2</v>
      </c>
      <c r="AK25" s="295">
        <v>70.2</v>
      </c>
      <c r="AL25" s="28">
        <v>70.2</v>
      </c>
      <c r="AM25" s="740">
        <v>70.2</v>
      </c>
      <c r="AN25" s="124">
        <v>70.200000000000017</v>
      </c>
      <c r="AO25" s="28">
        <v>70.2</v>
      </c>
      <c r="AP25" s="28">
        <v>70.2</v>
      </c>
      <c r="AQ25" s="28">
        <v>70.2</v>
      </c>
      <c r="AR25" s="740">
        <v>70.2</v>
      </c>
      <c r="AS25" s="295">
        <v>70.2</v>
      </c>
      <c r="AT25" s="514">
        <v>70.2</v>
      </c>
      <c r="AU25" s="28">
        <v>70.2</v>
      </c>
      <c r="AV25" s="740">
        <v>70.2</v>
      </c>
      <c r="AW25" s="295">
        <v>70.2</v>
      </c>
      <c r="AX25" s="28">
        <v>70.2</v>
      </c>
      <c r="AY25" s="28">
        <v>70.2</v>
      </c>
      <c r="AZ25" s="28">
        <v>70.2</v>
      </c>
      <c r="BA25" s="740">
        <v>70.2</v>
      </c>
      <c r="BB25" s="736">
        <v>70.2</v>
      </c>
      <c r="BC25" s="736">
        <v>70.2</v>
      </c>
      <c r="BD25" s="736">
        <v>70.2</v>
      </c>
      <c r="BE25" s="736">
        <v>70.2</v>
      </c>
      <c r="BF25" s="740">
        <v>70.2</v>
      </c>
      <c r="BG25" s="124">
        <v>70.200000000000017</v>
      </c>
      <c r="BH25" s="28">
        <v>70.2</v>
      </c>
      <c r="BI25" s="28">
        <v>70.2</v>
      </c>
      <c r="BJ25" s="28">
        <v>70.2</v>
      </c>
      <c r="BK25" s="740">
        <v>70.2</v>
      </c>
      <c r="BL25" s="28">
        <v>70.2</v>
      </c>
      <c r="BM25" s="28">
        <v>70.2</v>
      </c>
      <c r="BN25" s="28">
        <v>70.2</v>
      </c>
      <c r="BO25" s="740">
        <v>70.2</v>
      </c>
      <c r="BP25" s="295">
        <v>70.2</v>
      </c>
      <c r="BQ25" s="772">
        <v>70.2</v>
      </c>
      <c r="BR25" s="772">
        <v>70.2</v>
      </c>
      <c r="BS25" s="772">
        <v>70.2</v>
      </c>
      <c r="BT25" s="772">
        <v>70.2</v>
      </c>
      <c r="BU25" s="772">
        <v>70.2</v>
      </c>
      <c r="BV25" s="772">
        <v>70.2</v>
      </c>
      <c r="BW25" s="772">
        <v>70.2</v>
      </c>
      <c r="BX25" s="772">
        <v>70.2</v>
      </c>
      <c r="BY25" s="772">
        <v>70.200000000000017</v>
      </c>
      <c r="BZ25" s="772">
        <v>70.2</v>
      </c>
      <c r="CA25" s="772">
        <v>70.2</v>
      </c>
      <c r="CB25" s="772">
        <v>70.2</v>
      </c>
      <c r="CC25" s="772">
        <v>70.2</v>
      </c>
      <c r="CD25" s="772">
        <v>70.2</v>
      </c>
      <c r="CE25" s="772">
        <v>70.2</v>
      </c>
      <c r="CF25" s="772">
        <v>70.2</v>
      </c>
      <c r="CG25" s="772">
        <v>70.2</v>
      </c>
      <c r="CH25" s="772">
        <v>70.2</v>
      </c>
      <c r="CI25" s="772">
        <v>70.2</v>
      </c>
    </row>
    <row r="26" spans="1:87" x14ac:dyDescent="0.25">
      <c r="A26" s="8" t="s">
        <v>29</v>
      </c>
      <c r="B26" s="29">
        <v>2755</v>
      </c>
      <c r="C26" s="29">
        <v>2755</v>
      </c>
      <c r="D26" s="515">
        <v>2755</v>
      </c>
      <c r="E26" s="504">
        <v>2755</v>
      </c>
      <c r="F26" s="515">
        <v>2755</v>
      </c>
      <c r="G26" s="29">
        <v>2755</v>
      </c>
      <c r="H26" s="515">
        <v>2755</v>
      </c>
      <c r="I26" s="504">
        <v>2755</v>
      </c>
      <c r="J26" s="515">
        <v>2755</v>
      </c>
      <c r="K26" s="29">
        <v>2755</v>
      </c>
      <c r="L26" s="29">
        <v>2755</v>
      </c>
      <c r="M26" s="515">
        <v>2755</v>
      </c>
      <c r="N26" s="504">
        <v>2755</v>
      </c>
      <c r="O26" s="123">
        <v>2755</v>
      </c>
      <c r="P26" s="733">
        <v>2755</v>
      </c>
      <c r="Q26" s="29">
        <v>2755</v>
      </c>
      <c r="R26" s="29">
        <v>2755</v>
      </c>
      <c r="S26" s="504">
        <v>2755</v>
      </c>
      <c r="T26" s="515">
        <v>2755</v>
      </c>
      <c r="U26" s="124">
        <v>2755</v>
      </c>
      <c r="V26" s="29">
        <v>2755</v>
      </c>
      <c r="W26" s="515">
        <v>2755</v>
      </c>
      <c r="X26" s="504">
        <v>2755</v>
      </c>
      <c r="Y26" s="515">
        <v>2755</v>
      </c>
      <c r="Z26" s="29">
        <v>2755</v>
      </c>
      <c r="AA26" s="515">
        <v>2755</v>
      </c>
      <c r="AB26" s="504">
        <v>2755</v>
      </c>
      <c r="AC26" s="515">
        <v>2755</v>
      </c>
      <c r="AD26" s="29">
        <v>2755</v>
      </c>
      <c r="AE26" s="29">
        <v>2755</v>
      </c>
      <c r="AF26" s="515">
        <v>2755</v>
      </c>
      <c r="AG26" s="504">
        <v>2755</v>
      </c>
      <c r="AH26" s="504">
        <v>2755</v>
      </c>
      <c r="AI26" s="733">
        <v>2755</v>
      </c>
      <c r="AJ26" s="29">
        <v>2755</v>
      </c>
      <c r="AK26" s="29">
        <v>2755</v>
      </c>
      <c r="AL26" s="504">
        <v>2755</v>
      </c>
      <c r="AM26" s="503">
        <v>2755</v>
      </c>
      <c r="AN26" s="124">
        <v>2755</v>
      </c>
      <c r="AO26" s="504">
        <v>2755</v>
      </c>
      <c r="AP26" s="504">
        <v>2755</v>
      </c>
      <c r="AQ26" s="504">
        <v>2755</v>
      </c>
      <c r="AR26" s="515">
        <v>2755</v>
      </c>
      <c r="AS26" s="29">
        <v>2755</v>
      </c>
      <c r="AT26" s="515">
        <v>2755</v>
      </c>
      <c r="AU26" s="504">
        <v>2755</v>
      </c>
      <c r="AV26" s="515">
        <v>2755</v>
      </c>
      <c r="AW26" s="29">
        <v>2755</v>
      </c>
      <c r="AX26" s="504">
        <v>2755</v>
      </c>
      <c r="AY26" s="504">
        <v>2755</v>
      </c>
      <c r="AZ26" s="504">
        <v>2755</v>
      </c>
      <c r="BA26" s="515">
        <v>2755</v>
      </c>
      <c r="BB26" s="733">
        <v>2755</v>
      </c>
      <c r="BC26" s="733">
        <v>2755</v>
      </c>
      <c r="BD26" s="733">
        <v>2755</v>
      </c>
      <c r="BE26" s="733">
        <v>2755</v>
      </c>
      <c r="BF26" s="515">
        <v>2755</v>
      </c>
      <c r="BG26" s="124">
        <v>2755</v>
      </c>
      <c r="BH26" s="504">
        <v>2755</v>
      </c>
      <c r="BI26" s="504">
        <v>2755</v>
      </c>
      <c r="BJ26" s="504">
        <v>2755</v>
      </c>
      <c r="BK26" s="515">
        <v>2755</v>
      </c>
      <c r="BL26" s="504">
        <v>2755</v>
      </c>
      <c r="BM26" s="504">
        <v>2755</v>
      </c>
      <c r="BN26" s="504">
        <v>2755</v>
      </c>
      <c r="BO26" s="515">
        <v>2755</v>
      </c>
      <c r="BP26" s="29">
        <v>2755</v>
      </c>
      <c r="BQ26" s="771">
        <v>2755</v>
      </c>
      <c r="BR26" s="771">
        <v>2755</v>
      </c>
      <c r="BS26" s="771">
        <v>2755</v>
      </c>
      <c r="BT26" s="771">
        <v>2755</v>
      </c>
      <c r="BU26" s="771">
        <v>2755</v>
      </c>
      <c r="BV26" s="771">
        <v>2755</v>
      </c>
      <c r="BW26" s="771">
        <v>2755</v>
      </c>
      <c r="BX26" s="771">
        <v>2755</v>
      </c>
      <c r="BY26" s="771">
        <v>2755</v>
      </c>
      <c r="BZ26" s="771">
        <v>2755</v>
      </c>
      <c r="CA26" s="771">
        <v>2755</v>
      </c>
      <c r="CB26" s="771">
        <v>2755</v>
      </c>
      <c r="CC26" s="771">
        <v>2755</v>
      </c>
      <c r="CD26" s="771">
        <v>2755</v>
      </c>
      <c r="CE26" s="771">
        <v>2755</v>
      </c>
      <c r="CF26" s="771">
        <v>2755</v>
      </c>
      <c r="CG26" s="771">
        <v>2755</v>
      </c>
      <c r="CH26" s="771">
        <v>2755</v>
      </c>
      <c r="CI26" s="771">
        <v>2755</v>
      </c>
    </row>
    <row r="27" spans="1:87" x14ac:dyDescent="0.25">
      <c r="A27" s="9" t="s">
        <v>20</v>
      </c>
      <c r="B27" s="295">
        <v>237</v>
      </c>
      <c r="C27" s="295">
        <v>237</v>
      </c>
      <c r="D27" s="514">
        <v>237</v>
      </c>
      <c r="E27" s="28">
        <v>237</v>
      </c>
      <c r="F27" s="740">
        <v>237</v>
      </c>
      <c r="G27" s="295">
        <v>237</v>
      </c>
      <c r="H27" s="514">
        <v>237</v>
      </c>
      <c r="I27" s="28">
        <v>237</v>
      </c>
      <c r="J27" s="740">
        <v>237</v>
      </c>
      <c r="K27" s="295">
        <v>237</v>
      </c>
      <c r="L27" s="295">
        <v>237</v>
      </c>
      <c r="M27" s="514">
        <v>237</v>
      </c>
      <c r="N27" s="28">
        <v>237</v>
      </c>
      <c r="O27" s="223">
        <v>237</v>
      </c>
      <c r="P27" s="736">
        <v>237</v>
      </c>
      <c r="Q27" s="295">
        <v>237</v>
      </c>
      <c r="R27" s="295">
        <v>237</v>
      </c>
      <c r="S27" s="28">
        <v>237</v>
      </c>
      <c r="T27" s="740">
        <v>237</v>
      </c>
      <c r="U27" s="124">
        <v>237</v>
      </c>
      <c r="V27" s="295">
        <v>237</v>
      </c>
      <c r="W27" s="514">
        <v>237</v>
      </c>
      <c r="X27" s="28">
        <v>237</v>
      </c>
      <c r="Y27" s="740">
        <v>237</v>
      </c>
      <c r="Z27" s="295">
        <v>237</v>
      </c>
      <c r="AA27" s="514">
        <v>237</v>
      </c>
      <c r="AB27" s="28">
        <v>237</v>
      </c>
      <c r="AC27" s="740">
        <v>237</v>
      </c>
      <c r="AD27" s="295">
        <v>237</v>
      </c>
      <c r="AE27" s="295">
        <v>237</v>
      </c>
      <c r="AF27" s="514">
        <v>237</v>
      </c>
      <c r="AG27" s="28">
        <v>237</v>
      </c>
      <c r="AH27" s="223">
        <v>237</v>
      </c>
      <c r="AI27" s="736">
        <v>237</v>
      </c>
      <c r="AJ27" s="295">
        <v>237</v>
      </c>
      <c r="AK27" s="295">
        <v>237</v>
      </c>
      <c r="AL27" s="28">
        <v>237</v>
      </c>
      <c r="AM27" s="740">
        <v>237</v>
      </c>
      <c r="AN27" s="124">
        <v>237</v>
      </c>
      <c r="AO27" s="28">
        <v>237</v>
      </c>
      <c r="AP27" s="28">
        <v>237</v>
      </c>
      <c r="AQ27" s="28">
        <v>237</v>
      </c>
      <c r="AR27" s="740">
        <v>237</v>
      </c>
      <c r="AS27" s="295">
        <v>237</v>
      </c>
      <c r="AT27" s="514">
        <v>237</v>
      </c>
      <c r="AU27" s="28">
        <v>237</v>
      </c>
      <c r="AV27" s="740">
        <v>237</v>
      </c>
      <c r="AW27" s="295">
        <v>237</v>
      </c>
      <c r="AX27" s="28">
        <v>237</v>
      </c>
      <c r="AY27" s="28">
        <v>237</v>
      </c>
      <c r="AZ27" s="28">
        <v>237</v>
      </c>
      <c r="BA27" s="740">
        <v>237</v>
      </c>
      <c r="BB27" s="736">
        <v>237</v>
      </c>
      <c r="BC27" s="736">
        <v>237</v>
      </c>
      <c r="BD27" s="736">
        <v>237</v>
      </c>
      <c r="BE27" s="736">
        <v>237</v>
      </c>
      <c r="BF27" s="740">
        <v>237</v>
      </c>
      <c r="BG27" s="124">
        <v>237</v>
      </c>
      <c r="BH27" s="28">
        <v>237</v>
      </c>
      <c r="BI27" s="28">
        <v>237</v>
      </c>
      <c r="BJ27" s="28">
        <v>237</v>
      </c>
      <c r="BK27" s="740">
        <v>237</v>
      </c>
      <c r="BL27" s="28">
        <v>237</v>
      </c>
      <c r="BM27" s="28">
        <v>237</v>
      </c>
      <c r="BN27" s="28">
        <v>237</v>
      </c>
      <c r="BO27" s="740">
        <v>237</v>
      </c>
      <c r="BP27" s="295">
        <v>237</v>
      </c>
      <c r="BQ27" s="772">
        <v>237</v>
      </c>
      <c r="BR27" s="772">
        <v>237</v>
      </c>
      <c r="BS27" s="772">
        <v>237</v>
      </c>
      <c r="BT27" s="772">
        <v>237</v>
      </c>
      <c r="BU27" s="772">
        <v>237</v>
      </c>
      <c r="BV27" s="772">
        <v>237</v>
      </c>
      <c r="BW27" s="772">
        <v>237</v>
      </c>
      <c r="BX27" s="772">
        <v>237</v>
      </c>
      <c r="BY27" s="772">
        <v>237</v>
      </c>
      <c r="BZ27" s="772">
        <v>237</v>
      </c>
      <c r="CA27" s="772">
        <v>237</v>
      </c>
      <c r="CB27" s="772">
        <v>237</v>
      </c>
      <c r="CC27" s="772">
        <v>237</v>
      </c>
      <c r="CD27" s="772">
        <v>237</v>
      </c>
      <c r="CE27" s="772">
        <v>237</v>
      </c>
      <c r="CF27" s="772">
        <v>237</v>
      </c>
      <c r="CG27" s="772">
        <v>237</v>
      </c>
      <c r="CH27" s="772">
        <v>237</v>
      </c>
      <c r="CI27" s="772">
        <v>237</v>
      </c>
    </row>
    <row r="28" spans="1:87" x14ac:dyDescent="0.25">
      <c r="A28" s="9" t="s">
        <v>23</v>
      </c>
      <c r="B28" s="295">
        <v>160</v>
      </c>
      <c r="C28" s="295">
        <v>160</v>
      </c>
      <c r="D28" s="514">
        <v>160</v>
      </c>
      <c r="E28" s="28">
        <v>160</v>
      </c>
      <c r="F28" s="740">
        <v>160</v>
      </c>
      <c r="G28" s="295">
        <v>160</v>
      </c>
      <c r="H28" s="514">
        <v>160</v>
      </c>
      <c r="I28" s="28">
        <v>160</v>
      </c>
      <c r="J28" s="740">
        <v>160</v>
      </c>
      <c r="K28" s="295">
        <v>160</v>
      </c>
      <c r="L28" s="295">
        <v>160</v>
      </c>
      <c r="M28" s="514">
        <v>160</v>
      </c>
      <c r="N28" s="28">
        <v>160</v>
      </c>
      <c r="O28" s="223">
        <v>160</v>
      </c>
      <c r="P28" s="736">
        <v>160</v>
      </c>
      <c r="Q28" s="295">
        <v>160</v>
      </c>
      <c r="R28" s="295">
        <v>160</v>
      </c>
      <c r="S28" s="28">
        <v>160</v>
      </c>
      <c r="T28" s="740">
        <v>160</v>
      </c>
      <c r="U28" s="124">
        <v>160</v>
      </c>
      <c r="V28" s="295">
        <v>160</v>
      </c>
      <c r="W28" s="514">
        <v>160</v>
      </c>
      <c r="X28" s="28">
        <v>160</v>
      </c>
      <c r="Y28" s="740">
        <v>160</v>
      </c>
      <c r="Z28" s="295">
        <v>160</v>
      </c>
      <c r="AA28" s="514">
        <v>160</v>
      </c>
      <c r="AB28" s="28">
        <v>160</v>
      </c>
      <c r="AC28" s="740">
        <v>160</v>
      </c>
      <c r="AD28" s="295">
        <v>160</v>
      </c>
      <c r="AE28" s="295">
        <v>160</v>
      </c>
      <c r="AF28" s="514">
        <v>160</v>
      </c>
      <c r="AG28" s="28">
        <v>160</v>
      </c>
      <c r="AH28" s="223">
        <v>160</v>
      </c>
      <c r="AI28" s="736">
        <v>160</v>
      </c>
      <c r="AJ28" s="295">
        <v>160</v>
      </c>
      <c r="AK28" s="295">
        <v>160</v>
      </c>
      <c r="AL28" s="28">
        <v>160</v>
      </c>
      <c r="AM28" s="740">
        <v>160</v>
      </c>
      <c r="AN28" s="124">
        <v>160</v>
      </c>
      <c r="AO28" s="28">
        <v>160</v>
      </c>
      <c r="AP28" s="28">
        <v>160</v>
      </c>
      <c r="AQ28" s="28">
        <v>160</v>
      </c>
      <c r="AR28" s="740">
        <v>160</v>
      </c>
      <c r="AS28" s="295">
        <v>160</v>
      </c>
      <c r="AT28" s="514">
        <v>160</v>
      </c>
      <c r="AU28" s="28">
        <v>160</v>
      </c>
      <c r="AV28" s="740">
        <v>160</v>
      </c>
      <c r="AW28" s="295">
        <v>160</v>
      </c>
      <c r="AX28" s="28">
        <v>160</v>
      </c>
      <c r="AY28" s="28">
        <v>160</v>
      </c>
      <c r="AZ28" s="28">
        <v>160</v>
      </c>
      <c r="BA28" s="740">
        <v>160</v>
      </c>
      <c r="BB28" s="736">
        <v>160</v>
      </c>
      <c r="BC28" s="736">
        <v>160</v>
      </c>
      <c r="BD28" s="736">
        <v>160</v>
      </c>
      <c r="BE28" s="736">
        <v>160</v>
      </c>
      <c r="BF28" s="740">
        <v>160</v>
      </c>
      <c r="BG28" s="124">
        <v>160</v>
      </c>
      <c r="BH28" s="28">
        <v>160</v>
      </c>
      <c r="BI28" s="28">
        <v>160</v>
      </c>
      <c r="BJ28" s="28">
        <v>160</v>
      </c>
      <c r="BK28" s="740">
        <v>160</v>
      </c>
      <c r="BL28" s="28">
        <v>160</v>
      </c>
      <c r="BM28" s="28">
        <v>160</v>
      </c>
      <c r="BN28" s="28">
        <v>160</v>
      </c>
      <c r="BO28" s="740">
        <v>160</v>
      </c>
      <c r="BP28" s="295">
        <v>160</v>
      </c>
      <c r="BQ28" s="772">
        <v>160</v>
      </c>
      <c r="BR28" s="772">
        <v>160</v>
      </c>
      <c r="BS28" s="772">
        <v>160</v>
      </c>
      <c r="BT28" s="772">
        <v>160</v>
      </c>
      <c r="BU28" s="772">
        <v>160</v>
      </c>
      <c r="BV28" s="772">
        <v>160</v>
      </c>
      <c r="BW28" s="772">
        <v>160</v>
      </c>
      <c r="BX28" s="772">
        <v>160</v>
      </c>
      <c r="BY28" s="772">
        <v>160</v>
      </c>
      <c r="BZ28" s="772">
        <v>160</v>
      </c>
      <c r="CA28" s="772">
        <v>160</v>
      </c>
      <c r="CB28" s="772">
        <v>160</v>
      </c>
      <c r="CC28" s="772">
        <v>160</v>
      </c>
      <c r="CD28" s="772">
        <v>160</v>
      </c>
      <c r="CE28" s="772">
        <v>160</v>
      </c>
      <c r="CF28" s="772">
        <v>160</v>
      </c>
      <c r="CG28" s="772">
        <v>160</v>
      </c>
      <c r="CH28" s="772">
        <v>160</v>
      </c>
      <c r="CI28" s="772">
        <v>160</v>
      </c>
    </row>
    <row r="29" spans="1:87" x14ac:dyDescent="0.25">
      <c r="A29" s="9" t="s">
        <v>21</v>
      </c>
      <c r="B29" s="295">
        <v>1051</v>
      </c>
      <c r="C29" s="295">
        <v>1051</v>
      </c>
      <c r="D29" s="514">
        <v>1051</v>
      </c>
      <c r="E29" s="28">
        <v>1051</v>
      </c>
      <c r="F29" s="740">
        <v>1051</v>
      </c>
      <c r="G29" s="295">
        <v>1051</v>
      </c>
      <c r="H29" s="514">
        <v>1051</v>
      </c>
      <c r="I29" s="28">
        <v>1051</v>
      </c>
      <c r="J29" s="740">
        <v>1051</v>
      </c>
      <c r="K29" s="295">
        <v>1051</v>
      </c>
      <c r="L29" s="295">
        <v>1051</v>
      </c>
      <c r="M29" s="514">
        <v>1051</v>
      </c>
      <c r="N29" s="28">
        <v>1051</v>
      </c>
      <c r="O29" s="223">
        <v>1051</v>
      </c>
      <c r="P29" s="736">
        <v>1051</v>
      </c>
      <c r="Q29" s="295">
        <v>1051</v>
      </c>
      <c r="R29" s="295">
        <v>1051</v>
      </c>
      <c r="S29" s="28">
        <v>1051</v>
      </c>
      <c r="T29" s="740">
        <v>1051</v>
      </c>
      <c r="U29" s="124">
        <v>1051</v>
      </c>
      <c r="V29" s="295">
        <v>1051</v>
      </c>
      <c r="W29" s="514">
        <v>1051</v>
      </c>
      <c r="X29" s="28">
        <v>1051</v>
      </c>
      <c r="Y29" s="740">
        <v>1051</v>
      </c>
      <c r="Z29" s="295">
        <v>1051</v>
      </c>
      <c r="AA29" s="514">
        <v>1051</v>
      </c>
      <c r="AB29" s="28">
        <v>1051</v>
      </c>
      <c r="AC29" s="740">
        <v>1051</v>
      </c>
      <c r="AD29" s="295">
        <v>1051</v>
      </c>
      <c r="AE29" s="295">
        <v>1051</v>
      </c>
      <c r="AF29" s="514">
        <v>1051</v>
      </c>
      <c r="AG29" s="28">
        <v>1051</v>
      </c>
      <c r="AH29" s="223">
        <v>1051</v>
      </c>
      <c r="AI29" s="736">
        <v>1051</v>
      </c>
      <c r="AJ29" s="295">
        <v>1051</v>
      </c>
      <c r="AK29" s="295">
        <v>1051</v>
      </c>
      <c r="AL29" s="28">
        <v>1051</v>
      </c>
      <c r="AM29" s="740">
        <v>1051</v>
      </c>
      <c r="AN29" s="124">
        <v>1051</v>
      </c>
      <c r="AO29" s="28">
        <v>1051</v>
      </c>
      <c r="AP29" s="28">
        <v>1051</v>
      </c>
      <c r="AQ29" s="28">
        <v>1051</v>
      </c>
      <c r="AR29" s="740">
        <v>1051</v>
      </c>
      <c r="AS29" s="295">
        <v>1051</v>
      </c>
      <c r="AT29" s="514">
        <v>1051</v>
      </c>
      <c r="AU29" s="28">
        <v>1051</v>
      </c>
      <c r="AV29" s="740">
        <v>1051</v>
      </c>
      <c r="AW29" s="295">
        <v>1051</v>
      </c>
      <c r="AX29" s="28">
        <v>1051</v>
      </c>
      <c r="AY29" s="28">
        <v>1051</v>
      </c>
      <c r="AZ29" s="28">
        <v>1051</v>
      </c>
      <c r="BA29" s="740">
        <v>1051</v>
      </c>
      <c r="BB29" s="736">
        <v>1051</v>
      </c>
      <c r="BC29" s="736">
        <v>1051</v>
      </c>
      <c r="BD29" s="736">
        <v>1051</v>
      </c>
      <c r="BE29" s="736">
        <v>1051</v>
      </c>
      <c r="BF29" s="740">
        <v>1051</v>
      </c>
      <c r="BG29" s="124">
        <v>1051</v>
      </c>
      <c r="BH29" s="28">
        <v>1051</v>
      </c>
      <c r="BI29" s="28">
        <v>1051</v>
      </c>
      <c r="BJ29" s="28">
        <v>1051</v>
      </c>
      <c r="BK29" s="740">
        <v>1051</v>
      </c>
      <c r="BL29" s="28">
        <v>1051</v>
      </c>
      <c r="BM29" s="28">
        <v>1051</v>
      </c>
      <c r="BN29" s="28">
        <v>1051</v>
      </c>
      <c r="BO29" s="740">
        <v>1051</v>
      </c>
      <c r="BP29" s="295">
        <v>1051</v>
      </c>
      <c r="BQ29" s="772">
        <v>1051</v>
      </c>
      <c r="BR29" s="772">
        <v>1051</v>
      </c>
      <c r="BS29" s="772">
        <v>1051</v>
      </c>
      <c r="BT29" s="772">
        <v>1051</v>
      </c>
      <c r="BU29" s="772">
        <v>1051</v>
      </c>
      <c r="BV29" s="772">
        <v>1051</v>
      </c>
      <c r="BW29" s="772">
        <v>1051</v>
      </c>
      <c r="BX29" s="772">
        <v>1051</v>
      </c>
      <c r="BY29" s="772">
        <v>1051</v>
      </c>
      <c r="BZ29" s="772">
        <v>1051</v>
      </c>
      <c r="CA29" s="772">
        <v>1051</v>
      </c>
      <c r="CB29" s="772">
        <v>1051</v>
      </c>
      <c r="CC29" s="772">
        <v>1051</v>
      </c>
      <c r="CD29" s="772">
        <v>1051</v>
      </c>
      <c r="CE29" s="772">
        <v>1051</v>
      </c>
      <c r="CF29" s="772">
        <v>1051</v>
      </c>
      <c r="CG29" s="772">
        <v>1051</v>
      </c>
      <c r="CH29" s="772">
        <v>1051</v>
      </c>
      <c r="CI29" s="772">
        <v>1051</v>
      </c>
    </row>
    <row r="30" spans="1:87" x14ac:dyDescent="0.25">
      <c r="A30" s="9" t="s">
        <v>22</v>
      </c>
      <c r="B30" s="295">
        <v>297</v>
      </c>
      <c r="C30" s="295">
        <v>297</v>
      </c>
      <c r="D30" s="514">
        <v>297</v>
      </c>
      <c r="E30" s="28">
        <v>297</v>
      </c>
      <c r="F30" s="740">
        <v>297</v>
      </c>
      <c r="G30" s="295">
        <v>297</v>
      </c>
      <c r="H30" s="514">
        <v>297</v>
      </c>
      <c r="I30" s="28">
        <v>297</v>
      </c>
      <c r="J30" s="740">
        <v>297</v>
      </c>
      <c r="K30" s="295">
        <v>297</v>
      </c>
      <c r="L30" s="295">
        <v>297</v>
      </c>
      <c r="M30" s="514">
        <v>297</v>
      </c>
      <c r="N30" s="28">
        <v>297</v>
      </c>
      <c r="O30" s="223">
        <v>297</v>
      </c>
      <c r="P30" s="736">
        <v>297</v>
      </c>
      <c r="Q30" s="295">
        <v>297</v>
      </c>
      <c r="R30" s="295">
        <v>297</v>
      </c>
      <c r="S30" s="28">
        <v>297</v>
      </c>
      <c r="T30" s="740">
        <v>297</v>
      </c>
      <c r="U30" s="124">
        <v>297</v>
      </c>
      <c r="V30" s="295">
        <v>297</v>
      </c>
      <c r="W30" s="514">
        <v>297</v>
      </c>
      <c r="X30" s="28">
        <v>297</v>
      </c>
      <c r="Y30" s="740">
        <v>297</v>
      </c>
      <c r="Z30" s="295">
        <v>297</v>
      </c>
      <c r="AA30" s="514">
        <v>297</v>
      </c>
      <c r="AB30" s="28">
        <v>297</v>
      </c>
      <c r="AC30" s="740">
        <v>297</v>
      </c>
      <c r="AD30" s="295">
        <v>297</v>
      </c>
      <c r="AE30" s="295">
        <v>297</v>
      </c>
      <c r="AF30" s="514">
        <v>297</v>
      </c>
      <c r="AG30" s="28">
        <v>297</v>
      </c>
      <c r="AH30" s="223">
        <v>297</v>
      </c>
      <c r="AI30" s="736">
        <v>297</v>
      </c>
      <c r="AJ30" s="295">
        <v>297</v>
      </c>
      <c r="AK30" s="295">
        <v>297</v>
      </c>
      <c r="AL30" s="28">
        <v>297</v>
      </c>
      <c r="AM30" s="740">
        <v>297</v>
      </c>
      <c r="AN30" s="124">
        <v>297</v>
      </c>
      <c r="AO30" s="28">
        <v>297</v>
      </c>
      <c r="AP30" s="28">
        <v>297</v>
      </c>
      <c r="AQ30" s="28">
        <v>297</v>
      </c>
      <c r="AR30" s="740">
        <v>297</v>
      </c>
      <c r="AS30" s="295">
        <v>297</v>
      </c>
      <c r="AT30" s="514">
        <v>297</v>
      </c>
      <c r="AU30" s="28">
        <v>297</v>
      </c>
      <c r="AV30" s="740">
        <v>297</v>
      </c>
      <c r="AW30" s="295">
        <v>297</v>
      </c>
      <c r="AX30" s="28">
        <v>297</v>
      </c>
      <c r="AY30" s="28">
        <v>297</v>
      </c>
      <c r="AZ30" s="28">
        <v>297</v>
      </c>
      <c r="BA30" s="740">
        <v>297</v>
      </c>
      <c r="BB30" s="736">
        <v>297</v>
      </c>
      <c r="BC30" s="736">
        <v>297</v>
      </c>
      <c r="BD30" s="736">
        <v>297</v>
      </c>
      <c r="BE30" s="736">
        <v>297</v>
      </c>
      <c r="BF30" s="740">
        <v>297</v>
      </c>
      <c r="BG30" s="124">
        <v>297</v>
      </c>
      <c r="BH30" s="28">
        <v>297</v>
      </c>
      <c r="BI30" s="28">
        <v>297</v>
      </c>
      <c r="BJ30" s="28">
        <v>297</v>
      </c>
      <c r="BK30" s="740">
        <v>297</v>
      </c>
      <c r="BL30" s="28">
        <v>297</v>
      </c>
      <c r="BM30" s="28">
        <v>297</v>
      </c>
      <c r="BN30" s="28">
        <v>297</v>
      </c>
      <c r="BO30" s="740">
        <v>297</v>
      </c>
      <c r="BP30" s="295">
        <v>297</v>
      </c>
      <c r="BQ30" s="772">
        <v>297</v>
      </c>
      <c r="BR30" s="772">
        <v>297</v>
      </c>
      <c r="BS30" s="772">
        <v>297</v>
      </c>
      <c r="BT30" s="772">
        <v>297</v>
      </c>
      <c r="BU30" s="772">
        <v>297</v>
      </c>
      <c r="BV30" s="772">
        <v>297</v>
      </c>
      <c r="BW30" s="772">
        <v>297</v>
      </c>
      <c r="BX30" s="772">
        <v>297</v>
      </c>
      <c r="BY30" s="772">
        <v>297</v>
      </c>
      <c r="BZ30" s="772">
        <v>297</v>
      </c>
      <c r="CA30" s="772">
        <v>297</v>
      </c>
      <c r="CB30" s="772">
        <v>297</v>
      </c>
      <c r="CC30" s="772">
        <v>297</v>
      </c>
      <c r="CD30" s="772">
        <v>297</v>
      </c>
      <c r="CE30" s="772">
        <v>297</v>
      </c>
      <c r="CF30" s="772">
        <v>297</v>
      </c>
      <c r="CG30" s="772">
        <v>297</v>
      </c>
      <c r="CH30" s="772">
        <v>297</v>
      </c>
      <c r="CI30" s="772">
        <v>297</v>
      </c>
    </row>
    <row r="31" spans="1:87" x14ac:dyDescent="0.25">
      <c r="A31" s="9" t="s">
        <v>61</v>
      </c>
      <c r="B31" s="295">
        <v>1010</v>
      </c>
      <c r="C31" s="295">
        <v>1010</v>
      </c>
      <c r="D31" s="514">
        <v>1010</v>
      </c>
      <c r="E31" s="28">
        <v>1010</v>
      </c>
      <c r="F31" s="740">
        <v>1010</v>
      </c>
      <c r="G31" s="295">
        <v>1010</v>
      </c>
      <c r="H31" s="514">
        <v>1010</v>
      </c>
      <c r="I31" s="28">
        <v>1010</v>
      </c>
      <c r="J31" s="740">
        <v>1010</v>
      </c>
      <c r="K31" s="295">
        <v>1010</v>
      </c>
      <c r="L31" s="295">
        <v>1010</v>
      </c>
      <c r="M31" s="514">
        <v>1010</v>
      </c>
      <c r="N31" s="28">
        <v>1010</v>
      </c>
      <c r="O31" s="223">
        <v>1010</v>
      </c>
      <c r="P31" s="736">
        <v>1010</v>
      </c>
      <c r="Q31" s="295">
        <v>1010</v>
      </c>
      <c r="R31" s="295">
        <v>1010</v>
      </c>
      <c r="S31" s="28">
        <v>1010</v>
      </c>
      <c r="T31" s="740">
        <v>1010</v>
      </c>
      <c r="U31" s="124">
        <v>1010</v>
      </c>
      <c r="V31" s="295">
        <v>1010</v>
      </c>
      <c r="W31" s="514">
        <v>1010</v>
      </c>
      <c r="X31" s="28">
        <v>1010</v>
      </c>
      <c r="Y31" s="740">
        <v>1010</v>
      </c>
      <c r="Z31" s="295">
        <v>1010</v>
      </c>
      <c r="AA31" s="514">
        <v>1010</v>
      </c>
      <c r="AB31" s="28">
        <v>1010</v>
      </c>
      <c r="AC31" s="740">
        <v>1010</v>
      </c>
      <c r="AD31" s="295">
        <v>1010</v>
      </c>
      <c r="AE31" s="295">
        <v>1010</v>
      </c>
      <c r="AF31" s="514">
        <v>1010</v>
      </c>
      <c r="AG31" s="514">
        <v>1010</v>
      </c>
      <c r="AH31" s="223">
        <v>1010</v>
      </c>
      <c r="AI31" s="736">
        <v>1010</v>
      </c>
      <c r="AJ31" s="295">
        <v>1010</v>
      </c>
      <c r="AK31" s="295">
        <v>1010</v>
      </c>
      <c r="AL31" s="28">
        <v>1010</v>
      </c>
      <c r="AM31" s="740">
        <v>1010</v>
      </c>
      <c r="AN31" s="124">
        <v>1010</v>
      </c>
      <c r="AO31" s="28">
        <v>1010</v>
      </c>
      <c r="AP31" s="28">
        <v>1010</v>
      </c>
      <c r="AQ31" s="28">
        <v>1010</v>
      </c>
      <c r="AR31" s="740">
        <v>1010</v>
      </c>
      <c r="AS31" s="295">
        <v>1010</v>
      </c>
      <c r="AT31" s="295">
        <v>1010</v>
      </c>
      <c r="AU31" s="295">
        <v>1010</v>
      </c>
      <c r="AV31" s="740">
        <v>1010</v>
      </c>
      <c r="AW31" s="295">
        <v>1010</v>
      </c>
      <c r="AX31" s="295">
        <v>1010</v>
      </c>
      <c r="AY31" s="295">
        <v>1010</v>
      </c>
      <c r="AZ31" s="28">
        <v>1010</v>
      </c>
      <c r="BA31" s="740">
        <v>1010</v>
      </c>
      <c r="BB31" s="736">
        <v>1010</v>
      </c>
      <c r="BC31" s="736">
        <v>1010</v>
      </c>
      <c r="BD31" s="736">
        <v>1010</v>
      </c>
      <c r="BE31" s="736">
        <v>1010</v>
      </c>
      <c r="BF31" s="740">
        <v>1010</v>
      </c>
      <c r="BG31" s="124">
        <v>1010</v>
      </c>
      <c r="BH31" s="28">
        <v>1010</v>
      </c>
      <c r="BI31" s="28">
        <v>1010</v>
      </c>
      <c r="BJ31" s="28">
        <v>1010</v>
      </c>
      <c r="BK31" s="740">
        <v>1010</v>
      </c>
      <c r="BL31" s="28">
        <v>1010</v>
      </c>
      <c r="BM31" s="28">
        <v>1010</v>
      </c>
      <c r="BN31" s="28">
        <v>1010</v>
      </c>
      <c r="BO31" s="740">
        <v>1010</v>
      </c>
      <c r="BP31" s="295">
        <v>1010</v>
      </c>
      <c r="BQ31" s="772">
        <v>1010</v>
      </c>
      <c r="BR31" s="772">
        <v>1010</v>
      </c>
      <c r="BS31" s="772">
        <v>1010</v>
      </c>
      <c r="BT31" s="772">
        <v>1010</v>
      </c>
      <c r="BU31" s="772">
        <v>1010</v>
      </c>
      <c r="BV31" s="772">
        <v>1010</v>
      </c>
      <c r="BW31" s="772">
        <v>1010</v>
      </c>
      <c r="BX31" s="772">
        <v>1010</v>
      </c>
      <c r="BY31" s="772">
        <v>1010</v>
      </c>
      <c r="BZ31" s="772">
        <v>1010</v>
      </c>
      <c r="CA31" s="772">
        <v>1010</v>
      </c>
      <c r="CB31" s="772">
        <v>1010</v>
      </c>
      <c r="CC31" s="772">
        <v>1010</v>
      </c>
      <c r="CD31" s="772">
        <v>1010</v>
      </c>
      <c r="CE31" s="772">
        <v>1010</v>
      </c>
      <c r="CF31" s="772">
        <v>1010</v>
      </c>
      <c r="CG31" s="772">
        <v>1010</v>
      </c>
      <c r="CH31" s="772">
        <v>1010</v>
      </c>
      <c r="CI31" s="772">
        <v>1010</v>
      </c>
    </row>
    <row r="32" spans="1:87" x14ac:dyDescent="0.25">
      <c r="A32" s="9" t="s">
        <v>71</v>
      </c>
      <c r="B32" s="295">
        <v>350</v>
      </c>
      <c r="C32" s="295">
        <v>350</v>
      </c>
      <c r="D32" s="514">
        <v>350</v>
      </c>
      <c r="E32" s="28">
        <v>350</v>
      </c>
      <c r="F32" s="740">
        <v>350</v>
      </c>
      <c r="G32" s="295">
        <v>350</v>
      </c>
      <c r="H32" s="514">
        <v>350</v>
      </c>
      <c r="I32" s="28">
        <v>350</v>
      </c>
      <c r="J32" s="740">
        <v>350</v>
      </c>
      <c r="K32" s="295">
        <v>350</v>
      </c>
      <c r="L32" s="295">
        <v>350</v>
      </c>
      <c r="M32" s="514">
        <v>350</v>
      </c>
      <c r="N32" s="28">
        <v>350</v>
      </c>
      <c r="O32" s="223">
        <v>350</v>
      </c>
      <c r="P32" s="736">
        <v>350</v>
      </c>
      <c r="Q32" s="295">
        <v>350</v>
      </c>
      <c r="R32" s="295">
        <v>350</v>
      </c>
      <c r="S32" s="28">
        <v>350</v>
      </c>
      <c r="T32" s="740">
        <v>350</v>
      </c>
      <c r="U32" s="124">
        <v>350</v>
      </c>
      <c r="V32" s="295">
        <v>350</v>
      </c>
      <c r="W32" s="514">
        <v>350</v>
      </c>
      <c r="X32" s="28">
        <v>350</v>
      </c>
      <c r="Y32" s="740">
        <v>350</v>
      </c>
      <c r="Z32" s="295">
        <v>350</v>
      </c>
      <c r="AA32" s="514">
        <v>350</v>
      </c>
      <c r="AB32" s="28">
        <v>350</v>
      </c>
      <c r="AC32" s="740">
        <v>350</v>
      </c>
      <c r="AD32" s="295">
        <v>350</v>
      </c>
      <c r="AE32" s="295">
        <v>350</v>
      </c>
      <c r="AF32" s="514">
        <v>350</v>
      </c>
      <c r="AG32" s="514">
        <v>350</v>
      </c>
      <c r="AH32" s="223">
        <v>350</v>
      </c>
      <c r="AI32" s="736">
        <v>350</v>
      </c>
      <c r="AJ32" s="295">
        <v>350</v>
      </c>
      <c r="AK32" s="295">
        <v>350</v>
      </c>
      <c r="AL32" s="28">
        <v>350</v>
      </c>
      <c r="AM32" s="740">
        <v>350</v>
      </c>
      <c r="AN32" s="124">
        <v>350</v>
      </c>
      <c r="AO32" s="28">
        <v>350</v>
      </c>
      <c r="AP32" s="28">
        <v>350</v>
      </c>
      <c r="AQ32" s="28">
        <v>350</v>
      </c>
      <c r="AR32" s="740">
        <v>350</v>
      </c>
      <c r="AS32" s="295">
        <v>350</v>
      </c>
      <c r="AT32" s="295">
        <v>350</v>
      </c>
      <c r="AU32" s="295">
        <v>350</v>
      </c>
      <c r="AV32" s="740">
        <v>350</v>
      </c>
      <c r="AW32" s="295">
        <v>350</v>
      </c>
      <c r="AX32" s="295">
        <v>350</v>
      </c>
      <c r="AY32" s="295">
        <v>350</v>
      </c>
      <c r="AZ32" s="28">
        <v>350</v>
      </c>
      <c r="BA32" s="740">
        <v>350</v>
      </c>
      <c r="BB32" s="736">
        <v>350</v>
      </c>
      <c r="BC32" s="736">
        <v>350</v>
      </c>
      <c r="BD32" s="736">
        <v>350</v>
      </c>
      <c r="BE32" s="736">
        <v>350</v>
      </c>
      <c r="BF32" s="740">
        <v>350</v>
      </c>
      <c r="BG32" s="124">
        <v>350</v>
      </c>
      <c r="BH32" s="28">
        <v>350</v>
      </c>
      <c r="BI32" s="28">
        <v>350</v>
      </c>
      <c r="BJ32" s="28">
        <v>350</v>
      </c>
      <c r="BK32" s="740">
        <v>350</v>
      </c>
      <c r="BL32" s="28">
        <v>350</v>
      </c>
      <c r="BM32" s="28">
        <v>350</v>
      </c>
      <c r="BN32" s="28">
        <v>350</v>
      </c>
      <c r="BO32" s="740">
        <v>350</v>
      </c>
      <c r="BP32" s="295">
        <v>350</v>
      </c>
      <c r="BQ32" s="772">
        <v>350</v>
      </c>
      <c r="BR32" s="772">
        <v>350</v>
      </c>
      <c r="BS32" s="772">
        <v>350</v>
      </c>
      <c r="BT32" s="772">
        <v>350</v>
      </c>
      <c r="BU32" s="772">
        <v>350</v>
      </c>
      <c r="BV32" s="772">
        <v>350</v>
      </c>
      <c r="BW32" s="772">
        <v>350</v>
      </c>
      <c r="BX32" s="772">
        <v>350</v>
      </c>
      <c r="BY32" s="772">
        <v>350</v>
      </c>
      <c r="BZ32" s="772">
        <v>350</v>
      </c>
      <c r="CA32" s="772">
        <v>350</v>
      </c>
      <c r="CB32" s="772">
        <v>350</v>
      </c>
      <c r="CC32" s="772">
        <v>350</v>
      </c>
      <c r="CD32" s="772">
        <v>350</v>
      </c>
      <c r="CE32" s="772">
        <v>350</v>
      </c>
      <c r="CF32" s="772">
        <v>350</v>
      </c>
      <c r="CG32" s="772">
        <v>350</v>
      </c>
      <c r="CH32" s="772">
        <v>350</v>
      </c>
      <c r="CI32" s="772">
        <v>350</v>
      </c>
    </row>
    <row r="33" spans="1:87" x14ac:dyDescent="0.25">
      <c r="A33" s="9" t="s">
        <v>72</v>
      </c>
      <c r="B33" s="295">
        <v>555</v>
      </c>
      <c r="C33" s="295">
        <v>555</v>
      </c>
      <c r="D33" s="514">
        <v>555</v>
      </c>
      <c r="E33" s="28">
        <v>555</v>
      </c>
      <c r="F33" s="740">
        <v>555</v>
      </c>
      <c r="G33" s="295">
        <v>555</v>
      </c>
      <c r="H33" s="514">
        <v>555</v>
      </c>
      <c r="I33" s="28">
        <v>555</v>
      </c>
      <c r="J33" s="740">
        <v>555</v>
      </c>
      <c r="K33" s="295">
        <v>555</v>
      </c>
      <c r="L33" s="295">
        <v>555</v>
      </c>
      <c r="M33" s="514">
        <v>555</v>
      </c>
      <c r="N33" s="28">
        <v>555</v>
      </c>
      <c r="O33" s="223">
        <v>555</v>
      </c>
      <c r="P33" s="736">
        <v>555</v>
      </c>
      <c r="Q33" s="295">
        <v>555</v>
      </c>
      <c r="R33" s="295">
        <v>555</v>
      </c>
      <c r="S33" s="28">
        <v>555</v>
      </c>
      <c r="T33" s="740">
        <v>555</v>
      </c>
      <c r="U33" s="124">
        <v>555</v>
      </c>
      <c r="V33" s="295">
        <v>555</v>
      </c>
      <c r="W33" s="514">
        <v>555</v>
      </c>
      <c r="X33" s="28">
        <v>555</v>
      </c>
      <c r="Y33" s="740">
        <v>555</v>
      </c>
      <c r="Z33" s="295">
        <v>555</v>
      </c>
      <c r="AA33" s="514">
        <v>555</v>
      </c>
      <c r="AB33" s="28">
        <v>555</v>
      </c>
      <c r="AC33" s="740">
        <v>555</v>
      </c>
      <c r="AD33" s="295">
        <v>555</v>
      </c>
      <c r="AE33" s="295">
        <v>555</v>
      </c>
      <c r="AF33" s="514">
        <v>555</v>
      </c>
      <c r="AG33" s="28">
        <v>555</v>
      </c>
      <c r="AH33" s="223">
        <v>555</v>
      </c>
      <c r="AI33" s="736">
        <v>555</v>
      </c>
      <c r="AJ33" s="295">
        <v>555</v>
      </c>
      <c r="AK33" s="295">
        <v>555</v>
      </c>
      <c r="AL33" s="28">
        <v>555</v>
      </c>
      <c r="AM33" s="740">
        <v>555</v>
      </c>
      <c r="AN33" s="124">
        <v>555</v>
      </c>
      <c r="AO33" s="28">
        <v>555</v>
      </c>
      <c r="AP33" s="28">
        <v>555</v>
      </c>
      <c r="AQ33" s="28">
        <v>555</v>
      </c>
      <c r="AR33" s="740">
        <v>555</v>
      </c>
      <c r="AS33" s="295">
        <v>555</v>
      </c>
      <c r="AT33" s="295">
        <v>555</v>
      </c>
      <c r="AU33" s="295">
        <v>555</v>
      </c>
      <c r="AV33" s="740">
        <v>555</v>
      </c>
      <c r="AW33" s="295">
        <v>555</v>
      </c>
      <c r="AX33" s="295">
        <v>555</v>
      </c>
      <c r="AY33" s="295">
        <v>555</v>
      </c>
      <c r="AZ33" s="28">
        <v>555</v>
      </c>
      <c r="BA33" s="740">
        <v>555</v>
      </c>
      <c r="BB33" s="736">
        <v>555</v>
      </c>
      <c r="BC33" s="736">
        <v>555</v>
      </c>
      <c r="BD33" s="736">
        <v>555</v>
      </c>
      <c r="BE33" s="736">
        <v>555</v>
      </c>
      <c r="BF33" s="740">
        <v>555</v>
      </c>
      <c r="BG33" s="124">
        <v>555</v>
      </c>
      <c r="BH33" s="28">
        <v>555</v>
      </c>
      <c r="BI33" s="28">
        <v>555</v>
      </c>
      <c r="BJ33" s="28">
        <v>555</v>
      </c>
      <c r="BK33" s="740">
        <v>555</v>
      </c>
      <c r="BL33" s="28">
        <v>555</v>
      </c>
      <c r="BM33" s="28">
        <v>555</v>
      </c>
      <c r="BN33" s="28">
        <v>555</v>
      </c>
      <c r="BO33" s="740">
        <v>555</v>
      </c>
      <c r="BP33" s="295">
        <v>555</v>
      </c>
      <c r="BQ33" s="772">
        <v>555</v>
      </c>
      <c r="BR33" s="772">
        <v>555</v>
      </c>
      <c r="BS33" s="772">
        <v>555</v>
      </c>
      <c r="BT33" s="772">
        <v>555</v>
      </c>
      <c r="BU33" s="772">
        <v>555</v>
      </c>
      <c r="BV33" s="772">
        <v>555</v>
      </c>
      <c r="BW33" s="772">
        <v>555</v>
      </c>
      <c r="BX33" s="772">
        <v>555</v>
      </c>
      <c r="BY33" s="772">
        <v>555</v>
      </c>
      <c r="BZ33" s="772">
        <v>555</v>
      </c>
      <c r="CA33" s="772">
        <v>555</v>
      </c>
      <c r="CB33" s="772">
        <v>555</v>
      </c>
      <c r="CC33" s="772">
        <v>555</v>
      </c>
      <c r="CD33" s="772">
        <v>555</v>
      </c>
      <c r="CE33" s="772">
        <v>555</v>
      </c>
      <c r="CF33" s="772">
        <v>555</v>
      </c>
      <c r="CG33" s="772">
        <v>555</v>
      </c>
      <c r="CH33" s="772">
        <v>555</v>
      </c>
      <c r="CI33" s="772">
        <v>555</v>
      </c>
    </row>
    <row r="34" spans="1:87" x14ac:dyDescent="0.25">
      <c r="A34" s="9" t="s">
        <v>89</v>
      </c>
      <c r="B34" s="295">
        <v>400</v>
      </c>
      <c r="C34" s="295">
        <v>400</v>
      </c>
      <c r="D34" s="514">
        <v>400</v>
      </c>
      <c r="E34" s="28">
        <v>400</v>
      </c>
      <c r="F34" s="740">
        <v>400</v>
      </c>
      <c r="G34" s="295">
        <v>400</v>
      </c>
      <c r="H34" s="514">
        <v>400</v>
      </c>
      <c r="I34" s="28">
        <v>400</v>
      </c>
      <c r="J34" s="740">
        <v>400</v>
      </c>
      <c r="K34" s="295">
        <v>400</v>
      </c>
      <c r="L34" s="295">
        <v>400</v>
      </c>
      <c r="M34" s="514">
        <v>400</v>
      </c>
      <c r="N34" s="28">
        <v>400</v>
      </c>
      <c r="O34" s="223">
        <v>400</v>
      </c>
      <c r="P34" s="736">
        <v>400</v>
      </c>
      <c r="Q34" s="295">
        <v>400</v>
      </c>
      <c r="R34" s="295">
        <v>400</v>
      </c>
      <c r="S34" s="28">
        <v>400</v>
      </c>
      <c r="T34" s="740">
        <v>400</v>
      </c>
      <c r="U34" s="124">
        <v>400</v>
      </c>
      <c r="V34" s="295">
        <v>400</v>
      </c>
      <c r="W34" s="514">
        <v>400</v>
      </c>
      <c r="X34" s="28">
        <v>400</v>
      </c>
      <c r="Y34" s="740">
        <v>400</v>
      </c>
      <c r="Z34" s="295">
        <v>400</v>
      </c>
      <c r="AA34" s="514">
        <v>400</v>
      </c>
      <c r="AB34" s="28">
        <v>400</v>
      </c>
      <c r="AC34" s="740">
        <v>400</v>
      </c>
      <c r="AD34" s="295">
        <v>400</v>
      </c>
      <c r="AE34" s="295">
        <v>400</v>
      </c>
      <c r="AF34" s="514">
        <v>400</v>
      </c>
      <c r="AG34" s="28">
        <v>400</v>
      </c>
      <c r="AH34" s="223">
        <v>400</v>
      </c>
      <c r="AI34" s="736">
        <v>400</v>
      </c>
      <c r="AJ34" s="295">
        <v>400</v>
      </c>
      <c r="AK34" s="295">
        <v>400</v>
      </c>
      <c r="AL34" s="28">
        <v>400</v>
      </c>
      <c r="AM34" s="740">
        <v>400</v>
      </c>
      <c r="AN34" s="124">
        <v>400</v>
      </c>
      <c r="AO34" s="28">
        <v>400</v>
      </c>
      <c r="AP34" s="28">
        <v>400</v>
      </c>
      <c r="AQ34" s="28">
        <v>400</v>
      </c>
      <c r="AR34" s="740">
        <v>400</v>
      </c>
      <c r="AS34" s="295">
        <v>400</v>
      </c>
      <c r="AT34" s="295">
        <v>400</v>
      </c>
      <c r="AU34" s="295">
        <v>400</v>
      </c>
      <c r="AV34" s="740">
        <v>400</v>
      </c>
      <c r="AW34" s="295">
        <v>400</v>
      </c>
      <c r="AX34" s="295">
        <v>400</v>
      </c>
      <c r="AY34" s="295">
        <v>400</v>
      </c>
      <c r="AZ34" s="28">
        <v>400</v>
      </c>
      <c r="BA34" s="740">
        <v>400</v>
      </c>
      <c r="BB34" s="736">
        <v>400</v>
      </c>
      <c r="BC34" s="736">
        <v>400</v>
      </c>
      <c r="BD34" s="736">
        <v>400</v>
      </c>
      <c r="BE34" s="736">
        <v>400</v>
      </c>
      <c r="BF34" s="740">
        <v>400</v>
      </c>
      <c r="BG34" s="124">
        <v>400</v>
      </c>
      <c r="BH34" s="28">
        <v>400</v>
      </c>
      <c r="BI34" s="28">
        <v>400</v>
      </c>
      <c r="BJ34" s="28">
        <v>400</v>
      </c>
      <c r="BK34" s="740">
        <v>400</v>
      </c>
      <c r="BL34" s="28">
        <v>400</v>
      </c>
      <c r="BM34" s="28">
        <v>400</v>
      </c>
      <c r="BN34" s="28">
        <v>400</v>
      </c>
      <c r="BO34" s="740">
        <v>400</v>
      </c>
      <c r="BP34" s="295">
        <v>400</v>
      </c>
      <c r="BQ34" s="772">
        <v>400</v>
      </c>
      <c r="BR34" s="772">
        <v>400</v>
      </c>
      <c r="BS34" s="772">
        <v>400</v>
      </c>
      <c r="BT34" s="772">
        <v>400</v>
      </c>
      <c r="BU34" s="772">
        <v>400</v>
      </c>
      <c r="BV34" s="772">
        <v>400</v>
      </c>
      <c r="BW34" s="772">
        <v>400</v>
      </c>
      <c r="BX34" s="772">
        <v>400</v>
      </c>
      <c r="BY34" s="772">
        <v>400</v>
      </c>
      <c r="BZ34" s="772">
        <v>400</v>
      </c>
      <c r="CA34" s="772">
        <v>400</v>
      </c>
      <c r="CB34" s="772">
        <v>400</v>
      </c>
      <c r="CC34" s="772">
        <v>400</v>
      </c>
      <c r="CD34" s="772">
        <v>400</v>
      </c>
      <c r="CE34" s="772">
        <v>400</v>
      </c>
      <c r="CF34" s="772">
        <v>400</v>
      </c>
      <c r="CG34" s="772">
        <v>400</v>
      </c>
      <c r="CH34" s="772">
        <v>400</v>
      </c>
      <c r="CI34" s="772">
        <v>400</v>
      </c>
    </row>
    <row r="35" spans="1:87" x14ac:dyDescent="0.25">
      <c r="A35" s="9" t="s">
        <v>90</v>
      </c>
      <c r="B35" s="295">
        <v>155</v>
      </c>
      <c r="C35" s="295">
        <v>155</v>
      </c>
      <c r="D35" s="514">
        <v>155</v>
      </c>
      <c r="E35" s="28">
        <v>155</v>
      </c>
      <c r="F35" s="740">
        <v>155</v>
      </c>
      <c r="G35" s="295">
        <v>155</v>
      </c>
      <c r="H35" s="514">
        <v>155</v>
      </c>
      <c r="I35" s="28">
        <v>155</v>
      </c>
      <c r="J35" s="740">
        <v>155</v>
      </c>
      <c r="K35" s="295">
        <v>155</v>
      </c>
      <c r="L35" s="295">
        <v>155</v>
      </c>
      <c r="M35" s="514">
        <v>155</v>
      </c>
      <c r="N35" s="28">
        <v>155</v>
      </c>
      <c r="O35" s="223">
        <v>155</v>
      </c>
      <c r="P35" s="736">
        <v>155</v>
      </c>
      <c r="Q35" s="295">
        <v>155</v>
      </c>
      <c r="R35" s="295">
        <v>155</v>
      </c>
      <c r="S35" s="28">
        <v>155</v>
      </c>
      <c r="T35" s="740">
        <v>155</v>
      </c>
      <c r="U35" s="124">
        <v>155</v>
      </c>
      <c r="V35" s="295">
        <v>155</v>
      </c>
      <c r="W35" s="514">
        <v>155</v>
      </c>
      <c r="X35" s="28">
        <v>155</v>
      </c>
      <c r="Y35" s="740">
        <v>155</v>
      </c>
      <c r="Z35" s="295">
        <v>155</v>
      </c>
      <c r="AA35" s="514">
        <v>155</v>
      </c>
      <c r="AB35" s="28">
        <v>155</v>
      </c>
      <c r="AC35" s="740">
        <v>155</v>
      </c>
      <c r="AD35" s="295">
        <v>155</v>
      </c>
      <c r="AE35" s="295">
        <v>155</v>
      </c>
      <c r="AF35" s="514">
        <v>155</v>
      </c>
      <c r="AG35" s="28">
        <v>155</v>
      </c>
      <c r="AH35" s="223">
        <v>155</v>
      </c>
      <c r="AI35" s="736">
        <v>155</v>
      </c>
      <c r="AJ35" s="295">
        <v>155</v>
      </c>
      <c r="AK35" s="295">
        <v>155</v>
      </c>
      <c r="AL35" s="28">
        <v>155</v>
      </c>
      <c r="AM35" s="740">
        <v>155</v>
      </c>
      <c r="AN35" s="124">
        <v>155</v>
      </c>
      <c r="AO35" s="28">
        <v>155</v>
      </c>
      <c r="AP35" s="28">
        <v>155</v>
      </c>
      <c r="AQ35" s="28">
        <v>155</v>
      </c>
      <c r="AR35" s="740">
        <v>155</v>
      </c>
      <c r="AS35" s="295">
        <v>155</v>
      </c>
      <c r="AT35" s="295">
        <v>155</v>
      </c>
      <c r="AU35" s="295">
        <v>155</v>
      </c>
      <c r="AV35" s="740">
        <v>155</v>
      </c>
      <c r="AW35" s="295">
        <v>155</v>
      </c>
      <c r="AX35" s="295">
        <v>155</v>
      </c>
      <c r="AY35" s="295">
        <v>155</v>
      </c>
      <c r="AZ35" s="28">
        <v>155</v>
      </c>
      <c r="BA35" s="740">
        <v>155</v>
      </c>
      <c r="BB35" s="736">
        <v>155</v>
      </c>
      <c r="BC35" s="736">
        <v>155</v>
      </c>
      <c r="BD35" s="736">
        <v>155</v>
      </c>
      <c r="BE35" s="736">
        <v>155</v>
      </c>
      <c r="BF35" s="740">
        <v>155</v>
      </c>
      <c r="BG35" s="124">
        <v>155</v>
      </c>
      <c r="BH35" s="28">
        <v>155</v>
      </c>
      <c r="BI35" s="28">
        <v>155</v>
      </c>
      <c r="BJ35" s="28">
        <v>155</v>
      </c>
      <c r="BK35" s="740">
        <v>155</v>
      </c>
      <c r="BL35" s="28">
        <v>155</v>
      </c>
      <c r="BM35" s="28">
        <v>155</v>
      </c>
      <c r="BN35" s="28">
        <v>155</v>
      </c>
      <c r="BO35" s="740">
        <v>155</v>
      </c>
      <c r="BP35" s="295">
        <v>155</v>
      </c>
      <c r="BQ35" s="772">
        <v>155</v>
      </c>
      <c r="BR35" s="772">
        <v>155</v>
      </c>
      <c r="BS35" s="772">
        <v>155</v>
      </c>
      <c r="BT35" s="772">
        <v>155</v>
      </c>
      <c r="BU35" s="772">
        <v>155</v>
      </c>
      <c r="BV35" s="772">
        <v>155</v>
      </c>
      <c r="BW35" s="772">
        <v>155</v>
      </c>
      <c r="BX35" s="772">
        <v>155</v>
      </c>
      <c r="BY35" s="772">
        <v>155</v>
      </c>
      <c r="BZ35" s="772">
        <v>155</v>
      </c>
      <c r="CA35" s="772">
        <v>155</v>
      </c>
      <c r="CB35" s="772">
        <v>155</v>
      </c>
      <c r="CC35" s="772">
        <v>155</v>
      </c>
      <c r="CD35" s="772">
        <v>155</v>
      </c>
      <c r="CE35" s="772">
        <v>155</v>
      </c>
      <c r="CF35" s="772">
        <v>155</v>
      </c>
      <c r="CG35" s="772">
        <v>155</v>
      </c>
      <c r="CH35" s="772">
        <v>155</v>
      </c>
      <c r="CI35" s="772">
        <v>155</v>
      </c>
    </row>
    <row r="36" spans="1:87" x14ac:dyDescent="0.25">
      <c r="A36" s="9" t="s">
        <v>73</v>
      </c>
      <c r="B36" s="295">
        <v>105</v>
      </c>
      <c r="C36" s="295">
        <v>105</v>
      </c>
      <c r="D36" s="514">
        <v>105</v>
      </c>
      <c r="E36" s="28">
        <v>105</v>
      </c>
      <c r="F36" s="740">
        <v>105</v>
      </c>
      <c r="G36" s="295">
        <v>105</v>
      </c>
      <c r="H36" s="514">
        <v>105</v>
      </c>
      <c r="I36" s="28">
        <v>105</v>
      </c>
      <c r="J36" s="740">
        <v>105</v>
      </c>
      <c r="K36" s="295">
        <v>105</v>
      </c>
      <c r="L36" s="295">
        <v>105</v>
      </c>
      <c r="M36" s="514">
        <v>105</v>
      </c>
      <c r="N36" s="28">
        <v>105</v>
      </c>
      <c r="O36" s="223">
        <v>105</v>
      </c>
      <c r="P36" s="736">
        <v>105</v>
      </c>
      <c r="Q36" s="295">
        <v>105</v>
      </c>
      <c r="R36" s="295">
        <v>105</v>
      </c>
      <c r="S36" s="28">
        <v>105</v>
      </c>
      <c r="T36" s="740">
        <v>105</v>
      </c>
      <c r="U36" s="124">
        <v>105</v>
      </c>
      <c r="V36" s="295">
        <v>105</v>
      </c>
      <c r="W36" s="514">
        <v>105</v>
      </c>
      <c r="X36" s="28">
        <v>105</v>
      </c>
      <c r="Y36" s="740">
        <v>105</v>
      </c>
      <c r="Z36" s="295">
        <v>105</v>
      </c>
      <c r="AA36" s="514">
        <v>105</v>
      </c>
      <c r="AB36" s="28">
        <v>105</v>
      </c>
      <c r="AC36" s="740">
        <v>105</v>
      </c>
      <c r="AD36" s="295">
        <v>105</v>
      </c>
      <c r="AE36" s="295">
        <v>105</v>
      </c>
      <c r="AF36" s="514">
        <v>105</v>
      </c>
      <c r="AG36" s="28">
        <v>105</v>
      </c>
      <c r="AH36" s="223">
        <v>105</v>
      </c>
      <c r="AI36" s="736">
        <v>105</v>
      </c>
      <c r="AJ36" s="295">
        <v>105</v>
      </c>
      <c r="AK36" s="295">
        <v>105</v>
      </c>
      <c r="AL36" s="28">
        <v>105</v>
      </c>
      <c r="AM36" s="740">
        <v>105</v>
      </c>
      <c r="AN36" s="124">
        <v>105</v>
      </c>
      <c r="AO36" s="28">
        <v>105</v>
      </c>
      <c r="AP36" s="28">
        <v>105</v>
      </c>
      <c r="AQ36" s="28">
        <v>105</v>
      </c>
      <c r="AR36" s="740">
        <v>105</v>
      </c>
      <c r="AS36" s="295">
        <v>105</v>
      </c>
      <c r="AT36" s="295">
        <v>105</v>
      </c>
      <c r="AU36" s="295">
        <v>105</v>
      </c>
      <c r="AV36" s="740">
        <v>105</v>
      </c>
      <c r="AW36" s="295">
        <v>105</v>
      </c>
      <c r="AX36" s="295">
        <v>105</v>
      </c>
      <c r="AY36" s="295">
        <v>105</v>
      </c>
      <c r="AZ36" s="28">
        <v>105</v>
      </c>
      <c r="BA36" s="740">
        <v>105</v>
      </c>
      <c r="BB36" s="736">
        <v>105</v>
      </c>
      <c r="BC36" s="736">
        <v>105</v>
      </c>
      <c r="BD36" s="736">
        <v>105</v>
      </c>
      <c r="BE36" s="736">
        <v>105</v>
      </c>
      <c r="BF36" s="740">
        <v>105</v>
      </c>
      <c r="BG36" s="124">
        <v>105</v>
      </c>
      <c r="BH36" s="28">
        <v>105</v>
      </c>
      <c r="BI36" s="28">
        <v>105</v>
      </c>
      <c r="BJ36" s="28">
        <v>105</v>
      </c>
      <c r="BK36" s="740">
        <v>105</v>
      </c>
      <c r="BL36" s="28">
        <v>105</v>
      </c>
      <c r="BM36" s="28">
        <v>105</v>
      </c>
      <c r="BN36" s="28">
        <v>105</v>
      </c>
      <c r="BO36" s="740">
        <v>105</v>
      </c>
      <c r="BP36" s="295">
        <v>105</v>
      </c>
      <c r="BQ36" s="772">
        <v>105</v>
      </c>
      <c r="BR36" s="772">
        <v>105</v>
      </c>
      <c r="BS36" s="772">
        <v>105</v>
      </c>
      <c r="BT36" s="772">
        <v>105</v>
      </c>
      <c r="BU36" s="772">
        <v>105</v>
      </c>
      <c r="BV36" s="772">
        <v>105</v>
      </c>
      <c r="BW36" s="772">
        <v>105</v>
      </c>
      <c r="BX36" s="772">
        <v>105</v>
      </c>
      <c r="BY36" s="772">
        <v>105</v>
      </c>
      <c r="BZ36" s="772">
        <v>105</v>
      </c>
      <c r="CA36" s="772">
        <v>105</v>
      </c>
      <c r="CB36" s="772">
        <v>105</v>
      </c>
      <c r="CC36" s="772">
        <v>105</v>
      </c>
      <c r="CD36" s="772">
        <v>105</v>
      </c>
      <c r="CE36" s="772">
        <v>105</v>
      </c>
      <c r="CF36" s="772">
        <v>105</v>
      </c>
      <c r="CG36" s="772">
        <v>105</v>
      </c>
      <c r="CH36" s="772">
        <v>105</v>
      </c>
      <c r="CI36" s="772">
        <v>105</v>
      </c>
    </row>
    <row r="37" spans="1:87" x14ac:dyDescent="0.25">
      <c r="A37" s="30" t="s">
        <v>30</v>
      </c>
      <c r="B37" s="180">
        <v>4313.415</v>
      </c>
      <c r="C37" s="180">
        <v>4313.415</v>
      </c>
      <c r="D37" s="181">
        <v>4891.1549999999997</v>
      </c>
      <c r="E37" s="182">
        <v>4891.1549999999997</v>
      </c>
      <c r="F37" s="183">
        <v>4891.1549999999997</v>
      </c>
      <c r="G37" s="180">
        <v>4881.8050000000003</v>
      </c>
      <c r="H37" s="181">
        <v>4881.8050000000003</v>
      </c>
      <c r="I37" s="182">
        <v>4881.8050000000003</v>
      </c>
      <c r="J37" s="183">
        <v>4881.8050000000003</v>
      </c>
      <c r="K37" s="180">
        <v>4790.1899999999996</v>
      </c>
      <c r="L37" s="180">
        <v>4881.2029999999995</v>
      </c>
      <c r="M37" s="181">
        <v>4881.2029999999995</v>
      </c>
      <c r="N37" s="182">
        <v>4881.2029999999995</v>
      </c>
      <c r="O37" s="184">
        <v>4881.2029999999995</v>
      </c>
      <c r="P37" s="19">
        <v>4820.5276666666659</v>
      </c>
      <c r="Q37" s="180">
        <v>5224.84</v>
      </c>
      <c r="R37" s="181">
        <v>5224.84</v>
      </c>
      <c r="S37" s="182">
        <v>5224.884</v>
      </c>
      <c r="T37" s="181">
        <v>5224.8440000000001</v>
      </c>
      <c r="U37" s="181">
        <v>4921.6094166666671</v>
      </c>
      <c r="V37" s="180">
        <v>5277.4</v>
      </c>
      <c r="W37" s="181">
        <v>5277.4</v>
      </c>
      <c r="X37" s="182">
        <v>5277.4</v>
      </c>
      <c r="Y37" s="183">
        <v>5277.4</v>
      </c>
      <c r="Z37" s="180">
        <v>5277.4</v>
      </c>
      <c r="AA37" s="181">
        <v>5302.9380000000001</v>
      </c>
      <c r="AB37" s="182">
        <v>5326.9380000000001</v>
      </c>
      <c r="AC37" s="183">
        <v>5322.1096666666672</v>
      </c>
      <c r="AD37" s="180">
        <v>5289.9126666666671</v>
      </c>
      <c r="AE37" s="180">
        <v>5306.7839999999997</v>
      </c>
      <c r="AF37" s="181">
        <v>5306.7839999999997</v>
      </c>
      <c r="AG37" s="182">
        <v>5337.4889999999996</v>
      </c>
      <c r="AH37" s="184">
        <v>5317.0154855072469</v>
      </c>
      <c r="AI37" s="19">
        <v>5298.9481111111118</v>
      </c>
      <c r="AJ37" s="180">
        <v>5327.1576999999997</v>
      </c>
      <c r="AK37" s="181">
        <v>5327.8237000000008</v>
      </c>
      <c r="AL37" s="182">
        <v>5327.8626999999997</v>
      </c>
      <c r="AM37" s="183">
        <v>5327.6013666666668</v>
      </c>
      <c r="AN37" s="183">
        <v>5306.1147583333341</v>
      </c>
      <c r="AO37" s="180">
        <v>5326.0567000000001</v>
      </c>
      <c r="AP37" s="181">
        <v>5326.0567000000001</v>
      </c>
      <c r="AQ37" s="182">
        <v>5326.0567000000001</v>
      </c>
      <c r="AR37" s="183">
        <v>5326.0567000000001</v>
      </c>
      <c r="AS37" s="180">
        <v>5326.0570000000007</v>
      </c>
      <c r="AT37" s="181">
        <v>5326.0567000000001</v>
      </c>
      <c r="AU37" s="182">
        <v>5325.2890000000007</v>
      </c>
      <c r="AV37" s="183">
        <v>5288.1509000000005</v>
      </c>
      <c r="AW37" s="180">
        <v>5325.9288000000006</v>
      </c>
      <c r="AX37" s="180">
        <v>5324.8530000000001</v>
      </c>
      <c r="AY37" s="181">
        <v>5336.8979999999992</v>
      </c>
      <c r="AZ37" s="182">
        <v>5336.9030000000002</v>
      </c>
      <c r="BA37" s="183">
        <v>5332.8096666666661</v>
      </c>
      <c r="BB37" s="19">
        <v>5328.2474222222227</v>
      </c>
      <c r="BC37" s="180">
        <v>5425.65</v>
      </c>
      <c r="BD37" s="181">
        <v>5414.25</v>
      </c>
      <c r="BE37" s="182">
        <v>5414.25</v>
      </c>
      <c r="BF37" s="183">
        <v>5369.1750000000002</v>
      </c>
      <c r="BG37" s="183">
        <v>5350.6980666666668</v>
      </c>
      <c r="BH37" s="180">
        <v>5270.7250000000004</v>
      </c>
      <c r="BI37" s="181">
        <v>5359.7250000000004</v>
      </c>
      <c r="BJ37" s="182">
        <v>5359.7250000000004</v>
      </c>
      <c r="BK37" s="183">
        <v>5359.7250000000004</v>
      </c>
      <c r="BL37" s="181">
        <v>5359.7250000000004</v>
      </c>
      <c r="BM37" s="181">
        <v>5359.7250000000004</v>
      </c>
      <c r="BN37" s="181">
        <v>5361.875</v>
      </c>
      <c r="BO37" s="183">
        <v>5360.4337912087913</v>
      </c>
      <c r="BP37" s="180">
        <v>5360.0813535911611</v>
      </c>
      <c r="BQ37" s="774">
        <v>5361.875</v>
      </c>
      <c r="BR37" s="774">
        <v>5361.875</v>
      </c>
      <c r="BS37" s="774">
        <v>5361.875</v>
      </c>
      <c r="BT37" s="774">
        <v>5361.875</v>
      </c>
      <c r="BU37" s="774">
        <v>5360.6814338235299</v>
      </c>
      <c r="BV37" s="774">
        <v>5361.875</v>
      </c>
      <c r="BW37" s="774">
        <v>5361.875</v>
      </c>
      <c r="BX37" s="774">
        <v>5361.875</v>
      </c>
      <c r="BY37" s="774">
        <v>5361.875</v>
      </c>
      <c r="BZ37" s="774">
        <v>5360.9831043956046</v>
      </c>
      <c r="CA37" s="774">
        <v>5402.29</v>
      </c>
      <c r="CB37" s="774">
        <v>5402.3230000000003</v>
      </c>
      <c r="CC37" s="774">
        <v>5389.9699999999993</v>
      </c>
      <c r="CD37" s="774">
        <v>5398.0567111111104</v>
      </c>
      <c r="CE37" s="774">
        <v>5389.9699999999993</v>
      </c>
      <c r="CF37" s="774">
        <v>5389.9699999999993</v>
      </c>
      <c r="CG37" s="774">
        <v>5389.9699999999993</v>
      </c>
      <c r="CH37" s="774">
        <v>5389.9699999999993</v>
      </c>
      <c r="CI37" s="774">
        <v>5396.0959668508276</v>
      </c>
    </row>
    <row r="38" spans="1:87" x14ac:dyDescent="0.25">
      <c r="A38" s="10" t="s">
        <v>76</v>
      </c>
      <c r="B38" s="29">
        <v>747.69200000000001</v>
      </c>
      <c r="C38" s="29">
        <v>747.69200000000001</v>
      </c>
      <c r="D38" s="515">
        <v>1325.432</v>
      </c>
      <c r="E38" s="504">
        <v>1325.432</v>
      </c>
      <c r="F38" s="515">
        <v>1325.432</v>
      </c>
      <c r="G38" s="29">
        <v>1325.432</v>
      </c>
      <c r="H38" s="515">
        <v>1325.432</v>
      </c>
      <c r="I38" s="504">
        <v>1325.432</v>
      </c>
      <c r="J38" s="515">
        <v>1325.432</v>
      </c>
      <c r="K38" s="29">
        <v>1229.1420000000001</v>
      </c>
      <c r="L38" s="29">
        <v>1325.432</v>
      </c>
      <c r="M38" s="515">
        <v>1325.432</v>
      </c>
      <c r="N38" s="504">
        <v>1325.432</v>
      </c>
      <c r="O38" s="123">
        <v>1325.432</v>
      </c>
      <c r="P38" s="733">
        <v>1261.2386666666669</v>
      </c>
      <c r="Q38" s="29">
        <v>1325.432</v>
      </c>
      <c r="R38" s="515">
        <v>1325.432</v>
      </c>
      <c r="S38" s="504">
        <v>1325.432</v>
      </c>
      <c r="T38" s="515">
        <v>1325.432</v>
      </c>
      <c r="U38" s="124">
        <v>1277.2870000000003</v>
      </c>
      <c r="V38" s="29">
        <v>1377.2760000000001</v>
      </c>
      <c r="W38" s="515">
        <v>1377.2760000000001</v>
      </c>
      <c r="X38" s="504">
        <v>1377.2760000000001</v>
      </c>
      <c r="Y38" s="515">
        <v>1377.2760000000001</v>
      </c>
      <c r="Z38" s="29">
        <v>1377.2760000000001</v>
      </c>
      <c r="AA38" s="515">
        <v>1388.2760000000001</v>
      </c>
      <c r="AB38" s="504">
        <v>1412.2760000000001</v>
      </c>
      <c r="AC38" s="515">
        <v>1412.2760000000001</v>
      </c>
      <c r="AD38" s="29">
        <v>1384.9426666666668</v>
      </c>
      <c r="AE38" s="29">
        <v>1392.6380000000001</v>
      </c>
      <c r="AF38" s="515">
        <v>1392.6380000000001</v>
      </c>
      <c r="AG38" s="504">
        <v>1392.6380000000001</v>
      </c>
      <c r="AH38" s="123">
        <v>1392.6380000000001</v>
      </c>
      <c r="AI38" s="733">
        <v>1387.5077777777778</v>
      </c>
      <c r="AJ38" s="29">
        <v>1381.9780000000001</v>
      </c>
      <c r="AK38" s="515">
        <v>1381.9780000000001</v>
      </c>
      <c r="AL38" s="504">
        <v>1381.9780000000001</v>
      </c>
      <c r="AM38" s="503">
        <v>1381.9780000000001</v>
      </c>
      <c r="AN38" s="124">
        <v>1386.1253333333334</v>
      </c>
      <c r="AO38" s="29">
        <v>1381.9780000000001</v>
      </c>
      <c r="AP38" s="515">
        <v>1381.9780000000001</v>
      </c>
      <c r="AQ38" s="504">
        <v>1381.9780000000001</v>
      </c>
      <c r="AR38" s="515">
        <v>1381.9780000000001</v>
      </c>
      <c r="AS38" s="29">
        <v>1381.9780000000001</v>
      </c>
      <c r="AT38" s="515">
        <v>1381.9780000000001</v>
      </c>
      <c r="AU38" s="504">
        <v>1381.9780000000001</v>
      </c>
      <c r="AV38" s="515">
        <v>1381.9780000000001</v>
      </c>
      <c r="AW38" s="29">
        <v>1381.9780000000001</v>
      </c>
      <c r="AX38" s="29">
        <v>1381.5420000000001</v>
      </c>
      <c r="AY38" s="515">
        <v>1392.9</v>
      </c>
      <c r="AZ38" s="504">
        <v>1392.9</v>
      </c>
      <c r="BA38" s="515">
        <v>1389.114</v>
      </c>
      <c r="BB38" s="733">
        <v>1384.3566666666666</v>
      </c>
      <c r="BC38" s="29">
        <v>1392.9</v>
      </c>
      <c r="BD38" s="515">
        <v>1381.5</v>
      </c>
      <c r="BE38" s="504">
        <v>1381.5</v>
      </c>
      <c r="BF38" s="515">
        <v>1392.9</v>
      </c>
      <c r="BG38" s="124">
        <v>1384.5924999999995</v>
      </c>
      <c r="BH38" s="29">
        <v>1379.7829999999999</v>
      </c>
      <c r="BI38" s="515">
        <v>1379.7829999999999</v>
      </c>
      <c r="BJ38" s="504">
        <v>1379.7829999999999</v>
      </c>
      <c r="BK38" s="515">
        <v>1379.7829999999997</v>
      </c>
      <c r="BL38" s="515">
        <v>1379.7829999999999</v>
      </c>
      <c r="BM38" s="515">
        <v>1379.7829999999999</v>
      </c>
      <c r="BN38" s="515">
        <v>1379.7829999999999</v>
      </c>
      <c r="BO38" s="515">
        <v>1379.7829999999999</v>
      </c>
      <c r="BP38" s="29">
        <v>1379.7829999999999</v>
      </c>
      <c r="BQ38" s="775">
        <v>1379.7829999999999</v>
      </c>
      <c r="BR38" s="775">
        <v>1379.7829999999999</v>
      </c>
      <c r="BS38" s="775">
        <v>1379.7829999999999</v>
      </c>
      <c r="BT38" s="775">
        <v>1379.7829999999999</v>
      </c>
      <c r="BU38" s="775">
        <v>1379.7829999999999</v>
      </c>
      <c r="BV38" s="775">
        <v>1379.7829999999999</v>
      </c>
      <c r="BW38" s="775">
        <v>1379.7829999999999</v>
      </c>
      <c r="BX38" s="775">
        <v>1379.7829999999999</v>
      </c>
      <c r="BY38" s="775">
        <v>1379.7829999999999</v>
      </c>
      <c r="BZ38" s="775">
        <v>1379.7829999999999</v>
      </c>
      <c r="CA38" s="775">
        <v>1379.7829999999999</v>
      </c>
      <c r="CB38" s="775">
        <v>1379.816</v>
      </c>
      <c r="CC38" s="775">
        <v>1379.7829999999999</v>
      </c>
      <c r="CD38" s="775">
        <v>1379.7932666666663</v>
      </c>
      <c r="CE38" s="775">
        <v>1379.7829999999999</v>
      </c>
      <c r="CF38" s="775">
        <v>1379.7829999999999</v>
      </c>
      <c r="CG38" s="775">
        <v>1379.7829999999999</v>
      </c>
      <c r="CH38" s="775">
        <v>1379.7829999999999</v>
      </c>
      <c r="CI38" s="775">
        <v>1379.7829999999999</v>
      </c>
    </row>
    <row r="39" spans="1:87" x14ac:dyDescent="0.25">
      <c r="A39" s="58" t="s">
        <v>31</v>
      </c>
      <c r="B39" s="202">
        <v>736</v>
      </c>
      <c r="C39" s="202">
        <v>736</v>
      </c>
      <c r="D39" s="513">
        <v>1313.74</v>
      </c>
      <c r="E39" s="232">
        <v>1313.74</v>
      </c>
      <c r="F39" s="513">
        <v>1313.74</v>
      </c>
      <c r="G39" s="202">
        <v>1313.74</v>
      </c>
      <c r="H39" s="513">
        <v>1313.74</v>
      </c>
      <c r="I39" s="232">
        <v>1313.74</v>
      </c>
      <c r="J39" s="513">
        <v>1313.74</v>
      </c>
      <c r="K39" s="202">
        <v>1217.45</v>
      </c>
      <c r="L39" s="202">
        <v>1313.74</v>
      </c>
      <c r="M39" s="513">
        <v>1313.74</v>
      </c>
      <c r="N39" s="232">
        <v>1313.74</v>
      </c>
      <c r="O39" s="223">
        <v>1313.74</v>
      </c>
      <c r="P39" s="736">
        <v>1249.5466666666666</v>
      </c>
      <c r="Q39" s="202">
        <v>1313.74</v>
      </c>
      <c r="R39" s="202">
        <v>1313.74</v>
      </c>
      <c r="S39" s="232">
        <v>1313.74</v>
      </c>
      <c r="T39" s="223">
        <v>1313.74</v>
      </c>
      <c r="U39" s="124">
        <v>1265.595</v>
      </c>
      <c r="V39" s="202">
        <v>1332.94</v>
      </c>
      <c r="W39" s="513">
        <v>1332.94</v>
      </c>
      <c r="X39" s="232">
        <v>1332.94</v>
      </c>
      <c r="Y39" s="513">
        <v>1332.94</v>
      </c>
      <c r="Z39" s="202">
        <v>1332.94</v>
      </c>
      <c r="AA39" s="513">
        <v>1343.94</v>
      </c>
      <c r="AB39" s="232">
        <v>1367.94</v>
      </c>
      <c r="AC39" s="513">
        <v>1367.94</v>
      </c>
      <c r="AD39" s="202">
        <v>1340.6066666666668</v>
      </c>
      <c r="AE39" s="202">
        <v>1348.3020000000001</v>
      </c>
      <c r="AF39" s="513">
        <v>1348.3020000000001</v>
      </c>
      <c r="AG39" s="232">
        <v>1348.3020000000001</v>
      </c>
      <c r="AH39" s="223">
        <v>1348.3020000000001</v>
      </c>
      <c r="AI39" s="736">
        <v>1343.1717777777781</v>
      </c>
      <c r="AJ39" s="202">
        <v>1337.6420000000001</v>
      </c>
      <c r="AK39" s="202">
        <v>1337.6420000000001</v>
      </c>
      <c r="AL39" s="202">
        <v>1337.6420000000001</v>
      </c>
      <c r="AM39" s="223">
        <v>1337.6420000000001</v>
      </c>
      <c r="AN39" s="124">
        <v>1341.7893333333336</v>
      </c>
      <c r="AO39" s="202">
        <v>1337.6420000000001</v>
      </c>
      <c r="AP39" s="202">
        <v>1337.6420000000001</v>
      </c>
      <c r="AQ39" s="232">
        <v>1337.6420000000001</v>
      </c>
      <c r="AR39" s="513">
        <v>1337.6420000000001</v>
      </c>
      <c r="AS39" s="202">
        <v>1337.6420000000001</v>
      </c>
      <c r="AT39" s="513">
        <v>1337.6420000000001</v>
      </c>
      <c r="AU39" s="232">
        <v>1337.6420000000001</v>
      </c>
      <c r="AV39" s="513">
        <v>1337.6420000000001</v>
      </c>
      <c r="AW39" s="202">
        <v>1337.6420000000001</v>
      </c>
      <c r="AX39" s="202">
        <v>1337.6420000000001</v>
      </c>
      <c r="AY39" s="513">
        <v>1349</v>
      </c>
      <c r="AZ39" s="232">
        <v>1349</v>
      </c>
      <c r="BA39" s="513">
        <v>1345.2139999999999</v>
      </c>
      <c r="BB39" s="736">
        <v>1340.1659999999999</v>
      </c>
      <c r="BC39" s="202">
        <v>1349</v>
      </c>
      <c r="BD39" s="513">
        <v>1337.6</v>
      </c>
      <c r="BE39" s="513">
        <v>1337.6</v>
      </c>
      <c r="BF39" s="513">
        <v>1349</v>
      </c>
      <c r="BG39" s="124">
        <v>1340.4745</v>
      </c>
      <c r="BH39" s="736">
        <v>1336.867</v>
      </c>
      <c r="BI39" s="736">
        <v>1336.867</v>
      </c>
      <c r="BJ39" s="232">
        <v>1336.867</v>
      </c>
      <c r="BK39" s="513">
        <v>1336.867</v>
      </c>
      <c r="BL39" s="232">
        <v>1336.867</v>
      </c>
      <c r="BM39" s="202">
        <v>1336.867</v>
      </c>
      <c r="BN39" s="202">
        <v>1336.867</v>
      </c>
      <c r="BO39" s="513">
        <v>1336.867</v>
      </c>
      <c r="BP39" s="202">
        <v>1336.867</v>
      </c>
      <c r="BQ39" s="776">
        <v>1336.867</v>
      </c>
      <c r="BR39" s="776">
        <v>1336.867</v>
      </c>
      <c r="BS39" s="776">
        <v>1336.867</v>
      </c>
      <c r="BT39" s="776">
        <v>1336.867</v>
      </c>
      <c r="BU39" s="776">
        <v>1336.8670000000002</v>
      </c>
      <c r="BV39" s="776">
        <v>1336.867</v>
      </c>
      <c r="BW39" s="776">
        <v>1336.867</v>
      </c>
      <c r="BX39" s="776">
        <v>1336.867</v>
      </c>
      <c r="BY39" s="776">
        <v>1336.867</v>
      </c>
      <c r="BZ39" s="776">
        <v>1336.867</v>
      </c>
      <c r="CA39" s="776">
        <v>1336.867</v>
      </c>
      <c r="CB39" s="776">
        <v>1336.9</v>
      </c>
      <c r="CC39" s="776">
        <v>1336.867</v>
      </c>
      <c r="CD39" s="776">
        <v>1336.8772666666666</v>
      </c>
      <c r="CE39" s="776">
        <v>1336.867</v>
      </c>
      <c r="CF39" s="776">
        <v>1336.867</v>
      </c>
      <c r="CG39" s="776">
        <v>1336.867</v>
      </c>
      <c r="CH39" s="776">
        <v>1336.867</v>
      </c>
      <c r="CI39" s="776">
        <v>1336.867</v>
      </c>
    </row>
    <row r="40" spans="1:87" x14ac:dyDescent="0.25">
      <c r="A40" s="59" t="s">
        <v>32</v>
      </c>
      <c r="B40" s="295">
        <v>326</v>
      </c>
      <c r="C40" s="295">
        <v>326</v>
      </c>
      <c r="D40" s="514">
        <v>326</v>
      </c>
      <c r="E40" s="28">
        <v>326</v>
      </c>
      <c r="F40" s="740">
        <v>326</v>
      </c>
      <c r="G40" s="295">
        <v>326</v>
      </c>
      <c r="H40" s="514">
        <v>326</v>
      </c>
      <c r="I40" s="28">
        <v>326</v>
      </c>
      <c r="J40" s="740">
        <v>326</v>
      </c>
      <c r="K40" s="295">
        <v>326</v>
      </c>
      <c r="L40" s="295">
        <v>326</v>
      </c>
      <c r="M40" s="514">
        <v>326</v>
      </c>
      <c r="N40" s="28">
        <v>326</v>
      </c>
      <c r="O40" s="223">
        <v>326</v>
      </c>
      <c r="P40" s="736">
        <v>326</v>
      </c>
      <c r="Q40" s="295">
        <v>326</v>
      </c>
      <c r="R40" s="295">
        <v>326</v>
      </c>
      <c r="S40" s="295">
        <v>326</v>
      </c>
      <c r="T40" s="223">
        <v>326</v>
      </c>
      <c r="U40" s="124">
        <v>326</v>
      </c>
      <c r="V40" s="295">
        <v>326</v>
      </c>
      <c r="W40" s="514">
        <v>326</v>
      </c>
      <c r="X40" s="28">
        <v>326</v>
      </c>
      <c r="Y40" s="740">
        <v>326</v>
      </c>
      <c r="Z40" s="295">
        <v>326</v>
      </c>
      <c r="AA40" s="514">
        <v>337</v>
      </c>
      <c r="AB40" s="28">
        <v>361</v>
      </c>
      <c r="AC40" s="740">
        <v>361</v>
      </c>
      <c r="AD40" s="295">
        <v>333.66666666666669</v>
      </c>
      <c r="AE40" s="295">
        <v>361</v>
      </c>
      <c r="AF40" s="514">
        <v>361</v>
      </c>
      <c r="AG40" s="28">
        <v>361</v>
      </c>
      <c r="AH40" s="223">
        <v>361</v>
      </c>
      <c r="AI40" s="736">
        <v>342.77777777777777</v>
      </c>
      <c r="AJ40" s="295">
        <v>361</v>
      </c>
      <c r="AK40" s="295">
        <v>361</v>
      </c>
      <c r="AL40" s="295">
        <v>361</v>
      </c>
      <c r="AM40" s="223">
        <v>361</v>
      </c>
      <c r="AN40" s="124">
        <v>347.33333333333331</v>
      </c>
      <c r="AO40" s="295">
        <v>361</v>
      </c>
      <c r="AP40" s="295">
        <v>361</v>
      </c>
      <c r="AQ40" s="28">
        <v>361</v>
      </c>
      <c r="AR40" s="740">
        <v>361</v>
      </c>
      <c r="AS40" s="295">
        <v>361</v>
      </c>
      <c r="AT40" s="295">
        <v>361</v>
      </c>
      <c r="AU40" s="28">
        <v>361</v>
      </c>
      <c r="AV40" s="740">
        <v>361</v>
      </c>
      <c r="AW40" s="295">
        <v>361</v>
      </c>
      <c r="AX40" s="295">
        <v>361</v>
      </c>
      <c r="AY40" s="514">
        <v>361</v>
      </c>
      <c r="AZ40" s="28">
        <v>361</v>
      </c>
      <c r="BA40" s="740">
        <v>361</v>
      </c>
      <c r="BB40" s="736">
        <v>361</v>
      </c>
      <c r="BC40" s="295">
        <v>361</v>
      </c>
      <c r="BD40" s="514">
        <v>361</v>
      </c>
      <c r="BE40" s="514">
        <v>361</v>
      </c>
      <c r="BF40" s="740">
        <v>361</v>
      </c>
      <c r="BG40" s="124">
        <v>361</v>
      </c>
      <c r="BH40" s="736">
        <v>361</v>
      </c>
      <c r="BI40" s="736">
        <v>361</v>
      </c>
      <c r="BJ40" s="28">
        <v>361</v>
      </c>
      <c r="BK40" s="740">
        <v>361</v>
      </c>
      <c r="BL40" s="28">
        <v>361</v>
      </c>
      <c r="BM40" s="28">
        <v>361</v>
      </c>
      <c r="BN40" s="28">
        <v>361</v>
      </c>
      <c r="BO40" s="740">
        <v>361</v>
      </c>
      <c r="BP40" s="295">
        <v>361</v>
      </c>
      <c r="BQ40" s="773">
        <v>361</v>
      </c>
      <c r="BR40" s="773">
        <v>361</v>
      </c>
      <c r="BS40" s="773">
        <v>361</v>
      </c>
      <c r="BT40" s="773">
        <v>361</v>
      </c>
      <c r="BU40" s="773">
        <v>361</v>
      </c>
      <c r="BV40" s="773">
        <v>361</v>
      </c>
      <c r="BW40" s="773">
        <v>361</v>
      </c>
      <c r="BX40" s="773">
        <v>361</v>
      </c>
      <c r="BY40" s="773">
        <v>361</v>
      </c>
      <c r="BZ40" s="773">
        <v>361</v>
      </c>
      <c r="CA40" s="773">
        <v>361</v>
      </c>
      <c r="CB40" s="773">
        <v>361</v>
      </c>
      <c r="CC40" s="773">
        <v>361</v>
      </c>
      <c r="CD40" s="773">
        <v>361</v>
      </c>
      <c r="CE40" s="773">
        <v>361</v>
      </c>
      <c r="CF40" s="773">
        <v>361</v>
      </c>
      <c r="CG40" s="773">
        <v>361</v>
      </c>
      <c r="CH40" s="773">
        <v>361</v>
      </c>
      <c r="CI40" s="773">
        <v>361</v>
      </c>
    </row>
    <row r="41" spans="1:87" x14ac:dyDescent="0.25">
      <c r="A41" s="59" t="s">
        <v>33</v>
      </c>
      <c r="B41" s="295">
        <v>410</v>
      </c>
      <c r="C41" s="295">
        <v>410</v>
      </c>
      <c r="D41" s="514">
        <v>410</v>
      </c>
      <c r="E41" s="28">
        <v>410</v>
      </c>
      <c r="F41" s="740">
        <v>410</v>
      </c>
      <c r="G41" s="295">
        <v>410</v>
      </c>
      <c r="H41" s="514">
        <v>410</v>
      </c>
      <c r="I41" s="28">
        <v>410</v>
      </c>
      <c r="J41" s="740">
        <v>410</v>
      </c>
      <c r="K41" s="295">
        <v>410</v>
      </c>
      <c r="L41" s="295">
        <v>410</v>
      </c>
      <c r="M41" s="514">
        <v>410</v>
      </c>
      <c r="N41" s="28">
        <v>410</v>
      </c>
      <c r="O41" s="223">
        <v>410</v>
      </c>
      <c r="P41" s="736">
        <v>410</v>
      </c>
      <c r="Q41" s="295">
        <v>410</v>
      </c>
      <c r="R41" s="295">
        <v>410</v>
      </c>
      <c r="S41" s="295">
        <v>410</v>
      </c>
      <c r="T41" s="223">
        <v>410</v>
      </c>
      <c r="U41" s="124">
        <v>410</v>
      </c>
      <c r="V41" s="295">
        <v>410</v>
      </c>
      <c r="W41" s="514">
        <v>410</v>
      </c>
      <c r="X41" s="28">
        <v>410</v>
      </c>
      <c r="Y41" s="740">
        <v>410</v>
      </c>
      <c r="Z41" s="295">
        <v>410</v>
      </c>
      <c r="AA41" s="514">
        <v>410</v>
      </c>
      <c r="AB41" s="28">
        <v>410</v>
      </c>
      <c r="AC41" s="740">
        <v>410</v>
      </c>
      <c r="AD41" s="295">
        <v>410</v>
      </c>
      <c r="AE41" s="295">
        <v>410</v>
      </c>
      <c r="AF41" s="514">
        <v>410</v>
      </c>
      <c r="AG41" s="28">
        <v>410</v>
      </c>
      <c r="AH41" s="223">
        <v>410</v>
      </c>
      <c r="AI41" s="736">
        <v>410</v>
      </c>
      <c r="AJ41" s="295">
        <v>410</v>
      </c>
      <c r="AK41" s="295">
        <v>410</v>
      </c>
      <c r="AL41" s="295">
        <v>410</v>
      </c>
      <c r="AM41" s="223">
        <v>410</v>
      </c>
      <c r="AN41" s="124">
        <v>410</v>
      </c>
      <c r="AO41" s="295">
        <v>410</v>
      </c>
      <c r="AP41" s="295">
        <v>410</v>
      </c>
      <c r="AQ41" s="28">
        <v>410</v>
      </c>
      <c r="AR41" s="740">
        <v>410</v>
      </c>
      <c r="AS41" s="295">
        <v>410</v>
      </c>
      <c r="AT41" s="295">
        <v>410</v>
      </c>
      <c r="AU41" s="28">
        <v>410</v>
      </c>
      <c r="AV41" s="740">
        <v>410</v>
      </c>
      <c r="AW41" s="295">
        <v>410</v>
      </c>
      <c r="AX41" s="295">
        <v>410</v>
      </c>
      <c r="AY41" s="514">
        <v>410</v>
      </c>
      <c r="AZ41" s="28">
        <v>410</v>
      </c>
      <c r="BA41" s="740">
        <v>410</v>
      </c>
      <c r="BB41" s="736">
        <v>410</v>
      </c>
      <c r="BC41" s="295">
        <v>410</v>
      </c>
      <c r="BD41" s="514">
        <v>410</v>
      </c>
      <c r="BE41" s="514">
        <v>410</v>
      </c>
      <c r="BF41" s="740">
        <v>410</v>
      </c>
      <c r="BG41" s="124">
        <v>410</v>
      </c>
      <c r="BH41" s="736">
        <v>410</v>
      </c>
      <c r="BI41" s="736">
        <v>410</v>
      </c>
      <c r="BJ41" s="28">
        <v>410</v>
      </c>
      <c r="BK41" s="740">
        <v>410</v>
      </c>
      <c r="BL41" s="28">
        <v>410</v>
      </c>
      <c r="BM41" s="28">
        <v>410</v>
      </c>
      <c r="BN41" s="28">
        <v>410</v>
      </c>
      <c r="BO41" s="740">
        <v>410</v>
      </c>
      <c r="BP41" s="295">
        <v>410</v>
      </c>
      <c r="BQ41" s="773">
        <v>410</v>
      </c>
      <c r="BR41" s="773">
        <v>410</v>
      </c>
      <c r="BS41" s="773">
        <v>410</v>
      </c>
      <c r="BT41" s="773">
        <v>410</v>
      </c>
      <c r="BU41" s="773">
        <v>410</v>
      </c>
      <c r="BV41" s="773">
        <v>410</v>
      </c>
      <c r="BW41" s="773">
        <v>410</v>
      </c>
      <c r="BX41" s="773">
        <v>410</v>
      </c>
      <c r="BY41" s="773">
        <v>410</v>
      </c>
      <c r="BZ41" s="773">
        <v>410</v>
      </c>
      <c r="CA41" s="773">
        <v>410</v>
      </c>
      <c r="CB41" s="773">
        <v>410</v>
      </c>
      <c r="CC41" s="773">
        <v>410</v>
      </c>
      <c r="CD41" s="773">
        <v>410</v>
      </c>
      <c r="CE41" s="773">
        <v>410</v>
      </c>
      <c r="CF41" s="773">
        <v>410</v>
      </c>
      <c r="CG41" s="773">
        <v>410</v>
      </c>
      <c r="CH41" s="773">
        <v>410</v>
      </c>
      <c r="CI41" s="773">
        <v>410</v>
      </c>
    </row>
    <row r="42" spans="1:87" x14ac:dyDescent="0.25">
      <c r="A42" s="59" t="s">
        <v>62</v>
      </c>
      <c r="B42" s="295"/>
      <c r="C42" s="295"/>
      <c r="D42" s="514">
        <v>577.74</v>
      </c>
      <c r="E42" s="28">
        <v>577.74</v>
      </c>
      <c r="F42" s="740">
        <v>577.74</v>
      </c>
      <c r="G42" s="295">
        <v>577.74</v>
      </c>
      <c r="H42" s="514">
        <v>577.74</v>
      </c>
      <c r="I42" s="28">
        <v>577.74</v>
      </c>
      <c r="J42" s="740">
        <v>577.74</v>
      </c>
      <c r="K42" s="295">
        <v>481.45</v>
      </c>
      <c r="L42" s="295">
        <v>577.74</v>
      </c>
      <c r="M42" s="514">
        <v>577.74</v>
      </c>
      <c r="N42" s="28">
        <v>577.74</v>
      </c>
      <c r="O42" s="223">
        <v>577.74</v>
      </c>
      <c r="P42" s="736">
        <v>513.54666666666662</v>
      </c>
      <c r="Q42" s="295">
        <v>577.74</v>
      </c>
      <c r="R42" s="295">
        <v>577.74</v>
      </c>
      <c r="S42" s="295">
        <v>577.74</v>
      </c>
      <c r="T42" s="223">
        <v>577.74</v>
      </c>
      <c r="U42" s="124">
        <v>529.59499999999991</v>
      </c>
      <c r="V42" s="295">
        <v>596.94000000000005</v>
      </c>
      <c r="W42" s="514">
        <v>596.94000000000005</v>
      </c>
      <c r="X42" s="28">
        <v>596.94000000000005</v>
      </c>
      <c r="Y42" s="740">
        <v>596.94000000000005</v>
      </c>
      <c r="Z42" s="295">
        <v>596.94000000000005</v>
      </c>
      <c r="AA42" s="514">
        <v>596.94000000000005</v>
      </c>
      <c r="AB42" s="28">
        <v>596.94000000000005</v>
      </c>
      <c r="AC42" s="740">
        <v>596.94000000000005</v>
      </c>
      <c r="AD42" s="295">
        <v>596.94000000000005</v>
      </c>
      <c r="AE42" s="295">
        <v>577.30200000000002</v>
      </c>
      <c r="AF42" s="295">
        <v>577.30200000000002</v>
      </c>
      <c r="AG42" s="295">
        <v>577.30200000000002</v>
      </c>
      <c r="AH42" s="223">
        <v>577.30200000000002</v>
      </c>
      <c r="AI42" s="736">
        <v>590.39400000000001</v>
      </c>
      <c r="AJ42" s="295">
        <v>566.64200000000005</v>
      </c>
      <c r="AK42" s="295">
        <v>566.64200000000005</v>
      </c>
      <c r="AL42" s="295">
        <v>566.64200000000005</v>
      </c>
      <c r="AM42" s="223">
        <v>566.64200000000005</v>
      </c>
      <c r="AN42" s="124">
        <v>584.45600000000013</v>
      </c>
      <c r="AO42" s="295">
        <v>566.64200000000005</v>
      </c>
      <c r="AP42" s="295">
        <v>566.64200000000005</v>
      </c>
      <c r="AQ42" s="28">
        <v>566.64200000000005</v>
      </c>
      <c r="AR42" s="740">
        <v>566.64200000000005</v>
      </c>
      <c r="AS42" s="295">
        <v>566.64200000000005</v>
      </c>
      <c r="AT42" s="295">
        <v>566.64200000000005</v>
      </c>
      <c r="AU42" s="28">
        <v>566.64200000000005</v>
      </c>
      <c r="AV42" s="740">
        <v>566.64200000000005</v>
      </c>
      <c r="AW42" s="295">
        <v>566.64199999999994</v>
      </c>
      <c r="AX42" s="295">
        <v>566.64200000000005</v>
      </c>
      <c r="AY42" s="514">
        <v>578</v>
      </c>
      <c r="AZ42" s="28">
        <v>578</v>
      </c>
      <c r="BA42" s="740">
        <v>574.21400000000006</v>
      </c>
      <c r="BB42" s="736">
        <v>569.16599999999994</v>
      </c>
      <c r="BC42" s="295">
        <v>578</v>
      </c>
      <c r="BD42" s="514">
        <v>578</v>
      </c>
      <c r="BE42" s="514">
        <v>578</v>
      </c>
      <c r="BF42" s="740">
        <v>578</v>
      </c>
      <c r="BG42" s="124">
        <v>571.3744999999999</v>
      </c>
      <c r="BH42" s="736">
        <v>565.86699999999996</v>
      </c>
      <c r="BI42" s="736">
        <v>565.86699999999996</v>
      </c>
      <c r="BJ42" s="28">
        <v>565.86699999999996</v>
      </c>
      <c r="BK42" s="740">
        <v>565.86699999999996</v>
      </c>
      <c r="BL42" s="28">
        <v>565.86699999999996</v>
      </c>
      <c r="BM42" s="28">
        <v>565.86699999999996</v>
      </c>
      <c r="BN42" s="28">
        <v>565.86699999999996</v>
      </c>
      <c r="BO42" s="740">
        <v>565.86699999999996</v>
      </c>
      <c r="BP42" s="295">
        <v>565.86699999999996</v>
      </c>
      <c r="BQ42" s="773">
        <v>565.86699999999996</v>
      </c>
      <c r="BR42" s="773">
        <v>565.86699999999996</v>
      </c>
      <c r="BS42" s="773">
        <v>565.86699999999996</v>
      </c>
      <c r="BT42" s="773">
        <v>565.86699999999996</v>
      </c>
      <c r="BU42" s="773">
        <v>565.86699999999996</v>
      </c>
      <c r="BV42" s="773">
        <v>565.86699999999996</v>
      </c>
      <c r="BW42" s="773">
        <v>565.86699999999996</v>
      </c>
      <c r="BX42" s="773">
        <v>565.86699999999996</v>
      </c>
      <c r="BY42" s="773">
        <v>565.86700000000008</v>
      </c>
      <c r="BZ42" s="773">
        <v>565.86699999999996</v>
      </c>
      <c r="CA42" s="773">
        <v>565.86699999999996</v>
      </c>
      <c r="CB42" s="773">
        <v>565.9</v>
      </c>
      <c r="CC42" s="773">
        <v>565.86699999999996</v>
      </c>
      <c r="CD42" s="773">
        <v>565.87726666666663</v>
      </c>
      <c r="CE42" s="773">
        <v>565.86699999999996</v>
      </c>
      <c r="CF42" s="773">
        <v>565.86699999999996</v>
      </c>
      <c r="CG42" s="773">
        <v>565.86699999999996</v>
      </c>
      <c r="CH42" s="773">
        <v>565.86699999999996</v>
      </c>
      <c r="CI42" s="773">
        <v>565.86699999999996</v>
      </c>
    </row>
    <row r="43" spans="1:87" x14ac:dyDescent="0.25">
      <c r="A43" s="59" t="s">
        <v>63</v>
      </c>
      <c r="B43" s="202"/>
      <c r="C43" s="202"/>
      <c r="D43" s="513"/>
      <c r="E43" s="232"/>
      <c r="F43" s="513"/>
      <c r="G43" s="202"/>
      <c r="H43" s="513"/>
      <c r="I43" s="232"/>
      <c r="J43" s="513"/>
      <c r="K43" s="202">
        <v>0</v>
      </c>
      <c r="L43" s="202"/>
      <c r="M43" s="513"/>
      <c r="N43" s="232"/>
      <c r="O43" s="223">
        <v>0</v>
      </c>
      <c r="P43" s="736">
        <v>0</v>
      </c>
      <c r="Q43" s="202"/>
      <c r="R43" s="202"/>
      <c r="S43" s="202"/>
      <c r="T43" s="223">
        <v>0</v>
      </c>
      <c r="U43" s="124">
        <v>0</v>
      </c>
      <c r="V43" s="202"/>
      <c r="W43" s="513"/>
      <c r="X43" s="232"/>
      <c r="Y43" s="513"/>
      <c r="Z43" s="202"/>
      <c r="AA43" s="513"/>
      <c r="AB43" s="232"/>
      <c r="AC43" s="513"/>
      <c r="AD43" s="202">
        <v>0</v>
      </c>
      <c r="AE43" s="202"/>
      <c r="AF43" s="513"/>
      <c r="AG43" s="232"/>
      <c r="AH43" s="223">
        <v>0</v>
      </c>
      <c r="AI43" s="736">
        <v>0</v>
      </c>
      <c r="AJ43" s="202"/>
      <c r="AK43" s="202"/>
      <c r="AL43" s="202"/>
      <c r="AM43" s="223">
        <v>0</v>
      </c>
      <c r="AN43" s="124">
        <v>0</v>
      </c>
      <c r="AO43" s="202"/>
      <c r="AP43" s="202"/>
      <c r="AQ43" s="232"/>
      <c r="AR43" s="513">
        <v>0</v>
      </c>
      <c r="AS43" s="202"/>
      <c r="AT43" s="513"/>
      <c r="AU43" s="232"/>
      <c r="AV43" s="513">
        <v>0</v>
      </c>
      <c r="AW43" s="202">
        <v>0</v>
      </c>
      <c r="AX43" s="202"/>
      <c r="AY43" s="513"/>
      <c r="AZ43" s="232"/>
      <c r="BA43" s="513">
        <v>0</v>
      </c>
      <c r="BB43" s="736">
        <v>0</v>
      </c>
      <c r="BC43" s="202"/>
      <c r="BD43" s="513"/>
      <c r="BE43" s="513"/>
      <c r="BF43" s="513">
        <v>0</v>
      </c>
      <c r="BG43" s="124">
        <v>0</v>
      </c>
      <c r="BH43" s="736"/>
      <c r="BI43" s="736"/>
      <c r="BJ43" s="232"/>
      <c r="BK43" s="513">
        <v>0</v>
      </c>
      <c r="BL43" s="232"/>
      <c r="BM43" s="232"/>
      <c r="BN43" s="202"/>
      <c r="BO43" s="513">
        <v>0</v>
      </c>
      <c r="BP43" s="202">
        <v>0</v>
      </c>
      <c r="BQ43" s="776">
        <v>0</v>
      </c>
      <c r="BR43" s="776">
        <v>0</v>
      </c>
      <c r="BS43" s="776">
        <v>0</v>
      </c>
      <c r="BT43" s="776">
        <v>0</v>
      </c>
      <c r="BU43" s="776">
        <v>0</v>
      </c>
      <c r="BV43" s="776">
        <v>0</v>
      </c>
      <c r="BW43" s="776">
        <v>0</v>
      </c>
      <c r="BX43" s="776">
        <v>0</v>
      </c>
      <c r="BY43" s="776">
        <v>0</v>
      </c>
      <c r="BZ43" s="776">
        <v>0</v>
      </c>
      <c r="CA43" s="776">
        <v>0</v>
      </c>
      <c r="CB43" s="776"/>
      <c r="CC43" s="776"/>
      <c r="CD43" s="776">
        <v>0</v>
      </c>
      <c r="CE43" s="776"/>
      <c r="CF43" s="776"/>
      <c r="CG43" s="776"/>
      <c r="CH43" s="776">
        <v>0</v>
      </c>
      <c r="CI43" s="776">
        <v>0</v>
      </c>
    </row>
    <row r="44" spans="1:87" x14ac:dyDescent="0.25">
      <c r="A44" s="58" t="s">
        <v>35</v>
      </c>
      <c r="B44" s="295">
        <v>11.692</v>
      </c>
      <c r="C44" s="295">
        <v>11.692</v>
      </c>
      <c r="D44" s="514">
        <v>11.692</v>
      </c>
      <c r="E44" s="28">
        <v>11.692</v>
      </c>
      <c r="F44" s="740">
        <v>11.692</v>
      </c>
      <c r="G44" s="295">
        <v>11.692</v>
      </c>
      <c r="H44" s="514">
        <v>11.692</v>
      </c>
      <c r="I44" s="28">
        <v>11.692</v>
      </c>
      <c r="J44" s="740">
        <v>11.692</v>
      </c>
      <c r="K44" s="295">
        <v>11.692</v>
      </c>
      <c r="L44" s="295">
        <v>11.692</v>
      </c>
      <c r="M44" s="514">
        <v>11.692</v>
      </c>
      <c r="N44" s="28">
        <v>11.692</v>
      </c>
      <c r="O44" s="223">
        <v>11.692</v>
      </c>
      <c r="P44" s="736">
        <v>11.692</v>
      </c>
      <c r="Q44" s="295">
        <v>11.692</v>
      </c>
      <c r="R44" s="295">
        <v>11.692</v>
      </c>
      <c r="S44" s="295">
        <v>11.692</v>
      </c>
      <c r="T44" s="223">
        <v>11.692</v>
      </c>
      <c r="U44" s="124">
        <v>11.692000000000002</v>
      </c>
      <c r="V44" s="295">
        <v>44.335999999999999</v>
      </c>
      <c r="W44" s="514">
        <v>44.335999999999999</v>
      </c>
      <c r="X44" s="28">
        <v>44.335999999999999</v>
      </c>
      <c r="Y44" s="740">
        <v>44.335999999999999</v>
      </c>
      <c r="Z44" s="295">
        <v>44.335999999999999</v>
      </c>
      <c r="AA44" s="514">
        <v>44.335999999999999</v>
      </c>
      <c r="AB44" s="28">
        <v>44.335999999999999</v>
      </c>
      <c r="AC44" s="740">
        <v>44.335999999999999</v>
      </c>
      <c r="AD44" s="295">
        <v>44.336000000000006</v>
      </c>
      <c r="AE44" s="295">
        <v>44.335999999999999</v>
      </c>
      <c r="AF44" s="514">
        <v>44.335999999999999</v>
      </c>
      <c r="AG44" s="28">
        <v>44.335999999999999</v>
      </c>
      <c r="AH44" s="223">
        <v>44.335999999999991</v>
      </c>
      <c r="AI44" s="736">
        <v>44.336000000000006</v>
      </c>
      <c r="AJ44" s="295">
        <v>44.335999999999999</v>
      </c>
      <c r="AK44" s="295">
        <v>44.335999999999999</v>
      </c>
      <c r="AL44" s="295">
        <v>44.335999999999999</v>
      </c>
      <c r="AM44" s="223">
        <v>44.335999999999991</v>
      </c>
      <c r="AN44" s="124">
        <v>44.336000000000006</v>
      </c>
      <c r="AO44" s="295">
        <v>44.335999999999999</v>
      </c>
      <c r="AP44" s="295">
        <v>44.335999999999999</v>
      </c>
      <c r="AQ44" s="28">
        <v>44.335999999999999</v>
      </c>
      <c r="AR44" s="740">
        <v>44.335999999999991</v>
      </c>
      <c r="AS44" s="295">
        <v>44.335999999999999</v>
      </c>
      <c r="AT44" s="514">
        <v>44.335999999999999</v>
      </c>
      <c r="AU44" s="28">
        <v>44.335999999999999</v>
      </c>
      <c r="AV44" s="740">
        <v>44.335999999999991</v>
      </c>
      <c r="AW44" s="295">
        <v>44.336000000000006</v>
      </c>
      <c r="AX44" s="514">
        <v>43.9</v>
      </c>
      <c r="AY44" s="514">
        <v>43.9</v>
      </c>
      <c r="AZ44" s="514">
        <v>43.9</v>
      </c>
      <c r="BA44" s="740">
        <v>43.9</v>
      </c>
      <c r="BB44" s="736">
        <v>44.190666666666672</v>
      </c>
      <c r="BC44" s="514">
        <v>43.9</v>
      </c>
      <c r="BD44" s="514">
        <v>43.9</v>
      </c>
      <c r="BE44" s="514">
        <v>43.9</v>
      </c>
      <c r="BF44" s="740">
        <v>43.9</v>
      </c>
      <c r="BG44" s="124">
        <v>44.118000000000002</v>
      </c>
      <c r="BH44" s="736">
        <v>42.915999999999997</v>
      </c>
      <c r="BI44" s="738">
        <v>42.915999999999997</v>
      </c>
      <c r="BJ44" s="28">
        <v>42.915999999999997</v>
      </c>
      <c r="BK44" s="740">
        <v>42.915999999999997</v>
      </c>
      <c r="BL44" s="28">
        <v>42.915999999999997</v>
      </c>
      <c r="BM44" s="28">
        <v>42.915999999999997</v>
      </c>
      <c r="BN44" s="28">
        <v>42.915999999999997</v>
      </c>
      <c r="BO44" s="740">
        <v>42.916000000000004</v>
      </c>
      <c r="BP44" s="295">
        <v>42.916000000000004</v>
      </c>
      <c r="BQ44" s="773">
        <v>42.915999999999997</v>
      </c>
      <c r="BR44" s="773">
        <v>42.915999999999997</v>
      </c>
      <c r="BS44" s="773">
        <v>42.915999999999997</v>
      </c>
      <c r="BT44" s="773">
        <v>42.916000000000004</v>
      </c>
      <c r="BU44" s="773">
        <v>42.915999999999997</v>
      </c>
      <c r="BV44" s="773">
        <v>42.915999999999997</v>
      </c>
      <c r="BW44" s="773">
        <v>42.915999999999997</v>
      </c>
      <c r="BX44" s="773">
        <v>42.915999999999997</v>
      </c>
      <c r="BY44" s="773">
        <v>42.915999999999997</v>
      </c>
      <c r="BZ44" s="773">
        <v>42.915999999999997</v>
      </c>
      <c r="CA44" s="773">
        <v>42.915999999999997</v>
      </c>
      <c r="CB44" s="773">
        <v>42.915999999999997</v>
      </c>
      <c r="CC44" s="773">
        <v>42.915999999999997</v>
      </c>
      <c r="CD44" s="773">
        <v>42.915999999999997</v>
      </c>
      <c r="CE44" s="773">
        <v>42.915999999999997</v>
      </c>
      <c r="CF44" s="773">
        <v>42.915999999999997</v>
      </c>
      <c r="CG44" s="773">
        <v>42.915999999999997</v>
      </c>
      <c r="CH44" s="773">
        <v>42.916000000000004</v>
      </c>
      <c r="CI44" s="773">
        <v>42.916000000000004</v>
      </c>
    </row>
    <row r="45" spans="1:87" x14ac:dyDescent="0.25">
      <c r="A45" s="10" t="s">
        <v>77</v>
      </c>
      <c r="B45" s="29">
        <v>773.26</v>
      </c>
      <c r="C45" s="29">
        <v>773.26</v>
      </c>
      <c r="D45" s="515">
        <v>773.26</v>
      </c>
      <c r="E45" s="504">
        <v>773.26</v>
      </c>
      <c r="F45" s="515">
        <v>773.26</v>
      </c>
      <c r="G45" s="29">
        <v>773.26</v>
      </c>
      <c r="H45" s="515">
        <v>773.26</v>
      </c>
      <c r="I45" s="504">
        <v>773.26</v>
      </c>
      <c r="J45" s="515">
        <v>773.26</v>
      </c>
      <c r="K45" s="29">
        <v>773.2600000000001</v>
      </c>
      <c r="L45" s="29">
        <v>773.26</v>
      </c>
      <c r="M45" s="515">
        <v>773.26</v>
      </c>
      <c r="N45" s="504">
        <v>773.26</v>
      </c>
      <c r="O45" s="123">
        <v>773.25999999999988</v>
      </c>
      <c r="P45" s="733">
        <v>773.2600000000001</v>
      </c>
      <c r="Q45" s="29">
        <v>773.26</v>
      </c>
      <c r="R45" s="515">
        <v>773.26</v>
      </c>
      <c r="S45" s="504">
        <v>773.3</v>
      </c>
      <c r="T45" s="515">
        <v>773.3</v>
      </c>
      <c r="U45" s="124">
        <v>773.26333333333343</v>
      </c>
      <c r="V45" s="29">
        <v>773.26</v>
      </c>
      <c r="W45" s="515">
        <v>773.26</v>
      </c>
      <c r="X45" s="504">
        <v>773.26</v>
      </c>
      <c r="Y45" s="515">
        <v>773.26</v>
      </c>
      <c r="Z45" s="29">
        <v>773.26</v>
      </c>
      <c r="AA45" s="515">
        <v>773.26</v>
      </c>
      <c r="AB45" s="504">
        <v>773.26</v>
      </c>
      <c r="AC45" s="515">
        <v>773.26</v>
      </c>
      <c r="AD45" s="29">
        <v>773.2600000000001</v>
      </c>
      <c r="AE45" s="29">
        <v>773.26</v>
      </c>
      <c r="AF45" s="515">
        <v>773.26</v>
      </c>
      <c r="AG45" s="504">
        <v>773.26</v>
      </c>
      <c r="AH45" s="123">
        <v>773.25999999999988</v>
      </c>
      <c r="AI45" s="733">
        <v>773.2600000000001</v>
      </c>
      <c r="AJ45" s="29">
        <v>773.26</v>
      </c>
      <c r="AK45" s="29">
        <v>773.26</v>
      </c>
      <c r="AL45" s="504">
        <v>773.3</v>
      </c>
      <c r="AM45" s="503">
        <v>773.3</v>
      </c>
      <c r="AN45" s="124">
        <v>773.26333333333343</v>
      </c>
      <c r="AO45" s="29">
        <v>773.3</v>
      </c>
      <c r="AP45" s="515">
        <v>773.3</v>
      </c>
      <c r="AQ45" s="504">
        <v>773.3</v>
      </c>
      <c r="AR45" s="515">
        <v>773.3</v>
      </c>
      <c r="AS45" s="29">
        <v>773.3</v>
      </c>
      <c r="AT45" s="515">
        <v>773.3</v>
      </c>
      <c r="AU45" s="504">
        <v>773.26</v>
      </c>
      <c r="AV45" s="515">
        <v>773.28666666666663</v>
      </c>
      <c r="AW45" s="29">
        <v>773.29333333333341</v>
      </c>
      <c r="AX45" s="29">
        <v>773.26</v>
      </c>
      <c r="AY45" s="515">
        <v>773.26</v>
      </c>
      <c r="AZ45" s="504">
        <v>773.3</v>
      </c>
      <c r="BA45" s="515">
        <v>773.27333333333331</v>
      </c>
      <c r="BB45" s="733">
        <v>773.28666666666675</v>
      </c>
      <c r="BC45" s="29">
        <v>773.26</v>
      </c>
      <c r="BD45" s="515">
        <v>773.26</v>
      </c>
      <c r="BE45" s="504">
        <v>773.26</v>
      </c>
      <c r="BF45" s="515">
        <v>773.26</v>
      </c>
      <c r="BG45" s="124">
        <v>773.28000000000009</v>
      </c>
      <c r="BH45" s="29">
        <v>773.26</v>
      </c>
      <c r="BI45" s="515">
        <v>773.26</v>
      </c>
      <c r="BJ45" s="504">
        <v>773.26</v>
      </c>
      <c r="BK45" s="515">
        <v>773.26</v>
      </c>
      <c r="BL45" s="504">
        <v>773.26</v>
      </c>
      <c r="BM45" s="515">
        <v>773.26</v>
      </c>
      <c r="BN45" s="515">
        <v>773.26</v>
      </c>
      <c r="BO45" s="515">
        <v>773.26</v>
      </c>
      <c r="BP45" s="29">
        <v>773.26</v>
      </c>
      <c r="BQ45" s="775">
        <v>773.26</v>
      </c>
      <c r="BR45" s="775">
        <v>773.26</v>
      </c>
      <c r="BS45" s="775">
        <v>773.26</v>
      </c>
      <c r="BT45" s="775">
        <v>773.26</v>
      </c>
      <c r="BU45" s="775">
        <v>773.26</v>
      </c>
      <c r="BV45" s="775">
        <v>773.26</v>
      </c>
      <c r="BW45" s="775">
        <v>773.26</v>
      </c>
      <c r="BX45" s="775">
        <v>773.26</v>
      </c>
      <c r="BY45" s="775">
        <v>773.26</v>
      </c>
      <c r="BZ45" s="775">
        <v>773.26</v>
      </c>
      <c r="CA45" s="775">
        <v>773.26</v>
      </c>
      <c r="CB45" s="775">
        <v>773.3</v>
      </c>
      <c r="CC45" s="775">
        <v>773.26</v>
      </c>
      <c r="CD45" s="775">
        <v>773.27244444444455</v>
      </c>
      <c r="CE45" s="775">
        <v>773.26</v>
      </c>
      <c r="CF45" s="775">
        <v>773.26</v>
      </c>
      <c r="CG45" s="775">
        <v>773.26</v>
      </c>
      <c r="CH45" s="775">
        <v>773.26</v>
      </c>
      <c r="CI45" s="775">
        <v>773.26</v>
      </c>
    </row>
    <row r="46" spans="1:87" x14ac:dyDescent="0.25">
      <c r="A46" s="58" t="s">
        <v>36</v>
      </c>
      <c r="B46" s="202">
        <v>773.26</v>
      </c>
      <c r="C46" s="202">
        <v>773.26</v>
      </c>
      <c r="D46" s="513">
        <v>773.26</v>
      </c>
      <c r="E46" s="232">
        <v>773.26</v>
      </c>
      <c r="F46" s="513">
        <v>773.26</v>
      </c>
      <c r="G46" s="202">
        <v>773.26</v>
      </c>
      <c r="H46" s="513">
        <v>773.26</v>
      </c>
      <c r="I46" s="232">
        <v>773.26</v>
      </c>
      <c r="J46" s="513">
        <v>773.26</v>
      </c>
      <c r="K46" s="202">
        <v>773.2600000000001</v>
      </c>
      <c r="L46" s="202">
        <v>773.26</v>
      </c>
      <c r="M46" s="513">
        <v>773.26</v>
      </c>
      <c r="N46" s="232">
        <v>773.26</v>
      </c>
      <c r="O46" s="223">
        <v>773.25999999999988</v>
      </c>
      <c r="P46" s="736">
        <v>773.2600000000001</v>
      </c>
      <c r="Q46" s="202">
        <v>773.26</v>
      </c>
      <c r="R46" s="513">
        <v>773.26</v>
      </c>
      <c r="S46" s="232">
        <v>773.3</v>
      </c>
      <c r="T46" s="513">
        <v>773.3</v>
      </c>
      <c r="U46" s="124">
        <v>773.26333333333343</v>
      </c>
      <c r="V46" s="202">
        <v>773.26</v>
      </c>
      <c r="W46" s="513">
        <v>773.26</v>
      </c>
      <c r="X46" s="232">
        <v>773.26</v>
      </c>
      <c r="Y46" s="513">
        <v>773.26</v>
      </c>
      <c r="Z46" s="202">
        <v>773.26</v>
      </c>
      <c r="AA46" s="513">
        <v>773.26</v>
      </c>
      <c r="AB46" s="232">
        <v>773.26</v>
      </c>
      <c r="AC46" s="513">
        <v>773.26</v>
      </c>
      <c r="AD46" s="202">
        <v>773.2600000000001</v>
      </c>
      <c r="AE46" s="202">
        <v>773.26</v>
      </c>
      <c r="AF46" s="513">
        <v>773.26</v>
      </c>
      <c r="AG46" s="232">
        <v>773.26</v>
      </c>
      <c r="AH46" s="223">
        <v>773.25999999999988</v>
      </c>
      <c r="AI46" s="736">
        <v>773.2600000000001</v>
      </c>
      <c r="AJ46" s="202">
        <v>773.26</v>
      </c>
      <c r="AK46" s="202">
        <v>773.26</v>
      </c>
      <c r="AL46" s="232">
        <v>773.3</v>
      </c>
      <c r="AM46" s="513">
        <v>773.3</v>
      </c>
      <c r="AN46" s="124">
        <v>773.26333333333343</v>
      </c>
      <c r="AO46" s="202">
        <v>773.3</v>
      </c>
      <c r="AP46" s="513">
        <v>773.3</v>
      </c>
      <c r="AQ46" s="232">
        <v>773.3</v>
      </c>
      <c r="AR46" s="513">
        <v>773.3</v>
      </c>
      <c r="AS46" s="202">
        <v>773.3</v>
      </c>
      <c r="AT46" s="513">
        <v>773.3</v>
      </c>
      <c r="AU46" s="232">
        <v>773.26</v>
      </c>
      <c r="AV46" s="513">
        <v>773.28666666666663</v>
      </c>
      <c r="AW46" s="202">
        <v>773.29333333333341</v>
      </c>
      <c r="AX46" s="202">
        <v>773.26</v>
      </c>
      <c r="AY46" s="202">
        <v>773.26</v>
      </c>
      <c r="AZ46" s="232">
        <v>773.3</v>
      </c>
      <c r="BA46" s="513">
        <v>773.27333333333331</v>
      </c>
      <c r="BB46" s="736">
        <v>773.28666666666675</v>
      </c>
      <c r="BC46" s="202">
        <v>773.26</v>
      </c>
      <c r="BD46" s="202">
        <v>773.26</v>
      </c>
      <c r="BE46" s="232">
        <v>773.26</v>
      </c>
      <c r="BF46" s="513">
        <v>773.26</v>
      </c>
      <c r="BG46" s="124">
        <v>773.28000000000009</v>
      </c>
      <c r="BH46" s="202">
        <v>773.26</v>
      </c>
      <c r="BI46" s="513">
        <v>773.26</v>
      </c>
      <c r="BJ46" s="232">
        <v>773.26</v>
      </c>
      <c r="BK46" s="513">
        <v>773.26</v>
      </c>
      <c r="BL46" s="232">
        <v>773.26</v>
      </c>
      <c r="BM46" s="513">
        <v>773.26</v>
      </c>
      <c r="BN46" s="513">
        <v>773.26</v>
      </c>
      <c r="BO46" s="513">
        <v>773.26</v>
      </c>
      <c r="BP46" s="202">
        <v>773.26</v>
      </c>
      <c r="BQ46" s="777">
        <v>773.26</v>
      </c>
      <c r="BR46" s="777">
        <v>773.26</v>
      </c>
      <c r="BS46" s="777">
        <v>773.26</v>
      </c>
      <c r="BT46" s="777">
        <v>773.26</v>
      </c>
      <c r="BU46" s="777">
        <v>773.26</v>
      </c>
      <c r="BV46" s="777">
        <v>773.26</v>
      </c>
      <c r="BW46" s="777">
        <v>773.26</v>
      </c>
      <c r="BX46" s="777">
        <v>773.26</v>
      </c>
      <c r="BY46" s="777">
        <v>773.26</v>
      </c>
      <c r="BZ46" s="777">
        <v>773.26</v>
      </c>
      <c r="CA46" s="777">
        <v>773.26</v>
      </c>
      <c r="CB46" s="777">
        <v>773.3</v>
      </c>
      <c r="CC46" s="777">
        <v>773.26</v>
      </c>
      <c r="CD46" s="777">
        <v>773.27244444444455</v>
      </c>
      <c r="CE46" s="777">
        <v>773.26</v>
      </c>
      <c r="CF46" s="777">
        <v>773.26</v>
      </c>
      <c r="CG46" s="777">
        <v>773.26</v>
      </c>
      <c r="CH46" s="777">
        <v>773.26</v>
      </c>
      <c r="CI46" s="777">
        <v>773.26</v>
      </c>
    </row>
    <row r="47" spans="1:87" x14ac:dyDescent="0.25">
      <c r="A47" s="59" t="s">
        <v>37</v>
      </c>
      <c r="B47" s="202">
        <v>151</v>
      </c>
      <c r="C47" s="202">
        <v>151</v>
      </c>
      <c r="D47" s="513">
        <v>151</v>
      </c>
      <c r="E47" s="232">
        <v>151</v>
      </c>
      <c r="F47" s="233">
        <v>151</v>
      </c>
      <c r="G47" s="202">
        <v>151</v>
      </c>
      <c r="H47" s="513">
        <v>151</v>
      </c>
      <c r="I47" s="232">
        <v>151</v>
      </c>
      <c r="J47" s="233">
        <v>151</v>
      </c>
      <c r="K47" s="202">
        <v>151</v>
      </c>
      <c r="L47" s="202">
        <v>151</v>
      </c>
      <c r="M47" s="513">
        <v>151</v>
      </c>
      <c r="N47" s="232">
        <v>151</v>
      </c>
      <c r="O47" s="223">
        <v>151</v>
      </c>
      <c r="P47" s="736">
        <v>151</v>
      </c>
      <c r="Q47" s="202">
        <v>151</v>
      </c>
      <c r="R47" s="202">
        <v>151</v>
      </c>
      <c r="S47" s="232">
        <v>151</v>
      </c>
      <c r="T47" s="233">
        <v>151</v>
      </c>
      <c r="U47" s="124">
        <v>151</v>
      </c>
      <c r="V47" s="202">
        <v>151</v>
      </c>
      <c r="W47" s="513">
        <v>151</v>
      </c>
      <c r="X47" s="232">
        <v>151</v>
      </c>
      <c r="Y47" s="233">
        <v>151</v>
      </c>
      <c r="Z47" s="202">
        <v>151</v>
      </c>
      <c r="AA47" s="513">
        <v>151</v>
      </c>
      <c r="AB47" s="232">
        <v>151</v>
      </c>
      <c r="AC47" s="233">
        <v>151</v>
      </c>
      <c r="AD47" s="202">
        <v>151</v>
      </c>
      <c r="AE47" s="202">
        <v>151</v>
      </c>
      <c r="AF47" s="513">
        <v>151</v>
      </c>
      <c r="AG47" s="232">
        <v>151</v>
      </c>
      <c r="AH47" s="223">
        <v>151</v>
      </c>
      <c r="AI47" s="736">
        <v>151</v>
      </c>
      <c r="AJ47" s="202">
        <v>151</v>
      </c>
      <c r="AK47" s="202">
        <v>151</v>
      </c>
      <c r="AL47" s="232">
        <v>151</v>
      </c>
      <c r="AM47" s="233">
        <v>151</v>
      </c>
      <c r="AN47" s="124">
        <v>151</v>
      </c>
      <c r="AO47" s="202">
        <v>151</v>
      </c>
      <c r="AP47" s="202">
        <v>151</v>
      </c>
      <c r="AQ47" s="232">
        <v>151</v>
      </c>
      <c r="AR47" s="233">
        <v>151</v>
      </c>
      <c r="AS47" s="232">
        <v>151</v>
      </c>
      <c r="AT47" s="513">
        <v>151</v>
      </c>
      <c r="AU47" s="232">
        <v>151</v>
      </c>
      <c r="AV47" s="233">
        <v>151</v>
      </c>
      <c r="AW47" s="202">
        <v>151</v>
      </c>
      <c r="AX47" s="202">
        <v>151</v>
      </c>
      <c r="AY47" s="202">
        <v>151</v>
      </c>
      <c r="AZ47" s="232">
        <v>151</v>
      </c>
      <c r="BA47" s="233">
        <v>151</v>
      </c>
      <c r="BB47" s="736">
        <v>151</v>
      </c>
      <c r="BC47" s="202">
        <v>151</v>
      </c>
      <c r="BD47" s="202">
        <v>151</v>
      </c>
      <c r="BE47" s="202">
        <v>151</v>
      </c>
      <c r="BF47" s="233">
        <v>151</v>
      </c>
      <c r="BG47" s="124">
        <v>151</v>
      </c>
      <c r="BH47" s="202">
        <v>151</v>
      </c>
      <c r="BI47" s="202">
        <v>151</v>
      </c>
      <c r="BJ47" s="232">
        <v>151</v>
      </c>
      <c r="BK47" s="233">
        <v>151</v>
      </c>
      <c r="BL47" s="232">
        <v>151</v>
      </c>
      <c r="BM47" s="202">
        <v>151</v>
      </c>
      <c r="BN47" s="202">
        <v>151</v>
      </c>
      <c r="BO47" s="233">
        <v>151</v>
      </c>
      <c r="BP47" s="202">
        <v>151</v>
      </c>
      <c r="BQ47" s="776">
        <v>151</v>
      </c>
      <c r="BR47" s="776">
        <v>151</v>
      </c>
      <c r="BS47" s="776">
        <v>151</v>
      </c>
      <c r="BT47" s="776">
        <v>151</v>
      </c>
      <c r="BU47" s="776">
        <v>151</v>
      </c>
      <c r="BV47" s="776">
        <v>151</v>
      </c>
      <c r="BW47" s="776">
        <v>151</v>
      </c>
      <c r="BX47" s="776">
        <v>151</v>
      </c>
      <c r="BY47" s="776">
        <v>151</v>
      </c>
      <c r="BZ47" s="776">
        <v>151</v>
      </c>
      <c r="CA47" s="776">
        <v>151</v>
      </c>
      <c r="CB47" s="776">
        <v>151</v>
      </c>
      <c r="CC47" s="776">
        <v>151</v>
      </c>
      <c r="CD47" s="776">
        <v>151</v>
      </c>
      <c r="CE47" s="776">
        <v>151</v>
      </c>
      <c r="CF47" s="776">
        <v>151</v>
      </c>
      <c r="CG47" s="776">
        <v>151</v>
      </c>
      <c r="CH47" s="776">
        <v>151</v>
      </c>
      <c r="CI47" s="776">
        <v>151</v>
      </c>
    </row>
    <row r="48" spans="1:87" x14ac:dyDescent="0.25">
      <c r="A48" s="59" t="s">
        <v>64</v>
      </c>
      <c r="B48" s="202">
        <v>42.99</v>
      </c>
      <c r="C48" s="202">
        <v>42.99</v>
      </c>
      <c r="D48" s="513">
        <v>42.99</v>
      </c>
      <c r="E48" s="232">
        <v>42.99</v>
      </c>
      <c r="F48" s="233">
        <v>42.99</v>
      </c>
      <c r="G48" s="202">
        <v>42.99</v>
      </c>
      <c r="H48" s="513">
        <v>42.99</v>
      </c>
      <c r="I48" s="232">
        <v>42.99</v>
      </c>
      <c r="J48" s="233">
        <v>42.99</v>
      </c>
      <c r="K48" s="202">
        <v>42.99</v>
      </c>
      <c r="L48" s="202">
        <v>42.99</v>
      </c>
      <c r="M48" s="513">
        <v>42.99</v>
      </c>
      <c r="N48" s="232">
        <v>42.99</v>
      </c>
      <c r="O48" s="223">
        <v>42.99</v>
      </c>
      <c r="P48" s="736">
        <v>42.99</v>
      </c>
      <c r="Q48" s="202">
        <v>42.99</v>
      </c>
      <c r="R48" s="202">
        <v>42.99</v>
      </c>
      <c r="S48" s="232">
        <v>43</v>
      </c>
      <c r="T48" s="233">
        <v>43</v>
      </c>
      <c r="U48" s="124">
        <v>42.990833333333342</v>
      </c>
      <c r="V48" s="202">
        <v>42.99</v>
      </c>
      <c r="W48" s="513">
        <v>42.99</v>
      </c>
      <c r="X48" s="232">
        <v>42.99</v>
      </c>
      <c r="Y48" s="233">
        <v>42.99</v>
      </c>
      <c r="Z48" s="202">
        <v>42.99</v>
      </c>
      <c r="AA48" s="513">
        <v>42.99</v>
      </c>
      <c r="AB48" s="232">
        <v>42.99</v>
      </c>
      <c r="AC48" s="233">
        <v>42.99</v>
      </c>
      <c r="AD48" s="202">
        <v>42.99</v>
      </c>
      <c r="AE48" s="202">
        <v>42.99</v>
      </c>
      <c r="AF48" s="513">
        <v>42.99</v>
      </c>
      <c r="AG48" s="232">
        <v>42.99</v>
      </c>
      <c r="AH48" s="223">
        <v>42.99</v>
      </c>
      <c r="AI48" s="736">
        <v>42.99</v>
      </c>
      <c r="AJ48" s="202">
        <v>42.99</v>
      </c>
      <c r="AK48" s="202">
        <v>42.99</v>
      </c>
      <c r="AL48" s="232">
        <v>43</v>
      </c>
      <c r="AM48" s="233">
        <v>43</v>
      </c>
      <c r="AN48" s="124">
        <v>42.990833333333342</v>
      </c>
      <c r="AO48" s="202">
        <v>43</v>
      </c>
      <c r="AP48" s="202">
        <v>43</v>
      </c>
      <c r="AQ48" s="738">
        <v>43</v>
      </c>
      <c r="AR48" s="233">
        <v>43</v>
      </c>
      <c r="AS48" s="738">
        <v>43</v>
      </c>
      <c r="AT48" s="513">
        <v>43</v>
      </c>
      <c r="AU48" s="232">
        <v>42.99</v>
      </c>
      <c r="AV48" s="233">
        <v>42.99666666666667</v>
      </c>
      <c r="AW48" s="202">
        <v>42.998333333333335</v>
      </c>
      <c r="AX48" s="202">
        <v>42.99</v>
      </c>
      <c r="AY48" s="202">
        <v>42.99</v>
      </c>
      <c r="AZ48" s="232">
        <v>43</v>
      </c>
      <c r="BA48" s="233">
        <v>42.993333333333339</v>
      </c>
      <c r="BB48" s="736">
        <v>42.99666666666667</v>
      </c>
      <c r="BC48" s="202">
        <v>42.99</v>
      </c>
      <c r="BD48" s="202">
        <v>42.99</v>
      </c>
      <c r="BE48" s="202">
        <v>42.99</v>
      </c>
      <c r="BF48" s="233">
        <v>42.99</v>
      </c>
      <c r="BG48" s="124">
        <v>42.995000000000005</v>
      </c>
      <c r="BH48" s="202">
        <v>42.99</v>
      </c>
      <c r="BI48" s="202">
        <v>42.99</v>
      </c>
      <c r="BJ48" s="738">
        <v>42.99</v>
      </c>
      <c r="BK48" s="233">
        <v>42.99</v>
      </c>
      <c r="BL48" s="738">
        <v>42.99</v>
      </c>
      <c r="BM48" s="202">
        <v>42.99</v>
      </c>
      <c r="BN48" s="202">
        <v>42.99</v>
      </c>
      <c r="BO48" s="233">
        <v>42.99</v>
      </c>
      <c r="BP48" s="202">
        <v>42.99</v>
      </c>
      <c r="BQ48" s="776">
        <v>42.99</v>
      </c>
      <c r="BR48" s="776">
        <v>42.99</v>
      </c>
      <c r="BS48" s="776">
        <v>42.99</v>
      </c>
      <c r="BT48" s="776">
        <v>42.99</v>
      </c>
      <c r="BU48" s="776">
        <v>42.99</v>
      </c>
      <c r="BV48" s="776">
        <v>42.99</v>
      </c>
      <c r="BW48" s="776">
        <v>42.99</v>
      </c>
      <c r="BX48" s="776">
        <v>42.99</v>
      </c>
      <c r="BY48" s="776">
        <v>42.99</v>
      </c>
      <c r="BZ48" s="776">
        <v>42.99</v>
      </c>
      <c r="CA48" s="776">
        <v>42.99</v>
      </c>
      <c r="CB48" s="776">
        <v>43</v>
      </c>
      <c r="CC48" s="776">
        <v>42.99</v>
      </c>
      <c r="CD48" s="776">
        <v>42.993111111111112</v>
      </c>
      <c r="CE48" s="776">
        <v>42.99</v>
      </c>
      <c r="CF48" s="776">
        <v>42.99</v>
      </c>
      <c r="CG48" s="776">
        <v>42.99</v>
      </c>
      <c r="CH48" s="776">
        <v>42.99</v>
      </c>
      <c r="CI48" s="776">
        <v>42.99</v>
      </c>
    </row>
    <row r="49" spans="1:87" x14ac:dyDescent="0.25">
      <c r="A49" s="59" t="s">
        <v>65</v>
      </c>
      <c r="B49" s="202">
        <v>15.48</v>
      </c>
      <c r="C49" s="202">
        <v>15.48</v>
      </c>
      <c r="D49" s="513">
        <v>15.48</v>
      </c>
      <c r="E49" s="232">
        <v>15.48</v>
      </c>
      <c r="F49" s="233">
        <v>15.48</v>
      </c>
      <c r="G49" s="202">
        <v>15.48</v>
      </c>
      <c r="H49" s="513">
        <v>15.48</v>
      </c>
      <c r="I49" s="232">
        <v>15.48</v>
      </c>
      <c r="J49" s="233">
        <v>15.48</v>
      </c>
      <c r="K49" s="202">
        <v>15.480000000000002</v>
      </c>
      <c r="L49" s="202">
        <v>15.48</v>
      </c>
      <c r="M49" s="513">
        <v>15.48</v>
      </c>
      <c r="N49" s="232">
        <v>15.48</v>
      </c>
      <c r="O49" s="223">
        <v>15.479999999999999</v>
      </c>
      <c r="P49" s="736">
        <v>15.480000000000002</v>
      </c>
      <c r="Q49" s="202">
        <v>15.48</v>
      </c>
      <c r="R49" s="202">
        <v>15.48</v>
      </c>
      <c r="S49" s="232">
        <v>15.5</v>
      </c>
      <c r="T49" s="233">
        <v>15.5</v>
      </c>
      <c r="U49" s="124">
        <v>15.481666666666664</v>
      </c>
      <c r="V49" s="202">
        <v>15.48</v>
      </c>
      <c r="W49" s="513">
        <v>15.48</v>
      </c>
      <c r="X49" s="232">
        <v>15.48</v>
      </c>
      <c r="Y49" s="233">
        <v>15.48</v>
      </c>
      <c r="Z49" s="202">
        <v>15.48</v>
      </c>
      <c r="AA49" s="513">
        <v>15.48</v>
      </c>
      <c r="AB49" s="232">
        <v>15.48</v>
      </c>
      <c r="AC49" s="233">
        <v>15.48</v>
      </c>
      <c r="AD49" s="202">
        <v>15.480000000000002</v>
      </c>
      <c r="AE49" s="202">
        <v>15.48</v>
      </c>
      <c r="AF49" s="513">
        <v>15.48</v>
      </c>
      <c r="AG49" s="232">
        <v>15.48</v>
      </c>
      <c r="AH49" s="223">
        <v>15.479999999999999</v>
      </c>
      <c r="AI49" s="736">
        <v>15.480000000000002</v>
      </c>
      <c r="AJ49" s="202">
        <v>15.48</v>
      </c>
      <c r="AK49" s="202">
        <v>15.48</v>
      </c>
      <c r="AL49" s="232">
        <v>15.5</v>
      </c>
      <c r="AM49" s="233">
        <v>15.5</v>
      </c>
      <c r="AN49" s="124">
        <v>15.481666666666664</v>
      </c>
      <c r="AO49" s="202">
        <v>15.5</v>
      </c>
      <c r="AP49" s="202">
        <v>15.5</v>
      </c>
      <c r="AQ49" s="738">
        <v>15.5</v>
      </c>
      <c r="AR49" s="233">
        <v>15.5</v>
      </c>
      <c r="AS49" s="738">
        <v>15.5</v>
      </c>
      <c r="AT49" s="513">
        <v>15.5</v>
      </c>
      <c r="AU49" s="232">
        <v>15.48</v>
      </c>
      <c r="AV49" s="233">
        <v>15.493333333333334</v>
      </c>
      <c r="AW49" s="202">
        <v>15.496666666666668</v>
      </c>
      <c r="AX49" s="202">
        <v>15.48</v>
      </c>
      <c r="AY49" s="202">
        <v>15.48</v>
      </c>
      <c r="AZ49" s="232">
        <v>15.5</v>
      </c>
      <c r="BA49" s="233">
        <v>15.486666666666666</v>
      </c>
      <c r="BB49" s="736">
        <v>15.493333333333332</v>
      </c>
      <c r="BC49" s="202">
        <v>15.48</v>
      </c>
      <c r="BD49" s="202">
        <v>15.48</v>
      </c>
      <c r="BE49" s="202">
        <v>15.48</v>
      </c>
      <c r="BF49" s="233">
        <v>15.479999999999999</v>
      </c>
      <c r="BG49" s="124">
        <v>15.49</v>
      </c>
      <c r="BH49" s="202">
        <v>15.48</v>
      </c>
      <c r="BI49" s="202">
        <v>15.48</v>
      </c>
      <c r="BJ49" s="738">
        <v>15.48</v>
      </c>
      <c r="BK49" s="233">
        <v>15.479999999999999</v>
      </c>
      <c r="BL49" s="738">
        <v>15.48</v>
      </c>
      <c r="BM49" s="202">
        <v>15.48</v>
      </c>
      <c r="BN49" s="202">
        <v>15.48</v>
      </c>
      <c r="BO49" s="233">
        <v>15.48</v>
      </c>
      <c r="BP49" s="202">
        <v>15.48</v>
      </c>
      <c r="BQ49" s="776">
        <v>15.48</v>
      </c>
      <c r="BR49" s="776">
        <v>15.48</v>
      </c>
      <c r="BS49" s="776">
        <v>15.48</v>
      </c>
      <c r="BT49" s="776">
        <v>15.48</v>
      </c>
      <c r="BU49" s="776">
        <v>15.480000000000002</v>
      </c>
      <c r="BV49" s="776">
        <v>15.48</v>
      </c>
      <c r="BW49" s="776">
        <v>15.48</v>
      </c>
      <c r="BX49" s="776">
        <v>15.48</v>
      </c>
      <c r="BY49" s="776">
        <v>15.479999999999999</v>
      </c>
      <c r="BZ49" s="776">
        <v>15.48</v>
      </c>
      <c r="CA49" s="776">
        <v>15.48</v>
      </c>
      <c r="CB49" s="776">
        <v>15.5</v>
      </c>
      <c r="CC49" s="776">
        <v>15.48</v>
      </c>
      <c r="CD49" s="776">
        <v>15.486222222222223</v>
      </c>
      <c r="CE49" s="776">
        <v>15.48</v>
      </c>
      <c r="CF49" s="776">
        <v>15.48</v>
      </c>
      <c r="CG49" s="776">
        <v>15.48</v>
      </c>
      <c r="CH49" s="776">
        <v>15.48</v>
      </c>
      <c r="CI49" s="776">
        <v>15.48</v>
      </c>
    </row>
    <row r="50" spans="1:87" x14ac:dyDescent="0.25">
      <c r="A50" s="59" t="s">
        <v>38</v>
      </c>
      <c r="B50" s="202">
        <v>495</v>
      </c>
      <c r="C50" s="202">
        <v>495</v>
      </c>
      <c r="D50" s="513">
        <v>495</v>
      </c>
      <c r="E50" s="232">
        <v>495</v>
      </c>
      <c r="F50" s="233">
        <v>495</v>
      </c>
      <c r="G50" s="202">
        <v>495</v>
      </c>
      <c r="H50" s="513">
        <v>495</v>
      </c>
      <c r="I50" s="232">
        <v>495</v>
      </c>
      <c r="J50" s="233">
        <v>495</v>
      </c>
      <c r="K50" s="202">
        <v>495</v>
      </c>
      <c r="L50" s="202">
        <v>495</v>
      </c>
      <c r="M50" s="513">
        <v>495</v>
      </c>
      <c r="N50" s="232">
        <v>495</v>
      </c>
      <c r="O50" s="223">
        <v>495</v>
      </c>
      <c r="P50" s="736">
        <v>495</v>
      </c>
      <c r="Q50" s="202">
        <v>495</v>
      </c>
      <c r="R50" s="202">
        <v>495</v>
      </c>
      <c r="S50" s="232">
        <v>495</v>
      </c>
      <c r="T50" s="233">
        <v>495</v>
      </c>
      <c r="U50" s="124">
        <v>495</v>
      </c>
      <c r="V50" s="202">
        <v>495</v>
      </c>
      <c r="W50" s="513">
        <v>495</v>
      </c>
      <c r="X50" s="232">
        <v>495</v>
      </c>
      <c r="Y50" s="233">
        <v>495</v>
      </c>
      <c r="Z50" s="202">
        <v>495</v>
      </c>
      <c r="AA50" s="513">
        <v>495</v>
      </c>
      <c r="AB50" s="232">
        <v>495</v>
      </c>
      <c r="AC50" s="233">
        <v>495</v>
      </c>
      <c r="AD50" s="202">
        <v>495</v>
      </c>
      <c r="AE50" s="202">
        <v>495</v>
      </c>
      <c r="AF50" s="513">
        <v>495</v>
      </c>
      <c r="AG50" s="232">
        <v>495</v>
      </c>
      <c r="AH50" s="223">
        <v>495</v>
      </c>
      <c r="AI50" s="736">
        <v>495</v>
      </c>
      <c r="AJ50" s="202">
        <v>495</v>
      </c>
      <c r="AK50" s="202">
        <v>495</v>
      </c>
      <c r="AL50" s="232">
        <v>495</v>
      </c>
      <c r="AM50" s="233">
        <v>495</v>
      </c>
      <c r="AN50" s="124">
        <v>495</v>
      </c>
      <c r="AO50" s="202">
        <v>495</v>
      </c>
      <c r="AP50" s="202">
        <v>495</v>
      </c>
      <c r="AQ50" s="738">
        <v>495</v>
      </c>
      <c r="AR50" s="233">
        <v>495</v>
      </c>
      <c r="AS50" s="738">
        <v>495</v>
      </c>
      <c r="AT50" s="513">
        <v>495</v>
      </c>
      <c r="AU50" s="232">
        <v>495</v>
      </c>
      <c r="AV50" s="233">
        <v>495</v>
      </c>
      <c r="AW50" s="202">
        <v>495</v>
      </c>
      <c r="AX50" s="202">
        <v>495</v>
      </c>
      <c r="AY50" s="202">
        <v>495</v>
      </c>
      <c r="AZ50" s="232">
        <v>495</v>
      </c>
      <c r="BA50" s="233">
        <v>495</v>
      </c>
      <c r="BB50" s="736">
        <v>495</v>
      </c>
      <c r="BC50" s="202">
        <v>495</v>
      </c>
      <c r="BD50" s="202">
        <v>495</v>
      </c>
      <c r="BE50" s="202">
        <v>495</v>
      </c>
      <c r="BF50" s="233">
        <v>495</v>
      </c>
      <c r="BG50" s="124">
        <v>495</v>
      </c>
      <c r="BH50" s="202">
        <v>495</v>
      </c>
      <c r="BI50" s="202">
        <v>495</v>
      </c>
      <c r="BJ50" s="738">
        <v>495</v>
      </c>
      <c r="BK50" s="233">
        <v>495</v>
      </c>
      <c r="BL50" s="738">
        <v>495</v>
      </c>
      <c r="BM50" s="202">
        <v>495</v>
      </c>
      <c r="BN50" s="202">
        <v>495</v>
      </c>
      <c r="BO50" s="233">
        <v>495</v>
      </c>
      <c r="BP50" s="202">
        <v>495</v>
      </c>
      <c r="BQ50" s="776">
        <v>495</v>
      </c>
      <c r="BR50" s="776">
        <v>495</v>
      </c>
      <c r="BS50" s="776">
        <v>495</v>
      </c>
      <c r="BT50" s="776">
        <v>495</v>
      </c>
      <c r="BU50" s="776">
        <v>495</v>
      </c>
      <c r="BV50" s="776">
        <v>495</v>
      </c>
      <c r="BW50" s="776">
        <v>495</v>
      </c>
      <c r="BX50" s="776">
        <v>495</v>
      </c>
      <c r="BY50" s="776">
        <v>495</v>
      </c>
      <c r="BZ50" s="776">
        <v>495</v>
      </c>
      <c r="CA50" s="776">
        <v>495</v>
      </c>
      <c r="CB50" s="776">
        <v>495</v>
      </c>
      <c r="CC50" s="776">
        <v>495</v>
      </c>
      <c r="CD50" s="776">
        <v>495</v>
      </c>
      <c r="CE50" s="776">
        <v>495</v>
      </c>
      <c r="CF50" s="776">
        <v>495</v>
      </c>
      <c r="CG50" s="776">
        <v>495</v>
      </c>
      <c r="CH50" s="776">
        <v>495</v>
      </c>
      <c r="CI50" s="776">
        <v>495</v>
      </c>
    </row>
    <row r="51" spans="1:87" x14ac:dyDescent="0.25">
      <c r="A51" s="59" t="s">
        <v>64</v>
      </c>
      <c r="B51" s="202">
        <v>68.790000000000006</v>
      </c>
      <c r="C51" s="202">
        <v>68.790000000000006</v>
      </c>
      <c r="D51" s="513">
        <v>68.790000000000006</v>
      </c>
      <c r="E51" s="232">
        <v>68.790000000000006</v>
      </c>
      <c r="F51" s="233">
        <v>68.790000000000006</v>
      </c>
      <c r="G51" s="202">
        <v>68.790000000000006</v>
      </c>
      <c r="H51" s="513">
        <v>68.790000000000006</v>
      </c>
      <c r="I51" s="232">
        <v>68.790000000000006</v>
      </c>
      <c r="J51" s="233">
        <v>68.790000000000006</v>
      </c>
      <c r="K51" s="202">
        <v>68.790000000000006</v>
      </c>
      <c r="L51" s="202">
        <v>68.790000000000006</v>
      </c>
      <c r="M51" s="513">
        <v>68.790000000000006</v>
      </c>
      <c r="N51" s="232">
        <v>68.790000000000006</v>
      </c>
      <c r="O51" s="223">
        <v>68.790000000000006</v>
      </c>
      <c r="P51" s="736">
        <v>68.790000000000006</v>
      </c>
      <c r="Q51" s="202">
        <v>68.790000000000006</v>
      </c>
      <c r="R51" s="202">
        <v>68.790000000000006</v>
      </c>
      <c r="S51" s="232">
        <v>68.8</v>
      </c>
      <c r="T51" s="233">
        <v>68.8</v>
      </c>
      <c r="U51" s="124">
        <v>68.790833333333325</v>
      </c>
      <c r="V51" s="202">
        <v>68.790000000000006</v>
      </c>
      <c r="W51" s="513">
        <v>68.790000000000006</v>
      </c>
      <c r="X51" s="232">
        <v>68.790000000000006</v>
      </c>
      <c r="Y51" s="233">
        <v>68.790000000000006</v>
      </c>
      <c r="Z51" s="202">
        <v>68.790000000000006</v>
      </c>
      <c r="AA51" s="513">
        <v>68.790000000000006</v>
      </c>
      <c r="AB51" s="232">
        <v>68.790000000000006</v>
      </c>
      <c r="AC51" s="233">
        <v>68.790000000000006</v>
      </c>
      <c r="AD51" s="202">
        <v>68.790000000000006</v>
      </c>
      <c r="AE51" s="202">
        <v>68.790000000000006</v>
      </c>
      <c r="AF51" s="513">
        <v>68.790000000000006</v>
      </c>
      <c r="AG51" s="232">
        <v>68.790000000000006</v>
      </c>
      <c r="AH51" s="223">
        <v>68.790000000000006</v>
      </c>
      <c r="AI51" s="736">
        <v>68.790000000000006</v>
      </c>
      <c r="AJ51" s="202">
        <v>68.790000000000006</v>
      </c>
      <c r="AK51" s="202">
        <v>68.790000000000006</v>
      </c>
      <c r="AL51" s="232">
        <v>68.8</v>
      </c>
      <c r="AM51" s="233">
        <v>68.8</v>
      </c>
      <c r="AN51" s="124">
        <v>68.790833333333325</v>
      </c>
      <c r="AO51" s="202">
        <v>68.8</v>
      </c>
      <c r="AP51" s="202">
        <v>68.8</v>
      </c>
      <c r="AQ51" s="739">
        <v>68.8</v>
      </c>
      <c r="AR51" s="233">
        <v>68.8</v>
      </c>
      <c r="AS51" s="739">
        <v>68.8</v>
      </c>
      <c r="AT51" s="513">
        <v>68.8</v>
      </c>
      <c r="AU51" s="232">
        <v>68.790000000000006</v>
      </c>
      <c r="AV51" s="233">
        <v>68.796666666666667</v>
      </c>
      <c r="AW51" s="202">
        <v>68.798333333333332</v>
      </c>
      <c r="AX51" s="202">
        <v>68.790000000000006</v>
      </c>
      <c r="AY51" s="202">
        <v>68.790000000000006</v>
      </c>
      <c r="AZ51" s="232">
        <v>68.8</v>
      </c>
      <c r="BA51" s="233">
        <v>68.793333333333337</v>
      </c>
      <c r="BB51" s="736">
        <v>68.796666666666667</v>
      </c>
      <c r="BC51" s="202">
        <v>68.790000000000006</v>
      </c>
      <c r="BD51" s="202">
        <v>68.790000000000006</v>
      </c>
      <c r="BE51" s="202">
        <v>68.790000000000006</v>
      </c>
      <c r="BF51" s="233">
        <v>68.790000000000006</v>
      </c>
      <c r="BG51" s="124">
        <v>68.794999999999987</v>
      </c>
      <c r="BH51" s="202">
        <v>68.790000000000006</v>
      </c>
      <c r="BI51" s="202">
        <v>68.790000000000006</v>
      </c>
      <c r="BJ51" s="739">
        <v>68.790000000000006</v>
      </c>
      <c r="BK51" s="233">
        <v>68.790000000000006</v>
      </c>
      <c r="BL51" s="739">
        <v>68.790000000000006</v>
      </c>
      <c r="BM51" s="202">
        <v>68.790000000000006</v>
      </c>
      <c r="BN51" s="202">
        <v>68.790000000000006</v>
      </c>
      <c r="BO51" s="233">
        <v>68.79000000000002</v>
      </c>
      <c r="BP51" s="202">
        <v>68.790000000000006</v>
      </c>
      <c r="BQ51" s="776">
        <v>68.790000000000006</v>
      </c>
      <c r="BR51" s="776">
        <v>68.790000000000006</v>
      </c>
      <c r="BS51" s="776">
        <v>68.790000000000006</v>
      </c>
      <c r="BT51" s="776">
        <v>68.79000000000002</v>
      </c>
      <c r="BU51" s="776">
        <v>68.79000000000002</v>
      </c>
      <c r="BV51" s="776">
        <v>68.790000000000006</v>
      </c>
      <c r="BW51" s="776">
        <v>68.790000000000006</v>
      </c>
      <c r="BX51" s="776">
        <v>68.790000000000006</v>
      </c>
      <c r="BY51" s="776">
        <v>68.790000000000006</v>
      </c>
      <c r="BZ51" s="776">
        <v>68.79000000000002</v>
      </c>
      <c r="CA51" s="776">
        <v>68.790000000000006</v>
      </c>
      <c r="CB51" s="776">
        <v>68.8</v>
      </c>
      <c r="CC51" s="776">
        <v>68.790000000000006</v>
      </c>
      <c r="CD51" s="776">
        <v>68.793111111111116</v>
      </c>
      <c r="CE51" s="776">
        <v>68.790000000000006</v>
      </c>
      <c r="CF51" s="776">
        <v>68.790000000000006</v>
      </c>
      <c r="CG51" s="776">
        <v>68.790000000000006</v>
      </c>
      <c r="CH51" s="776">
        <v>68.79000000000002</v>
      </c>
      <c r="CI51" s="776">
        <v>68.790000000000006</v>
      </c>
    </row>
    <row r="52" spans="1:87" x14ac:dyDescent="0.25">
      <c r="A52" s="10" t="s">
        <v>79</v>
      </c>
      <c r="B52" s="29">
        <v>404.44</v>
      </c>
      <c r="C52" s="29">
        <v>404.44</v>
      </c>
      <c r="D52" s="515">
        <v>404.44</v>
      </c>
      <c r="E52" s="504">
        <v>404.44</v>
      </c>
      <c r="F52" s="515">
        <v>404.44</v>
      </c>
      <c r="G52" s="29">
        <v>404.44</v>
      </c>
      <c r="H52" s="515">
        <v>404.44</v>
      </c>
      <c r="I52" s="504">
        <v>404.44</v>
      </c>
      <c r="J52" s="515">
        <v>404.44</v>
      </c>
      <c r="K52" s="29">
        <v>404.44</v>
      </c>
      <c r="L52" s="29">
        <v>404.44</v>
      </c>
      <c r="M52" s="515">
        <v>404.44</v>
      </c>
      <c r="N52" s="504">
        <v>404.44</v>
      </c>
      <c r="O52" s="123">
        <v>404.44</v>
      </c>
      <c r="P52" s="733">
        <v>404.44</v>
      </c>
      <c r="Q52" s="29">
        <v>404.44</v>
      </c>
      <c r="R52" s="515">
        <v>404.44</v>
      </c>
      <c r="S52" s="504">
        <v>404.44</v>
      </c>
      <c r="T52" s="515">
        <v>404.4</v>
      </c>
      <c r="U52" s="124">
        <v>404.44</v>
      </c>
      <c r="V52" s="29">
        <v>404.44</v>
      </c>
      <c r="W52" s="515">
        <v>404.44</v>
      </c>
      <c r="X52" s="504">
        <v>404.44</v>
      </c>
      <c r="Y52" s="515">
        <v>404.44</v>
      </c>
      <c r="Z52" s="29">
        <v>404.44</v>
      </c>
      <c r="AA52" s="515">
        <v>404.44</v>
      </c>
      <c r="AB52" s="504">
        <v>404.44</v>
      </c>
      <c r="AC52" s="515">
        <v>404.44</v>
      </c>
      <c r="AD52" s="29">
        <v>404.44</v>
      </c>
      <c r="AE52" s="29">
        <v>404.44</v>
      </c>
      <c r="AF52" s="515">
        <v>404.44</v>
      </c>
      <c r="AG52" s="504">
        <v>404.44</v>
      </c>
      <c r="AH52" s="123">
        <v>404.44</v>
      </c>
      <c r="AI52" s="733">
        <v>404.44</v>
      </c>
      <c r="AJ52" s="29">
        <v>404.44</v>
      </c>
      <c r="AK52" s="515">
        <v>404.44</v>
      </c>
      <c r="AL52" s="504">
        <v>404.44</v>
      </c>
      <c r="AM52" s="515">
        <v>404.4</v>
      </c>
      <c r="AN52" s="124">
        <v>404.44</v>
      </c>
      <c r="AO52" s="29">
        <v>404.44</v>
      </c>
      <c r="AP52" s="515">
        <v>404.44</v>
      </c>
      <c r="AQ52" s="504">
        <v>404.44</v>
      </c>
      <c r="AR52" s="515">
        <v>404.44</v>
      </c>
      <c r="AS52" s="29">
        <v>404.44</v>
      </c>
      <c r="AT52" s="515">
        <v>404.44</v>
      </c>
      <c r="AU52" s="504">
        <v>404.4</v>
      </c>
      <c r="AV52" s="515">
        <v>404.42666666666668</v>
      </c>
      <c r="AW52" s="29">
        <v>404.43333333333334</v>
      </c>
      <c r="AX52" s="29">
        <v>404.4</v>
      </c>
      <c r="AY52" s="515">
        <v>404.4</v>
      </c>
      <c r="AZ52" s="504">
        <v>404.4</v>
      </c>
      <c r="BA52" s="515">
        <v>404.4</v>
      </c>
      <c r="BB52" s="733">
        <v>404.42222222222222</v>
      </c>
      <c r="BC52" s="29">
        <v>404.4</v>
      </c>
      <c r="BD52" s="515">
        <v>404.4</v>
      </c>
      <c r="BE52" s="504">
        <v>404.4</v>
      </c>
      <c r="BF52" s="515">
        <v>404.4</v>
      </c>
      <c r="BG52" s="124">
        <v>404.41666666666669</v>
      </c>
      <c r="BH52" s="29">
        <v>404.44</v>
      </c>
      <c r="BI52" s="515">
        <v>404.44</v>
      </c>
      <c r="BJ52" s="504">
        <v>404.44</v>
      </c>
      <c r="BK52" s="515">
        <v>404.44</v>
      </c>
      <c r="BL52" s="504">
        <v>404.44</v>
      </c>
      <c r="BM52" s="515">
        <v>404.44</v>
      </c>
      <c r="BN52" s="515">
        <v>404.44</v>
      </c>
      <c r="BO52" s="515">
        <v>404.44</v>
      </c>
      <c r="BP52" s="29">
        <v>404.44</v>
      </c>
      <c r="BQ52" s="775">
        <v>404.44</v>
      </c>
      <c r="BR52" s="775">
        <v>404.44</v>
      </c>
      <c r="BS52" s="775">
        <v>404.44</v>
      </c>
      <c r="BT52" s="775">
        <v>404.44</v>
      </c>
      <c r="BU52" s="775">
        <v>404.44</v>
      </c>
      <c r="BV52" s="775">
        <v>404.44</v>
      </c>
      <c r="BW52" s="775">
        <v>404.44</v>
      </c>
      <c r="BX52" s="775">
        <v>404.44</v>
      </c>
      <c r="BY52" s="775">
        <v>404.43999999999994</v>
      </c>
      <c r="BZ52" s="775">
        <v>404.43999999999994</v>
      </c>
      <c r="CA52" s="775">
        <v>404.44</v>
      </c>
      <c r="CB52" s="775">
        <v>404.4</v>
      </c>
      <c r="CC52" s="775">
        <v>404.44</v>
      </c>
      <c r="CD52" s="775">
        <v>404.4275555555555</v>
      </c>
      <c r="CE52" s="775">
        <v>404.44</v>
      </c>
      <c r="CF52" s="775">
        <v>404.44</v>
      </c>
      <c r="CG52" s="775">
        <v>404.44</v>
      </c>
      <c r="CH52" s="775">
        <v>404.44</v>
      </c>
      <c r="CI52" s="775">
        <v>404.44</v>
      </c>
    </row>
    <row r="53" spans="1:87" x14ac:dyDescent="0.25">
      <c r="A53" s="58" t="s">
        <v>39</v>
      </c>
      <c r="B53" s="202">
        <v>404.44</v>
      </c>
      <c r="C53" s="202">
        <v>404.44</v>
      </c>
      <c r="D53" s="513">
        <v>404.44</v>
      </c>
      <c r="E53" s="232">
        <v>404.44</v>
      </c>
      <c r="F53" s="513">
        <v>404.44</v>
      </c>
      <c r="G53" s="202">
        <v>404.44</v>
      </c>
      <c r="H53" s="513">
        <v>404.44</v>
      </c>
      <c r="I53" s="232">
        <v>404.44</v>
      </c>
      <c r="J53" s="513">
        <v>404.44</v>
      </c>
      <c r="K53" s="202">
        <v>404.44</v>
      </c>
      <c r="L53" s="202">
        <v>404.44</v>
      </c>
      <c r="M53" s="513">
        <v>404.44</v>
      </c>
      <c r="N53" s="232">
        <v>404.44</v>
      </c>
      <c r="O53" s="223">
        <v>404.44</v>
      </c>
      <c r="P53" s="736">
        <v>404.44</v>
      </c>
      <c r="Q53" s="202">
        <v>404.44</v>
      </c>
      <c r="R53" s="513">
        <v>404.44</v>
      </c>
      <c r="S53" s="232">
        <v>404.44</v>
      </c>
      <c r="T53" s="513">
        <v>404.4</v>
      </c>
      <c r="U53" s="124">
        <v>404.44</v>
      </c>
      <c r="V53" s="202">
        <v>404.44</v>
      </c>
      <c r="W53" s="513">
        <v>404.44</v>
      </c>
      <c r="X53" s="232">
        <v>404.44</v>
      </c>
      <c r="Y53" s="513">
        <v>404.44</v>
      </c>
      <c r="Z53" s="202">
        <v>404.44</v>
      </c>
      <c r="AA53" s="513">
        <v>404.44</v>
      </c>
      <c r="AB53" s="232">
        <v>404.44</v>
      </c>
      <c r="AC53" s="513">
        <v>404.44</v>
      </c>
      <c r="AD53" s="202">
        <v>404.44</v>
      </c>
      <c r="AE53" s="202">
        <v>404.44</v>
      </c>
      <c r="AF53" s="513">
        <v>404.44</v>
      </c>
      <c r="AG53" s="232">
        <v>404.44</v>
      </c>
      <c r="AH53" s="223">
        <v>404.44</v>
      </c>
      <c r="AI53" s="736">
        <v>404.44</v>
      </c>
      <c r="AJ53" s="202">
        <v>404.44</v>
      </c>
      <c r="AK53" s="202">
        <v>404.44</v>
      </c>
      <c r="AL53" s="202">
        <v>404.44</v>
      </c>
      <c r="AM53" s="513">
        <v>404.4</v>
      </c>
      <c r="AN53" s="124">
        <v>404.44</v>
      </c>
      <c r="AO53" s="202">
        <v>404.44</v>
      </c>
      <c r="AP53" s="513">
        <v>404.44</v>
      </c>
      <c r="AQ53" s="232">
        <v>404.44</v>
      </c>
      <c r="AR53" s="513">
        <v>404.44</v>
      </c>
      <c r="AS53" s="202">
        <v>404.44</v>
      </c>
      <c r="AT53" s="513">
        <v>404.44</v>
      </c>
      <c r="AU53" s="232">
        <v>404.4</v>
      </c>
      <c r="AV53" s="513">
        <v>404.42666666666668</v>
      </c>
      <c r="AW53" s="202">
        <v>404.43333333333334</v>
      </c>
      <c r="AX53" s="202">
        <v>404.4</v>
      </c>
      <c r="AY53" s="513">
        <v>404.4</v>
      </c>
      <c r="AZ53" s="232">
        <v>404.4</v>
      </c>
      <c r="BA53" s="513">
        <v>404.4</v>
      </c>
      <c r="BB53" s="736">
        <v>404.42222222222222</v>
      </c>
      <c r="BC53" s="202">
        <v>404.4</v>
      </c>
      <c r="BD53" s="202">
        <v>404.4</v>
      </c>
      <c r="BE53" s="232">
        <v>404.4</v>
      </c>
      <c r="BF53" s="513">
        <v>404.4</v>
      </c>
      <c r="BG53" s="124">
        <v>404.41666666666669</v>
      </c>
      <c r="BH53" s="202">
        <v>404.44</v>
      </c>
      <c r="BI53" s="513">
        <v>404.44</v>
      </c>
      <c r="BJ53" s="232">
        <v>404.44</v>
      </c>
      <c r="BK53" s="513">
        <v>404.44</v>
      </c>
      <c r="BL53" s="232">
        <v>404.44</v>
      </c>
      <c r="BM53" s="513">
        <v>404.44</v>
      </c>
      <c r="BN53" s="513">
        <v>404.44</v>
      </c>
      <c r="BO53" s="513">
        <v>404.44</v>
      </c>
      <c r="BP53" s="202">
        <v>404.44</v>
      </c>
      <c r="BQ53" s="777">
        <v>404.44</v>
      </c>
      <c r="BR53" s="777">
        <v>404.44</v>
      </c>
      <c r="BS53" s="777">
        <v>404.44</v>
      </c>
      <c r="BT53" s="777">
        <v>404.44</v>
      </c>
      <c r="BU53" s="777">
        <v>404.44</v>
      </c>
      <c r="BV53" s="777">
        <v>404.44</v>
      </c>
      <c r="BW53" s="777">
        <v>404.44</v>
      </c>
      <c r="BX53" s="777">
        <v>404.44</v>
      </c>
      <c r="BY53" s="777">
        <v>404.43999999999994</v>
      </c>
      <c r="BZ53" s="777">
        <v>404.43999999999994</v>
      </c>
      <c r="CA53" s="777">
        <v>404.44</v>
      </c>
      <c r="CB53" s="777">
        <v>404.4</v>
      </c>
      <c r="CC53" s="777">
        <v>404.44</v>
      </c>
      <c r="CD53" s="777">
        <v>404.4275555555555</v>
      </c>
      <c r="CE53" s="777">
        <v>404.44</v>
      </c>
      <c r="CF53" s="777">
        <v>404.44</v>
      </c>
      <c r="CG53" s="777">
        <v>404.44</v>
      </c>
      <c r="CH53" s="777">
        <v>404.44</v>
      </c>
      <c r="CI53" s="777">
        <v>404.44</v>
      </c>
    </row>
    <row r="54" spans="1:87" x14ac:dyDescent="0.25">
      <c r="A54" s="59" t="s">
        <v>40</v>
      </c>
      <c r="B54" s="202">
        <v>140</v>
      </c>
      <c r="C54" s="202">
        <v>140</v>
      </c>
      <c r="D54" s="513">
        <v>140</v>
      </c>
      <c r="E54" s="232">
        <v>140</v>
      </c>
      <c r="F54" s="233">
        <v>140</v>
      </c>
      <c r="G54" s="202">
        <v>140</v>
      </c>
      <c r="H54" s="513">
        <v>140</v>
      </c>
      <c r="I54" s="232">
        <v>140</v>
      </c>
      <c r="J54" s="233">
        <v>140</v>
      </c>
      <c r="K54" s="202">
        <v>140</v>
      </c>
      <c r="L54" s="202">
        <v>140</v>
      </c>
      <c r="M54" s="513">
        <v>140</v>
      </c>
      <c r="N54" s="232">
        <v>140</v>
      </c>
      <c r="O54" s="223">
        <v>140</v>
      </c>
      <c r="P54" s="736">
        <v>140</v>
      </c>
      <c r="Q54" s="202">
        <v>140</v>
      </c>
      <c r="R54" s="513">
        <v>140</v>
      </c>
      <c r="S54" s="513">
        <v>140</v>
      </c>
      <c r="T54" s="233">
        <v>140</v>
      </c>
      <c r="U54" s="124">
        <v>140</v>
      </c>
      <c r="V54" s="202">
        <v>140</v>
      </c>
      <c r="W54" s="513">
        <v>140</v>
      </c>
      <c r="X54" s="232">
        <v>140</v>
      </c>
      <c r="Y54" s="233">
        <v>140</v>
      </c>
      <c r="Z54" s="202">
        <v>140</v>
      </c>
      <c r="AA54" s="513">
        <v>140</v>
      </c>
      <c r="AB54" s="232">
        <v>140</v>
      </c>
      <c r="AC54" s="233">
        <v>140</v>
      </c>
      <c r="AD54" s="202">
        <v>140</v>
      </c>
      <c r="AE54" s="202">
        <v>140</v>
      </c>
      <c r="AF54" s="513">
        <v>140</v>
      </c>
      <c r="AG54" s="232">
        <v>140</v>
      </c>
      <c r="AH54" s="223">
        <v>140</v>
      </c>
      <c r="AI54" s="736">
        <v>140</v>
      </c>
      <c r="AJ54" s="202">
        <v>140</v>
      </c>
      <c r="AK54" s="513">
        <v>140</v>
      </c>
      <c r="AL54" s="513">
        <v>140</v>
      </c>
      <c r="AM54" s="233">
        <v>140</v>
      </c>
      <c r="AN54" s="124">
        <v>140</v>
      </c>
      <c r="AO54" s="202">
        <v>140</v>
      </c>
      <c r="AP54" s="202">
        <v>140</v>
      </c>
      <c r="AQ54" s="232">
        <v>140</v>
      </c>
      <c r="AR54" s="233">
        <v>140</v>
      </c>
      <c r="AS54" s="232">
        <v>140</v>
      </c>
      <c r="AT54" s="513">
        <v>140</v>
      </c>
      <c r="AU54" s="232">
        <v>140</v>
      </c>
      <c r="AV54" s="233">
        <v>140</v>
      </c>
      <c r="AW54" s="202">
        <v>140</v>
      </c>
      <c r="AX54" s="202">
        <v>140</v>
      </c>
      <c r="AY54" s="202">
        <v>140</v>
      </c>
      <c r="AZ54" s="232">
        <v>140</v>
      </c>
      <c r="BA54" s="233">
        <v>140</v>
      </c>
      <c r="BB54" s="736">
        <v>140</v>
      </c>
      <c r="BC54" s="202">
        <v>140</v>
      </c>
      <c r="BD54" s="202">
        <v>140</v>
      </c>
      <c r="BE54" s="202">
        <v>140</v>
      </c>
      <c r="BF54" s="233">
        <v>140</v>
      </c>
      <c r="BG54" s="124">
        <v>140</v>
      </c>
      <c r="BH54" s="202">
        <v>140</v>
      </c>
      <c r="BI54" s="202">
        <v>140</v>
      </c>
      <c r="BJ54" s="232">
        <v>140</v>
      </c>
      <c r="BK54" s="233">
        <v>140</v>
      </c>
      <c r="BL54" s="232">
        <v>140</v>
      </c>
      <c r="BM54" s="232">
        <v>140</v>
      </c>
      <c r="BN54" s="232">
        <v>140</v>
      </c>
      <c r="BO54" s="233">
        <v>140</v>
      </c>
      <c r="BP54" s="202">
        <v>140</v>
      </c>
      <c r="BQ54" s="776">
        <v>140</v>
      </c>
      <c r="BR54" s="776">
        <v>140</v>
      </c>
      <c r="BS54" s="776">
        <v>140</v>
      </c>
      <c r="BT54" s="776">
        <v>140</v>
      </c>
      <c r="BU54" s="776">
        <v>140</v>
      </c>
      <c r="BV54" s="776">
        <v>140</v>
      </c>
      <c r="BW54" s="776">
        <v>140</v>
      </c>
      <c r="BX54" s="776">
        <v>140</v>
      </c>
      <c r="BY54" s="776">
        <v>140</v>
      </c>
      <c r="BZ54" s="776">
        <v>140</v>
      </c>
      <c r="CA54" s="776">
        <v>140</v>
      </c>
      <c r="CB54" s="776">
        <v>140</v>
      </c>
      <c r="CC54" s="776">
        <v>140</v>
      </c>
      <c r="CD54" s="776">
        <v>140</v>
      </c>
      <c r="CE54" s="776">
        <v>140</v>
      </c>
      <c r="CF54" s="776">
        <v>140</v>
      </c>
      <c r="CG54" s="776">
        <v>140</v>
      </c>
      <c r="CH54" s="776">
        <v>140</v>
      </c>
      <c r="CI54" s="776">
        <v>140</v>
      </c>
    </row>
    <row r="55" spans="1:87" x14ac:dyDescent="0.25">
      <c r="A55" s="59" t="s">
        <v>41</v>
      </c>
      <c r="B55" s="202">
        <v>73.44</v>
      </c>
      <c r="C55" s="202">
        <v>73.44</v>
      </c>
      <c r="D55" s="513">
        <v>73.44</v>
      </c>
      <c r="E55" s="232">
        <v>73.44</v>
      </c>
      <c r="F55" s="233">
        <v>73.44</v>
      </c>
      <c r="G55" s="202">
        <v>73.44</v>
      </c>
      <c r="H55" s="513">
        <v>73.44</v>
      </c>
      <c r="I55" s="232">
        <v>73.44</v>
      </c>
      <c r="J55" s="233">
        <v>73.44</v>
      </c>
      <c r="K55" s="202">
        <v>73.44</v>
      </c>
      <c r="L55" s="202">
        <v>73.44</v>
      </c>
      <c r="M55" s="513">
        <v>73.44</v>
      </c>
      <c r="N55" s="232">
        <v>73.44</v>
      </c>
      <c r="O55" s="223">
        <v>73.44</v>
      </c>
      <c r="P55" s="736">
        <v>73.44</v>
      </c>
      <c r="Q55" s="202">
        <v>73.44</v>
      </c>
      <c r="R55" s="513">
        <v>73.44</v>
      </c>
      <c r="S55" s="513">
        <v>73.44</v>
      </c>
      <c r="T55" s="233">
        <v>73.400000000000006</v>
      </c>
      <c r="U55" s="124">
        <v>73.440000000000012</v>
      </c>
      <c r="V55" s="202">
        <v>73.44</v>
      </c>
      <c r="W55" s="513">
        <v>73.44</v>
      </c>
      <c r="X55" s="232">
        <v>73.44</v>
      </c>
      <c r="Y55" s="233">
        <v>73.44</v>
      </c>
      <c r="Z55" s="202">
        <v>73.44</v>
      </c>
      <c r="AA55" s="513">
        <v>73.44</v>
      </c>
      <c r="AB55" s="232">
        <v>73.44</v>
      </c>
      <c r="AC55" s="233">
        <v>73.44</v>
      </c>
      <c r="AD55" s="202">
        <v>73.44</v>
      </c>
      <c r="AE55" s="202">
        <v>73.44</v>
      </c>
      <c r="AF55" s="513">
        <v>73.44</v>
      </c>
      <c r="AG55" s="232">
        <v>73.44</v>
      </c>
      <c r="AH55" s="223">
        <v>73.44</v>
      </c>
      <c r="AI55" s="736">
        <v>73.44</v>
      </c>
      <c r="AJ55" s="202">
        <v>73.44</v>
      </c>
      <c r="AK55" s="513">
        <v>73.44</v>
      </c>
      <c r="AL55" s="513">
        <v>73.44</v>
      </c>
      <c r="AM55" s="233">
        <v>73.400000000000006</v>
      </c>
      <c r="AN55" s="124">
        <v>73.440000000000012</v>
      </c>
      <c r="AO55" s="202">
        <v>73.44</v>
      </c>
      <c r="AP55" s="202">
        <v>73.44</v>
      </c>
      <c r="AQ55" s="232">
        <v>73.44</v>
      </c>
      <c r="AR55" s="233">
        <v>73.44</v>
      </c>
      <c r="AS55" s="232">
        <v>73.44</v>
      </c>
      <c r="AT55" s="513">
        <v>73.44</v>
      </c>
      <c r="AU55" s="232">
        <v>73.400000000000006</v>
      </c>
      <c r="AV55" s="233">
        <v>73.426666666666662</v>
      </c>
      <c r="AW55" s="202">
        <v>73.433333333333337</v>
      </c>
      <c r="AX55" s="202">
        <v>73.400000000000006</v>
      </c>
      <c r="AY55" s="202">
        <v>73.400000000000006</v>
      </c>
      <c r="AZ55" s="232">
        <v>73.400000000000006</v>
      </c>
      <c r="BA55" s="233">
        <v>73.400000000000006</v>
      </c>
      <c r="BB55" s="736">
        <v>73.422222222222246</v>
      </c>
      <c r="BC55" s="202">
        <v>73.400000000000006</v>
      </c>
      <c r="BD55" s="202">
        <v>73.400000000000006</v>
      </c>
      <c r="BE55" s="202">
        <v>73.400000000000006</v>
      </c>
      <c r="BF55" s="233">
        <v>73.400000000000006</v>
      </c>
      <c r="BG55" s="124">
        <v>73.416666666666686</v>
      </c>
      <c r="BH55" s="202">
        <v>73.44</v>
      </c>
      <c r="BI55" s="202">
        <v>73.44</v>
      </c>
      <c r="BJ55" s="232">
        <v>73.44</v>
      </c>
      <c r="BK55" s="233">
        <v>73.439999999999984</v>
      </c>
      <c r="BL55" s="232">
        <v>73.44</v>
      </c>
      <c r="BM55" s="232">
        <v>73.44</v>
      </c>
      <c r="BN55" s="232">
        <v>73.44</v>
      </c>
      <c r="BO55" s="233">
        <v>73.44</v>
      </c>
      <c r="BP55" s="202">
        <v>73.44</v>
      </c>
      <c r="BQ55" s="776">
        <v>73.44</v>
      </c>
      <c r="BR55" s="776">
        <v>73.44</v>
      </c>
      <c r="BS55" s="776">
        <v>73.44</v>
      </c>
      <c r="BT55" s="776">
        <v>73.44</v>
      </c>
      <c r="BU55" s="776">
        <v>73.44</v>
      </c>
      <c r="BV55" s="776">
        <v>73.44</v>
      </c>
      <c r="BW55" s="776">
        <v>73.44</v>
      </c>
      <c r="BX55" s="776">
        <v>73.44</v>
      </c>
      <c r="BY55" s="776">
        <v>73.44</v>
      </c>
      <c r="BZ55" s="776">
        <v>73.44</v>
      </c>
      <c r="CA55" s="776">
        <v>73.44</v>
      </c>
      <c r="CB55" s="776">
        <v>73.400000000000006</v>
      </c>
      <c r="CC55" s="776">
        <v>73.44</v>
      </c>
      <c r="CD55" s="776">
        <v>73.427555555555557</v>
      </c>
      <c r="CE55" s="776">
        <v>73.44</v>
      </c>
      <c r="CF55" s="776">
        <v>73.44</v>
      </c>
      <c r="CG55" s="776">
        <v>73.44</v>
      </c>
      <c r="CH55" s="776">
        <v>73.44</v>
      </c>
      <c r="CI55" s="776">
        <v>73.44</v>
      </c>
    </row>
    <row r="56" spans="1:87" x14ac:dyDescent="0.25">
      <c r="A56" s="59" t="s">
        <v>42</v>
      </c>
      <c r="B56" s="202">
        <v>99</v>
      </c>
      <c r="C56" s="202">
        <v>99</v>
      </c>
      <c r="D56" s="513">
        <v>99</v>
      </c>
      <c r="E56" s="232">
        <v>99</v>
      </c>
      <c r="F56" s="233">
        <v>99</v>
      </c>
      <c r="G56" s="202">
        <v>99</v>
      </c>
      <c r="H56" s="513">
        <v>99</v>
      </c>
      <c r="I56" s="232">
        <v>99</v>
      </c>
      <c r="J56" s="233">
        <v>99</v>
      </c>
      <c r="K56" s="202">
        <v>99</v>
      </c>
      <c r="L56" s="202">
        <v>99</v>
      </c>
      <c r="M56" s="513">
        <v>99</v>
      </c>
      <c r="N56" s="232">
        <v>99</v>
      </c>
      <c r="O56" s="223">
        <v>99</v>
      </c>
      <c r="P56" s="736">
        <v>99</v>
      </c>
      <c r="Q56" s="202">
        <v>99</v>
      </c>
      <c r="R56" s="513">
        <v>99</v>
      </c>
      <c r="S56" s="513">
        <v>99</v>
      </c>
      <c r="T56" s="233">
        <v>99</v>
      </c>
      <c r="U56" s="124">
        <v>99</v>
      </c>
      <c r="V56" s="202">
        <v>99</v>
      </c>
      <c r="W56" s="513">
        <v>99</v>
      </c>
      <c r="X56" s="232">
        <v>99</v>
      </c>
      <c r="Y56" s="233">
        <v>99</v>
      </c>
      <c r="Z56" s="202">
        <v>99</v>
      </c>
      <c r="AA56" s="513">
        <v>99</v>
      </c>
      <c r="AB56" s="232">
        <v>99</v>
      </c>
      <c r="AC56" s="233">
        <v>99</v>
      </c>
      <c r="AD56" s="202">
        <v>99</v>
      </c>
      <c r="AE56" s="202">
        <v>99</v>
      </c>
      <c r="AF56" s="513">
        <v>99</v>
      </c>
      <c r="AG56" s="232">
        <v>99</v>
      </c>
      <c r="AH56" s="223">
        <v>99</v>
      </c>
      <c r="AI56" s="736">
        <v>99</v>
      </c>
      <c r="AJ56" s="202">
        <v>99</v>
      </c>
      <c r="AK56" s="513">
        <v>99</v>
      </c>
      <c r="AL56" s="513">
        <v>99</v>
      </c>
      <c r="AM56" s="233">
        <v>99</v>
      </c>
      <c r="AN56" s="124">
        <v>99</v>
      </c>
      <c r="AO56" s="202">
        <v>99</v>
      </c>
      <c r="AP56" s="202">
        <v>99</v>
      </c>
      <c r="AQ56" s="232">
        <v>99</v>
      </c>
      <c r="AR56" s="233">
        <v>99</v>
      </c>
      <c r="AS56" s="232">
        <v>99</v>
      </c>
      <c r="AT56" s="513">
        <v>99</v>
      </c>
      <c r="AU56" s="232">
        <v>99</v>
      </c>
      <c r="AV56" s="233">
        <v>99</v>
      </c>
      <c r="AW56" s="202">
        <v>99</v>
      </c>
      <c r="AX56" s="202">
        <v>99</v>
      </c>
      <c r="AY56" s="202">
        <v>99</v>
      </c>
      <c r="AZ56" s="232">
        <v>99</v>
      </c>
      <c r="BA56" s="233">
        <v>99</v>
      </c>
      <c r="BB56" s="736">
        <v>99</v>
      </c>
      <c r="BC56" s="202">
        <v>99</v>
      </c>
      <c r="BD56" s="202">
        <v>99</v>
      </c>
      <c r="BE56" s="202">
        <v>99</v>
      </c>
      <c r="BF56" s="233">
        <v>99</v>
      </c>
      <c r="BG56" s="124">
        <v>99</v>
      </c>
      <c r="BH56" s="202">
        <v>99</v>
      </c>
      <c r="BI56" s="202">
        <v>99</v>
      </c>
      <c r="BJ56" s="232">
        <v>99</v>
      </c>
      <c r="BK56" s="233">
        <v>99</v>
      </c>
      <c r="BL56" s="232">
        <v>99</v>
      </c>
      <c r="BM56" s="232">
        <v>99</v>
      </c>
      <c r="BN56" s="232">
        <v>99</v>
      </c>
      <c r="BO56" s="233">
        <v>99</v>
      </c>
      <c r="BP56" s="202">
        <v>99</v>
      </c>
      <c r="BQ56" s="776">
        <v>99</v>
      </c>
      <c r="BR56" s="776">
        <v>99</v>
      </c>
      <c r="BS56" s="776">
        <v>99</v>
      </c>
      <c r="BT56" s="776">
        <v>99</v>
      </c>
      <c r="BU56" s="776">
        <v>99</v>
      </c>
      <c r="BV56" s="776">
        <v>99</v>
      </c>
      <c r="BW56" s="776">
        <v>99</v>
      </c>
      <c r="BX56" s="776">
        <v>99</v>
      </c>
      <c r="BY56" s="776">
        <v>99</v>
      </c>
      <c r="BZ56" s="776">
        <v>99</v>
      </c>
      <c r="CA56" s="776">
        <v>99</v>
      </c>
      <c r="CB56" s="776">
        <v>99</v>
      </c>
      <c r="CC56" s="776">
        <v>99</v>
      </c>
      <c r="CD56" s="776">
        <v>99</v>
      </c>
      <c r="CE56" s="776">
        <v>99</v>
      </c>
      <c r="CF56" s="776">
        <v>99</v>
      </c>
      <c r="CG56" s="776">
        <v>99</v>
      </c>
      <c r="CH56" s="776">
        <v>99</v>
      </c>
      <c r="CI56" s="776">
        <v>99</v>
      </c>
    </row>
    <row r="57" spans="1:87" x14ac:dyDescent="0.25">
      <c r="A57" s="59" t="s">
        <v>43</v>
      </c>
      <c r="B57" s="202">
        <v>92</v>
      </c>
      <c r="C57" s="202">
        <v>92</v>
      </c>
      <c r="D57" s="513">
        <v>92</v>
      </c>
      <c r="E57" s="232">
        <v>92</v>
      </c>
      <c r="F57" s="233">
        <v>92</v>
      </c>
      <c r="G57" s="202">
        <v>92</v>
      </c>
      <c r="H57" s="513">
        <v>92</v>
      </c>
      <c r="I57" s="232">
        <v>92</v>
      </c>
      <c r="J57" s="233">
        <v>92</v>
      </c>
      <c r="K57" s="202">
        <v>92</v>
      </c>
      <c r="L57" s="202">
        <v>92</v>
      </c>
      <c r="M57" s="513">
        <v>92</v>
      </c>
      <c r="N57" s="232">
        <v>92</v>
      </c>
      <c r="O57" s="223">
        <v>92</v>
      </c>
      <c r="P57" s="736">
        <v>92</v>
      </c>
      <c r="Q57" s="202">
        <v>92</v>
      </c>
      <c r="R57" s="513">
        <v>92</v>
      </c>
      <c r="S57" s="513">
        <v>92</v>
      </c>
      <c r="T57" s="233">
        <v>92</v>
      </c>
      <c r="U57" s="124">
        <v>92</v>
      </c>
      <c r="V57" s="202">
        <v>92</v>
      </c>
      <c r="W57" s="513">
        <v>92</v>
      </c>
      <c r="X57" s="232">
        <v>92</v>
      </c>
      <c r="Y57" s="233">
        <v>92</v>
      </c>
      <c r="Z57" s="202">
        <v>92</v>
      </c>
      <c r="AA57" s="513">
        <v>92</v>
      </c>
      <c r="AB57" s="232">
        <v>92</v>
      </c>
      <c r="AC57" s="233">
        <v>92</v>
      </c>
      <c r="AD57" s="202">
        <v>92</v>
      </c>
      <c r="AE57" s="202">
        <v>92</v>
      </c>
      <c r="AF57" s="513">
        <v>92</v>
      </c>
      <c r="AG57" s="232">
        <v>92</v>
      </c>
      <c r="AH57" s="223">
        <v>92</v>
      </c>
      <c r="AI57" s="736">
        <v>92</v>
      </c>
      <c r="AJ57" s="202">
        <v>92</v>
      </c>
      <c r="AK57" s="513">
        <v>92</v>
      </c>
      <c r="AL57" s="513">
        <v>92</v>
      </c>
      <c r="AM57" s="233">
        <v>92</v>
      </c>
      <c r="AN57" s="124">
        <v>92</v>
      </c>
      <c r="AO57" s="202">
        <v>92</v>
      </c>
      <c r="AP57" s="202">
        <v>92</v>
      </c>
      <c r="AQ57" s="232">
        <v>92</v>
      </c>
      <c r="AR57" s="233">
        <v>92</v>
      </c>
      <c r="AS57" s="232">
        <v>92</v>
      </c>
      <c r="AT57" s="513">
        <v>92</v>
      </c>
      <c r="AU57" s="232">
        <v>92</v>
      </c>
      <c r="AV57" s="233">
        <v>92</v>
      </c>
      <c r="AW57" s="202">
        <v>92</v>
      </c>
      <c r="AX57" s="202">
        <v>92</v>
      </c>
      <c r="AY57" s="202">
        <v>92</v>
      </c>
      <c r="AZ57" s="232">
        <v>92</v>
      </c>
      <c r="BA57" s="233">
        <v>92</v>
      </c>
      <c r="BB57" s="736">
        <v>92</v>
      </c>
      <c r="BC57" s="202">
        <v>92</v>
      </c>
      <c r="BD57" s="202">
        <v>92</v>
      </c>
      <c r="BE57" s="202">
        <v>92</v>
      </c>
      <c r="BF57" s="233">
        <v>92</v>
      </c>
      <c r="BG57" s="124">
        <v>92</v>
      </c>
      <c r="BH57" s="202">
        <v>92</v>
      </c>
      <c r="BI57" s="202">
        <v>92</v>
      </c>
      <c r="BJ57" s="232">
        <v>92</v>
      </c>
      <c r="BK57" s="233">
        <v>92</v>
      </c>
      <c r="BL57" s="232">
        <v>92</v>
      </c>
      <c r="BM57" s="232">
        <v>92</v>
      </c>
      <c r="BN57" s="232">
        <v>92</v>
      </c>
      <c r="BO57" s="233">
        <v>92</v>
      </c>
      <c r="BP57" s="202">
        <v>92</v>
      </c>
      <c r="BQ57" s="776">
        <v>92</v>
      </c>
      <c r="BR57" s="776">
        <v>92</v>
      </c>
      <c r="BS57" s="776">
        <v>92</v>
      </c>
      <c r="BT57" s="776">
        <v>92</v>
      </c>
      <c r="BU57" s="776">
        <v>92</v>
      </c>
      <c r="BV57" s="776">
        <v>92</v>
      </c>
      <c r="BW57" s="776">
        <v>92</v>
      </c>
      <c r="BX57" s="776">
        <v>92</v>
      </c>
      <c r="BY57" s="776">
        <v>92</v>
      </c>
      <c r="BZ57" s="776">
        <v>92</v>
      </c>
      <c r="CA57" s="776">
        <v>92</v>
      </c>
      <c r="CB57" s="776">
        <v>92</v>
      </c>
      <c r="CC57" s="776">
        <v>92</v>
      </c>
      <c r="CD57" s="776">
        <v>92</v>
      </c>
      <c r="CE57" s="776">
        <v>92</v>
      </c>
      <c r="CF57" s="776">
        <v>92</v>
      </c>
      <c r="CG57" s="776">
        <v>92</v>
      </c>
      <c r="CH57" s="776">
        <v>92</v>
      </c>
      <c r="CI57" s="776">
        <v>92</v>
      </c>
    </row>
    <row r="58" spans="1:87" x14ac:dyDescent="0.25">
      <c r="A58" s="10" t="s">
        <v>80</v>
      </c>
      <c r="B58" s="29">
        <v>665</v>
      </c>
      <c r="C58" s="29">
        <v>665</v>
      </c>
      <c r="D58" s="515">
        <v>665</v>
      </c>
      <c r="E58" s="504">
        <v>665</v>
      </c>
      <c r="F58" s="515">
        <v>665</v>
      </c>
      <c r="G58" s="29">
        <v>665</v>
      </c>
      <c r="H58" s="515">
        <v>665</v>
      </c>
      <c r="I58" s="504">
        <v>665</v>
      </c>
      <c r="J58" s="515">
        <v>665</v>
      </c>
      <c r="K58" s="29">
        <v>665</v>
      </c>
      <c r="L58" s="29">
        <v>665</v>
      </c>
      <c r="M58" s="515">
        <v>665</v>
      </c>
      <c r="N58" s="504">
        <v>665</v>
      </c>
      <c r="O58" s="123">
        <v>665</v>
      </c>
      <c r="P58" s="733">
        <v>665</v>
      </c>
      <c r="Q58" s="29">
        <v>665</v>
      </c>
      <c r="R58" s="515">
        <v>665</v>
      </c>
      <c r="S58" s="504">
        <v>665</v>
      </c>
      <c r="T58" s="515">
        <v>665</v>
      </c>
      <c r="U58" s="124">
        <v>665</v>
      </c>
      <c r="V58" s="29">
        <v>665</v>
      </c>
      <c r="W58" s="515">
        <v>665</v>
      </c>
      <c r="X58" s="504">
        <v>665</v>
      </c>
      <c r="Y58" s="515">
        <v>665</v>
      </c>
      <c r="Z58" s="29">
        <v>665</v>
      </c>
      <c r="AA58" s="515">
        <v>665</v>
      </c>
      <c r="AB58" s="504">
        <v>665</v>
      </c>
      <c r="AC58" s="515">
        <v>665</v>
      </c>
      <c r="AD58" s="29">
        <v>665</v>
      </c>
      <c r="AE58" s="29">
        <v>665</v>
      </c>
      <c r="AF58" s="515">
        <v>665</v>
      </c>
      <c r="AG58" s="504">
        <v>665</v>
      </c>
      <c r="AH58" s="123">
        <v>665</v>
      </c>
      <c r="AI58" s="733">
        <v>665</v>
      </c>
      <c r="AJ58" s="29">
        <v>665</v>
      </c>
      <c r="AK58" s="515">
        <v>665</v>
      </c>
      <c r="AL58" s="504">
        <v>665</v>
      </c>
      <c r="AM58" s="515">
        <v>665</v>
      </c>
      <c r="AN58" s="124">
        <v>665</v>
      </c>
      <c r="AO58" s="29">
        <v>665</v>
      </c>
      <c r="AP58" s="515">
        <v>665</v>
      </c>
      <c r="AQ58" s="504">
        <v>665</v>
      </c>
      <c r="AR58" s="515">
        <v>665</v>
      </c>
      <c r="AS58" s="29">
        <v>665</v>
      </c>
      <c r="AT58" s="515">
        <v>665</v>
      </c>
      <c r="AU58" s="504">
        <v>665</v>
      </c>
      <c r="AV58" s="515">
        <v>665</v>
      </c>
      <c r="AW58" s="29">
        <v>665</v>
      </c>
      <c r="AX58" s="29">
        <v>665</v>
      </c>
      <c r="AY58" s="515">
        <v>665</v>
      </c>
      <c r="AZ58" s="504">
        <v>665</v>
      </c>
      <c r="BA58" s="515">
        <v>665</v>
      </c>
      <c r="BB58" s="733">
        <v>665</v>
      </c>
      <c r="BC58" s="29">
        <v>754</v>
      </c>
      <c r="BD58" s="515">
        <v>754</v>
      </c>
      <c r="BE58" s="504">
        <v>754</v>
      </c>
      <c r="BF58" s="515">
        <v>754</v>
      </c>
      <c r="BG58" s="124">
        <v>687.25</v>
      </c>
      <c r="BH58" s="29">
        <v>665</v>
      </c>
      <c r="BI58" s="515">
        <v>754</v>
      </c>
      <c r="BJ58" s="504">
        <v>754</v>
      </c>
      <c r="BK58" s="515">
        <v>754</v>
      </c>
      <c r="BL58" s="504">
        <v>754</v>
      </c>
      <c r="BM58" s="515">
        <v>754</v>
      </c>
      <c r="BN58" s="515">
        <v>756.15</v>
      </c>
      <c r="BO58" s="515">
        <v>754.70879120879124</v>
      </c>
      <c r="BP58" s="29">
        <v>754.3563535911602</v>
      </c>
      <c r="BQ58" s="775">
        <v>756.15</v>
      </c>
      <c r="BR58" s="775">
        <v>756.15</v>
      </c>
      <c r="BS58" s="775">
        <v>756.15</v>
      </c>
      <c r="BT58" s="775">
        <v>756.15</v>
      </c>
      <c r="BU58" s="775">
        <v>754.95643382352944</v>
      </c>
      <c r="BV58" s="775">
        <v>756.15</v>
      </c>
      <c r="BW58" s="775">
        <v>756.15</v>
      </c>
      <c r="BX58" s="775">
        <v>756.15</v>
      </c>
      <c r="BY58" s="775">
        <v>756.14999999999986</v>
      </c>
      <c r="BZ58" s="775">
        <v>755.25810439560428</v>
      </c>
      <c r="CA58" s="775">
        <v>800.65</v>
      </c>
      <c r="CB58" s="775">
        <v>800.65</v>
      </c>
      <c r="CC58" s="775">
        <v>800.65</v>
      </c>
      <c r="CD58" s="775">
        <v>800.65</v>
      </c>
      <c r="CE58" s="775">
        <v>800.65</v>
      </c>
      <c r="CF58" s="775">
        <v>800.65</v>
      </c>
      <c r="CG58" s="775">
        <v>800.65</v>
      </c>
      <c r="CH58" s="775">
        <v>800.65</v>
      </c>
      <c r="CI58" s="775">
        <v>800.65</v>
      </c>
    </row>
    <row r="59" spans="1:87" x14ac:dyDescent="0.25">
      <c r="A59" s="58" t="s">
        <v>44</v>
      </c>
      <c r="B59" s="202">
        <v>665</v>
      </c>
      <c r="C59" s="202">
        <v>665</v>
      </c>
      <c r="D59" s="513">
        <v>665</v>
      </c>
      <c r="E59" s="232">
        <v>665</v>
      </c>
      <c r="F59" s="513">
        <v>665</v>
      </c>
      <c r="G59" s="202">
        <v>665</v>
      </c>
      <c r="H59" s="513">
        <v>665</v>
      </c>
      <c r="I59" s="232">
        <v>665</v>
      </c>
      <c r="J59" s="513">
        <v>665</v>
      </c>
      <c r="K59" s="202">
        <v>665</v>
      </c>
      <c r="L59" s="202">
        <v>665</v>
      </c>
      <c r="M59" s="513">
        <v>665</v>
      </c>
      <c r="N59" s="232">
        <v>665</v>
      </c>
      <c r="O59" s="223">
        <v>665</v>
      </c>
      <c r="P59" s="736">
        <v>665</v>
      </c>
      <c r="Q59" s="202">
        <v>665</v>
      </c>
      <c r="R59" s="202">
        <v>665</v>
      </c>
      <c r="S59" s="232">
        <v>665</v>
      </c>
      <c r="T59" s="513">
        <v>665</v>
      </c>
      <c r="U59" s="124">
        <v>665</v>
      </c>
      <c r="V59" s="202">
        <v>665</v>
      </c>
      <c r="W59" s="513">
        <v>665</v>
      </c>
      <c r="X59" s="232">
        <v>665</v>
      </c>
      <c r="Y59" s="513">
        <v>665</v>
      </c>
      <c r="Z59" s="202">
        <v>665</v>
      </c>
      <c r="AA59" s="513">
        <v>665</v>
      </c>
      <c r="AB59" s="232">
        <v>665</v>
      </c>
      <c r="AC59" s="513">
        <v>665</v>
      </c>
      <c r="AD59" s="202">
        <v>665</v>
      </c>
      <c r="AE59" s="202">
        <v>665</v>
      </c>
      <c r="AF59" s="513">
        <v>665</v>
      </c>
      <c r="AG59" s="232">
        <v>665</v>
      </c>
      <c r="AH59" s="223">
        <v>665</v>
      </c>
      <c r="AI59" s="736">
        <v>665</v>
      </c>
      <c r="AJ59" s="202">
        <v>665</v>
      </c>
      <c r="AK59" s="202">
        <v>665</v>
      </c>
      <c r="AL59" s="232">
        <v>665</v>
      </c>
      <c r="AM59" s="513">
        <v>665</v>
      </c>
      <c r="AN59" s="124">
        <v>665</v>
      </c>
      <c r="AO59" s="232">
        <v>665</v>
      </c>
      <c r="AP59" s="513">
        <v>665</v>
      </c>
      <c r="AQ59" s="232">
        <v>665</v>
      </c>
      <c r="AR59" s="513">
        <v>665</v>
      </c>
      <c r="AS59" s="202">
        <v>665</v>
      </c>
      <c r="AT59" s="513">
        <v>665</v>
      </c>
      <c r="AU59" s="232">
        <v>665</v>
      </c>
      <c r="AV59" s="513">
        <v>665</v>
      </c>
      <c r="AW59" s="202">
        <v>665</v>
      </c>
      <c r="AX59" s="202">
        <v>665</v>
      </c>
      <c r="AY59" s="513">
        <v>665</v>
      </c>
      <c r="AZ59" s="232">
        <v>665</v>
      </c>
      <c r="BA59" s="513">
        <v>665</v>
      </c>
      <c r="BB59" s="736">
        <v>665</v>
      </c>
      <c r="BC59" s="202">
        <v>754</v>
      </c>
      <c r="BD59" s="202">
        <v>754</v>
      </c>
      <c r="BE59" s="202">
        <v>754</v>
      </c>
      <c r="BF59" s="513">
        <v>754</v>
      </c>
      <c r="BG59" s="124">
        <v>687.25</v>
      </c>
      <c r="BH59" s="232">
        <v>665</v>
      </c>
      <c r="BI59" s="232">
        <v>754</v>
      </c>
      <c r="BJ59" s="232">
        <v>754</v>
      </c>
      <c r="BK59" s="513">
        <v>754</v>
      </c>
      <c r="BL59" s="232">
        <v>754</v>
      </c>
      <c r="BM59" s="513">
        <v>754</v>
      </c>
      <c r="BN59" s="513">
        <v>756.15</v>
      </c>
      <c r="BO59" s="513">
        <v>754.70879120879124</v>
      </c>
      <c r="BP59" s="202">
        <v>754.3563535911602</v>
      </c>
      <c r="BQ59" s="777">
        <v>756.15</v>
      </c>
      <c r="BR59" s="777">
        <v>756.15</v>
      </c>
      <c r="BS59" s="777">
        <v>756.15</v>
      </c>
      <c r="BT59" s="777">
        <v>756.15</v>
      </c>
      <c r="BU59" s="777">
        <v>754.95643382352944</v>
      </c>
      <c r="BV59" s="777">
        <v>756.15</v>
      </c>
      <c r="BW59" s="777">
        <v>756.15</v>
      </c>
      <c r="BX59" s="777">
        <v>756.15</v>
      </c>
      <c r="BY59" s="777">
        <v>756.14999999999986</v>
      </c>
      <c r="BZ59" s="777">
        <v>755.25810439560428</v>
      </c>
      <c r="CA59" s="777">
        <v>800.65</v>
      </c>
      <c r="CB59" s="777">
        <v>800.65</v>
      </c>
      <c r="CC59" s="777">
        <v>800.65</v>
      </c>
      <c r="CD59" s="777">
        <v>800.65</v>
      </c>
      <c r="CE59" s="777">
        <v>800.65</v>
      </c>
      <c r="CF59" s="777">
        <v>800.65</v>
      </c>
      <c r="CG59" s="777">
        <v>800.65</v>
      </c>
      <c r="CH59" s="777">
        <v>800.65</v>
      </c>
      <c r="CI59" s="777">
        <v>800.65</v>
      </c>
    </row>
    <row r="60" spans="1:87" x14ac:dyDescent="0.25">
      <c r="A60" s="58" t="s">
        <v>45</v>
      </c>
      <c r="B60" s="295">
        <v>15</v>
      </c>
      <c r="C60" s="295">
        <v>15</v>
      </c>
      <c r="D60" s="514">
        <v>15</v>
      </c>
      <c r="E60" s="28">
        <v>15</v>
      </c>
      <c r="F60" s="740">
        <v>15</v>
      </c>
      <c r="G60" s="295">
        <v>15</v>
      </c>
      <c r="H60" s="514">
        <v>15</v>
      </c>
      <c r="I60" s="28">
        <v>15</v>
      </c>
      <c r="J60" s="740">
        <v>15</v>
      </c>
      <c r="K60" s="295">
        <v>15</v>
      </c>
      <c r="L60" s="295">
        <v>15</v>
      </c>
      <c r="M60" s="514">
        <v>15</v>
      </c>
      <c r="N60" s="28">
        <v>15</v>
      </c>
      <c r="O60" s="223">
        <v>15</v>
      </c>
      <c r="P60" s="736">
        <v>15</v>
      </c>
      <c r="Q60" s="295">
        <v>15</v>
      </c>
      <c r="R60" s="295">
        <v>15</v>
      </c>
      <c r="S60" s="28">
        <v>15</v>
      </c>
      <c r="T60" s="740">
        <v>15</v>
      </c>
      <c r="U60" s="124">
        <v>15</v>
      </c>
      <c r="V60" s="295">
        <v>15</v>
      </c>
      <c r="W60" s="514">
        <v>15</v>
      </c>
      <c r="X60" s="28">
        <v>15</v>
      </c>
      <c r="Y60" s="740">
        <v>15</v>
      </c>
      <c r="Z60" s="295">
        <v>15</v>
      </c>
      <c r="AA60" s="514">
        <v>15</v>
      </c>
      <c r="AB60" s="28">
        <v>15</v>
      </c>
      <c r="AC60" s="740">
        <v>15</v>
      </c>
      <c r="AD60" s="295">
        <v>15</v>
      </c>
      <c r="AE60" s="295">
        <v>15</v>
      </c>
      <c r="AF60" s="514">
        <v>15</v>
      </c>
      <c r="AG60" s="28">
        <v>15</v>
      </c>
      <c r="AH60" s="223">
        <v>15</v>
      </c>
      <c r="AI60" s="736">
        <v>15</v>
      </c>
      <c r="AJ60" s="295">
        <v>15</v>
      </c>
      <c r="AK60" s="295">
        <v>15</v>
      </c>
      <c r="AL60" s="28">
        <v>15</v>
      </c>
      <c r="AM60" s="740">
        <v>15</v>
      </c>
      <c r="AN60" s="124">
        <v>15</v>
      </c>
      <c r="AO60" s="28">
        <v>15</v>
      </c>
      <c r="AP60" s="28">
        <v>15</v>
      </c>
      <c r="AQ60" s="28">
        <v>15</v>
      </c>
      <c r="AR60" s="740">
        <v>15</v>
      </c>
      <c r="AS60" s="28">
        <v>15</v>
      </c>
      <c r="AT60" s="514">
        <v>15</v>
      </c>
      <c r="AU60" s="28">
        <v>15</v>
      </c>
      <c r="AV60" s="740">
        <v>15</v>
      </c>
      <c r="AW60" s="295">
        <v>15</v>
      </c>
      <c r="AX60" s="295">
        <v>15</v>
      </c>
      <c r="AY60" s="295">
        <v>15</v>
      </c>
      <c r="AZ60" s="28">
        <v>15</v>
      </c>
      <c r="BA60" s="740">
        <v>15</v>
      </c>
      <c r="BB60" s="736">
        <v>15</v>
      </c>
      <c r="BC60" s="295">
        <v>15</v>
      </c>
      <c r="BD60" s="295">
        <v>15</v>
      </c>
      <c r="BE60" s="295">
        <v>15</v>
      </c>
      <c r="BF60" s="740">
        <v>15</v>
      </c>
      <c r="BG60" s="124">
        <v>15</v>
      </c>
      <c r="BH60" s="28">
        <v>15</v>
      </c>
      <c r="BI60" s="28">
        <v>15</v>
      </c>
      <c r="BJ60" s="28">
        <v>15</v>
      </c>
      <c r="BK60" s="740">
        <v>15</v>
      </c>
      <c r="BL60" s="28">
        <v>15</v>
      </c>
      <c r="BM60" s="28">
        <v>15</v>
      </c>
      <c r="BN60" s="28">
        <v>15</v>
      </c>
      <c r="BO60" s="740">
        <v>15</v>
      </c>
      <c r="BP60" s="295">
        <v>15</v>
      </c>
      <c r="BQ60" s="772">
        <v>15</v>
      </c>
      <c r="BR60" s="772">
        <v>15</v>
      </c>
      <c r="BS60" s="772">
        <v>15</v>
      </c>
      <c r="BT60" s="772">
        <v>15</v>
      </c>
      <c r="BU60" s="772">
        <v>15</v>
      </c>
      <c r="BV60" s="772">
        <v>15</v>
      </c>
      <c r="BW60" s="772">
        <v>15</v>
      </c>
      <c r="BX60" s="772">
        <v>15</v>
      </c>
      <c r="BY60" s="772">
        <v>15</v>
      </c>
      <c r="BZ60" s="772">
        <v>15</v>
      </c>
      <c r="CA60" s="772">
        <v>15</v>
      </c>
      <c r="CB60" s="772">
        <v>15</v>
      </c>
      <c r="CC60" s="772">
        <v>15</v>
      </c>
      <c r="CD60" s="772">
        <v>15</v>
      </c>
      <c r="CE60" s="772">
        <v>15</v>
      </c>
      <c r="CF60" s="772">
        <v>15</v>
      </c>
      <c r="CG60" s="772">
        <v>15</v>
      </c>
      <c r="CH60" s="772">
        <v>15</v>
      </c>
      <c r="CI60" s="772">
        <v>15</v>
      </c>
    </row>
    <row r="61" spans="1:87" x14ac:dyDescent="0.25">
      <c r="A61" s="58" t="s">
        <v>276</v>
      </c>
      <c r="B61" s="295"/>
      <c r="C61" s="295"/>
      <c r="D61" s="514"/>
      <c r="E61" s="28"/>
      <c r="G61" s="295"/>
      <c r="H61" s="514"/>
      <c r="I61" s="28"/>
      <c r="K61" s="295"/>
      <c r="L61" s="295"/>
      <c r="M61" s="514"/>
      <c r="N61" s="28"/>
      <c r="O61" s="223"/>
      <c r="P61" s="736"/>
      <c r="Q61" s="295"/>
      <c r="R61" s="295"/>
      <c r="S61" s="28"/>
      <c r="U61" s="124"/>
      <c r="V61" s="295"/>
      <c r="W61" s="514"/>
      <c r="X61" s="28"/>
      <c r="Z61" s="295"/>
      <c r="AA61" s="514"/>
      <c r="AB61" s="28"/>
      <c r="AD61" s="295"/>
      <c r="AE61" s="295"/>
      <c r="AF61" s="514"/>
      <c r="AG61" s="28"/>
      <c r="AH61" s="223"/>
      <c r="AI61" s="736"/>
      <c r="AJ61" s="295"/>
      <c r="AK61" s="295"/>
      <c r="AL61" s="28"/>
      <c r="AN61" s="124"/>
      <c r="AO61" s="28"/>
      <c r="AP61" s="28"/>
      <c r="AQ61" s="28"/>
      <c r="AR61" s="740"/>
      <c r="AS61" s="28"/>
      <c r="AT61" s="514"/>
      <c r="AU61" s="28"/>
      <c r="AV61" s="740"/>
      <c r="AW61" s="295"/>
      <c r="AX61" s="295"/>
      <c r="AY61" s="295"/>
      <c r="AZ61" s="28"/>
      <c r="BA61" s="740"/>
      <c r="BB61" s="736"/>
      <c r="BC61" s="295"/>
      <c r="BD61" s="295"/>
      <c r="BE61" s="295"/>
      <c r="BF61" s="740"/>
      <c r="BG61" s="124"/>
      <c r="BH61" s="28"/>
      <c r="BI61" s="28"/>
      <c r="BJ61" s="28"/>
      <c r="BK61" s="740">
        <v>0</v>
      </c>
      <c r="BL61" s="28"/>
      <c r="BM61" s="28"/>
      <c r="BN61" s="28">
        <v>2.15</v>
      </c>
      <c r="BO61" s="740">
        <v>0.70879120879120883</v>
      </c>
      <c r="BP61" s="295">
        <v>0.35635359116022097</v>
      </c>
      <c r="BQ61" s="772">
        <v>2.15</v>
      </c>
      <c r="BR61" s="772">
        <v>2.15</v>
      </c>
      <c r="BS61" s="772">
        <v>2.15</v>
      </c>
      <c r="BT61" s="772">
        <v>2.15</v>
      </c>
      <c r="BU61" s="772">
        <v>0.95643382352941164</v>
      </c>
      <c r="BV61" s="772">
        <v>2.15</v>
      </c>
      <c r="BW61" s="772">
        <v>2.15</v>
      </c>
      <c r="BX61" s="772">
        <v>2.15</v>
      </c>
      <c r="BY61" s="772">
        <v>2.1499999999999995</v>
      </c>
      <c r="BZ61" s="772">
        <v>1.2581043956043954</v>
      </c>
      <c r="CA61" s="772">
        <v>2.15</v>
      </c>
      <c r="CB61" s="772">
        <v>2.15</v>
      </c>
      <c r="CC61" s="772">
        <v>2.15</v>
      </c>
      <c r="CD61" s="772">
        <v>2.15</v>
      </c>
      <c r="CE61" s="772">
        <v>2.15</v>
      </c>
      <c r="CF61" s="772">
        <v>2.15</v>
      </c>
      <c r="CG61" s="772">
        <v>2.15</v>
      </c>
      <c r="CH61" s="772">
        <v>2.15</v>
      </c>
      <c r="CI61" s="772">
        <v>2.15</v>
      </c>
    </row>
    <row r="62" spans="1:87" x14ac:dyDescent="0.25">
      <c r="A62" s="58" t="s">
        <v>46</v>
      </c>
      <c r="B62" s="295">
        <v>650</v>
      </c>
      <c r="C62" s="295">
        <v>650</v>
      </c>
      <c r="D62" s="514">
        <v>650</v>
      </c>
      <c r="E62" s="28">
        <v>650</v>
      </c>
      <c r="F62" s="740">
        <v>650</v>
      </c>
      <c r="G62" s="295">
        <v>650</v>
      </c>
      <c r="H62" s="514">
        <v>650</v>
      </c>
      <c r="I62" s="28">
        <v>650</v>
      </c>
      <c r="J62" s="740">
        <v>650</v>
      </c>
      <c r="K62" s="295">
        <v>650</v>
      </c>
      <c r="L62" s="295">
        <v>650</v>
      </c>
      <c r="M62" s="514">
        <v>650</v>
      </c>
      <c r="N62" s="28">
        <v>650</v>
      </c>
      <c r="O62" s="223">
        <v>650</v>
      </c>
      <c r="P62" s="736">
        <v>650</v>
      </c>
      <c r="Q62" s="295">
        <v>650</v>
      </c>
      <c r="R62" s="295">
        <v>650</v>
      </c>
      <c r="S62" s="28">
        <v>650</v>
      </c>
      <c r="T62" s="740">
        <v>650</v>
      </c>
      <c r="U62" s="124">
        <v>650</v>
      </c>
      <c r="V62" s="295">
        <v>650</v>
      </c>
      <c r="W62" s="514">
        <v>650</v>
      </c>
      <c r="X62" s="28">
        <v>650</v>
      </c>
      <c r="Y62" s="740">
        <v>650</v>
      </c>
      <c r="Z62" s="295">
        <v>650</v>
      </c>
      <c r="AA62" s="514">
        <v>650</v>
      </c>
      <c r="AB62" s="28">
        <v>650</v>
      </c>
      <c r="AC62" s="740">
        <v>650</v>
      </c>
      <c r="AD62" s="295">
        <v>650</v>
      </c>
      <c r="AE62" s="295">
        <v>650</v>
      </c>
      <c r="AF62" s="514">
        <v>650</v>
      </c>
      <c r="AG62" s="28">
        <v>650</v>
      </c>
      <c r="AH62" s="223">
        <v>650</v>
      </c>
      <c r="AI62" s="736">
        <v>650</v>
      </c>
      <c r="AJ62" s="295">
        <v>650</v>
      </c>
      <c r="AK62" s="295">
        <v>650</v>
      </c>
      <c r="AL62" s="28">
        <v>650</v>
      </c>
      <c r="AM62" s="740">
        <v>650</v>
      </c>
      <c r="AN62" s="124">
        <v>650</v>
      </c>
      <c r="AO62" s="28">
        <v>650</v>
      </c>
      <c r="AP62" s="28">
        <v>650</v>
      </c>
      <c r="AQ62" s="28">
        <v>650</v>
      </c>
      <c r="AR62" s="740">
        <v>650</v>
      </c>
      <c r="AS62" s="28">
        <v>650</v>
      </c>
      <c r="AT62" s="514">
        <v>650</v>
      </c>
      <c r="AU62" s="28">
        <v>650</v>
      </c>
      <c r="AV62" s="740">
        <v>650</v>
      </c>
      <c r="AW62" s="295">
        <v>650</v>
      </c>
      <c r="AX62" s="295">
        <v>650</v>
      </c>
      <c r="AY62" s="295">
        <v>650</v>
      </c>
      <c r="AZ62" s="28">
        <v>650</v>
      </c>
      <c r="BA62" s="740">
        <v>650</v>
      </c>
      <c r="BB62" s="736">
        <v>650</v>
      </c>
      <c r="BC62" s="295">
        <v>739</v>
      </c>
      <c r="BD62" s="295">
        <v>739</v>
      </c>
      <c r="BE62" s="295">
        <v>739</v>
      </c>
      <c r="BF62" s="740">
        <v>739</v>
      </c>
      <c r="BG62" s="124">
        <v>672.25</v>
      </c>
      <c r="BH62" s="28">
        <v>739</v>
      </c>
      <c r="BI62" s="28">
        <v>739</v>
      </c>
      <c r="BJ62" s="28">
        <v>739</v>
      </c>
      <c r="BK62" s="740">
        <v>739</v>
      </c>
      <c r="BL62" s="28">
        <v>739</v>
      </c>
      <c r="BM62" s="28">
        <v>739</v>
      </c>
      <c r="BN62" s="28">
        <v>739</v>
      </c>
      <c r="BO62" s="740">
        <v>739</v>
      </c>
      <c r="BP62" s="295">
        <v>739</v>
      </c>
      <c r="BQ62" s="772">
        <v>739</v>
      </c>
      <c r="BR62" s="772">
        <v>739</v>
      </c>
      <c r="BS62" s="772">
        <v>739</v>
      </c>
      <c r="BT62" s="772">
        <v>739</v>
      </c>
      <c r="BU62" s="772">
        <v>739</v>
      </c>
      <c r="BV62" s="772">
        <v>739</v>
      </c>
      <c r="BW62" s="772">
        <v>739</v>
      </c>
      <c r="BX62" s="772">
        <v>739</v>
      </c>
      <c r="BY62" s="772">
        <v>739</v>
      </c>
      <c r="BZ62" s="772">
        <v>739</v>
      </c>
      <c r="CA62" s="772">
        <v>783.5</v>
      </c>
      <c r="CB62" s="772">
        <v>783.5</v>
      </c>
      <c r="CC62" s="772">
        <v>783.5</v>
      </c>
      <c r="CD62" s="772">
        <v>783.5</v>
      </c>
      <c r="CE62" s="772">
        <v>783.5</v>
      </c>
      <c r="CF62" s="772">
        <v>783.5</v>
      </c>
      <c r="CG62" s="772">
        <v>783.5</v>
      </c>
      <c r="CH62" s="772">
        <v>783.5</v>
      </c>
      <c r="CI62" s="772">
        <v>783.5</v>
      </c>
    </row>
    <row r="63" spans="1:87" x14ac:dyDescent="0.25">
      <c r="B63" s="295"/>
      <c r="C63" s="295"/>
      <c r="D63" s="514"/>
      <c r="E63" s="28"/>
      <c r="G63" s="295"/>
      <c r="H63" s="514"/>
      <c r="I63" s="28"/>
      <c r="K63" s="295"/>
      <c r="L63" s="295"/>
      <c r="M63" s="514"/>
      <c r="N63" s="28"/>
      <c r="O63" s="223"/>
      <c r="P63" s="736"/>
      <c r="Q63" s="295"/>
      <c r="R63" s="514"/>
      <c r="S63" s="28"/>
      <c r="U63" s="124"/>
      <c r="V63" s="295"/>
      <c r="W63" s="514"/>
      <c r="X63" s="28"/>
      <c r="Z63" s="295"/>
      <c r="AA63" s="514"/>
      <c r="AB63" s="28"/>
      <c r="AD63" s="295"/>
      <c r="AE63" s="295"/>
      <c r="AF63" s="514"/>
      <c r="AG63" s="28"/>
      <c r="AH63" s="223"/>
      <c r="AI63" s="736"/>
      <c r="AJ63" s="295"/>
      <c r="AK63" s="514"/>
      <c r="AL63" s="28"/>
      <c r="AN63" s="124"/>
      <c r="AO63" s="514"/>
      <c r="AP63" s="514"/>
      <c r="AQ63" s="28"/>
      <c r="AR63" s="740"/>
      <c r="AS63" s="514"/>
      <c r="AT63" s="514"/>
      <c r="AU63" s="28"/>
      <c r="AV63" s="740"/>
      <c r="AW63" s="295"/>
      <c r="AX63" s="295"/>
      <c r="AY63" s="514"/>
      <c r="AZ63" s="28"/>
      <c r="BA63" s="740"/>
      <c r="BB63" s="736"/>
      <c r="BC63" s="295">
        <v>650</v>
      </c>
      <c r="BD63" s="295">
        <v>650</v>
      </c>
      <c r="BE63" s="295">
        <v>650</v>
      </c>
      <c r="BF63" s="740">
        <v>650</v>
      </c>
      <c r="BG63" s="124">
        <v>162.5</v>
      </c>
      <c r="BH63" s="295">
        <v>650</v>
      </c>
      <c r="BI63" s="295">
        <v>650</v>
      </c>
      <c r="BJ63" s="28">
        <v>650</v>
      </c>
      <c r="BK63" s="740">
        <v>650</v>
      </c>
      <c r="BL63" s="28">
        <v>650</v>
      </c>
      <c r="BM63" s="28">
        <v>650</v>
      </c>
      <c r="BN63" s="28">
        <v>650</v>
      </c>
      <c r="BO63" s="740">
        <v>650</v>
      </c>
      <c r="BP63" s="295">
        <v>650</v>
      </c>
      <c r="BQ63" s="778">
        <v>650</v>
      </c>
      <c r="BR63" s="778">
        <v>650</v>
      </c>
      <c r="BS63" s="778">
        <v>650</v>
      </c>
      <c r="BT63" s="778">
        <v>650</v>
      </c>
      <c r="BU63" s="778">
        <v>650</v>
      </c>
      <c r="BV63" s="778">
        <v>650</v>
      </c>
      <c r="BW63" s="778">
        <v>650</v>
      </c>
      <c r="BX63" s="778">
        <v>650</v>
      </c>
      <c r="BY63" s="778">
        <v>650</v>
      </c>
      <c r="BZ63" s="778">
        <v>650</v>
      </c>
      <c r="CA63" s="778">
        <v>650</v>
      </c>
      <c r="CB63" s="778">
        <v>650</v>
      </c>
      <c r="CC63" s="778">
        <v>650</v>
      </c>
      <c r="CD63" s="778">
        <v>650</v>
      </c>
      <c r="CE63" s="778">
        <v>650</v>
      </c>
      <c r="CF63" s="778">
        <v>650</v>
      </c>
      <c r="CG63" s="778">
        <v>650</v>
      </c>
      <c r="CH63" s="778">
        <v>650</v>
      </c>
      <c r="CI63" s="778">
        <v>650</v>
      </c>
    </row>
    <row r="64" spans="1:87" x14ac:dyDescent="0.25">
      <c r="A64" s="58" t="s">
        <v>245</v>
      </c>
      <c r="B64" s="29"/>
      <c r="C64" s="29"/>
      <c r="D64" s="515"/>
      <c r="E64" s="504"/>
      <c r="F64" s="515"/>
      <c r="G64" s="29"/>
      <c r="H64" s="515"/>
      <c r="I64" s="504"/>
      <c r="J64" s="515"/>
      <c r="K64" s="29">
        <v>0</v>
      </c>
      <c r="L64" s="29"/>
      <c r="M64" s="515"/>
      <c r="N64" s="504"/>
      <c r="O64" s="123"/>
      <c r="P64" s="733">
        <v>0</v>
      </c>
      <c r="Q64" s="29"/>
      <c r="R64" s="515"/>
      <c r="S64" s="504"/>
      <c r="T64" s="515"/>
      <c r="U64" s="124">
        <v>0</v>
      </c>
      <c r="V64" s="29"/>
      <c r="W64" s="515"/>
      <c r="X64" s="504"/>
      <c r="Y64" s="515"/>
      <c r="Z64" s="29"/>
      <c r="AA64" s="515"/>
      <c r="AB64" s="504"/>
      <c r="AC64" s="515"/>
      <c r="AD64" s="29">
        <v>0</v>
      </c>
      <c r="AE64" s="29"/>
      <c r="AF64" s="515"/>
      <c r="AG64" s="504"/>
      <c r="AH64" s="123"/>
      <c r="AI64" s="733">
        <v>0</v>
      </c>
      <c r="AJ64" s="29"/>
      <c r="AK64" s="515"/>
      <c r="AL64" s="504"/>
      <c r="AM64" s="515"/>
      <c r="AN64" s="124">
        <v>0</v>
      </c>
      <c r="AO64" s="514"/>
      <c r="AP64" s="514"/>
      <c r="AQ64" s="28"/>
      <c r="AR64" s="740"/>
      <c r="AS64" s="514"/>
      <c r="AT64" s="514"/>
      <c r="AU64" s="28"/>
      <c r="AV64" s="740"/>
      <c r="AW64" s="295"/>
      <c r="AX64" s="295"/>
      <c r="AY64" s="514"/>
      <c r="AZ64" s="28"/>
      <c r="BA64" s="740"/>
      <c r="BB64" s="736"/>
      <c r="BC64" s="295">
        <v>89</v>
      </c>
      <c r="BD64" s="295">
        <v>89</v>
      </c>
      <c r="BE64" s="295">
        <v>89</v>
      </c>
      <c r="BF64" s="740">
        <v>89</v>
      </c>
      <c r="BG64" s="124">
        <v>22.25</v>
      </c>
      <c r="BH64" s="295">
        <v>89</v>
      </c>
      <c r="BI64" s="295">
        <v>89</v>
      </c>
      <c r="BJ64" s="28">
        <v>89</v>
      </c>
      <c r="BK64" s="740">
        <v>89</v>
      </c>
      <c r="BL64" s="28">
        <v>89</v>
      </c>
      <c r="BM64" s="28">
        <v>89</v>
      </c>
      <c r="BN64" s="28">
        <v>89</v>
      </c>
      <c r="BO64" s="740">
        <v>89</v>
      </c>
      <c r="BP64" s="295">
        <v>89</v>
      </c>
      <c r="BQ64" s="778">
        <v>89</v>
      </c>
      <c r="BR64" s="778">
        <v>89</v>
      </c>
      <c r="BS64" s="778">
        <v>89</v>
      </c>
      <c r="BT64" s="778">
        <v>89</v>
      </c>
      <c r="BU64" s="778">
        <v>89</v>
      </c>
      <c r="BV64" s="778">
        <v>89</v>
      </c>
      <c r="BW64" s="778">
        <v>89</v>
      </c>
      <c r="BX64" s="778">
        <v>89</v>
      </c>
      <c r="BY64" s="778">
        <v>89</v>
      </c>
      <c r="BZ64" s="778">
        <v>89</v>
      </c>
      <c r="CA64" s="778">
        <v>133.5</v>
      </c>
      <c r="CB64" s="778">
        <v>133.5</v>
      </c>
      <c r="CC64" s="778">
        <v>133.5</v>
      </c>
      <c r="CD64" s="778">
        <v>133.5</v>
      </c>
      <c r="CE64" s="778">
        <v>133.5</v>
      </c>
      <c r="CF64" s="778">
        <v>133.5</v>
      </c>
      <c r="CG64" s="778">
        <v>133.5</v>
      </c>
      <c r="CH64" s="778">
        <v>133.5</v>
      </c>
      <c r="CI64" s="778">
        <v>133.5</v>
      </c>
    </row>
    <row r="65" spans="1:87" x14ac:dyDescent="0.25">
      <c r="A65" s="10" t="s">
        <v>81</v>
      </c>
      <c r="B65" s="733">
        <v>1723.0229999999999</v>
      </c>
      <c r="C65" s="733">
        <v>1723.0229999999999</v>
      </c>
      <c r="D65" s="734">
        <v>1723.0229999999999</v>
      </c>
      <c r="E65" s="735">
        <v>1723.0229999999999</v>
      </c>
      <c r="F65" s="734">
        <v>1723.0229999999999</v>
      </c>
      <c r="G65" s="733">
        <v>1713.673</v>
      </c>
      <c r="H65" s="734">
        <v>1713.673</v>
      </c>
      <c r="I65" s="735">
        <v>1713.673</v>
      </c>
      <c r="J65" s="734">
        <v>1713.673</v>
      </c>
      <c r="K65" s="733">
        <v>1718.348</v>
      </c>
      <c r="L65" s="733">
        <v>1713.0709999999999</v>
      </c>
      <c r="M65" s="734">
        <v>1713.0709999999999</v>
      </c>
      <c r="N65" s="735">
        <v>1713.0709999999999</v>
      </c>
      <c r="O65" s="145">
        <v>1713.0709999999999</v>
      </c>
      <c r="P65" s="733">
        <v>1716.5889999999997</v>
      </c>
      <c r="Q65" s="733">
        <v>2056.7079999999996</v>
      </c>
      <c r="R65" s="734">
        <v>2056.7079999999996</v>
      </c>
      <c r="S65" s="735">
        <v>2056.712</v>
      </c>
      <c r="T65" s="734">
        <v>2056.712</v>
      </c>
      <c r="U65" s="124">
        <v>1801.6190833333337</v>
      </c>
      <c r="V65" s="733">
        <v>2057.424</v>
      </c>
      <c r="W65" s="734">
        <v>2057.424</v>
      </c>
      <c r="X65" s="735">
        <v>2057.424</v>
      </c>
      <c r="Y65" s="734">
        <v>2057.424</v>
      </c>
      <c r="Z65" s="733">
        <v>2057.424</v>
      </c>
      <c r="AA65" s="734">
        <v>2071.962</v>
      </c>
      <c r="AB65" s="735">
        <v>2071.962</v>
      </c>
      <c r="AC65" s="734">
        <v>2067.1336666666666</v>
      </c>
      <c r="AD65" s="733">
        <v>2062.27</v>
      </c>
      <c r="AE65" s="733">
        <v>2071.4459999999999</v>
      </c>
      <c r="AF65" s="734">
        <v>2071.4459999999999</v>
      </c>
      <c r="AG65" s="735">
        <v>2102.1509999999998</v>
      </c>
      <c r="AH65" s="145">
        <v>2081.6774855072463</v>
      </c>
      <c r="AI65" s="733">
        <v>2068.7403333333332</v>
      </c>
      <c r="AJ65" s="733">
        <v>2102.4796999999999</v>
      </c>
      <c r="AK65" s="734">
        <v>2103.1457</v>
      </c>
      <c r="AL65" s="735">
        <v>2103.1446999999998</v>
      </c>
      <c r="AM65" s="515">
        <v>2102.9233666666664</v>
      </c>
      <c r="AN65" s="515">
        <v>2077.2860916666664</v>
      </c>
      <c r="AO65" s="733">
        <v>2101.3386999999998</v>
      </c>
      <c r="AP65" s="734">
        <v>2101.3386999999998</v>
      </c>
      <c r="AQ65" s="735">
        <v>2101.3386999999998</v>
      </c>
      <c r="AR65" s="734">
        <v>2101.3386999999998</v>
      </c>
      <c r="AS65" s="733">
        <v>2101.3389999999999</v>
      </c>
      <c r="AT65" s="734">
        <v>2101.3386999999998</v>
      </c>
      <c r="AU65" s="735">
        <v>2100.6509999999998</v>
      </c>
      <c r="AV65" s="734">
        <v>2063.4595666666664</v>
      </c>
      <c r="AW65" s="733">
        <v>2101.2241333333336</v>
      </c>
      <c r="AX65" s="733">
        <v>2100.6509999999998</v>
      </c>
      <c r="AY65" s="734">
        <v>2101.3379999999997</v>
      </c>
      <c r="AZ65" s="735">
        <v>2101.3029999999999</v>
      </c>
      <c r="BA65" s="734">
        <v>2101.0223333333333</v>
      </c>
      <c r="BB65" s="733">
        <v>2101.1818666666668</v>
      </c>
      <c r="BC65" s="733">
        <v>2101.09</v>
      </c>
      <c r="BD65" s="734">
        <v>2101.09</v>
      </c>
      <c r="BE65" s="735">
        <v>2101.09</v>
      </c>
      <c r="BF65" s="734">
        <v>2044.6150000000002</v>
      </c>
      <c r="BG65" s="515">
        <v>2101.1588999999999</v>
      </c>
      <c r="BH65" s="733">
        <v>2048.2420000000002</v>
      </c>
      <c r="BI65" s="734">
        <v>2048.2420000000002</v>
      </c>
      <c r="BJ65" s="734">
        <v>2048.2420000000002</v>
      </c>
      <c r="BK65" s="734">
        <v>2048.2420000000002</v>
      </c>
      <c r="BL65" s="734">
        <v>2048.2420000000002</v>
      </c>
      <c r="BM65" s="734">
        <v>2048.2420000000002</v>
      </c>
      <c r="BN65" s="734">
        <v>2048.2420000000002</v>
      </c>
      <c r="BO65" s="734">
        <v>2048.2420000000002</v>
      </c>
      <c r="BP65" s="734">
        <v>2048.2420000000002</v>
      </c>
      <c r="BQ65" s="734">
        <v>2048.2420000000002</v>
      </c>
      <c r="BR65" s="734">
        <v>2048.2420000000002</v>
      </c>
      <c r="BS65" s="734">
        <v>2048.2420000000002</v>
      </c>
      <c r="BT65" s="734">
        <v>2048.2420000000002</v>
      </c>
      <c r="BU65" s="734">
        <v>2048.2420000000002</v>
      </c>
      <c r="BV65" s="734">
        <v>2048.2420000000002</v>
      </c>
      <c r="BW65" s="734">
        <v>2048.2420000000002</v>
      </c>
      <c r="BX65" s="734">
        <v>2048.2420000000002</v>
      </c>
      <c r="BY65" s="734">
        <v>2048.2420000000002</v>
      </c>
      <c r="BZ65" s="734">
        <v>2048.2420000000002</v>
      </c>
      <c r="CA65" s="734">
        <v>2044.1569999999999</v>
      </c>
      <c r="CB65" s="734">
        <v>2044.1569999999999</v>
      </c>
      <c r="CC65" s="734">
        <v>2031.837</v>
      </c>
      <c r="CD65" s="734">
        <v>2039.9134444444446</v>
      </c>
      <c r="CE65" s="734">
        <v>2031.837</v>
      </c>
      <c r="CF65" s="734">
        <v>2031.837</v>
      </c>
      <c r="CG65" s="734">
        <v>2031.837</v>
      </c>
      <c r="CH65" s="734">
        <v>2031.8370000000002</v>
      </c>
      <c r="CI65" s="734">
        <v>2037.9629668508289</v>
      </c>
    </row>
    <row r="66" spans="1:87" x14ac:dyDescent="0.25">
      <c r="A66" s="58" t="s">
        <v>48</v>
      </c>
      <c r="B66" s="736">
        <v>1191.1979999999999</v>
      </c>
      <c r="C66" s="736">
        <v>1191.1979999999999</v>
      </c>
      <c r="D66" s="737">
        <v>1191.1979999999999</v>
      </c>
      <c r="E66" s="738">
        <v>1191.1979999999999</v>
      </c>
      <c r="F66" s="732">
        <v>1191.1979999999999</v>
      </c>
      <c r="G66" s="736">
        <v>1191.1979999999999</v>
      </c>
      <c r="H66" s="737">
        <v>1191.1979999999999</v>
      </c>
      <c r="I66" s="738">
        <v>1191.1979999999999</v>
      </c>
      <c r="J66" s="732">
        <v>1191.1979999999999</v>
      </c>
      <c r="K66" s="736">
        <v>1191.1980000000001</v>
      </c>
      <c r="L66" s="736">
        <v>1190.5959999999998</v>
      </c>
      <c r="M66" s="737">
        <v>1190.5959999999998</v>
      </c>
      <c r="N66" s="738">
        <v>1190.5959999999998</v>
      </c>
      <c r="O66" s="223">
        <v>1190.5959999999998</v>
      </c>
      <c r="P66" s="736">
        <v>1190.9973333333335</v>
      </c>
      <c r="Q66" s="736">
        <v>1190.5959999999998</v>
      </c>
      <c r="R66" s="737">
        <v>1190.5959999999998</v>
      </c>
      <c r="S66" s="738">
        <v>1190.5999999999999</v>
      </c>
      <c r="T66" s="737">
        <v>1190.5999999999999</v>
      </c>
      <c r="U66" s="124">
        <v>1190.8973333333333</v>
      </c>
      <c r="V66" s="209">
        <v>1190.5959999999998</v>
      </c>
      <c r="W66" s="210">
        <v>1190.5959999999998</v>
      </c>
      <c r="X66" s="211">
        <v>1190.5959999999998</v>
      </c>
      <c r="Y66" s="218">
        <v>1190.5959999999998</v>
      </c>
      <c r="Z66" s="209">
        <v>1190.5959999999998</v>
      </c>
      <c r="AA66" s="210">
        <v>1190.5959999999998</v>
      </c>
      <c r="AB66" s="211">
        <v>1190.5959999999998</v>
      </c>
      <c r="AC66" s="218">
        <v>1190.5959999999998</v>
      </c>
      <c r="AD66" s="209">
        <v>1190.5959999999998</v>
      </c>
      <c r="AE66" s="209">
        <v>1190.08</v>
      </c>
      <c r="AF66" s="210">
        <v>1190.08</v>
      </c>
      <c r="AG66" s="211">
        <v>1190.08</v>
      </c>
      <c r="AH66" s="217">
        <v>1190.08</v>
      </c>
      <c r="AI66" s="209">
        <v>1190.4239999999998</v>
      </c>
      <c r="AJ66" s="209">
        <v>1190.0796999999998</v>
      </c>
      <c r="AK66" s="209">
        <v>1190.0796999999998</v>
      </c>
      <c r="AL66" s="209">
        <v>1190.0796999999998</v>
      </c>
      <c r="AM66" s="209">
        <v>1190.0796999999998</v>
      </c>
      <c r="AN66" s="208">
        <v>1190.3379249999996</v>
      </c>
      <c r="AO66" s="209">
        <v>1188.2726999999998</v>
      </c>
      <c r="AP66" s="210">
        <v>1188.2726999999998</v>
      </c>
      <c r="AQ66" s="211">
        <v>1188.2726999999998</v>
      </c>
      <c r="AR66" s="218">
        <v>1188.2726999999998</v>
      </c>
      <c r="AS66" s="209">
        <v>1188.2729999999999</v>
      </c>
      <c r="AT66" s="210">
        <v>1188.2726999999998</v>
      </c>
      <c r="AU66" s="211">
        <v>1188.2729999999999</v>
      </c>
      <c r="AV66" s="218">
        <v>1150.6228999999998</v>
      </c>
      <c r="AW66" s="209">
        <v>1188.2727999999997</v>
      </c>
      <c r="AX66" s="209">
        <v>1188.2729999999999</v>
      </c>
      <c r="AY66" s="210">
        <v>1188.2729999999999</v>
      </c>
      <c r="AZ66" s="211">
        <v>1188.2729999999999</v>
      </c>
      <c r="BA66" s="218">
        <v>1188.1979999999999</v>
      </c>
      <c r="BB66" s="209">
        <v>1188.2728666666665</v>
      </c>
      <c r="BC66" s="209">
        <v>1188.02</v>
      </c>
      <c r="BD66" s="210">
        <v>1188.02</v>
      </c>
      <c r="BE66" s="211">
        <v>1188.02</v>
      </c>
      <c r="BF66" s="218">
        <v>1131.5450000000001</v>
      </c>
      <c r="BG66" s="208">
        <v>1188.2096499999998</v>
      </c>
      <c r="BH66" s="736">
        <v>1188.02</v>
      </c>
      <c r="BI66" s="737">
        <v>1188.02</v>
      </c>
      <c r="BJ66" s="738">
        <v>1188.02</v>
      </c>
      <c r="BK66" s="225">
        <v>1188.02</v>
      </c>
      <c r="BL66" s="738">
        <v>1188.02</v>
      </c>
      <c r="BM66" s="738">
        <v>1188.02</v>
      </c>
      <c r="BN66" s="738">
        <v>1188.02</v>
      </c>
      <c r="BO66" s="225">
        <v>1188.02</v>
      </c>
      <c r="BP66" s="742">
        <v>1188.02</v>
      </c>
      <c r="BQ66" s="779">
        <v>1188.02</v>
      </c>
      <c r="BR66" s="779">
        <v>1188.02</v>
      </c>
      <c r="BS66" s="780">
        <v>1188.02</v>
      </c>
      <c r="BT66" s="780">
        <v>1188.02</v>
      </c>
      <c r="BU66" s="780">
        <v>1188.02</v>
      </c>
      <c r="BV66" s="780">
        <v>1188.02</v>
      </c>
      <c r="BW66" s="780">
        <v>1188.02</v>
      </c>
      <c r="BX66" s="780">
        <v>1188.02</v>
      </c>
      <c r="BY66" s="780">
        <v>1188.02</v>
      </c>
      <c r="BZ66" s="780">
        <v>1188.02</v>
      </c>
      <c r="CA66" s="780">
        <v>1188.02</v>
      </c>
      <c r="CB66" s="780">
        <v>1188.02</v>
      </c>
      <c r="CC66" s="780">
        <v>1175.7</v>
      </c>
      <c r="CD66" s="780">
        <v>1183.7764444444445</v>
      </c>
      <c r="CE66" s="780">
        <v>1175.7</v>
      </c>
      <c r="CF66" s="780">
        <v>1175.7</v>
      </c>
      <c r="CG66" s="780">
        <v>1175.7</v>
      </c>
      <c r="CH66" s="780">
        <v>1175.7</v>
      </c>
      <c r="CI66" s="780">
        <v>1181.8259668508288</v>
      </c>
    </row>
    <row r="67" spans="1:87" x14ac:dyDescent="0.25">
      <c r="A67" s="59" t="s">
        <v>49</v>
      </c>
      <c r="B67" s="736">
        <v>548</v>
      </c>
      <c r="C67" s="736">
        <v>548</v>
      </c>
      <c r="D67" s="737">
        <v>548</v>
      </c>
      <c r="E67" s="738">
        <v>548</v>
      </c>
      <c r="F67" s="732">
        <v>548</v>
      </c>
      <c r="G67" s="736">
        <v>548</v>
      </c>
      <c r="H67" s="737">
        <v>548</v>
      </c>
      <c r="I67" s="738">
        <v>548</v>
      </c>
      <c r="J67" s="732">
        <v>548</v>
      </c>
      <c r="K67" s="736">
        <v>548</v>
      </c>
      <c r="L67" s="736">
        <v>548</v>
      </c>
      <c r="M67" s="737">
        <v>548</v>
      </c>
      <c r="N67" s="738">
        <v>548</v>
      </c>
      <c r="O67" s="223">
        <v>548</v>
      </c>
      <c r="P67" s="736">
        <v>548</v>
      </c>
      <c r="Q67" s="736">
        <v>548</v>
      </c>
      <c r="R67" s="736">
        <v>548</v>
      </c>
      <c r="S67" s="738">
        <v>548</v>
      </c>
      <c r="T67" s="732">
        <v>548</v>
      </c>
      <c r="U67" s="124">
        <v>548</v>
      </c>
      <c r="V67" s="742">
        <v>548</v>
      </c>
      <c r="W67" s="228">
        <v>548</v>
      </c>
      <c r="X67" s="229">
        <v>548</v>
      </c>
      <c r="Y67" s="225">
        <v>548</v>
      </c>
      <c r="Z67" s="742">
        <v>548</v>
      </c>
      <c r="AA67" s="228">
        <v>548</v>
      </c>
      <c r="AB67" s="229">
        <v>548</v>
      </c>
      <c r="AC67" s="225">
        <v>548</v>
      </c>
      <c r="AD67" s="742">
        <v>548</v>
      </c>
      <c r="AE67" s="742">
        <v>548</v>
      </c>
      <c r="AF67" s="228">
        <v>548</v>
      </c>
      <c r="AG67" s="229">
        <v>548</v>
      </c>
      <c r="AH67" s="226">
        <v>548</v>
      </c>
      <c r="AI67" s="742">
        <v>548</v>
      </c>
      <c r="AJ67" s="742">
        <v>548</v>
      </c>
      <c r="AK67" s="742">
        <v>548</v>
      </c>
      <c r="AL67" s="742">
        <v>548</v>
      </c>
      <c r="AM67" s="226">
        <v>548</v>
      </c>
      <c r="AN67" s="227">
        <v>548</v>
      </c>
      <c r="AO67" s="742">
        <v>548</v>
      </c>
      <c r="AP67" s="742">
        <v>548</v>
      </c>
      <c r="AQ67" s="229">
        <v>548</v>
      </c>
      <c r="AR67" s="225">
        <v>548</v>
      </c>
      <c r="AS67" s="229">
        <v>548</v>
      </c>
      <c r="AT67" s="229">
        <v>548</v>
      </c>
      <c r="AU67" s="229">
        <v>548</v>
      </c>
      <c r="AV67" s="225">
        <v>548</v>
      </c>
      <c r="AW67" s="742">
        <v>548</v>
      </c>
      <c r="AX67" s="742">
        <v>548</v>
      </c>
      <c r="AY67" s="228">
        <v>548</v>
      </c>
      <c r="AZ67" s="229">
        <v>548</v>
      </c>
      <c r="BA67" s="225">
        <v>548</v>
      </c>
      <c r="BB67" s="742">
        <v>548</v>
      </c>
      <c r="BC67" s="742">
        <v>548</v>
      </c>
      <c r="BD67" s="742">
        <v>548</v>
      </c>
      <c r="BE67" s="742">
        <v>548</v>
      </c>
      <c r="BF67" s="225">
        <v>548</v>
      </c>
      <c r="BG67" s="227">
        <v>548</v>
      </c>
      <c r="BH67" s="229">
        <v>548</v>
      </c>
      <c r="BI67" s="229">
        <v>548</v>
      </c>
      <c r="BJ67" s="229">
        <v>548</v>
      </c>
      <c r="BK67" s="225">
        <v>548</v>
      </c>
      <c r="BL67" s="229">
        <v>548</v>
      </c>
      <c r="BM67" s="229">
        <v>548</v>
      </c>
      <c r="BN67" s="229">
        <v>548</v>
      </c>
      <c r="BO67" s="225">
        <v>548</v>
      </c>
      <c r="BP67" s="742">
        <v>548</v>
      </c>
      <c r="BQ67" s="780">
        <v>548</v>
      </c>
      <c r="BR67" s="780">
        <v>548</v>
      </c>
      <c r="BS67" s="780">
        <v>548</v>
      </c>
      <c r="BT67" s="780">
        <v>548</v>
      </c>
      <c r="BU67" s="780">
        <v>548</v>
      </c>
      <c r="BV67" s="780">
        <v>548</v>
      </c>
      <c r="BW67" s="780">
        <v>548</v>
      </c>
      <c r="BX67" s="780">
        <v>548</v>
      </c>
      <c r="BY67" s="780">
        <v>548</v>
      </c>
      <c r="BZ67" s="780">
        <v>548</v>
      </c>
      <c r="CA67" s="780">
        <v>548</v>
      </c>
      <c r="CB67" s="780">
        <v>548</v>
      </c>
      <c r="CC67" s="780">
        <v>548</v>
      </c>
      <c r="CD67" s="780">
        <v>548</v>
      </c>
      <c r="CE67" s="780">
        <v>548</v>
      </c>
      <c r="CF67" s="780">
        <v>548</v>
      </c>
      <c r="CG67" s="780">
        <v>548</v>
      </c>
      <c r="CH67" s="780">
        <v>548</v>
      </c>
      <c r="CI67" s="780">
        <v>548</v>
      </c>
    </row>
    <row r="68" spans="1:87" x14ac:dyDescent="0.25">
      <c r="A68" s="59" t="s">
        <v>50</v>
      </c>
      <c r="B68" s="736">
        <v>497</v>
      </c>
      <c r="C68" s="736">
        <v>497</v>
      </c>
      <c r="D68" s="737">
        <v>497</v>
      </c>
      <c r="E68" s="738">
        <v>497</v>
      </c>
      <c r="F68" s="732">
        <v>497</v>
      </c>
      <c r="G68" s="736">
        <v>497</v>
      </c>
      <c r="H68" s="737">
        <v>497</v>
      </c>
      <c r="I68" s="738">
        <v>497</v>
      </c>
      <c r="J68" s="732">
        <v>497</v>
      </c>
      <c r="K68" s="736">
        <v>497</v>
      </c>
      <c r="L68" s="736">
        <v>497</v>
      </c>
      <c r="M68" s="737">
        <v>497</v>
      </c>
      <c r="N68" s="738">
        <v>497</v>
      </c>
      <c r="O68" s="223">
        <v>497</v>
      </c>
      <c r="P68" s="736">
        <v>497</v>
      </c>
      <c r="Q68" s="736">
        <v>497</v>
      </c>
      <c r="R68" s="736">
        <v>497</v>
      </c>
      <c r="S68" s="738">
        <v>497</v>
      </c>
      <c r="T68" s="732">
        <v>497</v>
      </c>
      <c r="U68" s="124">
        <v>497</v>
      </c>
      <c r="V68" s="742">
        <v>497</v>
      </c>
      <c r="W68" s="228">
        <v>497</v>
      </c>
      <c r="X68" s="229">
        <v>497</v>
      </c>
      <c r="Y68" s="225">
        <v>497</v>
      </c>
      <c r="Z68" s="742">
        <v>497</v>
      </c>
      <c r="AA68" s="228">
        <v>497</v>
      </c>
      <c r="AB68" s="229">
        <v>497</v>
      </c>
      <c r="AC68" s="225">
        <v>497</v>
      </c>
      <c r="AD68" s="742">
        <v>497</v>
      </c>
      <c r="AE68" s="742">
        <v>497</v>
      </c>
      <c r="AF68" s="228">
        <v>497</v>
      </c>
      <c r="AG68" s="229">
        <v>497</v>
      </c>
      <c r="AH68" s="226">
        <v>497</v>
      </c>
      <c r="AI68" s="742">
        <v>497</v>
      </c>
      <c r="AJ68" s="742">
        <v>497</v>
      </c>
      <c r="AK68" s="742">
        <v>497</v>
      </c>
      <c r="AL68" s="742">
        <v>497</v>
      </c>
      <c r="AM68" s="226">
        <v>497</v>
      </c>
      <c r="AN68" s="141">
        <v>497</v>
      </c>
      <c r="AO68" s="742">
        <v>497</v>
      </c>
      <c r="AP68" s="742">
        <v>497</v>
      </c>
      <c r="AQ68" s="229">
        <v>497</v>
      </c>
      <c r="AR68" s="225">
        <v>497</v>
      </c>
      <c r="AS68" s="229">
        <v>497</v>
      </c>
      <c r="AT68" s="229">
        <v>497</v>
      </c>
      <c r="AU68" s="229">
        <v>497</v>
      </c>
      <c r="AV68" s="225">
        <v>497</v>
      </c>
      <c r="AW68" s="742">
        <v>497</v>
      </c>
      <c r="AX68" s="742">
        <v>497</v>
      </c>
      <c r="AY68" s="228">
        <v>497</v>
      </c>
      <c r="AZ68" s="229">
        <v>497</v>
      </c>
      <c r="BA68" s="225">
        <v>497</v>
      </c>
      <c r="BB68" s="742">
        <v>497</v>
      </c>
      <c r="BC68" s="742">
        <v>497</v>
      </c>
      <c r="BD68" s="742">
        <v>497</v>
      </c>
      <c r="BE68" s="742">
        <v>497</v>
      </c>
      <c r="BF68" s="225">
        <v>497</v>
      </c>
      <c r="BG68" s="227">
        <v>497</v>
      </c>
      <c r="BH68" s="229">
        <v>497</v>
      </c>
      <c r="BI68" s="229">
        <v>497</v>
      </c>
      <c r="BJ68" s="229">
        <v>497</v>
      </c>
      <c r="BK68" s="225">
        <v>497</v>
      </c>
      <c r="BL68" s="229">
        <v>497</v>
      </c>
      <c r="BM68" s="229">
        <v>497</v>
      </c>
      <c r="BN68" s="229">
        <v>497</v>
      </c>
      <c r="BO68" s="225">
        <v>497</v>
      </c>
      <c r="BP68" s="742">
        <v>497</v>
      </c>
      <c r="BQ68" s="780">
        <v>497</v>
      </c>
      <c r="BR68" s="780">
        <v>497</v>
      </c>
      <c r="BS68" s="780">
        <v>497</v>
      </c>
      <c r="BT68" s="780">
        <v>497</v>
      </c>
      <c r="BU68" s="780">
        <v>497</v>
      </c>
      <c r="BV68" s="780">
        <v>497</v>
      </c>
      <c r="BW68" s="780">
        <v>497</v>
      </c>
      <c r="BX68" s="780">
        <v>497</v>
      </c>
      <c r="BY68" s="780">
        <v>497</v>
      </c>
      <c r="BZ68" s="780">
        <v>497</v>
      </c>
      <c r="CA68" s="780">
        <v>497</v>
      </c>
      <c r="CB68" s="780">
        <v>497</v>
      </c>
      <c r="CC68" s="780">
        <v>497</v>
      </c>
      <c r="CD68" s="780">
        <v>497</v>
      </c>
      <c r="CE68" s="780">
        <v>497</v>
      </c>
      <c r="CF68" s="780">
        <v>497</v>
      </c>
      <c r="CG68" s="780">
        <v>497</v>
      </c>
      <c r="CH68" s="780">
        <v>497</v>
      </c>
      <c r="CI68" s="780">
        <v>497</v>
      </c>
    </row>
    <row r="69" spans="1:87" x14ac:dyDescent="0.25">
      <c r="A69" s="59" t="s">
        <v>66</v>
      </c>
      <c r="B69" s="736">
        <v>70.956000000000003</v>
      </c>
      <c r="C69" s="736">
        <v>70.956000000000003</v>
      </c>
      <c r="D69" s="737">
        <v>70.956000000000003</v>
      </c>
      <c r="E69" s="738">
        <v>70.956000000000003</v>
      </c>
      <c r="F69" s="732">
        <v>70.956000000000003</v>
      </c>
      <c r="G69" s="736">
        <v>70.956000000000003</v>
      </c>
      <c r="H69" s="737">
        <v>70.956000000000003</v>
      </c>
      <c r="I69" s="738">
        <v>70.956000000000003</v>
      </c>
      <c r="J69" s="732">
        <v>70.956000000000003</v>
      </c>
      <c r="K69" s="736">
        <v>70.956000000000003</v>
      </c>
      <c r="L69" s="736">
        <v>70.956000000000003</v>
      </c>
      <c r="M69" s="737">
        <v>70.956000000000003</v>
      </c>
      <c r="N69" s="738">
        <v>70.956000000000003</v>
      </c>
      <c r="O69" s="223">
        <v>70.956000000000003</v>
      </c>
      <c r="P69" s="736">
        <v>70.956000000000003</v>
      </c>
      <c r="Q69" s="736">
        <v>70.956000000000003</v>
      </c>
      <c r="R69" s="736">
        <v>70.956000000000003</v>
      </c>
      <c r="S69" s="738">
        <v>71</v>
      </c>
      <c r="T69" s="732">
        <v>71</v>
      </c>
      <c r="U69" s="124">
        <v>70.959666666666678</v>
      </c>
      <c r="V69" s="742">
        <v>70.956000000000003</v>
      </c>
      <c r="W69" s="228">
        <v>70.956000000000003</v>
      </c>
      <c r="X69" s="229">
        <v>70.956000000000003</v>
      </c>
      <c r="Y69" s="225">
        <v>70.956000000000003</v>
      </c>
      <c r="Z69" s="742">
        <v>70.956000000000003</v>
      </c>
      <c r="AA69" s="228">
        <v>70.956000000000003</v>
      </c>
      <c r="AB69" s="229">
        <v>70.956000000000003</v>
      </c>
      <c r="AC69" s="225">
        <v>70.956000000000003</v>
      </c>
      <c r="AD69" s="742">
        <v>70.956000000000003</v>
      </c>
      <c r="AE69" s="742">
        <v>70.956000000000003</v>
      </c>
      <c r="AF69" s="228">
        <v>70.956000000000003</v>
      </c>
      <c r="AG69" s="229">
        <v>70.956000000000003</v>
      </c>
      <c r="AH69" s="226">
        <v>70.956000000000003</v>
      </c>
      <c r="AI69" s="742">
        <v>70.956000000000003</v>
      </c>
      <c r="AJ69" s="742">
        <v>70.956000000000003</v>
      </c>
      <c r="AK69" s="742">
        <v>70.956000000000003</v>
      </c>
      <c r="AL69" s="742">
        <v>70.956000000000003</v>
      </c>
      <c r="AM69" s="226">
        <v>70.956000000000003</v>
      </c>
      <c r="AN69" s="141">
        <v>70.956000000000003</v>
      </c>
      <c r="AO69" s="742">
        <v>70.956000000000003</v>
      </c>
      <c r="AP69" s="742">
        <v>70.956000000000003</v>
      </c>
      <c r="AQ69" s="229">
        <v>70.956000000000003</v>
      </c>
      <c r="AR69" s="225">
        <v>70.956000000000003</v>
      </c>
      <c r="AS69" s="229">
        <v>70.956000000000003</v>
      </c>
      <c r="AT69" s="229">
        <v>70.956000000000003</v>
      </c>
      <c r="AU69" s="229">
        <v>70.956000000000003</v>
      </c>
      <c r="AV69" s="225">
        <v>70.956000000000003</v>
      </c>
      <c r="AW69" s="742">
        <v>70.956000000000003</v>
      </c>
      <c r="AX69" s="742">
        <v>70.956000000000003</v>
      </c>
      <c r="AY69" s="228">
        <v>70.956000000000003</v>
      </c>
      <c r="AZ69" s="229">
        <v>70.956000000000003</v>
      </c>
      <c r="BA69" s="225">
        <v>70.956000000000003</v>
      </c>
      <c r="BB69" s="742">
        <v>70.956000000000003</v>
      </c>
      <c r="BC69" s="742">
        <v>70.703000000000003</v>
      </c>
      <c r="BD69" s="742">
        <v>70.703000000000003</v>
      </c>
      <c r="BE69" s="742">
        <v>70.703000000000003</v>
      </c>
      <c r="BF69" s="225">
        <v>70.703000000000003</v>
      </c>
      <c r="BG69" s="227">
        <v>70.892750000000007</v>
      </c>
      <c r="BH69" s="742">
        <v>70.703000000000003</v>
      </c>
      <c r="BI69" s="742">
        <v>70.703000000000003</v>
      </c>
      <c r="BJ69" s="742">
        <v>70.703000000000003</v>
      </c>
      <c r="BK69" s="226">
        <v>70.703000000000003</v>
      </c>
      <c r="BL69" s="742">
        <v>70.703000000000003</v>
      </c>
      <c r="BM69" s="742">
        <v>70.703000000000003</v>
      </c>
      <c r="BN69" s="742">
        <v>70.703000000000003</v>
      </c>
      <c r="BO69" s="226">
        <v>70.703000000000003</v>
      </c>
      <c r="BP69" s="742">
        <v>70.703000000000003</v>
      </c>
      <c r="BQ69" s="780">
        <v>70.703000000000003</v>
      </c>
      <c r="BR69" s="780">
        <v>70.703000000000003</v>
      </c>
      <c r="BS69" s="780">
        <v>70.703000000000003</v>
      </c>
      <c r="BT69" s="780">
        <v>70.703000000000003</v>
      </c>
      <c r="BU69" s="780">
        <v>70.703000000000003</v>
      </c>
      <c r="BV69" s="780">
        <v>70.703000000000003</v>
      </c>
      <c r="BW69" s="780">
        <v>70.703000000000003</v>
      </c>
      <c r="BX69" s="780">
        <v>70.703000000000003</v>
      </c>
      <c r="BY69" s="780">
        <v>70.702999999999989</v>
      </c>
      <c r="BZ69" s="780">
        <v>70.703000000000003</v>
      </c>
      <c r="CA69" s="780">
        <v>70.703000000000003</v>
      </c>
      <c r="CB69" s="780">
        <v>70.703000000000003</v>
      </c>
      <c r="CC69" s="780">
        <v>70.703000000000003</v>
      </c>
      <c r="CD69" s="780">
        <v>70.703000000000003</v>
      </c>
      <c r="CE69" s="780">
        <v>70.703000000000003</v>
      </c>
      <c r="CF69" s="780">
        <v>70.703000000000003</v>
      </c>
      <c r="CG69" s="780">
        <v>70.703000000000003</v>
      </c>
      <c r="CH69" s="780">
        <v>70.703000000000003</v>
      </c>
      <c r="CI69" s="780">
        <v>70.703000000000003</v>
      </c>
    </row>
    <row r="70" spans="1:87" x14ac:dyDescent="0.25">
      <c r="A70" s="59" t="s">
        <v>68</v>
      </c>
      <c r="B70" s="742">
        <v>16.96</v>
      </c>
      <c r="C70" s="742">
        <v>16.96</v>
      </c>
      <c r="D70" s="228">
        <v>16.96</v>
      </c>
      <c r="E70" s="229">
        <v>16.96</v>
      </c>
      <c r="F70" s="225">
        <v>16.96</v>
      </c>
      <c r="G70" s="742">
        <v>16.96</v>
      </c>
      <c r="H70" s="228">
        <v>16.96</v>
      </c>
      <c r="I70" s="229">
        <v>16.96</v>
      </c>
      <c r="J70" s="225">
        <v>16.96</v>
      </c>
      <c r="K70" s="742">
        <v>16.960000000000004</v>
      </c>
      <c r="L70" s="742">
        <v>16.358000000000001</v>
      </c>
      <c r="M70" s="228">
        <v>16.358000000000001</v>
      </c>
      <c r="N70" s="229">
        <v>16.358000000000001</v>
      </c>
      <c r="O70" s="226">
        <v>16.358000000000001</v>
      </c>
      <c r="P70" s="742">
        <v>16.759333333333338</v>
      </c>
      <c r="Q70" s="742">
        <v>16.358000000000001</v>
      </c>
      <c r="R70" s="742">
        <v>16.358000000000001</v>
      </c>
      <c r="S70" s="742">
        <v>16.358000000000001</v>
      </c>
      <c r="T70" s="226">
        <v>16.358000000000001</v>
      </c>
      <c r="U70" s="227">
        <v>16.659000000000002</v>
      </c>
      <c r="V70" s="231">
        <v>16.358000000000001</v>
      </c>
      <c r="W70" s="742">
        <v>16.358000000000001</v>
      </c>
      <c r="X70" s="742">
        <v>16.358000000000001</v>
      </c>
      <c r="Y70" s="226">
        <v>16.358000000000001</v>
      </c>
      <c r="Z70" s="742">
        <v>16.358000000000001</v>
      </c>
      <c r="AA70" s="742">
        <v>16.358000000000001</v>
      </c>
      <c r="AB70" s="742">
        <v>16.358000000000001</v>
      </c>
      <c r="AC70" s="226">
        <v>16.358000000000001</v>
      </c>
      <c r="AD70" s="742">
        <v>16.358000000000001</v>
      </c>
      <c r="AE70" s="742">
        <v>15.842000000000001</v>
      </c>
      <c r="AF70" s="742">
        <v>15.842000000000001</v>
      </c>
      <c r="AG70" s="742">
        <v>15.842000000000001</v>
      </c>
      <c r="AH70" s="226">
        <v>15.842000000000001</v>
      </c>
      <c r="AI70" s="742">
        <v>16.186</v>
      </c>
      <c r="AJ70" s="742">
        <v>15.841699999999999</v>
      </c>
      <c r="AK70" s="742">
        <v>15.841699999999999</v>
      </c>
      <c r="AL70" s="742">
        <v>15.841699999999999</v>
      </c>
      <c r="AM70" s="226">
        <v>15.841699999999998</v>
      </c>
      <c r="AN70" s="141">
        <v>16.099925000000002</v>
      </c>
      <c r="AO70" s="742">
        <v>15.841699999999999</v>
      </c>
      <c r="AP70" s="742">
        <v>15.841699999999999</v>
      </c>
      <c r="AQ70" s="742">
        <v>15.841699999999999</v>
      </c>
      <c r="AR70" s="226">
        <v>15.841699999999998</v>
      </c>
      <c r="AS70" s="742">
        <v>15.842000000000001</v>
      </c>
      <c r="AT70" s="742">
        <v>15.841699999999999</v>
      </c>
      <c r="AU70" s="742">
        <v>15.842000000000001</v>
      </c>
      <c r="AV70" s="226">
        <v>15.841900000000001</v>
      </c>
      <c r="AW70" s="742">
        <v>16.358000000000001</v>
      </c>
      <c r="AX70" s="742">
        <v>15.842000000000001</v>
      </c>
      <c r="AY70" s="742">
        <v>15.842000000000001</v>
      </c>
      <c r="AZ70" s="742">
        <v>15.842000000000001</v>
      </c>
      <c r="BA70" s="226">
        <v>15.842000000000001</v>
      </c>
      <c r="BB70" s="742">
        <v>16.186</v>
      </c>
      <c r="BC70" s="742">
        <v>15.842000000000001</v>
      </c>
      <c r="BD70" s="742">
        <v>15.842000000000001</v>
      </c>
      <c r="BE70" s="742">
        <v>15.842000000000001</v>
      </c>
      <c r="BF70" s="226">
        <v>15.842000000000001</v>
      </c>
      <c r="BG70" s="227">
        <v>16.099925000000002</v>
      </c>
      <c r="BH70" s="742">
        <v>15.842000000000001</v>
      </c>
      <c r="BI70" s="742">
        <v>15.842000000000001</v>
      </c>
      <c r="BJ70" s="742">
        <v>15.842000000000001</v>
      </c>
      <c r="BK70" s="226">
        <v>15.842000000000002</v>
      </c>
      <c r="BL70" s="742">
        <v>15.842000000000001</v>
      </c>
      <c r="BM70" s="742">
        <v>15.842000000000001</v>
      </c>
      <c r="BN70" s="742">
        <v>15.842000000000001</v>
      </c>
      <c r="BO70" s="226">
        <v>15.842000000000001</v>
      </c>
      <c r="BP70" s="742">
        <v>15.842000000000001</v>
      </c>
      <c r="BQ70" s="780">
        <v>15.842000000000001</v>
      </c>
      <c r="BR70" s="780">
        <v>15.842000000000001</v>
      </c>
      <c r="BS70" s="780">
        <v>15.842000000000001</v>
      </c>
      <c r="BT70" s="780">
        <v>15.842000000000001</v>
      </c>
      <c r="BU70" s="780">
        <v>15.842000000000001</v>
      </c>
      <c r="BV70" s="780">
        <v>15.842000000000001</v>
      </c>
      <c r="BW70" s="780">
        <v>15.842000000000001</v>
      </c>
      <c r="BX70" s="780">
        <v>15.842000000000001</v>
      </c>
      <c r="BY70" s="780">
        <v>15.842000000000002</v>
      </c>
      <c r="BZ70" s="780">
        <v>15.842000000000001</v>
      </c>
      <c r="CA70" s="780">
        <v>15.842000000000001</v>
      </c>
      <c r="CB70" s="780">
        <v>15.842000000000001</v>
      </c>
      <c r="CC70" s="780">
        <v>15.842000000000001</v>
      </c>
      <c r="CD70" s="780">
        <v>15.842000000000002</v>
      </c>
      <c r="CE70" s="780">
        <v>15.842000000000001</v>
      </c>
      <c r="CF70" s="780">
        <v>15.842000000000001</v>
      </c>
      <c r="CG70" s="779">
        <v>15.842000000000001</v>
      </c>
      <c r="CH70" s="779">
        <v>15.842000000000001</v>
      </c>
      <c r="CI70" s="779">
        <v>15.842000000000001</v>
      </c>
    </row>
    <row r="71" spans="1:87" x14ac:dyDescent="0.25">
      <c r="A71" s="59" t="s">
        <v>228</v>
      </c>
      <c r="B71" s="742">
        <v>11.442</v>
      </c>
      <c r="C71" s="742">
        <v>11.442</v>
      </c>
      <c r="D71" s="228">
        <v>11.442</v>
      </c>
      <c r="E71" s="229">
        <v>11.442</v>
      </c>
      <c r="F71" s="225">
        <v>11.442</v>
      </c>
      <c r="G71" s="742">
        <v>11.442</v>
      </c>
      <c r="H71" s="228">
        <v>11.442</v>
      </c>
      <c r="I71" s="229">
        <v>11.442</v>
      </c>
      <c r="J71" s="225">
        <v>11.442</v>
      </c>
      <c r="K71" s="742">
        <v>11.442</v>
      </c>
      <c r="L71" s="742">
        <v>11.442</v>
      </c>
      <c r="M71" s="228">
        <v>11.442</v>
      </c>
      <c r="N71" s="229">
        <v>11.442</v>
      </c>
      <c r="O71" s="226">
        <v>11.442</v>
      </c>
      <c r="P71" s="742">
        <v>11.442</v>
      </c>
      <c r="Q71" s="742">
        <v>11.442</v>
      </c>
      <c r="R71" s="742">
        <v>11.442</v>
      </c>
      <c r="S71" s="742">
        <v>11.442</v>
      </c>
      <c r="T71" s="226">
        <v>11.442</v>
      </c>
      <c r="U71" s="227">
        <v>11.442000000000002</v>
      </c>
      <c r="V71" s="231">
        <v>11.442</v>
      </c>
      <c r="W71" s="742">
        <v>11.442</v>
      </c>
      <c r="X71" s="742">
        <v>11.442</v>
      </c>
      <c r="Y71" s="226">
        <v>11.442</v>
      </c>
      <c r="Z71" s="742">
        <v>11.442</v>
      </c>
      <c r="AA71" s="742">
        <v>11.442</v>
      </c>
      <c r="AB71" s="742">
        <v>11.442</v>
      </c>
      <c r="AC71" s="226">
        <v>11.442</v>
      </c>
      <c r="AD71" s="742">
        <v>11.442</v>
      </c>
      <c r="AE71" s="742">
        <v>11.442</v>
      </c>
      <c r="AF71" s="742">
        <v>11.442</v>
      </c>
      <c r="AG71" s="742">
        <v>11.442</v>
      </c>
      <c r="AH71" s="226">
        <v>11.442</v>
      </c>
      <c r="AI71" s="742">
        <v>11.442</v>
      </c>
      <c r="AJ71" s="742">
        <v>11.442</v>
      </c>
      <c r="AK71" s="742">
        <v>11.442</v>
      </c>
      <c r="AL71" s="742">
        <v>11.442</v>
      </c>
      <c r="AM71" s="226">
        <v>11.442</v>
      </c>
      <c r="AN71" s="141">
        <v>11.442000000000002</v>
      </c>
      <c r="AO71" s="742">
        <v>9.6359999999999992</v>
      </c>
      <c r="AP71" s="742">
        <v>9.6359999999999992</v>
      </c>
      <c r="AQ71" s="742">
        <v>9.6359999999999992</v>
      </c>
      <c r="AR71" s="226">
        <v>9.6359999999999992</v>
      </c>
      <c r="AS71" s="742">
        <v>9.6359999999999992</v>
      </c>
      <c r="AT71" s="742">
        <v>9.6359999999999992</v>
      </c>
      <c r="AU71" s="742">
        <v>9.6359999999999992</v>
      </c>
      <c r="AV71" s="226">
        <v>3.2119999999999997</v>
      </c>
      <c r="AW71" s="742">
        <v>11.442</v>
      </c>
      <c r="AX71" s="742">
        <v>9.6359999999999992</v>
      </c>
      <c r="AY71" s="742">
        <v>9.6359999999999992</v>
      </c>
      <c r="AZ71" s="742">
        <v>9.6359999999999992</v>
      </c>
      <c r="BA71" s="226">
        <v>9.6</v>
      </c>
      <c r="BB71" s="742">
        <v>11.442</v>
      </c>
      <c r="BC71" s="742">
        <v>9.6359999999999992</v>
      </c>
      <c r="BD71" s="742">
        <v>9.6359999999999992</v>
      </c>
      <c r="BE71" s="742">
        <v>9.6359999999999992</v>
      </c>
      <c r="BF71" s="226">
        <v>0</v>
      </c>
      <c r="BG71" s="227">
        <v>11.442000000000002</v>
      </c>
      <c r="BH71" s="742">
        <v>9.6359999999999992</v>
      </c>
      <c r="BI71" s="742">
        <v>9.6359999999999992</v>
      </c>
      <c r="BJ71" s="742">
        <v>9.6359999999999992</v>
      </c>
      <c r="BK71" s="225">
        <v>9.6359999999999975</v>
      </c>
      <c r="BL71" s="742">
        <v>9.6359999999999992</v>
      </c>
      <c r="BM71" s="742">
        <v>9.6359999999999992</v>
      </c>
      <c r="BN71" s="742">
        <v>9.6359999999999992</v>
      </c>
      <c r="BO71" s="225">
        <v>9.6359999999999992</v>
      </c>
      <c r="BP71" s="742">
        <v>9.6359999999999992</v>
      </c>
      <c r="BQ71" s="780">
        <v>9.6359999999999992</v>
      </c>
      <c r="BR71" s="780">
        <v>9.6359999999999992</v>
      </c>
      <c r="BS71" s="780">
        <v>9.6359999999999992</v>
      </c>
      <c r="BT71" s="780">
        <v>9.6359999999999992</v>
      </c>
      <c r="BU71" s="780">
        <v>9.6359999999999992</v>
      </c>
      <c r="BV71" s="780">
        <v>9.6359999999999992</v>
      </c>
      <c r="BW71" s="780">
        <v>9.6359999999999992</v>
      </c>
      <c r="BX71" s="780">
        <v>9.6359999999999992</v>
      </c>
      <c r="BY71" s="780">
        <v>9.6359999999999992</v>
      </c>
      <c r="BZ71" s="780">
        <v>9.6359999999999992</v>
      </c>
      <c r="CA71" s="780">
        <v>9.6359999999999992</v>
      </c>
      <c r="CB71" s="780">
        <v>9.6359999999999992</v>
      </c>
      <c r="CC71" s="780">
        <v>9.6359999999999992</v>
      </c>
      <c r="CD71" s="780">
        <v>9.6359999999999975</v>
      </c>
      <c r="CE71" s="779">
        <v>9.6359999999999992</v>
      </c>
      <c r="CF71" s="779">
        <v>9.6359999999999992</v>
      </c>
      <c r="CG71" s="779">
        <v>9.6359999999999992</v>
      </c>
      <c r="CH71" s="779">
        <v>9.6359999999999992</v>
      </c>
      <c r="CI71" s="779">
        <v>9.6359999999999992</v>
      </c>
    </row>
    <row r="72" spans="1:87" x14ac:dyDescent="0.25">
      <c r="A72" s="59" t="s">
        <v>69</v>
      </c>
      <c r="B72" s="736">
        <v>46.84</v>
      </c>
      <c r="C72" s="736">
        <v>46.84</v>
      </c>
      <c r="D72" s="737">
        <v>46.84</v>
      </c>
      <c r="E72" s="738">
        <v>46.84</v>
      </c>
      <c r="F72" s="732">
        <v>46.84</v>
      </c>
      <c r="G72" s="736">
        <v>46.84</v>
      </c>
      <c r="H72" s="737">
        <v>46.84</v>
      </c>
      <c r="I72" s="738">
        <v>46.84</v>
      </c>
      <c r="J72" s="732">
        <v>46.84</v>
      </c>
      <c r="K72" s="736">
        <v>46.84</v>
      </c>
      <c r="L72" s="736">
        <v>46.84</v>
      </c>
      <c r="M72" s="737">
        <v>46.84</v>
      </c>
      <c r="N72" s="738">
        <v>46.84</v>
      </c>
      <c r="O72" s="223">
        <v>46.84</v>
      </c>
      <c r="P72" s="736">
        <v>46.84</v>
      </c>
      <c r="Q72" s="736">
        <v>46.84</v>
      </c>
      <c r="R72" s="736">
        <v>46.84</v>
      </c>
      <c r="S72" s="738">
        <v>46.8</v>
      </c>
      <c r="T72" s="732">
        <v>46.8</v>
      </c>
      <c r="U72" s="124">
        <v>46.83666666666668</v>
      </c>
      <c r="V72" s="742">
        <v>46.84</v>
      </c>
      <c r="W72" s="228">
        <v>46.84</v>
      </c>
      <c r="X72" s="229">
        <v>46.84</v>
      </c>
      <c r="Y72" s="225">
        <v>46.84</v>
      </c>
      <c r="Z72" s="742">
        <v>46.84</v>
      </c>
      <c r="AA72" s="228">
        <v>46.84</v>
      </c>
      <c r="AB72" s="229">
        <v>46.84</v>
      </c>
      <c r="AC72" s="225">
        <v>46.84</v>
      </c>
      <c r="AD72" s="742">
        <v>46.84</v>
      </c>
      <c r="AE72" s="742">
        <v>46.84</v>
      </c>
      <c r="AF72" s="228">
        <v>46.84</v>
      </c>
      <c r="AG72" s="229">
        <v>46.84</v>
      </c>
      <c r="AH72" s="226">
        <v>46.84</v>
      </c>
      <c r="AI72" s="742">
        <v>46.84</v>
      </c>
      <c r="AJ72" s="742">
        <v>46.84</v>
      </c>
      <c r="AK72" s="742">
        <v>46.84</v>
      </c>
      <c r="AL72" s="742">
        <v>46.84</v>
      </c>
      <c r="AM72" s="226">
        <v>46.84</v>
      </c>
      <c r="AN72" s="141">
        <v>46.840000000000011</v>
      </c>
      <c r="AO72" s="742">
        <v>46.838999999999999</v>
      </c>
      <c r="AP72" s="742">
        <v>46.838999999999999</v>
      </c>
      <c r="AQ72" s="229">
        <v>46.838999999999999</v>
      </c>
      <c r="AR72" s="225">
        <v>46.838999999999999</v>
      </c>
      <c r="AS72" s="229">
        <v>46.838999999999999</v>
      </c>
      <c r="AT72" s="229">
        <v>46.838999999999999</v>
      </c>
      <c r="AU72" s="229">
        <v>46.838999999999999</v>
      </c>
      <c r="AV72" s="225">
        <v>15.613</v>
      </c>
      <c r="AW72" s="742">
        <v>31.225999999999999</v>
      </c>
      <c r="AX72" s="742">
        <v>46.838999999999999</v>
      </c>
      <c r="AY72" s="228">
        <v>46.838999999999999</v>
      </c>
      <c r="AZ72" s="229">
        <v>46.838999999999999</v>
      </c>
      <c r="BA72" s="225">
        <v>46.8</v>
      </c>
      <c r="BB72" s="742">
        <v>20.817333333333334</v>
      </c>
      <c r="BC72" s="742">
        <v>46.838999999999999</v>
      </c>
      <c r="BD72" s="742">
        <v>46.838999999999999</v>
      </c>
      <c r="BE72" s="742">
        <v>46.838999999999999</v>
      </c>
      <c r="BF72" s="225">
        <v>0</v>
      </c>
      <c r="BG72" s="227">
        <v>15.613</v>
      </c>
      <c r="BH72" s="229">
        <v>46.838999999999999</v>
      </c>
      <c r="BI72" s="229">
        <v>46.838999999999999</v>
      </c>
      <c r="BJ72" s="229">
        <v>46.838999999999999</v>
      </c>
      <c r="BK72" s="732">
        <v>46.839000000000006</v>
      </c>
      <c r="BL72" s="229">
        <v>46.838999999999999</v>
      </c>
      <c r="BM72" s="229">
        <v>46.838999999999999</v>
      </c>
      <c r="BN72" s="229">
        <v>46.838999999999999</v>
      </c>
      <c r="BO72" s="732">
        <v>46.838999999999999</v>
      </c>
      <c r="BP72" s="736">
        <v>46.838999999999999</v>
      </c>
      <c r="BQ72" s="780">
        <v>46.838999999999999</v>
      </c>
      <c r="BR72" s="780">
        <v>46.838999999999999</v>
      </c>
      <c r="BS72" s="779">
        <v>46.838999999999999</v>
      </c>
      <c r="BT72" s="779">
        <v>46.838999999999999</v>
      </c>
      <c r="BU72" s="779">
        <v>46.838999999999999</v>
      </c>
      <c r="BV72" s="779">
        <v>46.838999999999999</v>
      </c>
      <c r="BW72" s="779">
        <v>46.838999999999999</v>
      </c>
      <c r="BX72" s="779">
        <v>46.838999999999999</v>
      </c>
      <c r="BY72" s="779">
        <v>46.838999999999999</v>
      </c>
      <c r="BZ72" s="779">
        <v>46.838999999999999</v>
      </c>
      <c r="CA72" s="779">
        <v>46.838999999999999</v>
      </c>
      <c r="CB72" s="779">
        <v>46.838999999999999</v>
      </c>
      <c r="CC72" s="779">
        <v>34.519000000000005</v>
      </c>
      <c r="CD72" s="779">
        <v>42.595444444444446</v>
      </c>
      <c r="CE72" s="779">
        <v>34.519000000000005</v>
      </c>
      <c r="CF72" s="779">
        <v>34.519000000000005</v>
      </c>
      <c r="CG72" s="779">
        <v>34.519000000000005</v>
      </c>
      <c r="CH72" s="779">
        <v>34.519000000000005</v>
      </c>
      <c r="CI72" s="779">
        <v>40.64496685082873</v>
      </c>
    </row>
    <row r="73" spans="1:87" x14ac:dyDescent="0.25">
      <c r="A73" s="59" t="s">
        <v>53</v>
      </c>
      <c r="B73" s="736">
        <v>83.66</v>
      </c>
      <c r="C73" s="736">
        <v>83.66</v>
      </c>
      <c r="D73" s="737">
        <v>83.66</v>
      </c>
      <c r="E73" s="738">
        <v>83.66</v>
      </c>
      <c r="F73" s="732">
        <v>83.66</v>
      </c>
      <c r="G73" s="736">
        <v>83.66</v>
      </c>
      <c r="H73" s="737">
        <v>83.66</v>
      </c>
      <c r="I73" s="738">
        <v>83.66</v>
      </c>
      <c r="J73" s="732">
        <v>83.66</v>
      </c>
      <c r="K73" s="736">
        <v>83.659999999999982</v>
      </c>
      <c r="L73" s="736">
        <v>83.66</v>
      </c>
      <c r="M73" s="737">
        <v>83.66</v>
      </c>
      <c r="N73" s="738">
        <v>83.66</v>
      </c>
      <c r="O73" s="223">
        <v>83.66</v>
      </c>
      <c r="P73" s="736">
        <v>83.659999999999982</v>
      </c>
      <c r="Q73" s="736">
        <v>85.548000000000002</v>
      </c>
      <c r="R73" s="737">
        <v>85.548000000000002</v>
      </c>
      <c r="S73" s="738">
        <v>85.548000000000002</v>
      </c>
      <c r="T73" s="223">
        <v>85.548000000000002</v>
      </c>
      <c r="U73" s="124">
        <v>84.131999999999977</v>
      </c>
      <c r="V73" s="736">
        <v>86.268000000000001</v>
      </c>
      <c r="W73" s="737">
        <v>86.268000000000001</v>
      </c>
      <c r="X73" s="738">
        <v>86.268000000000001</v>
      </c>
      <c r="Y73" s="732">
        <v>86.268000000000001</v>
      </c>
      <c r="Z73" s="736">
        <v>86.268000000000001</v>
      </c>
      <c r="AA73" s="737">
        <v>91.150999999999996</v>
      </c>
      <c r="AB73" s="738">
        <v>91.150999999999996</v>
      </c>
      <c r="AC73" s="732">
        <v>89.540999999999997</v>
      </c>
      <c r="AD73" s="736">
        <v>87.895666666666671</v>
      </c>
      <c r="AE73" s="736">
        <v>91.150999999999996</v>
      </c>
      <c r="AF73" s="737">
        <v>91.150999999999996</v>
      </c>
      <c r="AG73" s="738">
        <v>91.635999999999996</v>
      </c>
      <c r="AH73" s="223">
        <v>91.309152173913049</v>
      </c>
      <c r="AI73" s="736">
        <v>89.034666666666681</v>
      </c>
      <c r="AJ73" s="736">
        <v>91.965000000000003</v>
      </c>
      <c r="AK73" s="737">
        <v>92.631</v>
      </c>
      <c r="AL73" s="738">
        <v>92.63</v>
      </c>
      <c r="AM73" s="732">
        <v>92.408666666666662</v>
      </c>
      <c r="AN73" s="223">
        <v>89.878166666666672</v>
      </c>
      <c r="AO73" s="736">
        <v>92.631</v>
      </c>
      <c r="AP73" s="737">
        <v>92.631</v>
      </c>
      <c r="AQ73" s="738">
        <v>92.631</v>
      </c>
      <c r="AR73" s="732">
        <v>92.631000000000014</v>
      </c>
      <c r="AS73" s="736">
        <v>92.631</v>
      </c>
      <c r="AT73" s="736">
        <v>92.631</v>
      </c>
      <c r="AU73" s="738">
        <v>91.942999999999998</v>
      </c>
      <c r="AV73" s="732">
        <v>92.401666666666657</v>
      </c>
      <c r="AW73" s="736">
        <v>92.516333333333321</v>
      </c>
      <c r="AX73" s="736">
        <v>91.942999999999998</v>
      </c>
      <c r="AY73" s="737">
        <v>92.63</v>
      </c>
      <c r="AZ73" s="738">
        <v>92.63</v>
      </c>
      <c r="BA73" s="732">
        <v>92.400999999999996</v>
      </c>
      <c r="BB73" s="736">
        <v>92.47788888888887</v>
      </c>
      <c r="BC73" s="736">
        <v>92.63</v>
      </c>
      <c r="BD73" s="736">
        <v>92.63</v>
      </c>
      <c r="BE73" s="736">
        <v>92.63</v>
      </c>
      <c r="BF73" s="732">
        <v>92.63</v>
      </c>
      <c r="BG73" s="124">
        <v>92.515916666666655</v>
      </c>
      <c r="BH73" s="736">
        <v>92.424999999999997</v>
      </c>
      <c r="BI73" s="737">
        <v>92.424999999999997</v>
      </c>
      <c r="BJ73" s="738">
        <v>92.424999999999997</v>
      </c>
      <c r="BK73" s="732">
        <v>92.424999999999997</v>
      </c>
      <c r="BL73" s="738">
        <v>92.424999999999997</v>
      </c>
      <c r="BM73" s="738">
        <v>92.424999999999997</v>
      </c>
      <c r="BN73" s="738">
        <v>92.424999999999997</v>
      </c>
      <c r="BO73" s="732">
        <v>92.424999999999997</v>
      </c>
      <c r="BP73" s="736">
        <v>92.424999999999997</v>
      </c>
      <c r="BQ73" s="779">
        <v>92.424999999999997</v>
      </c>
      <c r="BR73" s="779">
        <v>92.424999999999997</v>
      </c>
      <c r="BS73" s="779">
        <v>92.424999999999997</v>
      </c>
      <c r="BT73" s="779">
        <v>92.424999999999997</v>
      </c>
      <c r="BU73" s="779">
        <v>92.424999999999997</v>
      </c>
      <c r="BV73" s="779">
        <v>92.424999999999997</v>
      </c>
      <c r="BW73" s="779">
        <v>92.424999999999997</v>
      </c>
      <c r="BX73" s="779">
        <v>92.424999999999997</v>
      </c>
      <c r="BY73" s="779">
        <v>92.424999999999983</v>
      </c>
      <c r="BZ73" s="779">
        <v>92.424999999999997</v>
      </c>
      <c r="CA73" s="779">
        <v>92.424999999999997</v>
      </c>
      <c r="CB73" s="779">
        <v>92.424999999999997</v>
      </c>
      <c r="CC73" s="779">
        <v>92.424999999999997</v>
      </c>
      <c r="CD73" s="779">
        <v>92.424999999999997</v>
      </c>
      <c r="CE73" s="779">
        <v>92.424999999999997</v>
      </c>
      <c r="CF73" s="779">
        <v>92.424999999999997</v>
      </c>
      <c r="CG73" s="493">
        <v>92.424999999999997</v>
      </c>
      <c r="CH73" s="493">
        <v>92.424999999999997</v>
      </c>
      <c r="CI73" s="493">
        <v>92.424999999999997</v>
      </c>
    </row>
    <row r="74" spans="1:87" x14ac:dyDescent="0.25">
      <c r="A74" s="59" t="s">
        <v>98</v>
      </c>
      <c r="B74" s="736">
        <v>76.400000000000006</v>
      </c>
      <c r="C74" s="736">
        <v>76.400000000000006</v>
      </c>
      <c r="D74" s="737">
        <v>76.400000000000006</v>
      </c>
      <c r="E74" s="738">
        <v>76.400000000000006</v>
      </c>
      <c r="F74" s="732">
        <v>76.400000000000006</v>
      </c>
      <c r="G74" s="736">
        <v>76.400000000000006</v>
      </c>
      <c r="H74" s="737">
        <v>76.400000000000006</v>
      </c>
      <c r="I74" s="738">
        <v>76.400000000000006</v>
      </c>
      <c r="J74" s="732">
        <v>76.400000000000006</v>
      </c>
      <c r="K74" s="736">
        <v>76.399999999999991</v>
      </c>
      <c r="L74" s="736">
        <v>76.400000000000006</v>
      </c>
      <c r="M74" s="737">
        <v>76.400000000000006</v>
      </c>
      <c r="N74" s="738">
        <v>76.400000000000006</v>
      </c>
      <c r="O74" s="223">
        <v>76.400000000000006</v>
      </c>
      <c r="P74" s="736">
        <v>76.399999999999991</v>
      </c>
      <c r="Q74" s="736">
        <v>76.400000000000006</v>
      </c>
      <c r="R74" s="737">
        <v>76.400000000000006</v>
      </c>
      <c r="S74" s="738">
        <v>76.400000000000006</v>
      </c>
      <c r="T74" s="223">
        <v>76.400000000000006</v>
      </c>
      <c r="U74" s="124">
        <v>76.399999999999991</v>
      </c>
      <c r="V74" s="736">
        <v>76.400000000000006</v>
      </c>
      <c r="W74" s="737">
        <v>76.400000000000006</v>
      </c>
      <c r="X74" s="738">
        <v>76.400000000000006</v>
      </c>
      <c r="Y74" s="732">
        <v>76.400000000000006</v>
      </c>
      <c r="Z74" s="736">
        <v>76.400000000000006</v>
      </c>
      <c r="AA74" s="737">
        <v>76.400000000000006</v>
      </c>
      <c r="AB74" s="738">
        <v>76.400000000000006</v>
      </c>
      <c r="AC74" s="732">
        <v>76.400000000000006</v>
      </c>
      <c r="AD74" s="736">
        <v>76.399999999999991</v>
      </c>
      <c r="AE74" s="736">
        <v>76.400000000000006</v>
      </c>
      <c r="AF74" s="737">
        <v>76.400000000000006</v>
      </c>
      <c r="AG74" s="738">
        <v>76.400000000000006</v>
      </c>
      <c r="AH74" s="223">
        <v>76.400000000000006</v>
      </c>
      <c r="AI74" s="736">
        <v>76.399999999999991</v>
      </c>
      <c r="AJ74" s="736">
        <v>76.400000000000006</v>
      </c>
      <c r="AK74" s="737">
        <v>76.400000000000006</v>
      </c>
      <c r="AL74" s="738">
        <v>76.400000000000006</v>
      </c>
      <c r="AM74" s="732">
        <v>76.400000000000006</v>
      </c>
      <c r="AN74" s="223">
        <v>76.399999999999991</v>
      </c>
      <c r="AO74" s="736">
        <v>76.400000000000006</v>
      </c>
      <c r="AP74" s="737">
        <v>76.400000000000006</v>
      </c>
      <c r="AQ74" s="738">
        <v>76.400000000000006</v>
      </c>
      <c r="AR74" s="732">
        <v>76.400000000000006</v>
      </c>
      <c r="AS74" s="736">
        <v>76.400000000000006</v>
      </c>
      <c r="AT74" s="736">
        <v>76.400000000000006</v>
      </c>
      <c r="AU74" s="738">
        <v>76.400000000000006</v>
      </c>
      <c r="AV74" s="732">
        <v>76.400000000000006</v>
      </c>
      <c r="AW74" s="736">
        <v>76.399999999999991</v>
      </c>
      <c r="AX74" s="736">
        <v>76.400000000000006</v>
      </c>
      <c r="AY74" s="737">
        <v>76.400000000000006</v>
      </c>
      <c r="AZ74" s="738">
        <v>76.400000000000006</v>
      </c>
      <c r="BA74" s="732">
        <v>76.400000000000006</v>
      </c>
      <c r="BB74" s="736">
        <v>76.399999999999991</v>
      </c>
      <c r="BC74" s="738">
        <v>76.400000000000006</v>
      </c>
      <c r="BD74" s="738">
        <v>76.400000000000006</v>
      </c>
      <c r="BE74" s="738">
        <v>76.400000000000006</v>
      </c>
      <c r="BF74" s="732">
        <v>76.400000000000006</v>
      </c>
      <c r="BG74" s="124">
        <v>76.399999999999991</v>
      </c>
      <c r="BH74" s="736">
        <v>76.400000000000006</v>
      </c>
      <c r="BI74" s="737">
        <v>76.400000000000006</v>
      </c>
      <c r="BJ74" s="738">
        <v>76.400000000000006</v>
      </c>
      <c r="BK74" s="732">
        <v>76.400000000000006</v>
      </c>
      <c r="BL74" s="738">
        <v>76.400000000000006</v>
      </c>
      <c r="BM74" s="738">
        <v>76.400000000000006</v>
      </c>
      <c r="BN74" s="738">
        <v>76.400000000000006</v>
      </c>
      <c r="BO74" s="732">
        <v>76.399999999999991</v>
      </c>
      <c r="BP74" s="736">
        <v>76.400000000000006</v>
      </c>
      <c r="BQ74" s="779">
        <v>76.400000000000006</v>
      </c>
      <c r="BR74" s="779">
        <v>76.400000000000006</v>
      </c>
      <c r="BS74" s="779">
        <v>76.400000000000006</v>
      </c>
      <c r="BT74" s="779">
        <v>76.399999999999991</v>
      </c>
      <c r="BU74" s="779">
        <v>76.400000000000006</v>
      </c>
      <c r="BV74" s="779">
        <v>76.400000000000006</v>
      </c>
      <c r="BW74" s="779">
        <v>76.400000000000006</v>
      </c>
      <c r="BX74" s="779">
        <v>76.400000000000006</v>
      </c>
      <c r="BY74" s="779">
        <v>76.399999999999991</v>
      </c>
      <c r="BZ74" s="779">
        <v>76.400000000000006</v>
      </c>
      <c r="CA74" s="779">
        <v>76.400000000000006</v>
      </c>
      <c r="CB74" s="779">
        <v>76.400000000000006</v>
      </c>
      <c r="CC74" s="779">
        <v>76.400000000000006</v>
      </c>
      <c r="CD74" s="779">
        <v>76.400000000000006</v>
      </c>
      <c r="CE74" s="493">
        <v>76.400000000000006</v>
      </c>
      <c r="CF74" s="493">
        <v>76.400000000000006</v>
      </c>
      <c r="CG74" s="493">
        <v>76.400000000000006</v>
      </c>
      <c r="CH74" s="493">
        <v>76.399999999999991</v>
      </c>
      <c r="CI74" s="493">
        <v>76.400000000000006</v>
      </c>
    </row>
    <row r="75" spans="1:87" x14ac:dyDescent="0.25">
      <c r="A75" s="58" t="s">
        <v>85</v>
      </c>
      <c r="B75" s="736">
        <v>448.16500000000002</v>
      </c>
      <c r="C75" s="736">
        <v>448.16500000000002</v>
      </c>
      <c r="D75" s="737">
        <v>448.16500000000002</v>
      </c>
      <c r="E75" s="738">
        <v>448.16500000000002</v>
      </c>
      <c r="F75" s="732">
        <v>448.16500000000002</v>
      </c>
      <c r="G75" s="736">
        <v>438.815</v>
      </c>
      <c r="H75" s="737">
        <v>438.815</v>
      </c>
      <c r="I75" s="738">
        <v>438.815</v>
      </c>
      <c r="J75" s="732">
        <v>438.815</v>
      </c>
      <c r="K75" s="736">
        <v>443.49</v>
      </c>
      <c r="L75" s="736">
        <v>438.815</v>
      </c>
      <c r="M75" s="737">
        <v>438.815</v>
      </c>
      <c r="N75" s="738">
        <v>438.815</v>
      </c>
      <c r="O75" s="223">
        <v>438.815</v>
      </c>
      <c r="P75" s="736">
        <v>441.93166666666662</v>
      </c>
      <c r="Q75" s="736">
        <v>780.56399999999996</v>
      </c>
      <c r="R75" s="736">
        <v>780.56399999999996</v>
      </c>
      <c r="S75" s="738">
        <v>780.56399999999996</v>
      </c>
      <c r="T75" s="223">
        <v>780.56399999999996</v>
      </c>
      <c r="U75" s="124">
        <v>526.58974999999998</v>
      </c>
      <c r="V75" s="736">
        <v>780.56</v>
      </c>
      <c r="W75" s="737">
        <v>780.56</v>
      </c>
      <c r="X75" s="738">
        <v>780.56</v>
      </c>
      <c r="Y75" s="732">
        <v>780.56</v>
      </c>
      <c r="Z75" s="736">
        <v>780.56</v>
      </c>
      <c r="AA75" s="737">
        <v>790.21500000000003</v>
      </c>
      <c r="AB75" s="738">
        <v>790.21500000000003</v>
      </c>
      <c r="AC75" s="732">
        <v>786.99666666666678</v>
      </c>
      <c r="AD75" s="736">
        <v>783.77833333333331</v>
      </c>
      <c r="AE75" s="736">
        <v>790.21500000000003</v>
      </c>
      <c r="AF75" s="737">
        <v>790.21500000000003</v>
      </c>
      <c r="AG75" s="738">
        <v>820.43499999999995</v>
      </c>
      <c r="AH75" s="223">
        <v>800.28833333333341</v>
      </c>
      <c r="AI75" s="736">
        <v>789.28166666666664</v>
      </c>
      <c r="AJ75" s="736">
        <v>820.43499999999995</v>
      </c>
      <c r="AK75" s="737">
        <v>820.43499999999995</v>
      </c>
      <c r="AL75" s="738">
        <v>820.43499999999995</v>
      </c>
      <c r="AM75" s="740">
        <v>820.43499999999995</v>
      </c>
      <c r="AN75" s="223">
        <v>797.06999999999982</v>
      </c>
      <c r="AO75" s="736">
        <v>820.43499999999995</v>
      </c>
      <c r="AP75" s="737">
        <v>820.43499999999995</v>
      </c>
      <c r="AQ75" s="738">
        <v>820.43499999999995</v>
      </c>
      <c r="AR75" s="732">
        <v>820.43499999999995</v>
      </c>
      <c r="AS75" s="738">
        <v>820.43499999999995</v>
      </c>
      <c r="AT75" s="738">
        <v>820.43499999999995</v>
      </c>
      <c r="AU75" s="738">
        <v>820.43499999999995</v>
      </c>
      <c r="AV75" s="732">
        <v>820.43499999999995</v>
      </c>
      <c r="AW75" s="736">
        <v>820.43499999999983</v>
      </c>
      <c r="AX75" s="736">
        <v>820.43499999999995</v>
      </c>
      <c r="AY75" s="737">
        <v>820.43499999999995</v>
      </c>
      <c r="AZ75" s="738">
        <v>820.4</v>
      </c>
      <c r="BA75" s="732">
        <v>820.42333333333329</v>
      </c>
      <c r="BB75" s="736">
        <v>820.43111111111079</v>
      </c>
      <c r="BC75" s="736">
        <v>820.44</v>
      </c>
      <c r="BD75" s="736">
        <v>820.44</v>
      </c>
      <c r="BE75" s="736">
        <v>820.44</v>
      </c>
      <c r="BF75" s="732">
        <v>820.44</v>
      </c>
      <c r="BG75" s="124">
        <v>820.43333333333305</v>
      </c>
      <c r="BH75" s="736">
        <v>767.79700000000003</v>
      </c>
      <c r="BI75" s="737">
        <v>767.79700000000003</v>
      </c>
      <c r="BJ75" s="738">
        <v>767.79700000000003</v>
      </c>
      <c r="BK75" s="493">
        <v>767.79700000000014</v>
      </c>
      <c r="BL75" s="738">
        <v>767.79700000000003</v>
      </c>
      <c r="BM75" s="738">
        <v>767.79700000000003</v>
      </c>
      <c r="BN75" s="738">
        <v>767.79700000000003</v>
      </c>
      <c r="BO75" s="740">
        <v>767.79700000000003</v>
      </c>
      <c r="BP75" s="740">
        <v>767.79699999999991</v>
      </c>
      <c r="BQ75" s="779">
        <v>767.79700000000003</v>
      </c>
      <c r="BR75" s="779">
        <v>767.79700000000003</v>
      </c>
      <c r="BS75" s="493">
        <v>767.79700000000003</v>
      </c>
      <c r="BT75" s="493">
        <v>767.79700000000003</v>
      </c>
      <c r="BU75" s="493">
        <v>767.79699999999991</v>
      </c>
      <c r="BV75" s="493">
        <v>767.79700000000003</v>
      </c>
      <c r="BW75" s="493">
        <v>767.79700000000003</v>
      </c>
      <c r="BX75" s="493">
        <v>767.79700000000003</v>
      </c>
      <c r="BY75" s="493">
        <v>767.79699999999991</v>
      </c>
      <c r="BZ75" s="493">
        <v>767.79700000000003</v>
      </c>
      <c r="CA75" s="493">
        <v>763.71199999999999</v>
      </c>
      <c r="CB75" s="493">
        <v>763.71199999999999</v>
      </c>
      <c r="CC75" s="493">
        <v>763.71199999999999</v>
      </c>
      <c r="CD75" s="493">
        <v>763.71199999999999</v>
      </c>
      <c r="CE75" s="493">
        <v>763.71199999999999</v>
      </c>
      <c r="CF75" s="493">
        <v>763.71199999999999</v>
      </c>
      <c r="CG75" s="493">
        <v>763.71199999999999</v>
      </c>
      <c r="CH75" s="493">
        <v>763.71199999999999</v>
      </c>
      <c r="CI75" s="493">
        <v>763.71199999999999</v>
      </c>
    </row>
    <row r="76" spans="1:87" x14ac:dyDescent="0.25">
      <c r="B76" s="732"/>
      <c r="C76" s="732"/>
      <c r="D76" s="732"/>
      <c r="E76" s="732"/>
      <c r="F76" s="732"/>
      <c r="G76" s="732"/>
      <c r="H76" s="732"/>
      <c r="I76" s="732"/>
      <c r="J76" s="732"/>
      <c r="K76" s="732"/>
      <c r="L76" s="732"/>
      <c r="M76" s="732"/>
      <c r="N76" s="732"/>
      <c r="O76" s="732"/>
      <c r="P76" s="732"/>
      <c r="Q76" s="732"/>
      <c r="R76" s="732"/>
      <c r="S76" s="732"/>
      <c r="T76" s="732"/>
      <c r="U76" s="732"/>
      <c r="V76" s="732"/>
      <c r="W76" s="732"/>
      <c r="X76" s="732"/>
      <c r="Y76" s="732"/>
      <c r="Z76" s="732"/>
      <c r="AA76" s="732"/>
      <c r="AB76" s="732"/>
      <c r="AC76" s="732"/>
      <c r="AD76" s="732"/>
      <c r="AE76" s="732"/>
      <c r="AF76" s="732"/>
      <c r="AG76" s="732"/>
      <c r="AH76" s="732"/>
      <c r="AI76" s="732"/>
    </row>
  </sheetData>
  <pageMargins left="0.7" right="0.7" top="0.75" bottom="0.75" header="0.3" footer="0.3"/>
  <pageSetup paperSize="9" scale="35" orientation="portrait" r:id="rId1"/>
  <colBreaks count="2" manualBreakCount="2">
    <brk id="21" max="1048575" man="1"/>
    <brk id="4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CI64"/>
  <sheetViews>
    <sheetView showGridLines="0" view="pageBreakPreview" zoomScaleSheetLayoutView="100" workbookViewId="0">
      <pane xSplit="1" ySplit="3" topLeftCell="CC4" activePane="bottomRight" state="frozen"/>
      <selection activeCell="A14" sqref="A14"/>
      <selection pane="topRight" activeCell="A14" sqref="A14"/>
      <selection pane="bottomLeft" activeCell="A14" sqref="A14"/>
      <selection pane="bottomRight" activeCell="CI34" sqref="CI34"/>
    </sheetView>
  </sheetViews>
  <sheetFormatPr defaultColWidth="9.140625" defaultRowHeight="15" outlineLevelCol="1" x14ac:dyDescent="0.25"/>
  <cols>
    <col min="1" max="1" width="38.85546875" style="63" customWidth="1"/>
    <col min="2" max="2" width="9.140625" style="732" bestFit="1" customWidth="1" outlineLevel="1"/>
    <col min="3" max="20" width="7.5703125" style="732" customWidth="1" outlineLevel="1"/>
    <col min="21" max="39" width="7.5703125" style="732" customWidth="1"/>
    <col min="40" max="43" width="9.140625" style="63"/>
    <col min="44" max="47" width="9.140625" style="63" customWidth="1"/>
    <col min="48" max="48" width="6.7109375" style="63" customWidth="1"/>
    <col min="49" max="49" width="9.28515625" style="63" customWidth="1"/>
    <col min="50" max="50" width="8.28515625" style="63" customWidth="1"/>
    <col min="51" max="51" width="10.5703125" style="63" customWidth="1"/>
    <col min="52" max="52" width="6.7109375" style="63" customWidth="1"/>
    <col min="53" max="53" width="7.85546875" style="63" customWidth="1"/>
    <col min="54" max="54" width="8.42578125" style="63" customWidth="1"/>
    <col min="55" max="55" width="9" style="63" customWidth="1"/>
    <col min="56" max="56" width="10.140625" style="63" customWidth="1"/>
    <col min="57" max="57" width="9.28515625" style="63" customWidth="1"/>
    <col min="58" max="58" width="7.42578125" style="63" customWidth="1"/>
    <col min="59" max="59" width="6.7109375" style="63" customWidth="1"/>
    <col min="60" max="60" width="8" style="63" customWidth="1"/>
    <col min="61" max="16384" width="9.140625" style="63"/>
  </cols>
  <sheetData>
    <row r="1" spans="1:87" ht="28.5" customHeight="1" x14ac:dyDescent="0.25">
      <c r="A1" s="813"/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  <c r="Q1" s="813"/>
      <c r="R1" s="813"/>
      <c r="S1" s="813"/>
      <c r="T1" s="813"/>
      <c r="U1" s="813"/>
      <c r="V1" s="813"/>
      <c r="W1" s="813"/>
      <c r="X1" s="813"/>
      <c r="Y1" s="813"/>
      <c r="Z1" s="813"/>
      <c r="AA1" s="813"/>
      <c r="AB1" s="813"/>
      <c r="AC1" s="813"/>
      <c r="AD1" s="813"/>
      <c r="AE1" s="813"/>
      <c r="AF1" s="813"/>
      <c r="AG1" s="813"/>
      <c r="AH1" s="813"/>
      <c r="AI1" s="813"/>
      <c r="AJ1" s="813"/>
      <c r="AK1" s="813"/>
      <c r="AL1" s="813"/>
      <c r="AM1" s="813"/>
      <c r="AO1" s="819" t="s">
        <v>253</v>
      </c>
    </row>
    <row r="2" spans="1:87" ht="18.75" x14ac:dyDescent="0.25">
      <c r="A2" s="101"/>
      <c r="B2" s="809">
        <v>2011</v>
      </c>
      <c r="C2" s="809"/>
      <c r="D2" s="809"/>
      <c r="E2" s="809"/>
      <c r="F2" s="809"/>
      <c r="G2" s="809"/>
      <c r="H2" s="809"/>
      <c r="I2" s="810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79"/>
      <c r="U2" s="811">
        <v>2012</v>
      </c>
      <c r="V2" s="809"/>
      <c r="W2" s="809"/>
      <c r="X2" s="809"/>
      <c r="Y2" s="809"/>
      <c r="Z2" s="809"/>
      <c r="AA2" s="809"/>
      <c r="AB2" s="810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79"/>
      <c r="AN2" s="799">
        <v>2013</v>
      </c>
      <c r="AO2" s="802"/>
      <c r="AP2" s="802"/>
      <c r="AQ2" s="802"/>
      <c r="AR2" s="802"/>
      <c r="AS2" s="802"/>
      <c r="AT2" s="802"/>
      <c r="AU2" s="800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79"/>
      <c r="BG2" s="298" t="s">
        <v>227</v>
      </c>
      <c r="BH2" s="815"/>
      <c r="BI2" s="802">
        <v>2014</v>
      </c>
      <c r="BJ2" s="802"/>
      <c r="BK2" s="802"/>
      <c r="BL2" s="802"/>
      <c r="BM2" s="802"/>
      <c r="BN2" s="802"/>
      <c r="BO2" s="802"/>
      <c r="BP2" s="800"/>
      <c r="BQ2" s="800"/>
      <c r="BR2" s="800"/>
      <c r="BS2" s="800"/>
      <c r="BT2" s="800"/>
      <c r="BU2" s="800"/>
      <c r="BV2" s="800"/>
      <c r="BW2" s="800"/>
      <c r="BX2" s="800"/>
      <c r="BY2" s="685"/>
      <c r="BZ2" s="685"/>
      <c r="CA2" s="685"/>
      <c r="CB2" s="685"/>
      <c r="CC2" s="685"/>
      <c r="CD2" s="685"/>
      <c r="CE2" s="685"/>
      <c r="CF2" s="685"/>
      <c r="CG2" s="685"/>
      <c r="CH2" s="685"/>
      <c r="CI2" s="685"/>
    </row>
    <row r="3" spans="1:87" x14ac:dyDescent="0.25">
      <c r="A3" s="102"/>
      <c r="B3" s="832" t="s">
        <v>287</v>
      </c>
      <c r="C3" s="832" t="s">
        <v>288</v>
      </c>
      <c r="D3" s="832" t="s">
        <v>289</v>
      </c>
      <c r="E3" s="64" t="s">
        <v>3</v>
      </c>
      <c r="F3" s="832" t="s">
        <v>290</v>
      </c>
      <c r="G3" s="832" t="s">
        <v>291</v>
      </c>
      <c r="H3" s="832" t="s">
        <v>292</v>
      </c>
      <c r="I3" s="64" t="s">
        <v>6</v>
      </c>
      <c r="J3" s="815" t="s">
        <v>108</v>
      </c>
      <c r="K3" s="832" t="s">
        <v>293</v>
      </c>
      <c r="L3" s="832" t="s">
        <v>294</v>
      </c>
      <c r="M3" s="832" t="s">
        <v>295</v>
      </c>
      <c r="N3" s="815" t="s">
        <v>103</v>
      </c>
      <c r="O3" s="815" t="s">
        <v>109</v>
      </c>
      <c r="P3" s="832" t="s">
        <v>296</v>
      </c>
      <c r="Q3" s="832" t="s">
        <v>297</v>
      </c>
      <c r="R3" s="832" t="s">
        <v>298</v>
      </c>
      <c r="S3" s="128" t="s">
        <v>107</v>
      </c>
      <c r="T3" s="64" t="s">
        <v>110</v>
      </c>
      <c r="U3" s="832" t="s">
        <v>299</v>
      </c>
      <c r="V3" s="832" t="s">
        <v>300</v>
      </c>
      <c r="W3" s="832" t="s">
        <v>301</v>
      </c>
      <c r="X3" s="64" t="s">
        <v>3</v>
      </c>
      <c r="Y3" s="832" t="s">
        <v>302</v>
      </c>
      <c r="Z3" s="832" t="s">
        <v>303</v>
      </c>
      <c r="AA3" s="832" t="s">
        <v>304</v>
      </c>
      <c r="AB3" s="64" t="s">
        <v>6</v>
      </c>
      <c r="AC3" s="815" t="s">
        <v>108</v>
      </c>
      <c r="AD3" s="832" t="s">
        <v>305</v>
      </c>
      <c r="AE3" s="832" t="s">
        <v>306</v>
      </c>
      <c r="AF3" s="832" t="s">
        <v>307</v>
      </c>
      <c r="AG3" s="815" t="s">
        <v>103</v>
      </c>
      <c r="AH3" s="815" t="s">
        <v>109</v>
      </c>
      <c r="AI3" s="832" t="s">
        <v>308</v>
      </c>
      <c r="AJ3" s="832" t="s">
        <v>309</v>
      </c>
      <c r="AK3" s="832" t="s">
        <v>310</v>
      </c>
      <c r="AL3" s="128" t="s">
        <v>107</v>
      </c>
      <c r="AM3" s="64" t="s">
        <v>110</v>
      </c>
      <c r="AN3" s="832" t="s">
        <v>311</v>
      </c>
      <c r="AO3" s="832" t="s">
        <v>312</v>
      </c>
      <c r="AP3" s="832" t="s">
        <v>313</v>
      </c>
      <c r="AQ3" s="64" t="s">
        <v>3</v>
      </c>
      <c r="AR3" s="832" t="s">
        <v>314</v>
      </c>
      <c r="AS3" s="832" t="s">
        <v>315</v>
      </c>
      <c r="AT3" s="832" t="s">
        <v>316</v>
      </c>
      <c r="AU3" s="64" t="s">
        <v>6</v>
      </c>
      <c r="AV3" s="815" t="s">
        <v>108</v>
      </c>
      <c r="AW3" s="832" t="s">
        <v>317</v>
      </c>
      <c r="AX3" s="832" t="s">
        <v>318</v>
      </c>
      <c r="AY3" s="832" t="s">
        <v>319</v>
      </c>
      <c r="AZ3" s="815" t="s">
        <v>103</v>
      </c>
      <c r="BA3" s="64" t="s">
        <v>109</v>
      </c>
      <c r="BB3" s="832" t="s">
        <v>320</v>
      </c>
      <c r="BC3" s="832" t="s">
        <v>321</v>
      </c>
      <c r="BD3" s="832" t="s">
        <v>322</v>
      </c>
      <c r="BE3" s="128" t="s">
        <v>107</v>
      </c>
      <c r="BF3" s="64" t="s">
        <v>110</v>
      </c>
      <c r="BG3" s="815" t="s">
        <v>122</v>
      </c>
      <c r="BH3" s="815" t="s">
        <v>121</v>
      </c>
      <c r="BI3" s="832" t="s">
        <v>323</v>
      </c>
      <c r="BJ3" s="832" t="s">
        <v>324</v>
      </c>
      <c r="BK3" s="832" t="s">
        <v>325</v>
      </c>
      <c r="BL3" s="64" t="s">
        <v>3</v>
      </c>
      <c r="BM3" s="833" t="s">
        <v>326</v>
      </c>
      <c r="BN3" s="833" t="s">
        <v>327</v>
      </c>
      <c r="BO3" s="833" t="s">
        <v>328</v>
      </c>
      <c r="BP3" s="815" t="s">
        <v>6</v>
      </c>
      <c r="BQ3" s="128" t="s">
        <v>108</v>
      </c>
      <c r="BR3" s="833" t="s">
        <v>329</v>
      </c>
      <c r="BS3" s="833" t="s">
        <v>330</v>
      </c>
      <c r="BT3" s="833" t="s">
        <v>331</v>
      </c>
      <c r="BU3" s="833" t="s">
        <v>103</v>
      </c>
      <c r="BV3" s="833" t="s">
        <v>109</v>
      </c>
      <c r="BW3" s="833" t="s">
        <v>332</v>
      </c>
      <c r="BX3" s="833" t="s">
        <v>333</v>
      </c>
      <c r="BY3" s="832" t="s">
        <v>336</v>
      </c>
      <c r="BZ3" s="832" t="s">
        <v>334</v>
      </c>
      <c r="CA3" s="832" t="s">
        <v>337</v>
      </c>
      <c r="CB3" s="832" t="s">
        <v>340</v>
      </c>
      <c r="CC3" s="832" t="s">
        <v>341</v>
      </c>
      <c r="CD3" s="832" t="s">
        <v>3</v>
      </c>
      <c r="CE3" s="832" t="s">
        <v>342</v>
      </c>
      <c r="CF3" s="832" t="s">
        <v>373</v>
      </c>
      <c r="CG3" s="833" t="s">
        <v>376</v>
      </c>
      <c r="CH3" s="815" t="s">
        <v>6</v>
      </c>
      <c r="CI3" s="128" t="s">
        <v>108</v>
      </c>
    </row>
    <row r="4" spans="1:87" x14ac:dyDescent="0.25">
      <c r="A4" s="103" t="s">
        <v>7</v>
      </c>
      <c r="B4" s="173">
        <v>9078.1679999999997</v>
      </c>
      <c r="C4" s="174">
        <v>9075.2129999999997</v>
      </c>
      <c r="D4" s="175">
        <v>9026.512999999999</v>
      </c>
      <c r="E4" s="174">
        <v>9059.7463333333326</v>
      </c>
      <c r="F4" s="173">
        <v>8969.3129999999983</v>
      </c>
      <c r="G4" s="174">
        <v>8842.9130000000005</v>
      </c>
      <c r="H4" s="175">
        <v>8800.0730000000003</v>
      </c>
      <c r="I4" s="174">
        <v>8870.769666666667</v>
      </c>
      <c r="J4" s="176">
        <v>8965.3654999999981</v>
      </c>
      <c r="K4" s="173">
        <v>8756.3469999999998</v>
      </c>
      <c r="L4" s="174">
        <v>8775.8670000000002</v>
      </c>
      <c r="M4" s="175">
        <v>8684.3330000000005</v>
      </c>
      <c r="N4" s="174">
        <v>8738.8490000000002</v>
      </c>
      <c r="O4" s="176">
        <v>8889.8599999999988</v>
      </c>
      <c r="P4" s="173">
        <v>8828.3209999999999</v>
      </c>
      <c r="Q4" s="174">
        <v>8934.09</v>
      </c>
      <c r="R4" s="175">
        <v>8983.5089999999982</v>
      </c>
      <c r="S4" s="176">
        <v>8940.9280289855069</v>
      </c>
      <c r="T4" s="175">
        <v>8896.2216666666664</v>
      </c>
      <c r="U4" s="173">
        <v>9003.7999999999993</v>
      </c>
      <c r="V4" s="174">
        <v>8757.6</v>
      </c>
      <c r="W4" s="175">
        <v>8753.7999999999993</v>
      </c>
      <c r="X4" s="174">
        <v>8832.2000000000007</v>
      </c>
      <c r="Y4" s="173">
        <v>8708.7999999999993</v>
      </c>
      <c r="Z4" s="174">
        <v>8613.3960000000006</v>
      </c>
      <c r="AA4" s="175">
        <v>8255.9959999999992</v>
      </c>
      <c r="AB4" s="174">
        <v>8536.8709963369965</v>
      </c>
      <c r="AC4" s="176">
        <v>8682.2319999999982</v>
      </c>
      <c r="AD4" s="173">
        <v>8086.1890000000003</v>
      </c>
      <c r="AE4" s="174">
        <v>8182.6379999999999</v>
      </c>
      <c r="AF4" s="175">
        <v>8631.0579999999991</v>
      </c>
      <c r="AG4" s="174">
        <v>8299.9616666666661</v>
      </c>
      <c r="AH4" s="176">
        <v>8554.8085555555572</v>
      </c>
      <c r="AI4" s="173">
        <v>8807.125</v>
      </c>
      <c r="AJ4" s="174">
        <v>8959.1530000000002</v>
      </c>
      <c r="AK4" s="175">
        <v>8928.226999999999</v>
      </c>
      <c r="AL4" s="176">
        <v>8897.0283478260862</v>
      </c>
      <c r="AM4" s="175">
        <v>8640.6485000000011</v>
      </c>
      <c r="AN4" s="173">
        <v>8933.125</v>
      </c>
      <c r="AO4" s="174">
        <v>8857.2160000000003</v>
      </c>
      <c r="AP4" s="175">
        <v>8971.4779999999992</v>
      </c>
      <c r="AQ4" s="174">
        <v>8920.8846666666668</v>
      </c>
      <c r="AR4" s="173">
        <v>8834.2560000000012</v>
      </c>
      <c r="AS4" s="174">
        <v>8763.15</v>
      </c>
      <c r="AT4" s="175">
        <v>8416.6929999999993</v>
      </c>
      <c r="AU4" s="174">
        <v>8691.3833333333332</v>
      </c>
      <c r="AV4" s="176">
        <v>8796.0668333333342</v>
      </c>
      <c r="AW4" s="173">
        <v>8178.5118333333339</v>
      </c>
      <c r="AX4" s="174">
        <v>8278.8490000000002</v>
      </c>
      <c r="AY4" s="175">
        <v>8774.6810000000005</v>
      </c>
      <c r="AZ4" s="174">
        <v>8488.8518888888884</v>
      </c>
      <c r="BA4" s="176">
        <v>8517.2113611111108</v>
      </c>
      <c r="BB4" s="173">
        <v>8796.4818888888876</v>
      </c>
      <c r="BC4" s="174">
        <v>8887.518</v>
      </c>
      <c r="BD4" s="175">
        <v>8872.6080000000002</v>
      </c>
      <c r="BE4" s="174">
        <v>8867.0013333333336</v>
      </c>
      <c r="BF4" s="175">
        <v>8683.1649629629628</v>
      </c>
      <c r="BG4" s="175">
        <v>42.516462962961668</v>
      </c>
      <c r="BH4" s="299">
        <v>4.920517593437701E-3</v>
      </c>
      <c r="BI4" s="175">
        <v>8858.893</v>
      </c>
      <c r="BJ4" s="174">
        <v>8858.893</v>
      </c>
      <c r="BK4" s="175">
        <v>8939.8629999999994</v>
      </c>
      <c r="BL4" s="174">
        <v>8886.782666666666</v>
      </c>
      <c r="BM4" s="174">
        <v>8856.7530000000006</v>
      </c>
      <c r="BN4" s="174">
        <v>8701.1329999999998</v>
      </c>
      <c r="BO4" s="174">
        <v>8461.4830000000002</v>
      </c>
      <c r="BP4" s="174">
        <v>8670.4039890109889</v>
      </c>
      <c r="BQ4" s="176">
        <v>8779.5173646408839</v>
      </c>
      <c r="BR4" s="174">
        <v>8245.17</v>
      </c>
      <c r="BS4" s="174">
        <v>8319.91</v>
      </c>
      <c r="BT4" s="174">
        <v>8557.5410000000011</v>
      </c>
      <c r="BU4" s="174">
        <v>8372.2142391304351</v>
      </c>
      <c r="BV4" s="174">
        <v>8642.2577032967038</v>
      </c>
      <c r="BW4" s="174">
        <v>8674.9789999999994</v>
      </c>
      <c r="BX4" s="174">
        <v>8776.3909999999996</v>
      </c>
      <c r="BY4" s="174">
        <v>8869.4639999999999</v>
      </c>
      <c r="BZ4" s="174">
        <v>8773.5811195652186</v>
      </c>
      <c r="CA4" s="174">
        <v>8838.8580000000002</v>
      </c>
      <c r="CB4" s="174">
        <v>8804.7010000000009</v>
      </c>
      <c r="CC4" s="174">
        <v>8768.219000000001</v>
      </c>
      <c r="CD4" s="174">
        <v>8804.0614333333342</v>
      </c>
      <c r="CE4" s="174">
        <v>8738.8290000000015</v>
      </c>
      <c r="CF4" s="174">
        <v>8568.2620000000006</v>
      </c>
      <c r="CG4" s="174">
        <v>8534.2420000000002</v>
      </c>
      <c r="CH4" s="174">
        <v>8643.6716446886458</v>
      </c>
      <c r="CI4" s="174">
        <v>8708.1089668508284</v>
      </c>
    </row>
    <row r="5" spans="1:87" s="61" customFormat="1" x14ac:dyDescent="0.25">
      <c r="A5" s="104" t="s">
        <v>25</v>
      </c>
      <c r="B5" s="143">
        <v>5898.28</v>
      </c>
      <c r="C5" s="37">
        <v>5894.28</v>
      </c>
      <c r="D5" s="18">
        <v>5885.58</v>
      </c>
      <c r="E5" s="17">
        <v>5892.7133333333331</v>
      </c>
      <c r="F5" s="143">
        <v>5865.3799999999992</v>
      </c>
      <c r="G5" s="37">
        <v>5775.18</v>
      </c>
      <c r="H5" s="18">
        <v>5747.34</v>
      </c>
      <c r="I5" s="17">
        <v>5795.9666666666672</v>
      </c>
      <c r="J5" s="144">
        <v>5844.34</v>
      </c>
      <c r="K5" s="143">
        <v>5709.94</v>
      </c>
      <c r="L5" s="37">
        <v>5717.51</v>
      </c>
      <c r="M5" s="18">
        <v>5607.18</v>
      </c>
      <c r="N5" s="17">
        <v>5678.21</v>
      </c>
      <c r="O5" s="144">
        <v>5788.9633333333331</v>
      </c>
      <c r="P5" s="143">
        <v>5784.98</v>
      </c>
      <c r="Q5" s="37">
        <v>5887.28</v>
      </c>
      <c r="R5" s="18">
        <v>5895.3799999999992</v>
      </c>
      <c r="S5" s="144">
        <v>5855.5386956521743</v>
      </c>
      <c r="T5" s="18">
        <v>5765.9525753424659</v>
      </c>
      <c r="U5" s="143">
        <v>5871.18</v>
      </c>
      <c r="V5" s="37">
        <v>5644.18</v>
      </c>
      <c r="W5" s="18">
        <v>5647.88</v>
      </c>
      <c r="X5" s="17">
        <v>5714.88</v>
      </c>
      <c r="Y5" s="143">
        <v>5646.8799999999992</v>
      </c>
      <c r="Z5" s="37">
        <v>5588.48</v>
      </c>
      <c r="AA5" s="18">
        <v>5268.8799999999992</v>
      </c>
      <c r="AB5" s="17">
        <v>5509.59032967033</v>
      </c>
      <c r="AC5" s="144">
        <v>5611.246666666666</v>
      </c>
      <c r="AD5" s="143">
        <v>5054.58</v>
      </c>
      <c r="AE5" s="37">
        <v>5124.08</v>
      </c>
      <c r="AF5" s="18">
        <v>5548.7999999999993</v>
      </c>
      <c r="AG5" s="17">
        <v>5242.4866666666658</v>
      </c>
      <c r="AH5" s="144">
        <v>5488.3266666666659</v>
      </c>
      <c r="AI5" s="143">
        <v>5600.5599999999995</v>
      </c>
      <c r="AJ5" s="37">
        <v>5702.7800000000007</v>
      </c>
      <c r="AK5" s="18">
        <v>5680.62</v>
      </c>
      <c r="AL5" s="144">
        <v>5660.8693478260875</v>
      </c>
      <c r="AM5" s="18">
        <v>5530.73</v>
      </c>
      <c r="AN5" s="18">
        <v>5689.7000000000007</v>
      </c>
      <c r="AO5" s="18">
        <v>5632.2300000000005</v>
      </c>
      <c r="AP5" s="18">
        <v>5769.5</v>
      </c>
      <c r="AQ5" s="17">
        <v>5697.1433333333334</v>
      </c>
      <c r="AR5" s="18">
        <v>5646.43</v>
      </c>
      <c r="AS5" s="18">
        <v>5626.93</v>
      </c>
      <c r="AT5" s="18">
        <v>5318.33</v>
      </c>
      <c r="AU5" s="17">
        <v>5530.5633333333335</v>
      </c>
      <c r="AV5" s="144">
        <v>5613.8583333333336</v>
      </c>
      <c r="AW5" s="18">
        <v>5081.5600000000004</v>
      </c>
      <c r="AX5" s="18">
        <v>5170.08</v>
      </c>
      <c r="AY5" s="18">
        <v>5493.0300000000007</v>
      </c>
      <c r="AZ5" s="17">
        <v>5248.2233333333334</v>
      </c>
      <c r="BA5" s="144">
        <v>5370.0822222222232</v>
      </c>
      <c r="BB5" s="18">
        <v>5593.63</v>
      </c>
      <c r="BC5" s="676">
        <v>5644.4</v>
      </c>
      <c r="BD5" s="18">
        <v>5621.49</v>
      </c>
      <c r="BE5" s="17">
        <v>5619.84</v>
      </c>
      <c r="BF5" s="18">
        <v>5461.8088888888888</v>
      </c>
      <c r="BG5" s="175">
        <v>-68.921111111110804</v>
      </c>
      <c r="BH5" s="299">
        <v>-1.2461485393629901E-2</v>
      </c>
      <c r="BI5" s="175">
        <v>5624.97</v>
      </c>
      <c r="BJ5" s="18">
        <v>5623.91</v>
      </c>
      <c r="BK5" s="18">
        <v>5714.48</v>
      </c>
      <c r="BL5" s="17">
        <v>5655.4714444444444</v>
      </c>
      <c r="BM5" s="18">
        <v>5663.21</v>
      </c>
      <c r="BN5" s="18">
        <v>5547.49</v>
      </c>
      <c r="BO5" s="18">
        <v>5402.08</v>
      </c>
      <c r="BP5" s="17">
        <v>5537.7020879120882</v>
      </c>
      <c r="BQ5" s="144">
        <v>5596.2614364640885</v>
      </c>
      <c r="BR5" s="18">
        <v>5291.79</v>
      </c>
      <c r="BS5" s="18">
        <v>5322.97</v>
      </c>
      <c r="BT5" s="18">
        <v>5537.76</v>
      </c>
      <c r="BU5" s="18">
        <v>5382.503913043478</v>
      </c>
      <c r="BV5" s="18">
        <v>5524.2259340659348</v>
      </c>
      <c r="BW5" s="18">
        <v>5590.37</v>
      </c>
      <c r="BX5" s="18">
        <v>5655.2800000000007</v>
      </c>
      <c r="BY5" s="18">
        <v>5748.68</v>
      </c>
      <c r="BZ5" s="18">
        <v>5664.8798913043483</v>
      </c>
      <c r="CA5" s="18">
        <v>5669.64</v>
      </c>
      <c r="CB5" s="18">
        <v>5634.79</v>
      </c>
      <c r="CC5" s="18">
        <v>5664.93</v>
      </c>
      <c r="CD5" s="18">
        <v>5657.1878888888896</v>
      </c>
      <c r="CE5" s="18">
        <v>5668.9400000000005</v>
      </c>
      <c r="CF5" s="18">
        <v>5553.06</v>
      </c>
      <c r="CG5" s="18">
        <v>5531.04</v>
      </c>
      <c r="CH5" s="18">
        <v>5584.0028571428575</v>
      </c>
      <c r="CI5" s="18">
        <v>5620.3932044198891</v>
      </c>
    </row>
    <row r="6" spans="1:87" s="61" customFormat="1" x14ac:dyDescent="0.25">
      <c r="A6" s="105" t="s">
        <v>26</v>
      </c>
      <c r="B6" s="733">
        <v>618</v>
      </c>
      <c r="C6" s="161">
        <v>618</v>
      </c>
      <c r="D6" s="160">
        <v>618</v>
      </c>
      <c r="E6" s="161">
        <v>618</v>
      </c>
      <c r="F6" s="177">
        <v>618</v>
      </c>
      <c r="G6" s="161">
        <v>618</v>
      </c>
      <c r="H6" s="160">
        <v>618</v>
      </c>
      <c r="I6" s="161">
        <v>618</v>
      </c>
      <c r="J6" s="178">
        <v>618</v>
      </c>
      <c r="K6" s="177">
        <v>618</v>
      </c>
      <c r="L6" s="161">
        <v>618</v>
      </c>
      <c r="M6" s="160">
        <v>618</v>
      </c>
      <c r="N6" s="161">
        <v>618</v>
      </c>
      <c r="O6" s="178">
        <v>618</v>
      </c>
      <c r="P6" s="177">
        <v>618</v>
      </c>
      <c r="Q6" s="187">
        <v>618</v>
      </c>
      <c r="R6" s="160">
        <v>618</v>
      </c>
      <c r="S6" s="178">
        <v>618</v>
      </c>
      <c r="T6" s="160">
        <v>618</v>
      </c>
      <c r="U6" s="733">
        <v>618</v>
      </c>
      <c r="V6" s="161">
        <v>618</v>
      </c>
      <c r="W6" s="160">
        <v>618</v>
      </c>
      <c r="X6" s="161">
        <v>618</v>
      </c>
      <c r="Y6" s="177">
        <v>618</v>
      </c>
      <c r="Z6" s="161">
        <v>618</v>
      </c>
      <c r="AA6" s="160">
        <v>618</v>
      </c>
      <c r="AB6" s="161">
        <v>618</v>
      </c>
      <c r="AC6" s="178">
        <v>618</v>
      </c>
      <c r="AD6" s="177">
        <v>618</v>
      </c>
      <c r="AE6" s="161">
        <v>618</v>
      </c>
      <c r="AF6" s="160">
        <v>618</v>
      </c>
      <c r="AG6" s="161">
        <v>618</v>
      </c>
      <c r="AH6" s="178">
        <v>618</v>
      </c>
      <c r="AI6" s="177">
        <v>618</v>
      </c>
      <c r="AJ6" s="185">
        <v>618</v>
      </c>
      <c r="AK6" s="160">
        <v>618</v>
      </c>
      <c r="AL6" s="178">
        <v>618</v>
      </c>
      <c r="AM6" s="160">
        <v>618</v>
      </c>
      <c r="AN6" s="161">
        <v>618</v>
      </c>
      <c r="AO6" s="160">
        <v>618</v>
      </c>
      <c r="AP6" s="160">
        <v>618</v>
      </c>
      <c r="AQ6" s="161">
        <v>618</v>
      </c>
      <c r="AR6" s="160">
        <v>618</v>
      </c>
      <c r="AS6" s="160">
        <v>618</v>
      </c>
      <c r="AT6" s="160">
        <v>618</v>
      </c>
      <c r="AU6" s="161">
        <v>618</v>
      </c>
      <c r="AV6" s="178">
        <v>618</v>
      </c>
      <c r="AW6" s="160">
        <v>618</v>
      </c>
      <c r="AX6" s="160">
        <v>618</v>
      </c>
      <c r="AY6" s="160">
        <v>618</v>
      </c>
      <c r="AZ6" s="161">
        <v>618</v>
      </c>
      <c r="BA6" s="178">
        <v>618</v>
      </c>
      <c r="BB6" s="160">
        <v>618</v>
      </c>
      <c r="BC6" s="675">
        <v>618</v>
      </c>
      <c r="BD6" s="160">
        <v>618</v>
      </c>
      <c r="BE6" s="161">
        <v>618</v>
      </c>
      <c r="BF6" s="160">
        <v>618</v>
      </c>
      <c r="BG6" s="160">
        <v>0</v>
      </c>
      <c r="BH6" s="594">
        <v>0</v>
      </c>
      <c r="BI6" s="160">
        <v>618</v>
      </c>
      <c r="BJ6" s="160">
        <v>618</v>
      </c>
      <c r="BK6" s="160">
        <v>618</v>
      </c>
      <c r="BL6" s="161">
        <v>618</v>
      </c>
      <c r="BM6" s="160">
        <v>618</v>
      </c>
      <c r="BN6" s="160">
        <v>618</v>
      </c>
      <c r="BO6" s="160">
        <v>599.70000000000005</v>
      </c>
      <c r="BP6" s="161">
        <v>611.96703296703299</v>
      </c>
      <c r="BQ6" s="178">
        <v>614.96685082872932</v>
      </c>
      <c r="BR6" s="160">
        <v>599.70000000000005</v>
      </c>
      <c r="BS6" s="160">
        <v>599.70000000000005</v>
      </c>
      <c r="BT6" s="160">
        <v>618</v>
      </c>
      <c r="BU6" s="160">
        <v>605.6673913043478</v>
      </c>
      <c r="BV6" s="160">
        <v>611.83296703296696</v>
      </c>
      <c r="BW6" s="160">
        <v>618</v>
      </c>
      <c r="BX6" s="160">
        <v>618</v>
      </c>
      <c r="BY6" s="160">
        <v>618</v>
      </c>
      <c r="BZ6" s="160">
        <v>618</v>
      </c>
      <c r="CA6" s="160">
        <v>618</v>
      </c>
      <c r="CB6" s="160">
        <v>618</v>
      </c>
      <c r="CC6" s="160">
        <v>618</v>
      </c>
      <c r="CD6" s="160">
        <v>618</v>
      </c>
      <c r="CE6" s="160">
        <v>618</v>
      </c>
      <c r="CF6" s="160">
        <v>618</v>
      </c>
      <c r="CG6" s="160">
        <v>618</v>
      </c>
      <c r="CH6" s="160">
        <v>618</v>
      </c>
      <c r="CI6" s="160">
        <v>618</v>
      </c>
    </row>
    <row r="7" spans="1:87" s="61" customFormat="1" x14ac:dyDescent="0.25">
      <c r="A7" s="106" t="s">
        <v>9</v>
      </c>
      <c r="B7" s="736">
        <v>570</v>
      </c>
      <c r="C7" s="741">
        <v>570</v>
      </c>
      <c r="D7" s="743">
        <v>570</v>
      </c>
      <c r="E7" s="741">
        <v>570</v>
      </c>
      <c r="F7" s="43">
        <v>570</v>
      </c>
      <c r="G7" s="741">
        <v>570</v>
      </c>
      <c r="H7" s="743">
        <v>570</v>
      </c>
      <c r="I7" s="741">
        <v>570</v>
      </c>
      <c r="J7" s="141">
        <v>570</v>
      </c>
      <c r="K7" s="43">
        <v>570</v>
      </c>
      <c r="L7" s="741">
        <v>570</v>
      </c>
      <c r="M7" s="743">
        <v>570</v>
      </c>
      <c r="N7" s="741">
        <v>570</v>
      </c>
      <c r="O7" s="141">
        <v>570</v>
      </c>
      <c r="P7" s="43">
        <v>570</v>
      </c>
      <c r="Q7" s="188">
        <v>570</v>
      </c>
      <c r="R7" s="743">
        <v>570</v>
      </c>
      <c r="S7" s="141">
        <v>570</v>
      </c>
      <c r="T7" s="743">
        <v>570</v>
      </c>
      <c r="U7" s="736">
        <v>570</v>
      </c>
      <c r="V7" s="741">
        <v>570</v>
      </c>
      <c r="W7" s="743">
        <v>570</v>
      </c>
      <c r="X7" s="741">
        <v>570</v>
      </c>
      <c r="Y7" s="43">
        <v>570</v>
      </c>
      <c r="Z7" s="741">
        <v>570</v>
      </c>
      <c r="AA7" s="743">
        <v>570</v>
      </c>
      <c r="AB7" s="741">
        <v>570</v>
      </c>
      <c r="AC7" s="141">
        <v>570</v>
      </c>
      <c r="AD7" s="43">
        <v>570</v>
      </c>
      <c r="AE7" s="741">
        <v>570</v>
      </c>
      <c r="AF7" s="743">
        <v>570</v>
      </c>
      <c r="AG7" s="741">
        <v>570</v>
      </c>
      <c r="AH7" s="141">
        <v>570</v>
      </c>
      <c r="AI7" s="43">
        <v>570</v>
      </c>
      <c r="AJ7" s="186">
        <v>570</v>
      </c>
      <c r="AK7" s="743">
        <v>570</v>
      </c>
      <c r="AL7" s="141">
        <v>570</v>
      </c>
      <c r="AM7" s="743">
        <v>570</v>
      </c>
      <c r="AN7" s="741">
        <v>570</v>
      </c>
      <c r="AO7" s="741">
        <v>570</v>
      </c>
      <c r="AP7" s="743">
        <v>570</v>
      </c>
      <c r="AQ7" s="741">
        <v>570</v>
      </c>
      <c r="AR7" s="736">
        <v>570</v>
      </c>
      <c r="AS7" s="741">
        <v>570</v>
      </c>
      <c r="AT7" s="743">
        <v>570</v>
      </c>
      <c r="AU7" s="741">
        <v>570</v>
      </c>
      <c r="AV7" s="141">
        <v>570</v>
      </c>
      <c r="AW7" s="736">
        <v>570</v>
      </c>
      <c r="AX7" s="741">
        <v>570</v>
      </c>
      <c r="AY7" s="743">
        <v>570</v>
      </c>
      <c r="AZ7" s="741">
        <v>570</v>
      </c>
      <c r="BA7" s="141">
        <v>570</v>
      </c>
      <c r="BB7" s="743">
        <v>570</v>
      </c>
      <c r="BC7" s="188">
        <v>570</v>
      </c>
      <c r="BD7" s="188">
        <v>570</v>
      </c>
      <c r="BE7" s="741">
        <v>570</v>
      </c>
      <c r="BF7" s="743">
        <v>570</v>
      </c>
      <c r="BG7" s="743">
        <v>0</v>
      </c>
      <c r="BH7" s="595">
        <v>0</v>
      </c>
      <c r="BI7" s="743">
        <v>570</v>
      </c>
      <c r="BJ7" s="741">
        <v>570</v>
      </c>
      <c r="BK7" s="743">
        <v>570</v>
      </c>
      <c r="BL7" s="741">
        <v>570</v>
      </c>
      <c r="BM7" s="741">
        <v>570</v>
      </c>
      <c r="BN7" s="741">
        <v>570</v>
      </c>
      <c r="BO7" s="741">
        <v>570</v>
      </c>
      <c r="BP7" s="741">
        <v>570</v>
      </c>
      <c r="BQ7" s="141">
        <v>570</v>
      </c>
      <c r="BR7" s="741">
        <v>570</v>
      </c>
      <c r="BS7" s="741">
        <v>570</v>
      </c>
      <c r="BT7" s="741">
        <v>570</v>
      </c>
      <c r="BU7" s="741">
        <v>570</v>
      </c>
      <c r="BV7" s="741">
        <v>570</v>
      </c>
      <c r="BW7" s="741">
        <v>570</v>
      </c>
      <c r="BX7" s="741">
        <v>570</v>
      </c>
      <c r="BY7" s="741">
        <v>570</v>
      </c>
      <c r="BZ7" s="741">
        <v>570</v>
      </c>
      <c r="CA7" s="741">
        <v>570</v>
      </c>
      <c r="CB7" s="741">
        <v>570</v>
      </c>
      <c r="CC7" s="741">
        <v>570</v>
      </c>
      <c r="CD7" s="741">
        <v>570</v>
      </c>
      <c r="CE7" s="741">
        <v>570</v>
      </c>
      <c r="CF7" s="741">
        <v>570</v>
      </c>
      <c r="CG7" s="741">
        <v>570</v>
      </c>
      <c r="CH7" s="741">
        <v>570</v>
      </c>
      <c r="CI7" s="741">
        <v>570</v>
      </c>
    </row>
    <row r="8" spans="1:87" s="61" customFormat="1" x14ac:dyDescent="0.25">
      <c r="A8" s="106" t="s">
        <v>10</v>
      </c>
      <c r="B8" s="736">
        <v>48</v>
      </c>
      <c r="C8" s="741">
        <v>48</v>
      </c>
      <c r="D8" s="743">
        <v>48</v>
      </c>
      <c r="E8" s="741">
        <v>48</v>
      </c>
      <c r="F8" s="43">
        <v>48</v>
      </c>
      <c r="G8" s="741">
        <v>48</v>
      </c>
      <c r="H8" s="743">
        <v>48</v>
      </c>
      <c r="I8" s="741">
        <v>48</v>
      </c>
      <c r="J8" s="141">
        <v>48</v>
      </c>
      <c r="K8" s="43">
        <v>48</v>
      </c>
      <c r="L8" s="741">
        <v>48</v>
      </c>
      <c r="M8" s="743">
        <v>48</v>
      </c>
      <c r="N8" s="741">
        <v>48</v>
      </c>
      <c r="O8" s="141">
        <v>48</v>
      </c>
      <c r="P8" s="43">
        <v>48</v>
      </c>
      <c r="Q8" s="188">
        <v>48</v>
      </c>
      <c r="R8" s="743">
        <v>48</v>
      </c>
      <c r="S8" s="141">
        <v>48</v>
      </c>
      <c r="T8" s="743">
        <v>48</v>
      </c>
      <c r="U8" s="736">
        <v>48</v>
      </c>
      <c r="V8" s="741">
        <v>48</v>
      </c>
      <c r="W8" s="743">
        <v>48</v>
      </c>
      <c r="X8" s="741">
        <v>48</v>
      </c>
      <c r="Y8" s="43">
        <v>48</v>
      </c>
      <c r="Z8" s="741">
        <v>48</v>
      </c>
      <c r="AA8" s="743">
        <v>48</v>
      </c>
      <c r="AB8" s="741">
        <v>48</v>
      </c>
      <c r="AC8" s="141">
        <v>48</v>
      </c>
      <c r="AD8" s="43">
        <v>48</v>
      </c>
      <c r="AE8" s="741">
        <v>48</v>
      </c>
      <c r="AF8" s="743">
        <v>48</v>
      </c>
      <c r="AG8" s="741">
        <v>48</v>
      </c>
      <c r="AH8" s="141">
        <v>48</v>
      </c>
      <c r="AI8" s="43">
        <v>48</v>
      </c>
      <c r="AJ8" s="186">
        <v>48</v>
      </c>
      <c r="AK8" s="743">
        <v>48</v>
      </c>
      <c r="AL8" s="141">
        <v>48</v>
      </c>
      <c r="AM8" s="743">
        <v>48</v>
      </c>
      <c r="AN8" s="741">
        <v>48</v>
      </c>
      <c r="AO8" s="741">
        <v>48</v>
      </c>
      <c r="AP8" s="743">
        <v>48</v>
      </c>
      <c r="AQ8" s="741">
        <v>48</v>
      </c>
      <c r="AR8" s="736">
        <v>48</v>
      </c>
      <c r="AS8" s="741">
        <v>48</v>
      </c>
      <c r="AT8" s="743">
        <v>48</v>
      </c>
      <c r="AU8" s="741">
        <v>48</v>
      </c>
      <c r="AV8" s="141">
        <v>48</v>
      </c>
      <c r="AW8" s="736">
        <v>48</v>
      </c>
      <c r="AX8" s="741">
        <v>48</v>
      </c>
      <c r="AY8" s="743">
        <v>48</v>
      </c>
      <c r="AZ8" s="741">
        <v>48</v>
      </c>
      <c r="BA8" s="141">
        <v>48</v>
      </c>
      <c r="BB8" s="743">
        <v>48</v>
      </c>
      <c r="BC8" s="188">
        <v>48</v>
      </c>
      <c r="BD8" s="188">
        <v>48</v>
      </c>
      <c r="BE8" s="741">
        <v>48</v>
      </c>
      <c r="BF8" s="743">
        <v>48</v>
      </c>
      <c r="BG8" s="743">
        <v>0</v>
      </c>
      <c r="BH8" s="595">
        <v>0</v>
      </c>
      <c r="BI8" s="743">
        <v>48</v>
      </c>
      <c r="BJ8" s="741">
        <v>48</v>
      </c>
      <c r="BK8" s="743">
        <v>48</v>
      </c>
      <c r="BL8" s="741">
        <v>48</v>
      </c>
      <c r="BM8" s="741">
        <v>48</v>
      </c>
      <c r="BN8" s="741">
        <v>48</v>
      </c>
      <c r="BO8" s="741">
        <v>29.7</v>
      </c>
      <c r="BP8" s="741">
        <v>41.967032967032964</v>
      </c>
      <c r="BQ8" s="141">
        <v>44.966850828729285</v>
      </c>
      <c r="BR8" s="741">
        <v>29.7</v>
      </c>
      <c r="BS8" s="741">
        <v>29.7</v>
      </c>
      <c r="BT8" s="741">
        <v>48</v>
      </c>
      <c r="BU8" s="741">
        <v>35.667391304347824</v>
      </c>
      <c r="BV8" s="741">
        <v>41.832967032967041</v>
      </c>
      <c r="BW8" s="741">
        <v>48</v>
      </c>
      <c r="BX8" s="741">
        <v>48</v>
      </c>
      <c r="BY8" s="741">
        <v>48</v>
      </c>
      <c r="BZ8" s="741">
        <v>48</v>
      </c>
      <c r="CA8" s="741">
        <v>48</v>
      </c>
      <c r="CB8" s="741">
        <v>48</v>
      </c>
      <c r="CC8" s="741">
        <v>48</v>
      </c>
      <c r="CD8" s="741">
        <v>48</v>
      </c>
      <c r="CE8" s="741">
        <v>48</v>
      </c>
      <c r="CF8" s="741">
        <v>48</v>
      </c>
      <c r="CG8" s="741">
        <v>48</v>
      </c>
      <c r="CH8" s="741">
        <v>48</v>
      </c>
      <c r="CI8" s="741">
        <v>48</v>
      </c>
    </row>
    <row r="9" spans="1:87" s="61" customFormat="1" x14ac:dyDescent="0.25">
      <c r="A9" s="107" t="s">
        <v>27</v>
      </c>
      <c r="B9" s="177">
        <v>382</v>
      </c>
      <c r="C9" s="161">
        <v>382</v>
      </c>
      <c r="D9" s="160">
        <v>380.6</v>
      </c>
      <c r="E9" s="161">
        <v>381.5333333333333</v>
      </c>
      <c r="F9" s="177">
        <v>374.8</v>
      </c>
      <c r="G9" s="161">
        <v>375</v>
      </c>
      <c r="H9" s="160">
        <v>375</v>
      </c>
      <c r="I9" s="161">
        <v>374.93333333333334</v>
      </c>
      <c r="J9" s="178">
        <v>378.23333333333335</v>
      </c>
      <c r="K9" s="177">
        <v>360.57</v>
      </c>
      <c r="L9" s="161">
        <v>373.96</v>
      </c>
      <c r="M9" s="160">
        <v>375</v>
      </c>
      <c r="N9" s="161">
        <v>369.84333333333331</v>
      </c>
      <c r="O9" s="178">
        <v>375.43666666666667</v>
      </c>
      <c r="P9" s="177">
        <v>377.5</v>
      </c>
      <c r="Q9" s="187">
        <v>381</v>
      </c>
      <c r="R9" s="160">
        <v>382</v>
      </c>
      <c r="S9" s="178">
        <v>380.15760869565219</v>
      </c>
      <c r="T9" s="160">
        <v>376.8726849315068</v>
      </c>
      <c r="U9" s="177">
        <v>382</v>
      </c>
      <c r="V9" s="161">
        <v>382</v>
      </c>
      <c r="W9" s="160">
        <v>380.6</v>
      </c>
      <c r="X9" s="161">
        <v>381.53333333333336</v>
      </c>
      <c r="Y9" s="177">
        <v>378</v>
      </c>
      <c r="Z9" s="161">
        <v>375</v>
      </c>
      <c r="AA9" s="160">
        <v>373.9</v>
      </c>
      <c r="AB9" s="161">
        <v>375.96417582417581</v>
      </c>
      <c r="AC9" s="178">
        <v>378.58333333333331</v>
      </c>
      <c r="AD9" s="177">
        <v>375</v>
      </c>
      <c r="AE9" s="161">
        <v>373</v>
      </c>
      <c r="AF9" s="160">
        <v>375</v>
      </c>
      <c r="AG9" s="161">
        <v>374.33333333333331</v>
      </c>
      <c r="AH9" s="178">
        <v>377.16666666666669</v>
      </c>
      <c r="AI9" s="177">
        <v>377.5</v>
      </c>
      <c r="AJ9" s="185">
        <v>381</v>
      </c>
      <c r="AK9" s="160">
        <v>382</v>
      </c>
      <c r="AL9" s="178">
        <v>380.15760869565219</v>
      </c>
      <c r="AM9" s="160">
        <v>377.97999999999996</v>
      </c>
      <c r="AN9" s="161">
        <v>382</v>
      </c>
      <c r="AO9" s="160">
        <v>382</v>
      </c>
      <c r="AP9" s="160">
        <v>380.6</v>
      </c>
      <c r="AQ9" s="161">
        <v>381.53333333333336</v>
      </c>
      <c r="AR9" s="160">
        <v>378.4</v>
      </c>
      <c r="AS9" s="160">
        <v>375</v>
      </c>
      <c r="AT9" s="160">
        <v>373.9</v>
      </c>
      <c r="AU9" s="161">
        <v>375.76666666666665</v>
      </c>
      <c r="AV9" s="178">
        <v>378.65000000000003</v>
      </c>
      <c r="AW9" s="160">
        <v>356</v>
      </c>
      <c r="AX9" s="160">
        <v>367</v>
      </c>
      <c r="AY9" s="160">
        <v>375</v>
      </c>
      <c r="AZ9" s="161">
        <v>366</v>
      </c>
      <c r="BA9" s="178">
        <v>370.4444444444444</v>
      </c>
      <c r="BB9" s="160">
        <v>377.5</v>
      </c>
      <c r="BC9" s="675">
        <v>381</v>
      </c>
      <c r="BD9" s="160">
        <v>382</v>
      </c>
      <c r="BE9" s="161">
        <v>380.16666666666669</v>
      </c>
      <c r="BF9" s="160">
        <v>374.75</v>
      </c>
      <c r="BG9" s="160">
        <v>-3.2299999999999613</v>
      </c>
      <c r="BH9" s="594">
        <v>-8.5454256838984888E-3</v>
      </c>
      <c r="BI9" s="160">
        <v>382</v>
      </c>
      <c r="BJ9" s="160">
        <v>382</v>
      </c>
      <c r="BK9" s="160">
        <v>380.6</v>
      </c>
      <c r="BL9" s="161">
        <v>381.51777777777778</v>
      </c>
      <c r="BM9" s="160">
        <v>378.4</v>
      </c>
      <c r="BN9" s="160">
        <v>375</v>
      </c>
      <c r="BO9" s="160">
        <v>373.9</v>
      </c>
      <c r="BP9" s="161">
        <v>375.75824175824175</v>
      </c>
      <c r="BQ9" s="178">
        <v>378.62209944751385</v>
      </c>
      <c r="BR9" s="160">
        <v>356</v>
      </c>
      <c r="BS9" s="160">
        <v>367</v>
      </c>
      <c r="BT9" s="160">
        <v>375</v>
      </c>
      <c r="BU9" s="160">
        <v>365.9021739130435</v>
      </c>
      <c r="BV9" s="160">
        <v>374.33553113553114</v>
      </c>
      <c r="BW9" s="160">
        <v>377.5</v>
      </c>
      <c r="BX9" s="160">
        <v>381</v>
      </c>
      <c r="BY9" s="160">
        <v>382</v>
      </c>
      <c r="BZ9" s="160">
        <v>380.15760869565219</v>
      </c>
      <c r="CA9" s="160">
        <v>382</v>
      </c>
      <c r="CB9" s="160">
        <v>382</v>
      </c>
      <c r="CC9" s="160">
        <v>380.6</v>
      </c>
      <c r="CD9" s="160">
        <v>381.51777777777778</v>
      </c>
      <c r="CE9" s="160">
        <v>378.4</v>
      </c>
      <c r="CF9" s="160">
        <v>375</v>
      </c>
      <c r="CG9" s="160">
        <v>375</v>
      </c>
      <c r="CH9" s="160">
        <v>376.12087912087912</v>
      </c>
      <c r="CI9" s="160">
        <v>378.80441988950281</v>
      </c>
    </row>
    <row r="10" spans="1:87" s="61" customFormat="1" x14ac:dyDescent="0.25">
      <c r="A10" s="108" t="s">
        <v>12</v>
      </c>
      <c r="B10" s="43">
        <v>102</v>
      </c>
      <c r="C10" s="741">
        <v>102</v>
      </c>
      <c r="D10" s="743">
        <v>100.6</v>
      </c>
      <c r="E10" s="741">
        <v>101.53333333333335</v>
      </c>
      <c r="F10" s="43">
        <v>94.8</v>
      </c>
      <c r="G10" s="741">
        <v>95</v>
      </c>
      <c r="H10" s="743">
        <v>95</v>
      </c>
      <c r="I10" s="741">
        <v>94.933333333333337</v>
      </c>
      <c r="J10" s="141">
        <v>98.233333333333334</v>
      </c>
      <c r="K10" s="43">
        <v>95</v>
      </c>
      <c r="L10" s="741">
        <v>95</v>
      </c>
      <c r="M10" s="743">
        <v>95</v>
      </c>
      <c r="N10" s="741">
        <v>95</v>
      </c>
      <c r="O10" s="141">
        <v>97.155555555555551</v>
      </c>
      <c r="P10" s="43">
        <v>97.5</v>
      </c>
      <c r="Q10" s="188">
        <v>101</v>
      </c>
      <c r="R10" s="743">
        <v>102</v>
      </c>
      <c r="S10" s="141">
        <v>100.15760869565217</v>
      </c>
      <c r="T10" s="743">
        <v>98.186575342465744</v>
      </c>
      <c r="U10" s="43">
        <v>102</v>
      </c>
      <c r="V10" s="741">
        <v>102</v>
      </c>
      <c r="W10" s="743">
        <v>100.6</v>
      </c>
      <c r="X10" s="741">
        <v>101.53333333333335</v>
      </c>
      <c r="Y10" s="43">
        <v>98</v>
      </c>
      <c r="Z10" s="741">
        <v>95</v>
      </c>
      <c r="AA10" s="743">
        <v>95</v>
      </c>
      <c r="AB10" s="741">
        <v>96.120879120879124</v>
      </c>
      <c r="AC10" s="141">
        <v>98.821978021978012</v>
      </c>
      <c r="AD10" s="43">
        <v>95</v>
      </c>
      <c r="AE10" s="741">
        <v>95</v>
      </c>
      <c r="AF10" s="743">
        <v>95</v>
      </c>
      <c r="AG10" s="741">
        <v>95</v>
      </c>
      <c r="AH10" s="141">
        <v>97.51111111111112</v>
      </c>
      <c r="AI10" s="43">
        <v>97.5</v>
      </c>
      <c r="AJ10" s="186">
        <v>101</v>
      </c>
      <c r="AK10" s="743">
        <v>102</v>
      </c>
      <c r="AL10" s="141">
        <v>100.15760869565217</v>
      </c>
      <c r="AM10" s="743">
        <v>98.2</v>
      </c>
      <c r="AN10" s="741">
        <v>102</v>
      </c>
      <c r="AO10" s="741">
        <v>102</v>
      </c>
      <c r="AP10" s="743">
        <v>100.6</v>
      </c>
      <c r="AQ10" s="741">
        <v>101.53333333333335</v>
      </c>
      <c r="AR10" s="43">
        <v>98.4</v>
      </c>
      <c r="AS10" s="741">
        <v>95</v>
      </c>
      <c r="AT10" s="743">
        <v>95</v>
      </c>
      <c r="AU10" s="741">
        <v>96.133333333333326</v>
      </c>
      <c r="AV10" s="141">
        <v>98.833333333333329</v>
      </c>
      <c r="AW10" s="43">
        <v>95</v>
      </c>
      <c r="AX10" s="741">
        <v>95</v>
      </c>
      <c r="AY10" s="743">
        <v>95</v>
      </c>
      <c r="AZ10" s="741">
        <v>95</v>
      </c>
      <c r="BA10" s="141">
        <v>95.188888888888883</v>
      </c>
      <c r="BB10" s="743">
        <v>97.5</v>
      </c>
      <c r="BC10" s="188">
        <v>101</v>
      </c>
      <c r="BD10" s="743">
        <v>102</v>
      </c>
      <c r="BE10" s="741">
        <v>100.16666666666667</v>
      </c>
      <c r="BF10" s="743">
        <v>97.583333333333329</v>
      </c>
      <c r="BG10" s="743">
        <v>-0.61666666666667425</v>
      </c>
      <c r="BH10" s="595">
        <v>-6.2797012898846427E-3</v>
      </c>
      <c r="BI10" s="743">
        <v>102</v>
      </c>
      <c r="BJ10" s="741">
        <v>102</v>
      </c>
      <c r="BK10" s="743">
        <v>100.6</v>
      </c>
      <c r="BL10" s="741">
        <v>101.51777777777778</v>
      </c>
      <c r="BM10" s="741">
        <v>98.4</v>
      </c>
      <c r="BN10" s="741">
        <v>95</v>
      </c>
      <c r="BO10" s="741">
        <v>95</v>
      </c>
      <c r="BP10" s="741">
        <v>96.120879120879124</v>
      </c>
      <c r="BQ10" s="141">
        <v>98.804419889502753</v>
      </c>
      <c r="BR10" s="741">
        <v>95</v>
      </c>
      <c r="BS10" s="741">
        <v>95</v>
      </c>
      <c r="BT10" s="741">
        <v>95</v>
      </c>
      <c r="BU10" s="741">
        <v>95</v>
      </c>
      <c r="BV10" s="741">
        <v>97.522344322344324</v>
      </c>
      <c r="BW10" s="741">
        <v>97.5</v>
      </c>
      <c r="BX10" s="741">
        <v>101</v>
      </c>
      <c r="BY10" s="741">
        <v>102</v>
      </c>
      <c r="BZ10" s="741">
        <v>100.15760869565217</v>
      </c>
      <c r="CA10" s="741">
        <v>102</v>
      </c>
      <c r="CB10" s="741">
        <v>102</v>
      </c>
      <c r="CC10" s="741">
        <v>100.6</v>
      </c>
      <c r="CD10" s="741">
        <v>101.51777777777778</v>
      </c>
      <c r="CE10" s="741">
        <v>98.4</v>
      </c>
      <c r="CF10" s="741">
        <v>95</v>
      </c>
      <c r="CG10" s="741">
        <v>95</v>
      </c>
      <c r="CH10" s="741">
        <v>96.120879120879124</v>
      </c>
      <c r="CI10" s="741">
        <v>98.804419889502753</v>
      </c>
    </row>
    <row r="11" spans="1:87" s="61" customFormat="1" x14ac:dyDescent="0.25">
      <c r="A11" s="108" t="s">
        <v>11</v>
      </c>
      <c r="B11" s="43">
        <v>280</v>
      </c>
      <c r="C11" s="741">
        <v>280</v>
      </c>
      <c r="D11" s="743">
        <v>280</v>
      </c>
      <c r="E11" s="741">
        <v>280</v>
      </c>
      <c r="F11" s="43">
        <v>280</v>
      </c>
      <c r="G11" s="741">
        <v>280</v>
      </c>
      <c r="H11" s="743">
        <v>280</v>
      </c>
      <c r="I11" s="741">
        <v>280</v>
      </c>
      <c r="J11" s="141">
        <v>280</v>
      </c>
      <c r="K11" s="43">
        <v>265.57</v>
      </c>
      <c r="L11" s="741">
        <v>278.95999999999998</v>
      </c>
      <c r="M11" s="743">
        <v>280</v>
      </c>
      <c r="N11" s="741">
        <v>274.84333333333331</v>
      </c>
      <c r="O11" s="141">
        <v>278.2811111111111</v>
      </c>
      <c r="P11" s="43">
        <v>280</v>
      </c>
      <c r="Q11" s="188">
        <v>280</v>
      </c>
      <c r="R11" s="743">
        <v>280</v>
      </c>
      <c r="S11" s="141">
        <v>280</v>
      </c>
      <c r="T11" s="743">
        <v>278.68610958904105</v>
      </c>
      <c r="U11" s="43">
        <v>280</v>
      </c>
      <c r="V11" s="741">
        <v>280</v>
      </c>
      <c r="W11" s="743">
        <v>280</v>
      </c>
      <c r="X11" s="741">
        <v>280</v>
      </c>
      <c r="Y11" s="43">
        <v>280</v>
      </c>
      <c r="Z11" s="741">
        <v>280</v>
      </c>
      <c r="AA11" s="743">
        <v>278.89999999999998</v>
      </c>
      <c r="AB11" s="741">
        <v>279.84329670329669</v>
      </c>
      <c r="AC11" s="141">
        <v>279.92164835164834</v>
      </c>
      <c r="AD11" s="43">
        <v>280</v>
      </c>
      <c r="AE11" s="741">
        <v>278</v>
      </c>
      <c r="AF11" s="743">
        <v>280</v>
      </c>
      <c r="AG11" s="741">
        <v>279.29576086956519</v>
      </c>
      <c r="AH11" s="141">
        <v>279.71149635036494</v>
      </c>
      <c r="AI11" s="43">
        <v>280</v>
      </c>
      <c r="AJ11" s="186">
        <v>280</v>
      </c>
      <c r="AK11" s="743">
        <v>280</v>
      </c>
      <c r="AL11" s="141">
        <v>280</v>
      </c>
      <c r="AM11" s="743">
        <v>279.77999999999997</v>
      </c>
      <c r="AN11" s="741">
        <v>280</v>
      </c>
      <c r="AO11" s="741">
        <v>280</v>
      </c>
      <c r="AP11" s="743">
        <v>280</v>
      </c>
      <c r="AQ11" s="741">
        <v>280</v>
      </c>
      <c r="AR11" s="43">
        <v>280</v>
      </c>
      <c r="AS11" s="741">
        <v>280</v>
      </c>
      <c r="AT11" s="743">
        <v>278.89999999999998</v>
      </c>
      <c r="AU11" s="741">
        <v>279.63333333333333</v>
      </c>
      <c r="AV11" s="141">
        <v>279.81666666666666</v>
      </c>
      <c r="AW11" s="43">
        <v>261</v>
      </c>
      <c r="AX11" s="741">
        <v>272</v>
      </c>
      <c r="AY11" s="743">
        <v>280</v>
      </c>
      <c r="AZ11" s="741">
        <v>271</v>
      </c>
      <c r="BA11" s="141">
        <v>275.25555555555553</v>
      </c>
      <c r="BB11" s="743">
        <v>280</v>
      </c>
      <c r="BC11" s="188">
        <v>280</v>
      </c>
      <c r="BD11" s="743">
        <v>280</v>
      </c>
      <c r="BE11" s="741">
        <v>280</v>
      </c>
      <c r="BF11" s="743">
        <v>277.16666666666669</v>
      </c>
      <c r="BG11" s="743">
        <v>-2.6133333333332871</v>
      </c>
      <c r="BH11" s="595">
        <v>-9.340672433101993E-3</v>
      </c>
      <c r="BI11" s="743">
        <v>280</v>
      </c>
      <c r="BJ11" s="741">
        <v>280</v>
      </c>
      <c r="BK11" s="743">
        <v>280</v>
      </c>
      <c r="BL11" s="741">
        <v>280</v>
      </c>
      <c r="BM11" s="741">
        <v>280</v>
      </c>
      <c r="BN11" s="741">
        <v>280</v>
      </c>
      <c r="BO11" s="741">
        <v>278.89999999999998</v>
      </c>
      <c r="BP11" s="741">
        <v>279.63736263736263</v>
      </c>
      <c r="BQ11" s="141">
        <v>279.81767955801104</v>
      </c>
      <c r="BR11" s="741">
        <v>261</v>
      </c>
      <c r="BS11" s="741">
        <v>272</v>
      </c>
      <c r="BT11" s="741">
        <v>280</v>
      </c>
      <c r="BU11" s="741">
        <v>270.9021739130435</v>
      </c>
      <c r="BV11" s="741">
        <v>276.8131868131868</v>
      </c>
      <c r="BW11" s="741">
        <v>280</v>
      </c>
      <c r="BX11" s="741">
        <v>280</v>
      </c>
      <c r="BY11" s="741">
        <v>280</v>
      </c>
      <c r="BZ11" s="741">
        <v>280</v>
      </c>
      <c r="CA11" s="741">
        <v>280</v>
      </c>
      <c r="CB11" s="741">
        <v>280</v>
      </c>
      <c r="CC11" s="741">
        <v>280</v>
      </c>
      <c r="CD11" s="741">
        <v>280</v>
      </c>
      <c r="CE11" s="741">
        <v>280</v>
      </c>
      <c r="CF11" s="741">
        <v>280</v>
      </c>
      <c r="CG11" s="741">
        <v>280</v>
      </c>
      <c r="CH11" s="741">
        <v>280</v>
      </c>
      <c r="CI11" s="741">
        <v>280</v>
      </c>
    </row>
    <row r="12" spans="1:87" s="61" customFormat="1" x14ac:dyDescent="0.25">
      <c r="A12" s="107" t="s">
        <v>28</v>
      </c>
      <c r="B12" s="177">
        <v>2286.2799999999997</v>
      </c>
      <c r="C12" s="161">
        <v>2282.2799999999997</v>
      </c>
      <c r="D12" s="160">
        <v>2276.1799999999998</v>
      </c>
      <c r="E12" s="161">
        <v>2281.58</v>
      </c>
      <c r="F12" s="177">
        <v>2262.98</v>
      </c>
      <c r="G12" s="161">
        <v>2243.98</v>
      </c>
      <c r="H12" s="160">
        <v>2229.1799999999998</v>
      </c>
      <c r="I12" s="161">
        <v>2245.3799999999997</v>
      </c>
      <c r="J12" s="178">
        <v>2263.4799999999996</v>
      </c>
      <c r="K12" s="177">
        <v>2207.87</v>
      </c>
      <c r="L12" s="161">
        <v>2210.38</v>
      </c>
      <c r="M12" s="160">
        <v>2091.7800000000002</v>
      </c>
      <c r="N12" s="161">
        <v>2170.0100000000002</v>
      </c>
      <c r="O12" s="178">
        <v>2232.3233333333328</v>
      </c>
      <c r="P12" s="177">
        <v>2260.48</v>
      </c>
      <c r="Q12" s="187">
        <v>2277.8799999999997</v>
      </c>
      <c r="R12" s="160">
        <v>2283.3799999999997</v>
      </c>
      <c r="S12" s="178">
        <v>2273.8702173913043</v>
      </c>
      <c r="T12" s="160">
        <v>2203.1358630136988</v>
      </c>
      <c r="U12" s="177">
        <v>2259.1800000000003</v>
      </c>
      <c r="V12" s="161">
        <v>2032.18</v>
      </c>
      <c r="W12" s="160">
        <v>2038.48</v>
      </c>
      <c r="X12" s="161">
        <v>2103.7466666666669</v>
      </c>
      <c r="Y12" s="177">
        <v>2041.28</v>
      </c>
      <c r="Z12" s="161">
        <v>2059.48</v>
      </c>
      <c r="AA12" s="160">
        <v>1767.28</v>
      </c>
      <c r="AB12" s="161">
        <v>1957.2162637362637</v>
      </c>
      <c r="AC12" s="178">
        <v>2032.9800000000002</v>
      </c>
      <c r="AD12" s="177">
        <v>1537.08</v>
      </c>
      <c r="AE12" s="161">
        <v>1626.48</v>
      </c>
      <c r="AF12" s="160">
        <v>2046.9999999999998</v>
      </c>
      <c r="AG12" s="161">
        <v>1736.8533333333332</v>
      </c>
      <c r="AH12" s="178">
        <v>1934.2711111111114</v>
      </c>
      <c r="AI12" s="177">
        <v>2068.58</v>
      </c>
      <c r="AJ12" s="185">
        <v>2093.38</v>
      </c>
      <c r="AK12" s="160">
        <v>2068.62</v>
      </c>
      <c r="AL12" s="178">
        <v>2076.6804347826087</v>
      </c>
      <c r="AM12" s="160">
        <v>1967.42</v>
      </c>
      <c r="AN12" s="161">
        <v>2077.7000000000003</v>
      </c>
      <c r="AO12" s="160">
        <v>2020.2300000000002</v>
      </c>
      <c r="AP12" s="160">
        <v>2160.1</v>
      </c>
      <c r="AQ12" s="161">
        <v>2086.0100000000002</v>
      </c>
      <c r="AR12" s="160">
        <v>2040.43</v>
      </c>
      <c r="AS12" s="160">
        <v>2025.13</v>
      </c>
      <c r="AT12" s="160">
        <v>1806.33</v>
      </c>
      <c r="AU12" s="161">
        <v>1957.2966666666666</v>
      </c>
      <c r="AV12" s="178">
        <v>2021.6583333333335</v>
      </c>
      <c r="AW12" s="160">
        <v>1581.5600000000002</v>
      </c>
      <c r="AX12" s="160">
        <v>1674.51</v>
      </c>
      <c r="AY12" s="160">
        <v>2022.63</v>
      </c>
      <c r="AZ12" s="161">
        <v>1759.5666666666664</v>
      </c>
      <c r="BA12" s="178">
        <v>1844.5761111111115</v>
      </c>
      <c r="BB12" s="160">
        <v>2069.13</v>
      </c>
      <c r="BC12" s="675">
        <v>2035</v>
      </c>
      <c r="BD12" s="160">
        <v>2009.49</v>
      </c>
      <c r="BE12" s="161">
        <v>2037.8733333333334</v>
      </c>
      <c r="BF12" s="160">
        <v>1928.3877777777777</v>
      </c>
      <c r="BG12" s="160">
        <v>-39.032222222222344</v>
      </c>
      <c r="BH12" s="594">
        <v>-1.983929319729516E-2</v>
      </c>
      <c r="BI12" s="160">
        <v>2012.97</v>
      </c>
      <c r="BJ12" s="160">
        <v>2011.9099999999999</v>
      </c>
      <c r="BK12" s="160">
        <v>2105.08</v>
      </c>
      <c r="BL12" s="161">
        <v>2044.367</v>
      </c>
      <c r="BM12" s="160">
        <v>2057.21</v>
      </c>
      <c r="BN12" s="160">
        <v>2035.3700000000001</v>
      </c>
      <c r="BO12" s="160">
        <v>1916.2699999999998</v>
      </c>
      <c r="BP12" s="161">
        <v>2003.3062637362636</v>
      </c>
      <c r="BQ12" s="178">
        <v>2023.723204419889</v>
      </c>
      <c r="BR12" s="160">
        <v>1810.09</v>
      </c>
      <c r="BS12" s="160">
        <v>1853.48</v>
      </c>
      <c r="BT12" s="160">
        <v>2037.9999999999998</v>
      </c>
      <c r="BU12" s="160">
        <v>1899.0290217391303</v>
      </c>
      <c r="BV12" s="160">
        <v>1981.701721611721</v>
      </c>
      <c r="BW12" s="160">
        <v>2066.87</v>
      </c>
      <c r="BX12" s="160">
        <v>2045.8799999999999</v>
      </c>
      <c r="BY12" s="160">
        <v>2136.6800000000003</v>
      </c>
      <c r="BZ12" s="160">
        <v>2083.5483695652174</v>
      </c>
      <c r="CA12" s="160">
        <v>2057.6400000000003</v>
      </c>
      <c r="CB12" s="160">
        <v>2022.7900000000002</v>
      </c>
      <c r="CC12" s="160">
        <v>2055.5300000000002</v>
      </c>
      <c r="CD12" s="160">
        <v>2046.0834444444445</v>
      </c>
      <c r="CE12" s="160">
        <v>2069.94</v>
      </c>
      <c r="CF12" s="160">
        <v>2052.3700000000003</v>
      </c>
      <c r="CG12" s="160">
        <v>2024.3300000000002</v>
      </c>
      <c r="CH12" s="160">
        <v>2048.9183516483517</v>
      </c>
      <c r="CI12" s="160">
        <v>2047.5087292817684</v>
      </c>
    </row>
    <row r="13" spans="1:87" s="61" customFormat="1" x14ac:dyDescent="0.25">
      <c r="A13" s="108" t="s">
        <v>13</v>
      </c>
      <c r="B13" s="43">
        <v>435</v>
      </c>
      <c r="C13" s="741">
        <v>435</v>
      </c>
      <c r="D13" s="743">
        <v>435</v>
      </c>
      <c r="E13" s="741">
        <v>435</v>
      </c>
      <c r="F13" s="43">
        <v>435</v>
      </c>
      <c r="G13" s="741">
        <v>435</v>
      </c>
      <c r="H13" s="743">
        <v>435</v>
      </c>
      <c r="I13" s="741">
        <v>435</v>
      </c>
      <c r="J13" s="141">
        <v>435</v>
      </c>
      <c r="K13" s="43">
        <v>435</v>
      </c>
      <c r="L13" s="741">
        <v>435</v>
      </c>
      <c r="M13" s="743">
        <v>435</v>
      </c>
      <c r="N13" s="741">
        <v>435</v>
      </c>
      <c r="O13" s="141">
        <v>435</v>
      </c>
      <c r="P13" s="43">
        <v>435</v>
      </c>
      <c r="Q13" s="188">
        <v>435</v>
      </c>
      <c r="R13" s="743">
        <v>435</v>
      </c>
      <c r="S13" s="141">
        <v>435</v>
      </c>
      <c r="T13" s="743">
        <v>435</v>
      </c>
      <c r="U13" s="43">
        <v>435</v>
      </c>
      <c r="V13" s="741">
        <v>435</v>
      </c>
      <c r="W13" s="743">
        <v>435</v>
      </c>
      <c r="X13" s="741">
        <v>435</v>
      </c>
      <c r="Y13" s="43">
        <v>435</v>
      </c>
      <c r="Z13" s="741">
        <v>435</v>
      </c>
      <c r="AA13" s="743">
        <v>435</v>
      </c>
      <c r="AB13" s="741">
        <v>435</v>
      </c>
      <c r="AC13" s="141">
        <v>435</v>
      </c>
      <c r="AD13" s="43">
        <v>435</v>
      </c>
      <c r="AE13" s="741">
        <v>435</v>
      </c>
      <c r="AF13" s="743">
        <v>435</v>
      </c>
      <c r="AG13" s="741">
        <v>435</v>
      </c>
      <c r="AH13" s="141">
        <v>435</v>
      </c>
      <c r="AI13" s="43">
        <v>435</v>
      </c>
      <c r="AJ13" s="186">
        <v>435</v>
      </c>
      <c r="AK13" s="743">
        <v>435</v>
      </c>
      <c r="AL13" s="141">
        <v>435</v>
      </c>
      <c r="AM13" s="743">
        <v>435</v>
      </c>
      <c r="AN13" s="741">
        <v>435</v>
      </c>
      <c r="AO13" s="741">
        <v>435</v>
      </c>
      <c r="AP13" s="743">
        <v>435</v>
      </c>
      <c r="AQ13" s="741">
        <v>435</v>
      </c>
      <c r="AR13" s="43">
        <v>435</v>
      </c>
      <c r="AS13" s="741">
        <v>435</v>
      </c>
      <c r="AT13" s="743">
        <v>435</v>
      </c>
      <c r="AU13" s="741">
        <v>435</v>
      </c>
      <c r="AV13" s="141">
        <v>435</v>
      </c>
      <c r="AW13" s="43">
        <v>435</v>
      </c>
      <c r="AX13" s="741">
        <v>435</v>
      </c>
      <c r="AY13" s="743">
        <v>435</v>
      </c>
      <c r="AZ13" s="741">
        <v>435</v>
      </c>
      <c r="BA13" s="141">
        <v>435</v>
      </c>
      <c r="BB13" s="743">
        <v>435</v>
      </c>
      <c r="BC13" s="188">
        <v>435</v>
      </c>
      <c r="BD13" s="743">
        <v>435</v>
      </c>
      <c r="BE13" s="741">
        <v>435</v>
      </c>
      <c r="BF13" s="743">
        <v>435</v>
      </c>
      <c r="BG13" s="743">
        <v>0</v>
      </c>
      <c r="BH13" s="595">
        <v>0</v>
      </c>
      <c r="BI13" s="743">
        <v>435</v>
      </c>
      <c r="BJ13" s="741">
        <v>435</v>
      </c>
      <c r="BK13" s="743">
        <v>435</v>
      </c>
      <c r="BL13" s="741">
        <v>435</v>
      </c>
      <c r="BM13" s="741">
        <v>435</v>
      </c>
      <c r="BN13" s="741">
        <v>435</v>
      </c>
      <c r="BO13" s="741">
        <v>435</v>
      </c>
      <c r="BP13" s="741">
        <v>435</v>
      </c>
      <c r="BQ13" s="141">
        <v>435</v>
      </c>
      <c r="BR13" s="741">
        <v>435</v>
      </c>
      <c r="BS13" s="741">
        <v>435</v>
      </c>
      <c r="BT13" s="741">
        <v>435</v>
      </c>
      <c r="BU13" s="741">
        <v>435</v>
      </c>
      <c r="BV13" s="741">
        <v>435</v>
      </c>
      <c r="BW13" s="741">
        <v>435</v>
      </c>
      <c r="BX13" s="741">
        <v>435</v>
      </c>
      <c r="BY13" s="741">
        <v>435</v>
      </c>
      <c r="BZ13" s="741">
        <v>435</v>
      </c>
      <c r="CA13" s="741">
        <v>435</v>
      </c>
      <c r="CB13" s="741">
        <v>435</v>
      </c>
      <c r="CC13" s="741">
        <v>435</v>
      </c>
      <c r="CD13" s="741">
        <v>435</v>
      </c>
      <c r="CE13" s="741">
        <v>435</v>
      </c>
      <c r="CF13" s="741">
        <v>435</v>
      </c>
      <c r="CG13" s="741">
        <v>435</v>
      </c>
      <c r="CH13" s="741">
        <v>435</v>
      </c>
      <c r="CI13" s="741">
        <v>435</v>
      </c>
    </row>
    <row r="14" spans="1:87" s="61" customFormat="1" x14ac:dyDescent="0.25">
      <c r="A14" s="108" t="s">
        <v>14</v>
      </c>
      <c r="B14" s="43">
        <v>720</v>
      </c>
      <c r="C14" s="741">
        <v>720</v>
      </c>
      <c r="D14" s="743">
        <v>720</v>
      </c>
      <c r="E14" s="741">
        <v>720</v>
      </c>
      <c r="F14" s="43">
        <v>720</v>
      </c>
      <c r="G14" s="741">
        <v>720</v>
      </c>
      <c r="H14" s="743">
        <v>720</v>
      </c>
      <c r="I14" s="741">
        <v>720</v>
      </c>
      <c r="J14" s="141">
        <v>720</v>
      </c>
      <c r="K14" s="43">
        <v>720</v>
      </c>
      <c r="L14" s="741">
        <v>720</v>
      </c>
      <c r="M14" s="743">
        <v>575.29999999999995</v>
      </c>
      <c r="N14" s="741">
        <v>671.76666666666665</v>
      </c>
      <c r="O14" s="141">
        <v>703.92222222222222</v>
      </c>
      <c r="P14" s="43">
        <v>720</v>
      </c>
      <c r="Q14" s="188">
        <v>720</v>
      </c>
      <c r="R14" s="743">
        <v>720</v>
      </c>
      <c r="S14" s="141">
        <v>720</v>
      </c>
      <c r="T14" s="743">
        <v>668.54821917808226</v>
      </c>
      <c r="U14" s="43">
        <v>720</v>
      </c>
      <c r="V14" s="741">
        <v>495</v>
      </c>
      <c r="W14" s="743">
        <v>517.5</v>
      </c>
      <c r="X14" s="741">
        <v>579.29999999999995</v>
      </c>
      <c r="Y14" s="43">
        <v>534</v>
      </c>
      <c r="Z14" s="741">
        <v>572</v>
      </c>
      <c r="AA14" s="743">
        <v>394.1</v>
      </c>
      <c r="AB14" s="741">
        <v>500.82417582417582</v>
      </c>
      <c r="AC14" s="141">
        <v>540.06868131868134</v>
      </c>
      <c r="AD14" s="43">
        <v>269</v>
      </c>
      <c r="AE14" s="741">
        <v>316.60000000000002</v>
      </c>
      <c r="AF14" s="743">
        <v>579.6</v>
      </c>
      <c r="AG14" s="741">
        <v>386.20380434782606</v>
      </c>
      <c r="AH14" s="141">
        <v>488.40602189781021</v>
      </c>
      <c r="AI14" s="43">
        <v>564</v>
      </c>
      <c r="AJ14" s="186">
        <v>572.5</v>
      </c>
      <c r="AK14" s="743">
        <v>544.74</v>
      </c>
      <c r="AL14" s="141">
        <v>560.28195652173918</v>
      </c>
      <c r="AM14" s="743">
        <v>506.47</v>
      </c>
      <c r="AN14" s="741">
        <v>571.02</v>
      </c>
      <c r="AO14" s="741">
        <v>495</v>
      </c>
      <c r="AP14" s="743">
        <v>658.7</v>
      </c>
      <c r="AQ14" s="741">
        <v>574.90666666666664</v>
      </c>
      <c r="AR14" s="43">
        <v>548</v>
      </c>
      <c r="AS14" s="741">
        <v>556.1</v>
      </c>
      <c r="AT14" s="743">
        <v>464.4</v>
      </c>
      <c r="AU14" s="741">
        <v>522.83333333333337</v>
      </c>
      <c r="AV14" s="141">
        <v>548.87</v>
      </c>
      <c r="AW14" s="43">
        <v>366.53</v>
      </c>
      <c r="AX14" s="741">
        <v>403.7</v>
      </c>
      <c r="AY14" s="743">
        <v>563.6</v>
      </c>
      <c r="AZ14" s="741">
        <v>444.60999999999996</v>
      </c>
      <c r="BA14" s="141">
        <v>479.52722222222224</v>
      </c>
      <c r="BB14" s="743">
        <v>564</v>
      </c>
      <c r="BC14" s="188">
        <v>532</v>
      </c>
      <c r="BD14" s="743">
        <v>505.23</v>
      </c>
      <c r="BE14" s="741">
        <v>533.74333333333334</v>
      </c>
      <c r="BF14" s="743">
        <v>502.19</v>
      </c>
      <c r="BG14" s="743">
        <v>-4.2800000000000296</v>
      </c>
      <c r="BH14" s="595">
        <v>-8.4506486070251574E-3</v>
      </c>
      <c r="BI14" s="743">
        <v>507.25</v>
      </c>
      <c r="BJ14" s="741">
        <v>507.59</v>
      </c>
      <c r="BK14" s="743">
        <v>604.95000000000005</v>
      </c>
      <c r="BL14" s="741">
        <v>541.00800000000004</v>
      </c>
      <c r="BM14" s="741">
        <v>563</v>
      </c>
      <c r="BN14" s="741">
        <v>571.1</v>
      </c>
      <c r="BO14" s="741">
        <v>579.9</v>
      </c>
      <c r="BP14" s="741">
        <v>571.33076923076931</v>
      </c>
      <c r="BQ14" s="141">
        <v>556.25314917127071</v>
      </c>
      <c r="BR14" s="741">
        <v>588.70000000000005</v>
      </c>
      <c r="BS14" s="741">
        <v>581.5</v>
      </c>
      <c r="BT14" s="741">
        <v>578.6</v>
      </c>
      <c r="BU14" s="741">
        <v>582.98043478260865</v>
      </c>
      <c r="BV14" s="741">
        <v>565.26014652014646</v>
      </c>
      <c r="BW14" s="741">
        <v>579</v>
      </c>
      <c r="BX14" s="741">
        <v>547</v>
      </c>
      <c r="BY14" s="741">
        <v>631.74</v>
      </c>
      <c r="BZ14" s="741">
        <v>586.33630434782606</v>
      </c>
      <c r="CA14" s="741">
        <v>554.48</v>
      </c>
      <c r="CB14" s="741">
        <v>522</v>
      </c>
      <c r="CC14" s="741">
        <v>558</v>
      </c>
      <c r="CD14" s="741">
        <v>545.58755555555558</v>
      </c>
      <c r="CE14" s="741">
        <v>578</v>
      </c>
      <c r="CF14" s="741">
        <v>586.1</v>
      </c>
      <c r="CG14" s="741">
        <v>594.9</v>
      </c>
      <c r="CH14" s="741">
        <v>586.33076923076931</v>
      </c>
      <c r="CI14" s="741">
        <v>566.07171270718243</v>
      </c>
    </row>
    <row r="15" spans="1:87" s="61" customFormat="1" x14ac:dyDescent="0.25">
      <c r="A15" s="108" t="s">
        <v>15</v>
      </c>
      <c r="B15" s="43">
        <v>265.5</v>
      </c>
      <c r="C15" s="741">
        <v>261.5</v>
      </c>
      <c r="D15" s="743">
        <v>255.4</v>
      </c>
      <c r="E15" s="741">
        <v>260.8</v>
      </c>
      <c r="F15" s="43">
        <v>249.4</v>
      </c>
      <c r="G15" s="741">
        <v>239.4</v>
      </c>
      <c r="H15" s="743">
        <v>230.1</v>
      </c>
      <c r="I15" s="741">
        <v>239.63333333333333</v>
      </c>
      <c r="J15" s="141">
        <v>250.21666666666667</v>
      </c>
      <c r="K15" s="43">
        <v>208.79</v>
      </c>
      <c r="L15" s="741">
        <v>211.3</v>
      </c>
      <c r="M15" s="743">
        <v>237.4</v>
      </c>
      <c r="N15" s="741">
        <v>219.16333333333333</v>
      </c>
      <c r="O15" s="141">
        <v>239.86555555555555</v>
      </c>
      <c r="P15" s="43">
        <v>248.8</v>
      </c>
      <c r="Q15" s="188">
        <v>257.10000000000002</v>
      </c>
      <c r="R15" s="743">
        <v>262.60000000000002</v>
      </c>
      <c r="S15" s="141">
        <v>256.15652173913043</v>
      </c>
      <c r="T15" s="743">
        <v>243.80134246575344</v>
      </c>
      <c r="U15" s="43">
        <v>238.4</v>
      </c>
      <c r="V15" s="741">
        <v>236.4</v>
      </c>
      <c r="W15" s="743">
        <v>232.2</v>
      </c>
      <c r="X15" s="741">
        <v>235.66666666666666</v>
      </c>
      <c r="Y15" s="43">
        <v>224.7</v>
      </c>
      <c r="Z15" s="741">
        <v>214.9</v>
      </c>
      <c r="AA15" s="743">
        <v>208.1</v>
      </c>
      <c r="AB15" s="741">
        <v>215.88901098901101</v>
      </c>
      <c r="AC15" s="141">
        <v>225.76978021978022</v>
      </c>
      <c r="AD15" s="43">
        <v>202</v>
      </c>
      <c r="AE15" s="741">
        <v>207.8</v>
      </c>
      <c r="AF15" s="743">
        <v>211.5</v>
      </c>
      <c r="AG15" s="741">
        <v>207.05217391304348</v>
      </c>
      <c r="AH15" s="141">
        <v>219.48503649635038</v>
      </c>
      <c r="AI15" s="43">
        <v>224</v>
      </c>
      <c r="AJ15" s="186">
        <v>232.1</v>
      </c>
      <c r="AK15" s="743">
        <v>235.1</v>
      </c>
      <c r="AL15" s="141">
        <v>230.38152173913042</v>
      </c>
      <c r="AM15" s="743">
        <v>222.22</v>
      </c>
      <c r="AN15" s="741">
        <v>217.9</v>
      </c>
      <c r="AO15" s="741">
        <v>236.4</v>
      </c>
      <c r="AP15" s="743">
        <v>212.6</v>
      </c>
      <c r="AQ15" s="741">
        <v>222.29999999999998</v>
      </c>
      <c r="AR15" s="43">
        <v>207</v>
      </c>
      <c r="AS15" s="741">
        <v>201.9</v>
      </c>
      <c r="AT15" s="743">
        <v>178.2</v>
      </c>
      <c r="AU15" s="741">
        <v>195.69999999999996</v>
      </c>
      <c r="AV15" s="141">
        <v>209.00000000000003</v>
      </c>
      <c r="AW15" s="43">
        <v>156.6</v>
      </c>
      <c r="AX15" s="741">
        <v>161.5</v>
      </c>
      <c r="AY15" s="743">
        <v>197.5</v>
      </c>
      <c r="AZ15" s="741">
        <v>171.86666666666667</v>
      </c>
      <c r="BA15" s="141">
        <v>181.9</v>
      </c>
      <c r="BB15" s="743">
        <v>222.5</v>
      </c>
      <c r="BC15" s="188">
        <v>214.22</v>
      </c>
      <c r="BD15" s="743">
        <v>215.48</v>
      </c>
      <c r="BE15" s="741">
        <v>217.4</v>
      </c>
      <c r="BF15" s="743">
        <v>197.17777777777778</v>
      </c>
      <c r="BG15" s="743">
        <v>-25.042222222222222</v>
      </c>
      <c r="BH15" s="595">
        <v>-0.11269112691126915</v>
      </c>
      <c r="BI15" s="743">
        <v>216.94</v>
      </c>
      <c r="BJ15" s="741">
        <v>215.54</v>
      </c>
      <c r="BK15" s="743">
        <v>211.35</v>
      </c>
      <c r="BL15" s="741">
        <v>214.57900000000001</v>
      </c>
      <c r="BM15" s="741">
        <v>206.83</v>
      </c>
      <c r="BN15" s="741">
        <v>201.27</v>
      </c>
      <c r="BO15" s="741">
        <v>165.49</v>
      </c>
      <c r="BP15" s="741">
        <v>191.30736263736264</v>
      </c>
      <c r="BQ15" s="141">
        <v>202.87889502762431</v>
      </c>
      <c r="BR15" s="741">
        <v>143.71</v>
      </c>
      <c r="BS15" s="741">
        <v>156</v>
      </c>
      <c r="BT15" s="741">
        <v>197.5</v>
      </c>
      <c r="BU15" s="741">
        <v>165.39141304347825</v>
      </c>
      <c r="BV15" s="741">
        <v>190.2457509157509</v>
      </c>
      <c r="BW15" s="741">
        <v>205.09</v>
      </c>
      <c r="BX15" s="741">
        <v>210.1</v>
      </c>
      <c r="BY15" s="741">
        <v>216.16</v>
      </c>
      <c r="BZ15" s="741">
        <v>210.45380434782609</v>
      </c>
      <c r="CA15" s="741">
        <v>217.03</v>
      </c>
      <c r="CB15" s="741">
        <v>214.66</v>
      </c>
      <c r="CC15" s="741">
        <v>211.4</v>
      </c>
      <c r="CD15" s="741">
        <v>214.36588888888889</v>
      </c>
      <c r="CE15" s="741">
        <v>207.21</v>
      </c>
      <c r="CF15" s="741">
        <v>201.84</v>
      </c>
      <c r="CG15" s="741">
        <v>165</v>
      </c>
      <c r="CH15" s="741">
        <v>191.46527472527472</v>
      </c>
      <c r="CI15" s="741">
        <v>202.85232044198898</v>
      </c>
    </row>
    <row r="16" spans="1:87" s="61" customFormat="1" x14ac:dyDescent="0.25">
      <c r="A16" s="108" t="s">
        <v>16</v>
      </c>
      <c r="B16" s="43">
        <v>360</v>
      </c>
      <c r="C16" s="741">
        <v>360</v>
      </c>
      <c r="D16" s="743">
        <v>360</v>
      </c>
      <c r="E16" s="741">
        <v>360</v>
      </c>
      <c r="F16" s="43">
        <v>360</v>
      </c>
      <c r="G16" s="741">
        <v>360</v>
      </c>
      <c r="H16" s="743">
        <v>360</v>
      </c>
      <c r="I16" s="741">
        <v>360</v>
      </c>
      <c r="J16" s="141">
        <v>360</v>
      </c>
      <c r="K16" s="43">
        <v>360</v>
      </c>
      <c r="L16" s="741">
        <v>360</v>
      </c>
      <c r="M16" s="743">
        <v>360</v>
      </c>
      <c r="N16" s="741">
        <v>360</v>
      </c>
      <c r="O16" s="141">
        <v>360</v>
      </c>
      <c r="P16" s="43">
        <v>360</v>
      </c>
      <c r="Q16" s="188">
        <v>360</v>
      </c>
      <c r="R16" s="743">
        <v>360</v>
      </c>
      <c r="S16" s="141">
        <v>360</v>
      </c>
      <c r="T16" s="743">
        <v>360</v>
      </c>
      <c r="U16" s="43">
        <v>360</v>
      </c>
      <c r="V16" s="741">
        <v>360</v>
      </c>
      <c r="W16" s="743">
        <v>360</v>
      </c>
      <c r="X16" s="741">
        <v>360</v>
      </c>
      <c r="Y16" s="43">
        <v>360</v>
      </c>
      <c r="Z16" s="741">
        <v>360</v>
      </c>
      <c r="AA16" s="743">
        <v>258</v>
      </c>
      <c r="AB16" s="741">
        <v>326.43956043956047</v>
      </c>
      <c r="AC16" s="141">
        <v>343.2197802197802</v>
      </c>
      <c r="AD16" s="43">
        <v>159</v>
      </c>
      <c r="AE16" s="741">
        <v>195</v>
      </c>
      <c r="AF16" s="743">
        <v>348.82</v>
      </c>
      <c r="AG16" s="741">
        <v>233.12597826086957</v>
      </c>
      <c r="AH16" s="141">
        <v>306.25397810218982</v>
      </c>
      <c r="AI16" s="43">
        <v>360</v>
      </c>
      <c r="AJ16" s="186">
        <v>360</v>
      </c>
      <c r="AK16" s="743">
        <v>360</v>
      </c>
      <c r="AL16" s="141">
        <v>360</v>
      </c>
      <c r="AM16" s="743">
        <v>319.76</v>
      </c>
      <c r="AN16" s="741">
        <v>360</v>
      </c>
      <c r="AO16" s="741">
        <v>360</v>
      </c>
      <c r="AP16" s="743">
        <v>360</v>
      </c>
      <c r="AQ16" s="741">
        <v>360</v>
      </c>
      <c r="AR16" s="43">
        <v>360</v>
      </c>
      <c r="AS16" s="741">
        <v>360</v>
      </c>
      <c r="AT16" s="743">
        <v>259.3</v>
      </c>
      <c r="AU16" s="741">
        <v>326.43333333333334</v>
      </c>
      <c r="AV16" s="141">
        <v>343.2166666666667</v>
      </c>
      <c r="AW16" s="43">
        <v>154</v>
      </c>
      <c r="AX16" s="741">
        <v>204.88</v>
      </c>
      <c r="AY16" s="743">
        <v>354.4</v>
      </c>
      <c r="AZ16" s="741">
        <v>237.76</v>
      </c>
      <c r="BA16" s="141">
        <v>276.5022222222222</v>
      </c>
      <c r="BB16" s="743">
        <v>360</v>
      </c>
      <c r="BC16" s="188">
        <v>360</v>
      </c>
      <c r="BD16" s="743">
        <v>360</v>
      </c>
      <c r="BE16" s="741">
        <v>360</v>
      </c>
      <c r="BF16" s="743">
        <v>312.83999999999997</v>
      </c>
      <c r="BG16" s="743">
        <v>-6.9200000000000159</v>
      </c>
      <c r="BH16" s="595">
        <v>-2.1641230923192478E-2</v>
      </c>
      <c r="BI16" s="743">
        <v>360</v>
      </c>
      <c r="BJ16" s="741">
        <v>360</v>
      </c>
      <c r="BK16" s="743">
        <v>360</v>
      </c>
      <c r="BL16" s="741">
        <v>360</v>
      </c>
      <c r="BM16" s="741">
        <v>360</v>
      </c>
      <c r="BN16" s="741">
        <v>355.92</v>
      </c>
      <c r="BO16" s="741">
        <v>263.8</v>
      </c>
      <c r="BP16" s="741">
        <v>326.8958241758242</v>
      </c>
      <c r="BQ16" s="141">
        <v>343.35646408839779</v>
      </c>
      <c r="BR16" s="741">
        <v>170.6</v>
      </c>
      <c r="BS16" s="741">
        <v>208.9</v>
      </c>
      <c r="BT16" s="741">
        <v>354.82</v>
      </c>
      <c r="BU16" s="741">
        <v>243.57717391304345</v>
      </c>
      <c r="BV16" s="741">
        <v>309.73120879120876</v>
      </c>
      <c r="BW16" s="741">
        <v>360</v>
      </c>
      <c r="BX16" s="741">
        <v>360</v>
      </c>
      <c r="BY16" s="741">
        <v>360</v>
      </c>
      <c r="BZ16" s="741">
        <v>360</v>
      </c>
      <c r="CA16" s="741">
        <v>360</v>
      </c>
      <c r="CB16" s="741">
        <v>360</v>
      </c>
      <c r="CC16" s="741">
        <v>360</v>
      </c>
      <c r="CD16" s="741">
        <v>360</v>
      </c>
      <c r="CE16" s="741">
        <v>360</v>
      </c>
      <c r="CF16" s="741">
        <v>360</v>
      </c>
      <c r="CG16" s="741">
        <v>360</v>
      </c>
      <c r="CH16" s="741">
        <v>360</v>
      </c>
      <c r="CI16" s="741">
        <v>360</v>
      </c>
    </row>
    <row r="17" spans="1:87" s="61" customFormat="1" x14ac:dyDescent="0.25">
      <c r="A17" s="108" t="s">
        <v>17</v>
      </c>
      <c r="B17" s="43">
        <v>281.7</v>
      </c>
      <c r="C17" s="741">
        <v>281.7</v>
      </c>
      <c r="D17" s="743">
        <v>281.7</v>
      </c>
      <c r="E17" s="741">
        <v>281.7</v>
      </c>
      <c r="F17" s="43">
        <v>274.5</v>
      </c>
      <c r="G17" s="741">
        <v>265.5</v>
      </c>
      <c r="H17" s="743">
        <v>260</v>
      </c>
      <c r="I17" s="741">
        <v>266.66666666666669</v>
      </c>
      <c r="J17" s="141">
        <v>274.18333333333334</v>
      </c>
      <c r="K17" s="43">
        <v>260</v>
      </c>
      <c r="L17" s="741">
        <v>260</v>
      </c>
      <c r="M17" s="743">
        <v>260</v>
      </c>
      <c r="N17" s="741">
        <v>260</v>
      </c>
      <c r="O17" s="141">
        <v>269.45555555555552</v>
      </c>
      <c r="P17" s="43">
        <v>272.60000000000002</v>
      </c>
      <c r="Q17" s="188">
        <v>281.7</v>
      </c>
      <c r="R17" s="743">
        <v>281.7</v>
      </c>
      <c r="S17" s="141">
        <v>278.63369565217386</v>
      </c>
      <c r="T17" s="743">
        <v>271.70630136986301</v>
      </c>
      <c r="U17" s="43">
        <v>281.7</v>
      </c>
      <c r="V17" s="741">
        <v>281.7</v>
      </c>
      <c r="W17" s="743">
        <v>281.7</v>
      </c>
      <c r="X17" s="741">
        <v>281.7</v>
      </c>
      <c r="Y17" s="43">
        <v>275.5</v>
      </c>
      <c r="Z17" s="741">
        <v>265.5</v>
      </c>
      <c r="AA17" s="743">
        <v>260</v>
      </c>
      <c r="AB17" s="741">
        <v>266.9835164835165</v>
      </c>
      <c r="AC17" s="141">
        <v>274.34175824175821</v>
      </c>
      <c r="AD17" s="43">
        <v>260</v>
      </c>
      <c r="AE17" s="741">
        <v>260</v>
      </c>
      <c r="AF17" s="743">
        <v>260</v>
      </c>
      <c r="AG17" s="741">
        <v>260</v>
      </c>
      <c r="AH17" s="141">
        <v>269.56666666666666</v>
      </c>
      <c r="AI17" s="43">
        <v>273.5</v>
      </c>
      <c r="AJ17" s="186">
        <v>281.7</v>
      </c>
      <c r="AK17" s="743">
        <v>281.7</v>
      </c>
      <c r="AL17" s="141">
        <v>278.93695652173909</v>
      </c>
      <c r="AM17" s="743">
        <v>271.89</v>
      </c>
      <c r="AN17" s="741">
        <v>281.7</v>
      </c>
      <c r="AO17" s="741">
        <v>281.7</v>
      </c>
      <c r="AP17" s="743">
        <v>281.7</v>
      </c>
      <c r="AQ17" s="741">
        <v>281.7</v>
      </c>
      <c r="AR17" s="43">
        <v>278.3</v>
      </c>
      <c r="AS17" s="741">
        <v>260</v>
      </c>
      <c r="AT17" s="743">
        <v>260</v>
      </c>
      <c r="AU17" s="741">
        <v>266.09999999999997</v>
      </c>
      <c r="AV17" s="141">
        <v>273.90000000000003</v>
      </c>
      <c r="AW17" s="43">
        <v>260</v>
      </c>
      <c r="AX17" s="741">
        <v>260</v>
      </c>
      <c r="AY17" s="743">
        <v>260</v>
      </c>
      <c r="AZ17" s="741">
        <v>260</v>
      </c>
      <c r="BA17" s="141">
        <v>261.01666666666665</v>
      </c>
      <c r="BB17" s="743">
        <v>275.5</v>
      </c>
      <c r="BC17" s="188">
        <v>281.7</v>
      </c>
      <c r="BD17" s="743">
        <v>281.7</v>
      </c>
      <c r="BE17" s="741">
        <v>279.63333333333338</v>
      </c>
      <c r="BF17" s="743">
        <v>269.81666666666666</v>
      </c>
      <c r="BG17" s="743">
        <v>-2.0733333333333235</v>
      </c>
      <c r="BH17" s="595">
        <v>-7.6256329152720737E-3</v>
      </c>
      <c r="BI17" s="743">
        <v>281.7</v>
      </c>
      <c r="BJ17" s="741">
        <v>281.7</v>
      </c>
      <c r="BK17" s="743">
        <v>281.7</v>
      </c>
      <c r="BL17" s="741">
        <v>281.7</v>
      </c>
      <c r="BM17" s="741">
        <v>280.3</v>
      </c>
      <c r="BN17" s="741">
        <v>260</v>
      </c>
      <c r="BO17" s="741">
        <v>260</v>
      </c>
      <c r="BP17" s="741">
        <v>266.69230769230768</v>
      </c>
      <c r="BQ17" s="141">
        <v>274.15469613259671</v>
      </c>
      <c r="BR17" s="741">
        <v>260</v>
      </c>
      <c r="BS17" s="741">
        <v>260</v>
      </c>
      <c r="BT17" s="741">
        <v>260</v>
      </c>
      <c r="BU17" s="741">
        <v>260</v>
      </c>
      <c r="BV17" s="741">
        <v>269.38461538461536</v>
      </c>
      <c r="BW17" s="741">
        <v>275.7</v>
      </c>
      <c r="BX17" s="741">
        <v>281.7</v>
      </c>
      <c r="BY17" s="741">
        <v>281.7</v>
      </c>
      <c r="BZ17" s="741">
        <v>279.67826086956518</v>
      </c>
      <c r="CA17" s="741">
        <v>281.7</v>
      </c>
      <c r="CB17" s="741">
        <v>281.7</v>
      </c>
      <c r="CC17" s="741">
        <v>281.7</v>
      </c>
      <c r="CD17" s="741">
        <v>281.7</v>
      </c>
      <c r="CE17" s="741">
        <v>280.3</v>
      </c>
      <c r="CF17" s="741">
        <v>260</v>
      </c>
      <c r="CG17" s="741">
        <v>260</v>
      </c>
      <c r="CH17" s="741">
        <v>266.69230769230768</v>
      </c>
      <c r="CI17" s="741">
        <v>274.15469613259671</v>
      </c>
    </row>
    <row r="18" spans="1:87" s="61" customFormat="1" x14ac:dyDescent="0.25">
      <c r="A18" s="108" t="s">
        <v>18</v>
      </c>
      <c r="B18" s="43">
        <v>92.85</v>
      </c>
      <c r="C18" s="741">
        <v>92.85</v>
      </c>
      <c r="D18" s="743">
        <v>92.85</v>
      </c>
      <c r="E18" s="741">
        <v>92.84999999999998</v>
      </c>
      <c r="F18" s="43">
        <v>92.85</v>
      </c>
      <c r="G18" s="741">
        <v>92.85</v>
      </c>
      <c r="H18" s="743">
        <v>92.85</v>
      </c>
      <c r="I18" s="741">
        <v>92.84999999999998</v>
      </c>
      <c r="J18" s="141">
        <v>92.850000000000009</v>
      </c>
      <c r="K18" s="43">
        <v>92.85</v>
      </c>
      <c r="L18" s="741">
        <v>92.85</v>
      </c>
      <c r="M18" s="743">
        <v>92.85</v>
      </c>
      <c r="N18" s="741">
        <v>92.84999999999998</v>
      </c>
      <c r="O18" s="141">
        <v>92.850000000000009</v>
      </c>
      <c r="P18" s="43">
        <v>92.85</v>
      </c>
      <c r="Q18" s="196">
        <v>92.85</v>
      </c>
      <c r="R18" s="195">
        <v>92.85</v>
      </c>
      <c r="S18" s="141">
        <v>92.85</v>
      </c>
      <c r="T18" s="743">
        <v>92.85</v>
      </c>
      <c r="U18" s="43">
        <v>80.849999999999994</v>
      </c>
      <c r="V18" s="741">
        <v>80.849999999999994</v>
      </c>
      <c r="W18" s="743">
        <v>80.849999999999994</v>
      </c>
      <c r="X18" s="741">
        <v>80.849999999999994</v>
      </c>
      <c r="Y18" s="43">
        <v>80.849999999999994</v>
      </c>
      <c r="Z18" s="741">
        <v>80.849999999999994</v>
      </c>
      <c r="AA18" s="743">
        <v>80.849999999999994</v>
      </c>
      <c r="AB18" s="741">
        <v>80.849999999999994</v>
      </c>
      <c r="AC18" s="141">
        <v>80.849999999999994</v>
      </c>
      <c r="AD18" s="43">
        <v>80.849999999999994</v>
      </c>
      <c r="AE18" s="741">
        <v>80.849999999999994</v>
      </c>
      <c r="AF18" s="743">
        <v>80.849999999999994</v>
      </c>
      <c r="AG18" s="741">
        <v>80.849999999999994</v>
      </c>
      <c r="AH18" s="141">
        <v>80.849999999999994</v>
      </c>
      <c r="AI18" s="43">
        <v>80.849999999999994</v>
      </c>
      <c r="AJ18" s="186">
        <v>80.849999999999994</v>
      </c>
      <c r="AK18" s="743">
        <v>80.849999999999994</v>
      </c>
      <c r="AL18" s="141">
        <v>80.849999999999994</v>
      </c>
      <c r="AM18" s="743">
        <v>80.849999999999994</v>
      </c>
      <c r="AN18" s="741">
        <v>80.849999999999994</v>
      </c>
      <c r="AO18" s="741">
        <v>80.900000000000006</v>
      </c>
      <c r="AP18" s="743">
        <v>80.900000000000006</v>
      </c>
      <c r="AQ18" s="741">
        <v>80.88333333333334</v>
      </c>
      <c r="AR18" s="43">
        <v>80.900000000000006</v>
      </c>
      <c r="AS18" s="741">
        <v>80.900000000000006</v>
      </c>
      <c r="AT18" s="743">
        <v>78.2</v>
      </c>
      <c r="AU18" s="741">
        <v>80</v>
      </c>
      <c r="AV18" s="141">
        <v>80.441666666666677</v>
      </c>
      <c r="AW18" s="43">
        <v>78.2</v>
      </c>
      <c r="AX18" s="741">
        <v>78.2</v>
      </c>
      <c r="AY18" s="743">
        <v>80.900000000000006</v>
      </c>
      <c r="AZ18" s="741">
        <v>79.100000000000009</v>
      </c>
      <c r="BA18" s="141">
        <v>79.399999999999991</v>
      </c>
      <c r="BB18" s="743">
        <v>80.900000000000006</v>
      </c>
      <c r="BC18" s="188">
        <v>80.849999999999994</v>
      </c>
      <c r="BD18" s="743">
        <v>80.849999999999994</v>
      </c>
      <c r="BE18" s="741">
        <v>80.86666666666666</v>
      </c>
      <c r="BF18" s="743">
        <v>80.13333333333334</v>
      </c>
      <c r="BG18" s="743">
        <v>-0.71666666666665435</v>
      </c>
      <c r="BH18" s="595">
        <v>-8.8641517212943999E-3</v>
      </c>
      <c r="BI18" s="743">
        <v>80.849999999999994</v>
      </c>
      <c r="BJ18" s="741">
        <v>80.849999999999994</v>
      </c>
      <c r="BK18" s="741">
        <v>80.849999999999994</v>
      </c>
      <c r="BL18" s="741">
        <v>80.849999999999994</v>
      </c>
      <c r="BM18" s="741">
        <v>80.849999999999994</v>
      </c>
      <c r="BN18" s="741">
        <v>80.849999999999994</v>
      </c>
      <c r="BO18" s="741">
        <v>80.849999999999994</v>
      </c>
      <c r="BP18" s="741">
        <v>80.850000000000009</v>
      </c>
      <c r="BQ18" s="141">
        <v>80.850000000000009</v>
      </c>
      <c r="BR18" s="741">
        <v>80.849999999999994</v>
      </c>
      <c r="BS18" s="741">
        <v>80.849999999999994</v>
      </c>
      <c r="BT18" s="741">
        <v>80.849999999999994</v>
      </c>
      <c r="BU18" s="741">
        <v>80.849999999999994</v>
      </c>
      <c r="BV18" s="741">
        <v>80.850000000000009</v>
      </c>
      <c r="BW18" s="741">
        <v>80.849999999999994</v>
      </c>
      <c r="BX18" s="741">
        <v>80.849999999999994</v>
      </c>
      <c r="BY18" s="741">
        <v>80.849999999999994</v>
      </c>
      <c r="BZ18" s="741">
        <v>80.850000000000009</v>
      </c>
      <c r="CA18" s="741">
        <v>78.199999999999989</v>
      </c>
      <c r="CB18" s="741">
        <v>78.199999999999989</v>
      </c>
      <c r="CC18" s="741">
        <v>78.2</v>
      </c>
      <c r="CD18" s="741">
        <v>78.2</v>
      </c>
      <c r="CE18" s="741">
        <v>78.2</v>
      </c>
      <c r="CF18" s="741">
        <v>78.2</v>
      </c>
      <c r="CG18" s="741">
        <v>78.2</v>
      </c>
      <c r="CH18" s="741">
        <v>78.2</v>
      </c>
      <c r="CI18" s="741">
        <v>78.2</v>
      </c>
    </row>
    <row r="19" spans="1:87" s="61" customFormat="1" x14ac:dyDescent="0.25">
      <c r="A19" s="108" t="s">
        <v>19</v>
      </c>
      <c r="B19" s="43">
        <v>130.6</v>
      </c>
      <c r="C19" s="741">
        <v>130.6</v>
      </c>
      <c r="D19" s="743">
        <v>130.6</v>
      </c>
      <c r="E19" s="741">
        <v>130.6</v>
      </c>
      <c r="F19" s="43">
        <v>130.6</v>
      </c>
      <c r="G19" s="741">
        <v>130.6</v>
      </c>
      <c r="H19" s="743">
        <v>130.6</v>
      </c>
      <c r="I19" s="741">
        <v>130.6</v>
      </c>
      <c r="J19" s="141">
        <v>130.6</v>
      </c>
      <c r="K19" s="43">
        <v>130.6</v>
      </c>
      <c r="L19" s="741">
        <v>130.6</v>
      </c>
      <c r="M19" s="743">
        <v>130.6</v>
      </c>
      <c r="N19" s="741">
        <v>130.6</v>
      </c>
      <c r="O19" s="141">
        <v>130.6</v>
      </c>
      <c r="P19" s="43">
        <v>130.6</v>
      </c>
      <c r="Q19" s="188">
        <v>130.6</v>
      </c>
      <c r="R19" s="743">
        <v>130.6</v>
      </c>
      <c r="S19" s="141">
        <v>130.6</v>
      </c>
      <c r="T19" s="743">
        <v>130.6</v>
      </c>
      <c r="U19" s="43">
        <v>130.6</v>
      </c>
      <c r="V19" s="741">
        <v>130.6</v>
      </c>
      <c r="W19" s="743">
        <v>130.6</v>
      </c>
      <c r="X19" s="741">
        <v>130.6</v>
      </c>
      <c r="Y19" s="43">
        <v>130.6</v>
      </c>
      <c r="Z19" s="741">
        <v>130.6</v>
      </c>
      <c r="AA19" s="743">
        <v>130.6</v>
      </c>
      <c r="AB19" s="741">
        <v>130.6</v>
      </c>
      <c r="AC19" s="141">
        <v>130.6</v>
      </c>
      <c r="AD19" s="43">
        <v>130.6</v>
      </c>
      <c r="AE19" s="741">
        <v>130.6</v>
      </c>
      <c r="AF19" s="743">
        <v>130.6</v>
      </c>
      <c r="AG19" s="741">
        <v>130.6</v>
      </c>
      <c r="AH19" s="141">
        <v>130.6</v>
      </c>
      <c r="AI19" s="43">
        <v>130.6</v>
      </c>
      <c r="AJ19" s="186">
        <v>130.6</v>
      </c>
      <c r="AK19" s="743">
        <v>130.6</v>
      </c>
      <c r="AL19" s="141">
        <v>130.6</v>
      </c>
      <c r="AM19" s="743">
        <v>130.6</v>
      </c>
      <c r="AN19" s="741">
        <v>130.6</v>
      </c>
      <c r="AO19" s="741">
        <v>130.6</v>
      </c>
      <c r="AP19" s="743">
        <v>130.6</v>
      </c>
      <c r="AQ19" s="741">
        <v>130.6</v>
      </c>
      <c r="AR19" s="43">
        <v>130.6</v>
      </c>
      <c r="AS19" s="741">
        <v>130.6</v>
      </c>
      <c r="AT19" s="743">
        <v>130.6</v>
      </c>
      <c r="AU19" s="741">
        <v>130.6</v>
      </c>
      <c r="AV19" s="141">
        <v>130.6</v>
      </c>
      <c r="AW19" s="43">
        <v>130.6</v>
      </c>
      <c r="AX19" s="741">
        <v>130.6</v>
      </c>
      <c r="AY19" s="743">
        <v>130.6</v>
      </c>
      <c r="AZ19" s="741">
        <v>130.6</v>
      </c>
      <c r="BA19" s="141">
        <v>130.6</v>
      </c>
      <c r="BB19" s="743">
        <v>130.6</v>
      </c>
      <c r="BC19" s="188">
        <v>130.6</v>
      </c>
      <c r="BD19" s="743">
        <v>130.6</v>
      </c>
      <c r="BE19" s="741">
        <v>130.6</v>
      </c>
      <c r="BF19" s="743">
        <v>130.6</v>
      </c>
      <c r="BG19" s="743">
        <v>0</v>
      </c>
      <c r="BH19" s="595">
        <v>0</v>
      </c>
      <c r="BI19" s="743">
        <v>130.6</v>
      </c>
      <c r="BJ19" s="741">
        <v>130.6</v>
      </c>
      <c r="BK19" s="743">
        <v>130.6</v>
      </c>
      <c r="BL19" s="741">
        <v>130.6</v>
      </c>
      <c r="BM19" s="741">
        <v>130.6</v>
      </c>
      <c r="BN19" s="741">
        <v>130.6</v>
      </c>
      <c r="BO19" s="741">
        <v>130.6</v>
      </c>
      <c r="BP19" s="741">
        <v>130.6</v>
      </c>
      <c r="BQ19" s="141">
        <v>130.6</v>
      </c>
      <c r="BR19" s="741">
        <v>130.6</v>
      </c>
      <c r="BS19" s="741">
        <v>130.6</v>
      </c>
      <c r="BT19" s="741">
        <v>130.6</v>
      </c>
      <c r="BU19" s="741">
        <v>130.6</v>
      </c>
      <c r="BV19" s="741">
        <v>130.6</v>
      </c>
      <c r="BW19" s="741">
        <v>130.6</v>
      </c>
      <c r="BX19" s="741">
        <v>130.6</v>
      </c>
      <c r="BY19" s="741">
        <v>130.6</v>
      </c>
      <c r="BZ19" s="741">
        <v>130.6</v>
      </c>
      <c r="CA19" s="741">
        <v>130.6</v>
      </c>
      <c r="CB19" s="741">
        <v>130.6</v>
      </c>
      <c r="CC19" s="741">
        <v>130.6</v>
      </c>
      <c r="CD19" s="741">
        <v>130.6</v>
      </c>
      <c r="CE19" s="741">
        <v>130.6</v>
      </c>
      <c r="CF19" s="741">
        <v>130.6</v>
      </c>
      <c r="CG19" s="741">
        <v>130.6</v>
      </c>
      <c r="CH19" s="741">
        <v>130.6</v>
      </c>
      <c r="CI19" s="741">
        <v>130.6</v>
      </c>
    </row>
    <row r="20" spans="1:87" s="61" customFormat="1" x14ac:dyDescent="0.25">
      <c r="A20" s="108" t="s">
        <v>57</v>
      </c>
      <c r="B20" s="43">
        <v>0.63</v>
      </c>
      <c r="C20" s="741">
        <v>0.63</v>
      </c>
      <c r="D20" s="743">
        <v>0.63</v>
      </c>
      <c r="E20" s="741">
        <v>0.63</v>
      </c>
      <c r="F20" s="43">
        <v>0.63</v>
      </c>
      <c r="G20" s="741">
        <v>0.63</v>
      </c>
      <c r="H20" s="743">
        <v>0.63</v>
      </c>
      <c r="I20" s="741">
        <v>0.63</v>
      </c>
      <c r="J20" s="141">
        <v>0.63</v>
      </c>
      <c r="K20" s="43">
        <v>0.63</v>
      </c>
      <c r="L20" s="741">
        <v>0.63</v>
      </c>
      <c r="M20" s="743">
        <v>0.63</v>
      </c>
      <c r="N20" s="741">
        <v>0.63</v>
      </c>
      <c r="O20" s="141">
        <v>0.63</v>
      </c>
      <c r="P20" s="43">
        <v>0.63</v>
      </c>
      <c r="Q20" s="188">
        <v>0.63</v>
      </c>
      <c r="R20" s="743">
        <v>0.63</v>
      </c>
      <c r="S20" s="141">
        <v>0.63</v>
      </c>
      <c r="T20" s="743">
        <v>0.63</v>
      </c>
      <c r="U20" s="43">
        <v>0.63</v>
      </c>
      <c r="V20" s="741">
        <v>0.63</v>
      </c>
      <c r="W20" s="743">
        <v>0.63</v>
      </c>
      <c r="X20" s="741">
        <v>0.63</v>
      </c>
      <c r="Y20" s="43">
        <v>0.63</v>
      </c>
      <c r="Z20" s="741">
        <v>0.63</v>
      </c>
      <c r="AA20" s="743">
        <v>0.63</v>
      </c>
      <c r="AB20" s="741">
        <v>0.63</v>
      </c>
      <c r="AC20" s="141">
        <v>0.63</v>
      </c>
      <c r="AD20" s="43">
        <v>0.63</v>
      </c>
      <c r="AE20" s="741">
        <v>0.63</v>
      </c>
      <c r="AF20" s="743">
        <v>0.63</v>
      </c>
      <c r="AG20" s="741">
        <v>0.63</v>
      </c>
      <c r="AH20" s="141">
        <v>0.63</v>
      </c>
      <c r="AI20" s="43">
        <v>0.63</v>
      </c>
      <c r="AJ20" s="186">
        <v>0.63</v>
      </c>
      <c r="AK20" s="743">
        <v>0.63</v>
      </c>
      <c r="AL20" s="141">
        <v>0.63</v>
      </c>
      <c r="AM20" s="743">
        <v>0.63</v>
      </c>
      <c r="AN20" s="741">
        <v>0.63</v>
      </c>
      <c r="AO20" s="741">
        <v>0.63</v>
      </c>
      <c r="AP20" s="743">
        <v>0.6</v>
      </c>
      <c r="AQ20" s="741">
        <v>0.62</v>
      </c>
      <c r="AR20" s="43">
        <v>0.63</v>
      </c>
      <c r="AS20" s="741">
        <v>0.63</v>
      </c>
      <c r="AT20" s="743">
        <v>0.63</v>
      </c>
      <c r="AU20" s="741">
        <v>0.63</v>
      </c>
      <c r="AV20" s="141">
        <v>0.63</v>
      </c>
      <c r="AW20" s="43">
        <v>0.63</v>
      </c>
      <c r="AX20" s="741">
        <v>0.63</v>
      </c>
      <c r="AY20" s="743">
        <v>0.63</v>
      </c>
      <c r="AZ20" s="741">
        <v>0.63</v>
      </c>
      <c r="BA20" s="141">
        <v>0.63</v>
      </c>
      <c r="BB20" s="743">
        <v>0.63</v>
      </c>
      <c r="BC20" s="188">
        <v>0.63</v>
      </c>
      <c r="BD20" s="743">
        <v>0.63</v>
      </c>
      <c r="BE20" s="741">
        <v>0.63</v>
      </c>
      <c r="BF20" s="743">
        <v>0.63</v>
      </c>
      <c r="BG20" s="743">
        <v>0</v>
      </c>
      <c r="BH20" s="595">
        <v>0</v>
      </c>
      <c r="BI20" s="743">
        <v>0.63</v>
      </c>
      <c r="BJ20" s="188">
        <v>0.63</v>
      </c>
      <c r="BK20" s="188">
        <v>0.63</v>
      </c>
      <c r="BL20" s="741">
        <v>0.63</v>
      </c>
      <c r="BM20" s="188">
        <v>0.63</v>
      </c>
      <c r="BN20" s="188">
        <v>0.63</v>
      </c>
      <c r="BO20" s="188">
        <v>0.63</v>
      </c>
      <c r="BP20" s="741">
        <v>0.63</v>
      </c>
      <c r="BQ20" s="141">
        <v>0.63</v>
      </c>
      <c r="BR20" s="188">
        <v>0.63</v>
      </c>
      <c r="BS20" s="188">
        <v>0.63</v>
      </c>
      <c r="BT20" s="188">
        <v>0.63</v>
      </c>
      <c r="BU20" s="188">
        <v>0.63</v>
      </c>
      <c r="BV20" s="188">
        <v>0.63</v>
      </c>
      <c r="BW20" s="188">
        <v>0.63</v>
      </c>
      <c r="BX20" s="188">
        <v>0.63</v>
      </c>
      <c r="BY20" s="188">
        <v>0.63</v>
      </c>
      <c r="BZ20" s="188">
        <v>0.63</v>
      </c>
      <c r="CA20" s="188">
        <v>0.63</v>
      </c>
      <c r="CB20" s="188">
        <v>0.63</v>
      </c>
      <c r="CC20" s="188">
        <v>0.63</v>
      </c>
      <c r="CD20" s="188">
        <v>0.63</v>
      </c>
      <c r="CE20" s="188">
        <v>0.63</v>
      </c>
      <c r="CF20" s="188">
        <v>0.63</v>
      </c>
      <c r="CG20" s="188">
        <v>0.63</v>
      </c>
      <c r="CH20" s="188">
        <v>0.63</v>
      </c>
      <c r="CI20" s="188">
        <v>0.63</v>
      </c>
    </row>
    <row r="21" spans="1:87" s="61" customFormat="1" x14ac:dyDescent="0.25">
      <c r="A21" s="107" t="s">
        <v>29</v>
      </c>
      <c r="B21" s="177">
        <v>2612</v>
      </c>
      <c r="C21" s="161">
        <v>2612</v>
      </c>
      <c r="D21" s="160">
        <v>2610.8000000000002</v>
      </c>
      <c r="E21" s="161">
        <v>2611.6</v>
      </c>
      <c r="F21" s="177">
        <v>2609.6</v>
      </c>
      <c r="G21" s="161">
        <v>2538.2000000000003</v>
      </c>
      <c r="H21" s="160">
        <v>2525.1600000000003</v>
      </c>
      <c r="I21" s="161">
        <v>2557.6533333333336</v>
      </c>
      <c r="J21" s="178">
        <v>2584.626666666667</v>
      </c>
      <c r="K21" s="177">
        <v>2523.5</v>
      </c>
      <c r="L21" s="161">
        <v>2515.17</v>
      </c>
      <c r="M21" s="160">
        <v>2522.4</v>
      </c>
      <c r="N21" s="161">
        <v>2520.3566666666666</v>
      </c>
      <c r="O21" s="178">
        <v>2563.2033333333334</v>
      </c>
      <c r="P21" s="177">
        <v>2529</v>
      </c>
      <c r="Q21" s="187">
        <v>2610.4</v>
      </c>
      <c r="R21" s="160">
        <v>2612</v>
      </c>
      <c r="S21" s="178">
        <v>2583.5108695652175</v>
      </c>
      <c r="T21" s="160">
        <v>2567.9440273972605</v>
      </c>
      <c r="U21" s="177">
        <v>2612</v>
      </c>
      <c r="V21" s="161">
        <v>2612</v>
      </c>
      <c r="W21" s="160">
        <v>2610.8000000000002</v>
      </c>
      <c r="X21" s="161">
        <v>2611.6</v>
      </c>
      <c r="Y21" s="177">
        <v>2609.6</v>
      </c>
      <c r="Z21" s="161">
        <v>2536</v>
      </c>
      <c r="AA21" s="160">
        <v>2509.6999999999998</v>
      </c>
      <c r="AB21" s="161">
        <v>2558.4098901098905</v>
      </c>
      <c r="AC21" s="178">
        <v>2581.6833333333329</v>
      </c>
      <c r="AD21" s="177">
        <v>2524.5</v>
      </c>
      <c r="AE21" s="161">
        <v>2506.6</v>
      </c>
      <c r="AF21" s="160">
        <v>2508.7999999999997</v>
      </c>
      <c r="AG21" s="161">
        <v>2513.2999999999997</v>
      </c>
      <c r="AH21" s="178">
        <v>2558.8888888888887</v>
      </c>
      <c r="AI21" s="177">
        <v>2536.48</v>
      </c>
      <c r="AJ21" s="185">
        <v>2610.4</v>
      </c>
      <c r="AK21" s="160">
        <v>2612</v>
      </c>
      <c r="AL21" s="178">
        <v>2586.0313043478263</v>
      </c>
      <c r="AM21" s="160">
        <v>2567.33</v>
      </c>
      <c r="AN21" s="161">
        <v>2612</v>
      </c>
      <c r="AO21" s="160">
        <v>2612</v>
      </c>
      <c r="AP21" s="160">
        <v>2610.8000000000002</v>
      </c>
      <c r="AQ21" s="161">
        <v>2611.6</v>
      </c>
      <c r="AR21" s="160">
        <v>2609.6</v>
      </c>
      <c r="AS21" s="160">
        <v>2608.8000000000002</v>
      </c>
      <c r="AT21" s="160">
        <v>2520.1</v>
      </c>
      <c r="AU21" s="161">
        <v>2579.5</v>
      </c>
      <c r="AV21" s="178">
        <v>2595.5499999999997</v>
      </c>
      <c r="AW21" s="160">
        <v>2526</v>
      </c>
      <c r="AX21" s="160">
        <v>2510.5699999999997</v>
      </c>
      <c r="AY21" s="160">
        <v>2477.4</v>
      </c>
      <c r="AZ21" s="161">
        <v>2504.6566666666668</v>
      </c>
      <c r="BA21" s="178">
        <v>2537.0616666666665</v>
      </c>
      <c r="BB21" s="160">
        <v>2529</v>
      </c>
      <c r="BC21" s="675">
        <v>2610.4</v>
      </c>
      <c r="BD21" s="160">
        <v>2612</v>
      </c>
      <c r="BE21" s="161">
        <v>2583.8000000000002</v>
      </c>
      <c r="BF21" s="160">
        <v>2540.6711111111113</v>
      </c>
      <c r="BG21" s="160">
        <v>-26.658888888888669</v>
      </c>
      <c r="BH21" s="594">
        <v>-1.0383896456197195E-2</v>
      </c>
      <c r="BI21" s="160">
        <v>2612</v>
      </c>
      <c r="BJ21" s="160">
        <v>2612</v>
      </c>
      <c r="BK21" s="160">
        <v>2610.8000000000002</v>
      </c>
      <c r="BL21" s="161">
        <v>2611.5866666666666</v>
      </c>
      <c r="BM21" s="160">
        <v>2609.6</v>
      </c>
      <c r="BN21" s="160">
        <v>2519.1200000000003</v>
      </c>
      <c r="BO21" s="160">
        <v>2512.21</v>
      </c>
      <c r="BP21" s="161">
        <v>2546.6705494505495</v>
      </c>
      <c r="BQ21" s="178">
        <v>2578.9492817679557</v>
      </c>
      <c r="BR21" s="160">
        <v>2526</v>
      </c>
      <c r="BS21" s="160">
        <v>2502.79</v>
      </c>
      <c r="BT21" s="160">
        <v>2506.7600000000002</v>
      </c>
      <c r="BU21" s="160">
        <v>2511.9053260869568</v>
      </c>
      <c r="BV21" s="160">
        <v>2556.3557142857144</v>
      </c>
      <c r="BW21" s="160">
        <v>2528</v>
      </c>
      <c r="BX21" s="160">
        <v>2610.4</v>
      </c>
      <c r="BY21" s="160">
        <v>2612</v>
      </c>
      <c r="BZ21" s="160">
        <v>2583.1739130434785</v>
      </c>
      <c r="CA21" s="160">
        <v>2612</v>
      </c>
      <c r="CB21" s="160">
        <v>2612</v>
      </c>
      <c r="CC21" s="160">
        <v>2610.8000000000002</v>
      </c>
      <c r="CD21" s="160">
        <v>2611.5866666666666</v>
      </c>
      <c r="CE21" s="160">
        <v>2602.6</v>
      </c>
      <c r="CF21" s="160">
        <v>2507.69</v>
      </c>
      <c r="CG21" s="160">
        <v>2513.71</v>
      </c>
      <c r="CH21" s="160">
        <v>2540.9636263736265</v>
      </c>
      <c r="CI21" s="160">
        <v>2576.0800552486189</v>
      </c>
    </row>
    <row r="22" spans="1:87" s="61" customFormat="1" x14ac:dyDescent="0.25">
      <c r="A22" s="108" t="s">
        <v>20</v>
      </c>
      <c r="B22" s="43">
        <v>1467</v>
      </c>
      <c r="C22" s="741">
        <v>1467</v>
      </c>
      <c r="D22" s="743">
        <v>1467</v>
      </c>
      <c r="E22" s="741">
        <v>1467</v>
      </c>
      <c r="F22" s="43">
        <v>1467</v>
      </c>
      <c r="G22" s="741">
        <v>1467</v>
      </c>
      <c r="H22" s="743">
        <v>1467</v>
      </c>
      <c r="I22" s="741">
        <v>1467</v>
      </c>
      <c r="J22" s="141">
        <v>1467</v>
      </c>
      <c r="K22" s="43">
        <v>1467</v>
      </c>
      <c r="L22" s="741">
        <v>1467</v>
      </c>
      <c r="M22" s="743">
        <v>1467</v>
      </c>
      <c r="N22" s="741">
        <v>1467</v>
      </c>
      <c r="O22" s="141">
        <v>1467</v>
      </c>
      <c r="P22" s="43">
        <v>1467</v>
      </c>
      <c r="Q22" s="188">
        <v>1467</v>
      </c>
      <c r="R22" s="743">
        <v>1467</v>
      </c>
      <c r="S22" s="141">
        <v>1467</v>
      </c>
      <c r="T22" s="743">
        <v>1467</v>
      </c>
      <c r="U22" s="43">
        <v>1467</v>
      </c>
      <c r="V22" s="741">
        <v>1467</v>
      </c>
      <c r="W22" s="743">
        <v>1467</v>
      </c>
      <c r="X22" s="741">
        <v>1467</v>
      </c>
      <c r="Y22" s="43">
        <v>1467</v>
      </c>
      <c r="Z22" s="741">
        <v>1467</v>
      </c>
      <c r="AA22" s="743">
        <v>1467</v>
      </c>
      <c r="AB22" s="741">
        <v>1467</v>
      </c>
      <c r="AC22" s="141">
        <v>1467</v>
      </c>
      <c r="AD22" s="43">
        <v>1467</v>
      </c>
      <c r="AE22" s="741">
        <v>1467</v>
      </c>
      <c r="AF22" s="743">
        <v>1467</v>
      </c>
      <c r="AG22" s="741">
        <v>1467</v>
      </c>
      <c r="AH22" s="141">
        <v>1467</v>
      </c>
      <c r="AI22" s="43">
        <v>1467</v>
      </c>
      <c r="AJ22" s="186">
        <v>1467</v>
      </c>
      <c r="AK22" s="743">
        <v>1467</v>
      </c>
      <c r="AL22" s="141">
        <v>1467</v>
      </c>
      <c r="AM22" s="743">
        <v>1467</v>
      </c>
      <c r="AN22" s="741">
        <v>1467</v>
      </c>
      <c r="AO22" s="741">
        <v>1467</v>
      </c>
      <c r="AP22" s="743">
        <v>1467</v>
      </c>
      <c r="AQ22" s="741">
        <v>1467</v>
      </c>
      <c r="AR22" s="43">
        <v>1467</v>
      </c>
      <c r="AS22" s="741">
        <v>1467</v>
      </c>
      <c r="AT22" s="743">
        <v>1467</v>
      </c>
      <c r="AU22" s="741">
        <v>1467</v>
      </c>
      <c r="AV22" s="141">
        <v>1467</v>
      </c>
      <c r="AW22" s="43">
        <v>1467</v>
      </c>
      <c r="AX22" s="741">
        <v>1467</v>
      </c>
      <c r="AY22" s="743">
        <v>1467</v>
      </c>
      <c r="AZ22" s="741">
        <v>1467</v>
      </c>
      <c r="BA22" s="141">
        <v>1467</v>
      </c>
      <c r="BB22" s="743">
        <v>1467</v>
      </c>
      <c r="BC22" s="188">
        <v>1467</v>
      </c>
      <c r="BD22" s="188">
        <v>1467</v>
      </c>
      <c r="BE22" s="741">
        <v>1467</v>
      </c>
      <c r="BF22" s="743">
        <v>1467</v>
      </c>
      <c r="BG22" s="743">
        <v>0</v>
      </c>
      <c r="BH22" s="595">
        <v>0</v>
      </c>
      <c r="BI22" s="743">
        <v>1467</v>
      </c>
      <c r="BJ22" s="741">
        <v>1467</v>
      </c>
      <c r="BK22" s="743">
        <v>1467</v>
      </c>
      <c r="BL22" s="741">
        <v>1467</v>
      </c>
      <c r="BM22" s="741">
        <v>1467</v>
      </c>
      <c r="BN22" s="741">
        <v>1467</v>
      </c>
      <c r="BO22" s="741">
        <v>1467</v>
      </c>
      <c r="BP22" s="741">
        <v>1467</v>
      </c>
      <c r="BQ22" s="141">
        <v>1467</v>
      </c>
      <c r="BR22" s="741">
        <v>1467</v>
      </c>
      <c r="BS22" s="741">
        <v>1467</v>
      </c>
      <c r="BT22" s="741">
        <v>1467</v>
      </c>
      <c r="BU22" s="741">
        <v>1467</v>
      </c>
      <c r="BV22" s="741">
        <v>1467</v>
      </c>
      <c r="BW22" s="741">
        <v>1467</v>
      </c>
      <c r="BX22" s="741">
        <v>1467</v>
      </c>
      <c r="BY22" s="741">
        <v>1467</v>
      </c>
      <c r="BZ22" s="741">
        <v>1467</v>
      </c>
      <c r="CA22" s="741">
        <v>1467</v>
      </c>
      <c r="CB22" s="741">
        <v>1467</v>
      </c>
      <c r="CC22" s="741">
        <v>1467</v>
      </c>
      <c r="CD22" s="741">
        <v>1467</v>
      </c>
      <c r="CE22" s="741">
        <v>1467</v>
      </c>
      <c r="CF22" s="741">
        <v>1467</v>
      </c>
      <c r="CG22" s="741">
        <v>1467</v>
      </c>
      <c r="CH22" s="741">
        <v>1467</v>
      </c>
      <c r="CI22" s="741">
        <v>1467</v>
      </c>
    </row>
    <row r="23" spans="1:87" s="61" customFormat="1" x14ac:dyDescent="0.25">
      <c r="A23" s="108" t="s">
        <v>23</v>
      </c>
      <c r="B23" s="43">
        <v>203</v>
      </c>
      <c r="C23" s="741">
        <v>203</v>
      </c>
      <c r="D23" s="743">
        <v>203</v>
      </c>
      <c r="E23" s="741">
        <v>203</v>
      </c>
      <c r="F23" s="43">
        <v>203</v>
      </c>
      <c r="G23" s="741">
        <v>203</v>
      </c>
      <c r="H23" s="743">
        <v>203</v>
      </c>
      <c r="I23" s="741">
        <v>203</v>
      </c>
      <c r="J23" s="141">
        <v>203</v>
      </c>
      <c r="K23" s="43">
        <v>203</v>
      </c>
      <c r="L23" s="741">
        <v>203</v>
      </c>
      <c r="M23" s="743">
        <v>203</v>
      </c>
      <c r="N23" s="741">
        <v>203</v>
      </c>
      <c r="O23" s="141">
        <v>203</v>
      </c>
      <c r="P23" s="43">
        <v>203</v>
      </c>
      <c r="Q23" s="188">
        <v>203</v>
      </c>
      <c r="R23" s="743">
        <v>203</v>
      </c>
      <c r="S23" s="141">
        <v>203</v>
      </c>
      <c r="T23" s="743">
        <v>203</v>
      </c>
      <c r="U23" s="43">
        <v>203</v>
      </c>
      <c r="V23" s="741">
        <v>203</v>
      </c>
      <c r="W23" s="743">
        <v>203</v>
      </c>
      <c r="X23" s="741">
        <v>203</v>
      </c>
      <c r="Y23" s="43">
        <v>203</v>
      </c>
      <c r="Z23" s="741">
        <v>203</v>
      </c>
      <c r="AA23" s="743">
        <v>203</v>
      </c>
      <c r="AB23" s="741">
        <v>203</v>
      </c>
      <c r="AC23" s="141">
        <v>203</v>
      </c>
      <c r="AD23" s="43">
        <v>203</v>
      </c>
      <c r="AE23" s="741">
        <v>203</v>
      </c>
      <c r="AF23" s="743">
        <v>203</v>
      </c>
      <c r="AG23" s="741">
        <v>203</v>
      </c>
      <c r="AH23" s="141">
        <v>203</v>
      </c>
      <c r="AI23" s="43">
        <v>203</v>
      </c>
      <c r="AJ23" s="186">
        <v>203</v>
      </c>
      <c r="AK23" s="743">
        <v>203</v>
      </c>
      <c r="AL23" s="141">
        <v>203</v>
      </c>
      <c r="AM23" s="743">
        <v>203</v>
      </c>
      <c r="AN23" s="741">
        <v>203</v>
      </c>
      <c r="AO23" s="741">
        <v>203</v>
      </c>
      <c r="AP23" s="743">
        <v>203</v>
      </c>
      <c r="AQ23" s="741">
        <v>203</v>
      </c>
      <c r="AR23" s="43">
        <v>203</v>
      </c>
      <c r="AS23" s="741">
        <v>203</v>
      </c>
      <c r="AT23" s="743">
        <v>203</v>
      </c>
      <c r="AU23" s="741">
        <v>203</v>
      </c>
      <c r="AV23" s="141">
        <v>203</v>
      </c>
      <c r="AW23" s="43">
        <v>203</v>
      </c>
      <c r="AX23" s="741">
        <v>203</v>
      </c>
      <c r="AY23" s="743">
        <v>203</v>
      </c>
      <c r="AZ23" s="741">
        <v>203</v>
      </c>
      <c r="BA23" s="141">
        <v>203</v>
      </c>
      <c r="BB23" s="743">
        <v>203</v>
      </c>
      <c r="BC23" s="188">
        <v>203</v>
      </c>
      <c r="BD23" s="188">
        <v>203</v>
      </c>
      <c r="BE23" s="741">
        <v>203</v>
      </c>
      <c r="BF23" s="743">
        <v>203</v>
      </c>
      <c r="BG23" s="743">
        <v>0</v>
      </c>
      <c r="BH23" s="595">
        <v>0</v>
      </c>
      <c r="BI23" s="743">
        <v>203</v>
      </c>
      <c r="BJ23" s="741">
        <v>203</v>
      </c>
      <c r="BK23" s="743">
        <v>203</v>
      </c>
      <c r="BL23" s="741">
        <v>203</v>
      </c>
      <c r="BM23" s="741">
        <v>203</v>
      </c>
      <c r="BN23" s="741">
        <v>203</v>
      </c>
      <c r="BO23" s="741">
        <v>203</v>
      </c>
      <c r="BP23" s="741">
        <v>203</v>
      </c>
      <c r="BQ23" s="141">
        <v>203</v>
      </c>
      <c r="BR23" s="741">
        <v>203</v>
      </c>
      <c r="BS23" s="741">
        <v>203</v>
      </c>
      <c r="BT23" s="741">
        <v>203</v>
      </c>
      <c r="BU23" s="741">
        <v>203</v>
      </c>
      <c r="BV23" s="741">
        <v>203</v>
      </c>
      <c r="BW23" s="741">
        <v>203</v>
      </c>
      <c r="BX23" s="741">
        <v>203</v>
      </c>
      <c r="BY23" s="741">
        <v>203</v>
      </c>
      <c r="BZ23" s="741">
        <v>203</v>
      </c>
      <c r="CA23" s="741">
        <v>203</v>
      </c>
      <c r="CB23" s="741">
        <v>203</v>
      </c>
      <c r="CC23" s="741">
        <v>203</v>
      </c>
      <c r="CD23" s="741">
        <v>203</v>
      </c>
      <c r="CE23" s="741">
        <v>203</v>
      </c>
      <c r="CF23" s="741">
        <v>203</v>
      </c>
      <c r="CG23" s="741">
        <v>203</v>
      </c>
      <c r="CH23" s="741">
        <v>203</v>
      </c>
      <c r="CI23" s="741">
        <v>203</v>
      </c>
    </row>
    <row r="24" spans="1:87" s="61" customFormat="1" x14ac:dyDescent="0.25">
      <c r="A24" s="108" t="s">
        <v>21</v>
      </c>
      <c r="B24" s="43">
        <v>497</v>
      </c>
      <c r="C24" s="741">
        <v>497</v>
      </c>
      <c r="D24" s="743">
        <v>497</v>
      </c>
      <c r="E24" s="741">
        <v>497</v>
      </c>
      <c r="F24" s="43">
        <v>497</v>
      </c>
      <c r="G24" s="741">
        <v>426.4</v>
      </c>
      <c r="H24" s="743">
        <v>413.36</v>
      </c>
      <c r="I24" s="741">
        <v>445.58666666666664</v>
      </c>
      <c r="J24" s="141">
        <v>471.29333333333335</v>
      </c>
      <c r="K24" s="43">
        <v>413.5</v>
      </c>
      <c r="L24" s="741">
        <v>405.57</v>
      </c>
      <c r="M24" s="743">
        <v>412</v>
      </c>
      <c r="N24" s="741">
        <v>410.35666666666663</v>
      </c>
      <c r="O24" s="141">
        <v>450.98111111111109</v>
      </c>
      <c r="P24" s="43">
        <v>417</v>
      </c>
      <c r="Q24" s="188">
        <v>497</v>
      </c>
      <c r="R24" s="743">
        <v>497</v>
      </c>
      <c r="S24" s="141">
        <v>470.04347826086956</v>
      </c>
      <c r="T24" s="743">
        <v>455.49142465753425</v>
      </c>
      <c r="U24" s="43">
        <v>497</v>
      </c>
      <c r="V24" s="741">
        <v>497</v>
      </c>
      <c r="W24" s="743">
        <v>497</v>
      </c>
      <c r="X24" s="741">
        <v>497</v>
      </c>
      <c r="Y24" s="43">
        <v>497</v>
      </c>
      <c r="Z24" s="741">
        <v>424.2</v>
      </c>
      <c r="AA24" s="743">
        <v>398.7</v>
      </c>
      <c r="AB24" s="741">
        <v>446.6098901098901</v>
      </c>
      <c r="AC24" s="141">
        <v>471.80494505494505</v>
      </c>
      <c r="AD24" s="43">
        <v>414.5</v>
      </c>
      <c r="AE24" s="741">
        <v>397</v>
      </c>
      <c r="AF24" s="743">
        <v>399.2</v>
      </c>
      <c r="AG24" s="741">
        <v>403.67141304347831</v>
      </c>
      <c r="AH24" s="141">
        <v>448.92799270072993</v>
      </c>
      <c r="AI24" s="43">
        <v>424.48</v>
      </c>
      <c r="AJ24" s="186">
        <v>497</v>
      </c>
      <c r="AK24" s="743">
        <v>497</v>
      </c>
      <c r="AL24" s="141">
        <v>472.56391304347829</v>
      </c>
      <c r="AM24" s="743">
        <v>454.87</v>
      </c>
      <c r="AN24" s="741">
        <v>497</v>
      </c>
      <c r="AO24" s="741">
        <v>497</v>
      </c>
      <c r="AP24" s="743">
        <v>497</v>
      </c>
      <c r="AQ24" s="741">
        <v>497</v>
      </c>
      <c r="AR24" s="43">
        <v>497</v>
      </c>
      <c r="AS24" s="741">
        <v>497</v>
      </c>
      <c r="AT24" s="743">
        <v>409.1</v>
      </c>
      <c r="AU24" s="741">
        <v>467.7</v>
      </c>
      <c r="AV24" s="141">
        <v>482.34999999999997</v>
      </c>
      <c r="AW24" s="43">
        <v>416</v>
      </c>
      <c r="AX24" s="741">
        <v>400.95</v>
      </c>
      <c r="AY24" s="743">
        <v>367</v>
      </c>
      <c r="AZ24" s="741">
        <v>394.65000000000003</v>
      </c>
      <c r="BA24" s="141">
        <v>426.29166666666669</v>
      </c>
      <c r="BB24" s="743">
        <v>417</v>
      </c>
      <c r="BC24" s="188">
        <v>497</v>
      </c>
      <c r="BD24" s="188">
        <v>497</v>
      </c>
      <c r="BE24" s="741">
        <v>470.33333333333331</v>
      </c>
      <c r="BF24" s="743">
        <v>428.93333333333334</v>
      </c>
      <c r="BG24" s="743">
        <v>-25.936666666666667</v>
      </c>
      <c r="BH24" s="595">
        <v>-5.7019954419211372E-2</v>
      </c>
      <c r="BI24" s="743">
        <v>497</v>
      </c>
      <c r="BJ24" s="741">
        <v>497</v>
      </c>
      <c r="BK24" s="743">
        <v>497</v>
      </c>
      <c r="BL24" s="741">
        <v>497</v>
      </c>
      <c r="BM24" s="741">
        <v>497</v>
      </c>
      <c r="BN24" s="741">
        <v>407.32</v>
      </c>
      <c r="BO24" s="741">
        <v>401.21</v>
      </c>
      <c r="BP24" s="741">
        <v>434.87054945054945</v>
      </c>
      <c r="BQ24" s="141">
        <v>465.7636464088398</v>
      </c>
      <c r="BR24" s="741">
        <v>416</v>
      </c>
      <c r="BS24" s="741">
        <v>393.19</v>
      </c>
      <c r="BT24" s="741">
        <v>396.36</v>
      </c>
      <c r="BU24" s="741">
        <v>401.90967391304349</v>
      </c>
      <c r="BV24" s="741">
        <v>444.24509157509158</v>
      </c>
      <c r="BW24" s="741">
        <v>416</v>
      </c>
      <c r="BX24" s="741">
        <v>497</v>
      </c>
      <c r="BY24" s="741">
        <v>497</v>
      </c>
      <c r="BZ24" s="741">
        <v>469.70652173913044</v>
      </c>
      <c r="CA24" s="741">
        <v>497</v>
      </c>
      <c r="CB24" s="741">
        <v>497</v>
      </c>
      <c r="CC24" s="741">
        <v>497</v>
      </c>
      <c r="CD24" s="741">
        <v>497</v>
      </c>
      <c r="CE24" s="741">
        <v>490</v>
      </c>
      <c r="CF24" s="741">
        <v>395.89</v>
      </c>
      <c r="CG24" s="741">
        <v>402.71</v>
      </c>
      <c r="CH24" s="741">
        <v>429.16362637362636</v>
      </c>
      <c r="CI24" s="741">
        <v>462.89441988950279</v>
      </c>
    </row>
    <row r="25" spans="1:87" s="61" customFormat="1" x14ac:dyDescent="0.25">
      <c r="A25" s="108" t="s">
        <v>22</v>
      </c>
      <c r="B25" s="43">
        <v>400</v>
      </c>
      <c r="C25" s="741">
        <v>400</v>
      </c>
      <c r="D25" s="743">
        <v>400</v>
      </c>
      <c r="E25" s="741">
        <v>400</v>
      </c>
      <c r="F25" s="43">
        <v>400</v>
      </c>
      <c r="G25" s="741">
        <v>400</v>
      </c>
      <c r="H25" s="743">
        <v>400</v>
      </c>
      <c r="I25" s="741">
        <v>400</v>
      </c>
      <c r="J25" s="141">
        <v>400</v>
      </c>
      <c r="K25" s="43">
        <v>400</v>
      </c>
      <c r="L25" s="741">
        <v>400</v>
      </c>
      <c r="M25" s="743">
        <v>400</v>
      </c>
      <c r="N25" s="741">
        <v>400</v>
      </c>
      <c r="O25" s="141">
        <v>400</v>
      </c>
      <c r="P25" s="43">
        <v>400</v>
      </c>
      <c r="Q25" s="188">
        <v>400</v>
      </c>
      <c r="R25" s="743">
        <v>400</v>
      </c>
      <c r="S25" s="141">
        <v>400</v>
      </c>
      <c r="T25" s="743">
        <v>400</v>
      </c>
      <c r="U25" s="43">
        <v>400</v>
      </c>
      <c r="V25" s="741">
        <v>400</v>
      </c>
      <c r="W25" s="743">
        <v>400</v>
      </c>
      <c r="X25" s="741">
        <v>400</v>
      </c>
      <c r="Y25" s="43">
        <v>400</v>
      </c>
      <c r="Z25" s="741">
        <v>400</v>
      </c>
      <c r="AA25" s="743">
        <v>400</v>
      </c>
      <c r="AB25" s="741">
        <v>400</v>
      </c>
      <c r="AC25" s="141">
        <v>400</v>
      </c>
      <c r="AD25" s="43">
        <v>400</v>
      </c>
      <c r="AE25" s="741">
        <v>400</v>
      </c>
      <c r="AF25" s="743">
        <v>400</v>
      </c>
      <c r="AG25" s="741">
        <v>400</v>
      </c>
      <c r="AH25" s="141">
        <v>400</v>
      </c>
      <c r="AI25" s="43">
        <v>400</v>
      </c>
      <c r="AJ25" s="186">
        <v>400</v>
      </c>
      <c r="AK25" s="743">
        <v>400</v>
      </c>
      <c r="AL25" s="141">
        <v>400</v>
      </c>
      <c r="AM25" s="743">
        <v>400</v>
      </c>
      <c r="AN25" s="741">
        <v>400</v>
      </c>
      <c r="AO25" s="741">
        <v>400</v>
      </c>
      <c r="AP25" s="743">
        <v>400</v>
      </c>
      <c r="AQ25" s="741">
        <v>400</v>
      </c>
      <c r="AR25" s="43">
        <v>400</v>
      </c>
      <c r="AS25" s="741">
        <v>400</v>
      </c>
      <c r="AT25" s="743">
        <v>400</v>
      </c>
      <c r="AU25" s="741">
        <v>400</v>
      </c>
      <c r="AV25" s="141">
        <v>400</v>
      </c>
      <c r="AW25" s="43">
        <v>400</v>
      </c>
      <c r="AX25" s="741">
        <v>400</v>
      </c>
      <c r="AY25" s="743">
        <v>400</v>
      </c>
      <c r="AZ25" s="741">
        <v>400</v>
      </c>
      <c r="BA25" s="141">
        <v>400</v>
      </c>
      <c r="BB25" s="743">
        <v>400</v>
      </c>
      <c r="BC25" s="188">
        <v>400</v>
      </c>
      <c r="BD25" s="188">
        <v>400</v>
      </c>
      <c r="BE25" s="741">
        <v>400</v>
      </c>
      <c r="BF25" s="743">
        <v>400</v>
      </c>
      <c r="BG25" s="743">
        <v>0</v>
      </c>
      <c r="BH25" s="595">
        <v>0</v>
      </c>
      <c r="BI25" s="743">
        <v>400</v>
      </c>
      <c r="BJ25" s="741">
        <v>400</v>
      </c>
      <c r="BK25" s="743">
        <v>400</v>
      </c>
      <c r="BL25" s="741">
        <v>400</v>
      </c>
      <c r="BM25" s="741">
        <v>400</v>
      </c>
      <c r="BN25" s="741">
        <v>400</v>
      </c>
      <c r="BO25" s="741">
        <v>400</v>
      </c>
      <c r="BP25" s="741">
        <v>400</v>
      </c>
      <c r="BQ25" s="141">
        <v>400</v>
      </c>
      <c r="BR25" s="741">
        <v>400</v>
      </c>
      <c r="BS25" s="741">
        <v>400</v>
      </c>
      <c r="BT25" s="741">
        <v>400</v>
      </c>
      <c r="BU25" s="741">
        <v>400</v>
      </c>
      <c r="BV25" s="741">
        <v>400</v>
      </c>
      <c r="BW25" s="741">
        <v>400</v>
      </c>
      <c r="BX25" s="741">
        <v>400</v>
      </c>
      <c r="BY25" s="741">
        <v>400</v>
      </c>
      <c r="BZ25" s="741">
        <v>400</v>
      </c>
      <c r="CA25" s="741">
        <v>400</v>
      </c>
      <c r="CB25" s="741">
        <v>400</v>
      </c>
      <c r="CC25" s="741">
        <v>400</v>
      </c>
      <c r="CD25" s="741">
        <v>400</v>
      </c>
      <c r="CE25" s="741">
        <v>400</v>
      </c>
      <c r="CF25" s="741">
        <v>400</v>
      </c>
      <c r="CG25" s="741">
        <v>400</v>
      </c>
      <c r="CH25" s="741">
        <v>400</v>
      </c>
      <c r="CI25" s="741">
        <v>400</v>
      </c>
    </row>
    <row r="26" spans="1:87" s="61" customFormat="1" x14ac:dyDescent="0.25">
      <c r="A26" s="108" t="s">
        <v>24</v>
      </c>
      <c r="B26" s="43">
        <v>45</v>
      </c>
      <c r="C26" s="741">
        <v>45</v>
      </c>
      <c r="D26" s="743">
        <v>43.8</v>
      </c>
      <c r="E26" s="741">
        <v>44.6</v>
      </c>
      <c r="F26" s="43">
        <v>42.6</v>
      </c>
      <c r="G26" s="741">
        <v>41.8</v>
      </c>
      <c r="H26" s="743">
        <v>41.8</v>
      </c>
      <c r="I26" s="741">
        <v>42.06666666666667</v>
      </c>
      <c r="J26" s="141">
        <v>43.333333333333336</v>
      </c>
      <c r="K26" s="43">
        <v>40</v>
      </c>
      <c r="L26" s="741">
        <v>39.6</v>
      </c>
      <c r="M26" s="743">
        <v>40.4</v>
      </c>
      <c r="N26" s="741">
        <v>40</v>
      </c>
      <c r="O26" s="141">
        <v>42.222222222222221</v>
      </c>
      <c r="P26" s="43">
        <v>42</v>
      </c>
      <c r="Q26" s="189">
        <v>43.4</v>
      </c>
      <c r="R26" s="743">
        <v>45</v>
      </c>
      <c r="S26" s="141">
        <v>43.467391304347828</v>
      </c>
      <c r="T26" s="743">
        <v>42.452602739726032</v>
      </c>
      <c r="U26" s="43">
        <v>45</v>
      </c>
      <c r="V26" s="741">
        <v>45</v>
      </c>
      <c r="W26" s="743">
        <v>43.8</v>
      </c>
      <c r="X26" s="741">
        <v>44.6</v>
      </c>
      <c r="Y26" s="43">
        <v>42.6</v>
      </c>
      <c r="Z26" s="741">
        <v>41.8</v>
      </c>
      <c r="AA26" s="743">
        <v>41</v>
      </c>
      <c r="AB26" s="741">
        <v>41.800000000000004</v>
      </c>
      <c r="AC26" s="141">
        <v>43.195604395604398</v>
      </c>
      <c r="AD26" s="43">
        <v>40</v>
      </c>
      <c r="AE26" s="741">
        <v>39.6</v>
      </c>
      <c r="AF26" s="743">
        <v>39.6</v>
      </c>
      <c r="AG26" s="741">
        <v>39.995652173913051</v>
      </c>
      <c r="AH26" s="141">
        <v>42.121167883211683</v>
      </c>
      <c r="AI26" s="43">
        <v>42</v>
      </c>
      <c r="AJ26" s="186">
        <v>43.4</v>
      </c>
      <c r="AK26" s="743">
        <v>45</v>
      </c>
      <c r="AL26" s="141">
        <v>43.467391304347828</v>
      </c>
      <c r="AM26" s="743">
        <v>42.46</v>
      </c>
      <c r="AN26" s="741">
        <v>45</v>
      </c>
      <c r="AO26" s="741">
        <v>45</v>
      </c>
      <c r="AP26" s="743">
        <v>43.8</v>
      </c>
      <c r="AQ26" s="741">
        <v>44.6</v>
      </c>
      <c r="AR26" s="43">
        <v>42.6</v>
      </c>
      <c r="AS26" s="741">
        <v>41.8</v>
      </c>
      <c r="AT26" s="743">
        <v>41</v>
      </c>
      <c r="AU26" s="741">
        <v>41.800000000000004</v>
      </c>
      <c r="AV26" s="141">
        <v>43.199999999999996</v>
      </c>
      <c r="AW26" s="43">
        <v>40</v>
      </c>
      <c r="AX26" s="741">
        <v>39.619999999999997</v>
      </c>
      <c r="AY26" s="743">
        <v>40.4</v>
      </c>
      <c r="AZ26" s="741">
        <v>40.006666666666668</v>
      </c>
      <c r="BA26" s="141">
        <v>40.770000000000003</v>
      </c>
      <c r="BB26" s="743">
        <v>42</v>
      </c>
      <c r="BC26" s="188">
        <v>43.4</v>
      </c>
      <c r="BD26" s="188">
        <v>45</v>
      </c>
      <c r="BE26" s="741">
        <v>43.466666666666669</v>
      </c>
      <c r="BF26" s="743">
        <v>41.737777777777779</v>
      </c>
      <c r="BG26" s="743">
        <v>-0.72222222222222143</v>
      </c>
      <c r="BH26" s="595">
        <v>-1.7009472968022132E-2</v>
      </c>
      <c r="BI26" s="743">
        <v>45</v>
      </c>
      <c r="BJ26" s="741">
        <v>45</v>
      </c>
      <c r="BK26" s="743">
        <v>43.8</v>
      </c>
      <c r="BL26" s="741">
        <v>44.586666666666666</v>
      </c>
      <c r="BM26" s="741">
        <v>42.6</v>
      </c>
      <c r="BN26" s="741">
        <v>41.8</v>
      </c>
      <c r="BO26" s="741">
        <v>41</v>
      </c>
      <c r="BP26" s="741">
        <v>41.800000000000004</v>
      </c>
      <c r="BQ26" s="141">
        <v>43.185635359116027</v>
      </c>
      <c r="BR26" s="741">
        <v>40</v>
      </c>
      <c r="BS26" s="741">
        <v>39.6</v>
      </c>
      <c r="BT26" s="741">
        <v>40.4</v>
      </c>
      <c r="BU26" s="741">
        <v>39.995652173913051</v>
      </c>
      <c r="BV26" s="741">
        <v>42.110622710622721</v>
      </c>
      <c r="BW26" s="741">
        <v>42</v>
      </c>
      <c r="BX26" s="741">
        <v>43.4</v>
      </c>
      <c r="BY26" s="741">
        <v>45</v>
      </c>
      <c r="BZ26" s="741">
        <v>43.467391304347828</v>
      </c>
      <c r="CA26" s="741">
        <v>45</v>
      </c>
      <c r="CB26" s="741">
        <v>45</v>
      </c>
      <c r="CC26" s="741">
        <v>43.8</v>
      </c>
      <c r="CD26" s="741">
        <v>44.586666666666666</v>
      </c>
      <c r="CE26" s="741">
        <v>42.6</v>
      </c>
      <c r="CF26" s="741">
        <v>41.8</v>
      </c>
      <c r="CG26" s="741">
        <v>41</v>
      </c>
      <c r="CH26" s="741">
        <v>41.800000000000004</v>
      </c>
      <c r="CI26" s="741">
        <v>43.185635359116027</v>
      </c>
    </row>
    <row r="27" spans="1:87" x14ac:dyDescent="0.25">
      <c r="A27" s="53"/>
      <c r="B27" s="736"/>
      <c r="C27" s="737"/>
      <c r="D27" s="738"/>
      <c r="E27" s="734"/>
      <c r="F27" s="736"/>
      <c r="G27" s="737"/>
      <c r="H27" s="738"/>
      <c r="I27" s="734"/>
      <c r="J27" s="145">
        <v>0</v>
      </c>
      <c r="K27" s="736"/>
      <c r="L27" s="734"/>
      <c r="M27" s="735"/>
      <c r="N27" s="734"/>
      <c r="O27" s="145">
        <v>0</v>
      </c>
      <c r="P27" s="736"/>
      <c r="Q27" s="734"/>
      <c r="R27" s="735"/>
      <c r="S27" s="145"/>
      <c r="T27" s="735">
        <v>0</v>
      </c>
      <c r="U27" s="736"/>
      <c r="V27" s="737"/>
      <c r="W27" s="738"/>
      <c r="X27" s="734"/>
      <c r="Y27" s="736"/>
      <c r="Z27" s="737"/>
      <c r="AA27" s="738"/>
      <c r="AB27" s="734"/>
      <c r="AC27" s="145">
        <v>0</v>
      </c>
      <c r="AD27" s="736"/>
      <c r="AE27" s="734"/>
      <c r="AF27" s="735"/>
      <c r="AG27" s="734"/>
      <c r="AH27" s="145">
        <v>0</v>
      </c>
      <c r="AI27" s="736"/>
      <c r="AJ27" s="734"/>
      <c r="AK27" s="735"/>
      <c r="AL27" s="145"/>
      <c r="AM27" s="735">
        <v>0</v>
      </c>
      <c r="AN27" s="736"/>
      <c r="AO27" s="737"/>
      <c r="AP27" s="738"/>
      <c r="AQ27" s="734"/>
      <c r="AR27" s="736"/>
      <c r="AS27" s="737"/>
      <c r="AT27" s="738"/>
      <c r="AU27" s="734"/>
      <c r="AV27" s="145">
        <v>0</v>
      </c>
      <c r="AW27" s="736"/>
      <c r="AX27" s="737"/>
      <c r="AY27" s="738"/>
      <c r="AZ27" s="734"/>
      <c r="BA27" s="145">
        <v>0</v>
      </c>
      <c r="BB27" s="736"/>
      <c r="BC27" s="737"/>
      <c r="BD27" s="738"/>
      <c r="BE27" s="734"/>
      <c r="BF27" s="735">
        <v>0</v>
      </c>
      <c r="BG27" s="736">
        <v>0</v>
      </c>
      <c r="BH27" s="570" t="e">
        <v>#DIV/0!</v>
      </c>
      <c r="BI27" s="736"/>
      <c r="BJ27" s="737"/>
      <c r="BK27" s="738"/>
      <c r="BL27" s="734"/>
      <c r="BM27" s="737"/>
      <c r="BN27" s="737"/>
      <c r="BO27" s="737"/>
      <c r="BP27" s="734"/>
      <c r="BQ27" s="145">
        <v>0</v>
      </c>
      <c r="BR27" s="737"/>
      <c r="BS27" s="737"/>
      <c r="BT27" s="737"/>
      <c r="BU27" s="737"/>
      <c r="BV27" s="737">
        <v>0</v>
      </c>
      <c r="BW27" s="737"/>
      <c r="BX27" s="737"/>
      <c r="BY27" s="737"/>
      <c r="BZ27" s="737"/>
      <c r="CA27" s="737"/>
      <c r="CB27" s="737"/>
      <c r="CC27" s="737"/>
      <c r="CD27" s="737"/>
      <c r="CE27" s="737"/>
      <c r="CF27" s="737"/>
      <c r="CG27" s="737"/>
      <c r="CH27" s="737"/>
      <c r="CI27" s="737">
        <v>0</v>
      </c>
    </row>
    <row r="28" spans="1:87" x14ac:dyDescent="0.25">
      <c r="A28" s="109" t="s">
        <v>30</v>
      </c>
      <c r="B28" s="143">
        <v>2962.8879999999999</v>
      </c>
      <c r="C28" s="37">
        <v>2963.933</v>
      </c>
      <c r="D28" s="18">
        <v>2923.933</v>
      </c>
      <c r="E28" s="37">
        <v>2950.0330000000004</v>
      </c>
      <c r="F28" s="143">
        <v>2886.933</v>
      </c>
      <c r="G28" s="37">
        <v>2850.7330000000002</v>
      </c>
      <c r="H28" s="18">
        <v>2835.7330000000002</v>
      </c>
      <c r="I28" s="37">
        <v>2857.8029999999999</v>
      </c>
      <c r="J28" s="144">
        <v>2904.0255000000002</v>
      </c>
      <c r="K28" s="143">
        <v>2829.4070000000002</v>
      </c>
      <c r="L28" s="37">
        <v>2841.357</v>
      </c>
      <c r="M28" s="18">
        <v>2860.1530000000002</v>
      </c>
      <c r="N28" s="17">
        <v>2843.6390000000001</v>
      </c>
      <c r="O28" s="144">
        <v>2883.896666666667</v>
      </c>
      <c r="P28" s="143">
        <v>2826.3410000000003</v>
      </c>
      <c r="Q28" s="37">
        <v>2829.8100000000004</v>
      </c>
      <c r="R28" s="18">
        <v>2871.1289999999999</v>
      </c>
      <c r="S28" s="144">
        <v>2868.3893333333331</v>
      </c>
      <c r="T28" s="18">
        <v>2873.5291666666672</v>
      </c>
      <c r="U28" s="143">
        <v>2915.62</v>
      </c>
      <c r="V28" s="37">
        <v>2896.42</v>
      </c>
      <c r="W28" s="18">
        <v>2888.92</v>
      </c>
      <c r="X28" s="37">
        <v>2900.32</v>
      </c>
      <c r="Y28" s="143">
        <v>2844.92</v>
      </c>
      <c r="Z28" s="37">
        <v>2807.9160000000002</v>
      </c>
      <c r="AA28" s="18">
        <v>2770.116</v>
      </c>
      <c r="AB28" s="37">
        <v>2810.2806666666665</v>
      </c>
      <c r="AC28" s="144">
        <v>2853.9853333333335</v>
      </c>
      <c r="AD28" s="143">
        <v>2814.6090000000004</v>
      </c>
      <c r="AE28" s="37">
        <v>2841.558</v>
      </c>
      <c r="AF28" s="18">
        <v>2865.2580000000003</v>
      </c>
      <c r="AG28" s="17">
        <v>2840.4750000000004</v>
      </c>
      <c r="AH28" s="144">
        <v>2849.4818888888885</v>
      </c>
      <c r="AI28" s="143">
        <v>2989.5649999999996</v>
      </c>
      <c r="AJ28" s="37">
        <v>3039.3729999999996</v>
      </c>
      <c r="AK28" s="18">
        <v>3030.607</v>
      </c>
      <c r="AL28" s="144">
        <v>3019.1589999999997</v>
      </c>
      <c r="AM28" s="18">
        <v>2892.0735</v>
      </c>
      <c r="AN28" s="143">
        <v>3026.4249999999997</v>
      </c>
      <c r="AO28" s="37">
        <v>3007.9859999999999</v>
      </c>
      <c r="AP28" s="18">
        <v>2996.9780000000001</v>
      </c>
      <c r="AQ28" s="37">
        <v>3010.7413333333334</v>
      </c>
      <c r="AR28" s="143">
        <v>2970.826</v>
      </c>
      <c r="AS28" s="37">
        <v>2943.22</v>
      </c>
      <c r="AT28" s="18">
        <v>2917.3629999999998</v>
      </c>
      <c r="AU28" s="37">
        <v>2943.8199999999997</v>
      </c>
      <c r="AV28" s="144">
        <v>2977.2084999999993</v>
      </c>
      <c r="AW28" s="143">
        <v>2915.9518333333335</v>
      </c>
      <c r="AX28" s="37">
        <v>2927.7690000000002</v>
      </c>
      <c r="AY28" s="18">
        <v>3088.6509999999998</v>
      </c>
      <c r="AZ28" s="37">
        <v>3023.6285555555555</v>
      </c>
      <c r="BA28" s="144">
        <v>2956.129138888889</v>
      </c>
      <c r="BB28" s="143">
        <v>3001.8518888888884</v>
      </c>
      <c r="BC28" s="37">
        <v>3038.1179999999995</v>
      </c>
      <c r="BD28" s="18">
        <v>3046.1179999999995</v>
      </c>
      <c r="BE28" s="37">
        <v>3030.1613333333335</v>
      </c>
      <c r="BF28" s="37">
        <v>3021.0227407407401</v>
      </c>
      <c r="BG28" s="143">
        <v>128.94924074074015</v>
      </c>
      <c r="BH28" s="461">
        <v>4.4587124338555162E-2</v>
      </c>
      <c r="BI28" s="143">
        <v>3016.9229999999998</v>
      </c>
      <c r="BJ28" s="37">
        <v>3017.9830000000002</v>
      </c>
      <c r="BK28" s="18">
        <v>3008.3829999999998</v>
      </c>
      <c r="BL28" s="37">
        <v>3014.3112222222226</v>
      </c>
      <c r="BM28" s="37">
        <v>2976.5429999999997</v>
      </c>
      <c r="BN28" s="37">
        <v>2960.643</v>
      </c>
      <c r="BO28" s="37">
        <v>2878.4029999999993</v>
      </c>
      <c r="BP28" s="37">
        <v>2935.7019010989006</v>
      </c>
      <c r="BQ28" s="144">
        <v>2976.3332762430937</v>
      </c>
      <c r="BR28" s="37">
        <v>2772.38</v>
      </c>
      <c r="BS28" s="37">
        <v>2815.6899999999996</v>
      </c>
      <c r="BT28" s="37">
        <v>2826.5309999999999</v>
      </c>
      <c r="BU28" s="37">
        <v>2804.6315217391307</v>
      </c>
      <c r="BV28" s="37">
        <v>2918.4704139194137</v>
      </c>
      <c r="BW28" s="37">
        <v>2885.3589999999999</v>
      </c>
      <c r="BX28" s="37">
        <v>2917.8609999999999</v>
      </c>
      <c r="BY28" s="37">
        <v>2917.5340000000001</v>
      </c>
      <c r="BZ28" s="37">
        <v>2906.7990543478263</v>
      </c>
      <c r="CA28" s="37">
        <v>2965.9679999999998</v>
      </c>
      <c r="CB28" s="37">
        <v>2966.9110000000001</v>
      </c>
      <c r="CC28" s="37">
        <v>2900.0389999999998</v>
      </c>
      <c r="CD28" s="37">
        <v>2943.6235444444442</v>
      </c>
      <c r="CE28" s="37">
        <v>2870.6390000000001</v>
      </c>
      <c r="CF28" s="37">
        <v>2824.2019999999998</v>
      </c>
      <c r="CG28" s="37">
        <v>2824.2019999999998</v>
      </c>
      <c r="CH28" s="37">
        <v>2869.9187875457874</v>
      </c>
      <c r="CI28" s="37">
        <v>2891.2461491712706</v>
      </c>
    </row>
    <row r="29" spans="1:87" x14ac:dyDescent="0.25">
      <c r="A29" s="110" t="s">
        <v>76</v>
      </c>
      <c r="B29" s="733">
        <v>461.64300000000003</v>
      </c>
      <c r="C29" s="734">
        <v>461.64300000000003</v>
      </c>
      <c r="D29" s="735">
        <v>461.64300000000003</v>
      </c>
      <c r="E29" s="21">
        <v>461.64300000000003</v>
      </c>
      <c r="F29" s="733">
        <v>461.64300000000003</v>
      </c>
      <c r="G29" s="734">
        <v>461.64300000000003</v>
      </c>
      <c r="H29" s="735">
        <v>461.64300000000003</v>
      </c>
      <c r="I29" s="21">
        <v>461.64300000000003</v>
      </c>
      <c r="J29" s="145">
        <v>461.64300000000003</v>
      </c>
      <c r="K29" s="733">
        <v>461.64300000000003</v>
      </c>
      <c r="L29" s="734">
        <v>461.64300000000003</v>
      </c>
      <c r="M29" s="735">
        <v>461.64300000000003</v>
      </c>
      <c r="N29" s="21">
        <v>461.64300000000003</v>
      </c>
      <c r="O29" s="145">
        <v>461.64300000000003</v>
      </c>
      <c r="P29" s="733">
        <v>461.64300000000003</v>
      </c>
      <c r="Q29" s="734">
        <v>461.64300000000003</v>
      </c>
      <c r="R29" s="735">
        <v>464.1</v>
      </c>
      <c r="S29" s="145">
        <v>462.46199999999999</v>
      </c>
      <c r="T29" s="735">
        <v>461.84775000000008</v>
      </c>
      <c r="U29" s="733">
        <v>464.91500000000002</v>
      </c>
      <c r="V29" s="734">
        <v>464.91500000000002</v>
      </c>
      <c r="W29" s="735">
        <v>464.91500000000002</v>
      </c>
      <c r="X29" s="21">
        <v>464.91500000000002</v>
      </c>
      <c r="Y29" s="733">
        <v>464.91500000000002</v>
      </c>
      <c r="Z29" s="734">
        <v>462.91500000000002</v>
      </c>
      <c r="AA29" s="735">
        <v>458.91500000000002</v>
      </c>
      <c r="AB29" s="21">
        <v>464.91500000000002</v>
      </c>
      <c r="AC29" s="145">
        <v>463.58166666666671</v>
      </c>
      <c r="AD29" s="733">
        <v>458.91500000000002</v>
      </c>
      <c r="AE29" s="734">
        <v>458.91500000000002</v>
      </c>
      <c r="AF29" s="735">
        <v>458.91500000000002</v>
      </c>
      <c r="AG29" s="21">
        <v>458.91500000000002</v>
      </c>
      <c r="AH29" s="145">
        <v>462.02611111111116</v>
      </c>
      <c r="AI29" s="733">
        <v>458.91500000000002</v>
      </c>
      <c r="AJ29" s="734">
        <v>458.91500000000002</v>
      </c>
      <c r="AK29" s="735">
        <v>458.91500000000002</v>
      </c>
      <c r="AL29" s="145">
        <v>458.91500000000002</v>
      </c>
      <c r="AM29" s="735">
        <v>461.24833333333339</v>
      </c>
      <c r="AN29" s="733">
        <v>458.91500000000002</v>
      </c>
      <c r="AO29" s="734">
        <v>458.91500000000002</v>
      </c>
      <c r="AP29" s="735">
        <v>458.91500000000002</v>
      </c>
      <c r="AQ29" s="21">
        <v>458.91500000000002</v>
      </c>
      <c r="AR29" s="733">
        <v>458.91500000000002</v>
      </c>
      <c r="AS29" s="734">
        <v>458.91500000000002</v>
      </c>
      <c r="AT29" s="735">
        <v>458.298</v>
      </c>
      <c r="AU29" s="21">
        <v>458.70933333333335</v>
      </c>
      <c r="AV29" s="145">
        <v>458.81216666666666</v>
      </c>
      <c r="AW29" s="733">
        <v>458.298</v>
      </c>
      <c r="AX29" s="734">
        <v>458.298</v>
      </c>
      <c r="AY29" s="735">
        <v>458.3</v>
      </c>
      <c r="AZ29" s="21">
        <v>458.29866666666669</v>
      </c>
      <c r="BA29" s="145">
        <v>458.46972222222229</v>
      </c>
      <c r="BB29" s="733">
        <v>457.21000000000004</v>
      </c>
      <c r="BC29" s="734">
        <v>455.48</v>
      </c>
      <c r="BD29" s="735">
        <v>455.98</v>
      </c>
      <c r="BE29" s="21">
        <v>457.69</v>
      </c>
      <c r="BF29" s="735">
        <v>457.26111111111112</v>
      </c>
      <c r="BG29" s="733">
        <v>-3.9872222222222717</v>
      </c>
      <c r="BH29" s="569">
        <v>-8.6444154570869403E-3</v>
      </c>
      <c r="BI29" s="733">
        <v>460.19</v>
      </c>
      <c r="BJ29" s="734">
        <v>461.25</v>
      </c>
      <c r="BK29" s="735">
        <v>461.08000000000004</v>
      </c>
      <c r="BL29" s="21">
        <v>460.82633333333337</v>
      </c>
      <c r="BM29" s="734">
        <v>461.08000000000004</v>
      </c>
      <c r="BN29" s="734">
        <v>461.68</v>
      </c>
      <c r="BO29" s="734">
        <v>461.65000000000003</v>
      </c>
      <c r="BP29" s="21">
        <v>461.47000000000008</v>
      </c>
      <c r="BQ29" s="145">
        <v>461.15110497237572</v>
      </c>
      <c r="BR29" s="734">
        <v>460.55</v>
      </c>
      <c r="BS29" s="734">
        <v>460.55</v>
      </c>
      <c r="BT29" s="734">
        <v>460.8</v>
      </c>
      <c r="BU29" s="734">
        <v>460.63152173913051</v>
      </c>
      <c r="BV29" s="734">
        <v>460.97600732600739</v>
      </c>
      <c r="BW29" s="734">
        <v>460.858</v>
      </c>
      <c r="BX29" s="734">
        <v>460.8</v>
      </c>
      <c r="BY29" s="734">
        <v>459.15000000000003</v>
      </c>
      <c r="BZ29" s="734">
        <v>460.26356521739132</v>
      </c>
      <c r="CA29" s="734">
        <v>460.35</v>
      </c>
      <c r="CB29" s="734">
        <v>461.3</v>
      </c>
      <c r="CC29" s="734">
        <v>461.22</v>
      </c>
      <c r="CD29" s="734">
        <v>460.96244444444449</v>
      </c>
      <c r="CE29" s="734">
        <v>461.42</v>
      </c>
      <c r="CF29" s="734">
        <v>461.85</v>
      </c>
      <c r="CG29" s="734">
        <v>461.85</v>
      </c>
      <c r="CH29" s="734">
        <v>461.66000000000008</v>
      </c>
      <c r="CI29" s="734">
        <v>461.33740331491714</v>
      </c>
    </row>
    <row r="30" spans="1:87" x14ac:dyDescent="0.25">
      <c r="A30" s="53" t="s">
        <v>31</v>
      </c>
      <c r="B30" s="736">
        <v>406.8</v>
      </c>
      <c r="C30" s="737">
        <v>406.8</v>
      </c>
      <c r="D30" s="738">
        <v>406.8</v>
      </c>
      <c r="E30" s="737">
        <v>406.8</v>
      </c>
      <c r="F30" s="736">
        <v>406.8</v>
      </c>
      <c r="G30" s="737">
        <v>406.8</v>
      </c>
      <c r="H30" s="738">
        <v>406.8</v>
      </c>
      <c r="I30" s="737">
        <v>406.8</v>
      </c>
      <c r="J30" s="223">
        <v>406.8</v>
      </c>
      <c r="K30" s="736">
        <v>406.8</v>
      </c>
      <c r="L30" s="737">
        <v>406.8</v>
      </c>
      <c r="M30" s="738">
        <v>406.8</v>
      </c>
      <c r="N30" s="732">
        <v>406.8</v>
      </c>
      <c r="O30" s="223">
        <v>406.80000000000007</v>
      </c>
      <c r="P30" s="736">
        <v>406.8</v>
      </c>
      <c r="Q30" s="736">
        <v>406.8</v>
      </c>
      <c r="R30" s="736">
        <v>406.8</v>
      </c>
      <c r="S30" s="732">
        <v>406.8</v>
      </c>
      <c r="T30" s="738">
        <v>406.80000000000013</v>
      </c>
      <c r="U30" s="736">
        <v>406.8</v>
      </c>
      <c r="V30" s="737">
        <v>406.8</v>
      </c>
      <c r="W30" s="738">
        <v>406.8</v>
      </c>
      <c r="X30" s="737">
        <v>406.8</v>
      </c>
      <c r="Y30" s="736">
        <v>406.8</v>
      </c>
      <c r="Z30" s="737">
        <v>404.8</v>
      </c>
      <c r="AA30" s="738">
        <v>400.8</v>
      </c>
      <c r="AB30" s="737">
        <v>406.8</v>
      </c>
      <c r="AC30" s="223">
        <v>405.4666666666667</v>
      </c>
      <c r="AD30" s="736">
        <v>400.8</v>
      </c>
      <c r="AE30" s="737">
        <v>400.8</v>
      </c>
      <c r="AF30" s="738">
        <v>400.8</v>
      </c>
      <c r="AG30" s="732">
        <v>400.8</v>
      </c>
      <c r="AH30" s="223">
        <v>403.91111111111121</v>
      </c>
      <c r="AI30" s="736">
        <v>400.8</v>
      </c>
      <c r="AJ30" s="736">
        <v>400.8</v>
      </c>
      <c r="AK30" s="736">
        <v>400.8</v>
      </c>
      <c r="AL30" s="732">
        <v>400.8</v>
      </c>
      <c r="AM30" s="738">
        <v>403.13333333333344</v>
      </c>
      <c r="AN30" s="736">
        <v>400.8</v>
      </c>
      <c r="AO30" s="737">
        <v>400.8</v>
      </c>
      <c r="AP30" s="738">
        <v>400.8</v>
      </c>
      <c r="AQ30" s="737">
        <v>400.8</v>
      </c>
      <c r="AR30" s="736">
        <v>400.8</v>
      </c>
      <c r="AS30" s="737">
        <v>400.8</v>
      </c>
      <c r="AT30" s="738">
        <v>400.8</v>
      </c>
      <c r="AU30" s="737">
        <v>400.8</v>
      </c>
      <c r="AV30" s="223">
        <v>400.8</v>
      </c>
      <c r="AW30" s="736">
        <v>400.8</v>
      </c>
      <c r="AX30" s="737">
        <v>400.8</v>
      </c>
      <c r="AY30" s="738">
        <v>400.8</v>
      </c>
      <c r="AZ30" s="737">
        <v>400.8</v>
      </c>
      <c r="BA30" s="223">
        <v>400.8</v>
      </c>
      <c r="BB30" s="736">
        <v>400.8</v>
      </c>
      <c r="BC30" s="737">
        <v>400.8</v>
      </c>
      <c r="BD30" s="738">
        <v>400.8</v>
      </c>
      <c r="BE30" s="737">
        <v>400.8</v>
      </c>
      <c r="BF30" s="738">
        <v>400.8</v>
      </c>
      <c r="BG30" s="736">
        <v>-2.3333333333334281</v>
      </c>
      <c r="BH30" s="570">
        <v>-5.7879940466348812E-3</v>
      </c>
      <c r="BI30" s="736">
        <v>400.8</v>
      </c>
      <c r="BJ30" s="737">
        <v>400.8</v>
      </c>
      <c r="BK30" s="738">
        <v>400.8</v>
      </c>
      <c r="BL30" s="737">
        <v>400.8</v>
      </c>
      <c r="BM30" s="737">
        <v>400.8</v>
      </c>
      <c r="BN30" s="737">
        <v>400.8</v>
      </c>
      <c r="BO30" s="737">
        <v>400.8</v>
      </c>
      <c r="BP30" s="737">
        <v>400.80000000000007</v>
      </c>
      <c r="BQ30" s="223">
        <v>400.8</v>
      </c>
      <c r="BR30" s="737">
        <v>400.8</v>
      </c>
      <c r="BS30" s="737">
        <v>400.8</v>
      </c>
      <c r="BT30" s="737">
        <v>400.8</v>
      </c>
      <c r="BU30" s="737">
        <v>400.80000000000007</v>
      </c>
      <c r="BV30" s="737">
        <v>400.8</v>
      </c>
      <c r="BW30" s="737">
        <v>400.8</v>
      </c>
      <c r="BX30" s="737">
        <v>400.8</v>
      </c>
      <c r="BY30" s="737">
        <v>400.8</v>
      </c>
      <c r="BZ30" s="737">
        <v>400.80000000000007</v>
      </c>
      <c r="CA30" s="737">
        <v>400.8</v>
      </c>
      <c r="CB30" s="737">
        <v>400.8</v>
      </c>
      <c r="CC30" s="737">
        <v>400.8</v>
      </c>
      <c r="CD30" s="737">
        <v>400.8</v>
      </c>
      <c r="CE30" s="737">
        <v>400.8</v>
      </c>
      <c r="CF30" s="737">
        <v>400.8</v>
      </c>
      <c r="CG30" s="737">
        <v>400.8</v>
      </c>
      <c r="CH30" s="737">
        <v>400.80000000000007</v>
      </c>
      <c r="CI30" s="737">
        <v>400.8</v>
      </c>
    </row>
    <row r="31" spans="1:87" x14ac:dyDescent="0.25">
      <c r="A31" s="111" t="s">
        <v>32</v>
      </c>
      <c r="B31" s="736">
        <v>235</v>
      </c>
      <c r="C31" s="737">
        <v>235</v>
      </c>
      <c r="D31" s="738">
        <v>235</v>
      </c>
      <c r="E31" s="732">
        <v>235</v>
      </c>
      <c r="F31" s="736">
        <v>235</v>
      </c>
      <c r="G31" s="737">
        <v>235</v>
      </c>
      <c r="H31" s="738">
        <v>235</v>
      </c>
      <c r="I31" s="732">
        <v>235</v>
      </c>
      <c r="J31" s="223">
        <v>235</v>
      </c>
      <c r="K31" s="736">
        <v>235</v>
      </c>
      <c r="L31" s="737">
        <v>235</v>
      </c>
      <c r="M31" s="738">
        <v>235</v>
      </c>
      <c r="N31" s="732">
        <v>235</v>
      </c>
      <c r="O31" s="223">
        <v>235</v>
      </c>
      <c r="P31" s="736">
        <v>235</v>
      </c>
      <c r="Q31" s="736">
        <v>235</v>
      </c>
      <c r="R31" s="736">
        <v>235</v>
      </c>
      <c r="S31" s="732">
        <v>235</v>
      </c>
      <c r="T31" s="738">
        <v>235</v>
      </c>
      <c r="U31" s="736">
        <v>235</v>
      </c>
      <c r="V31" s="737">
        <v>235</v>
      </c>
      <c r="W31" s="738">
        <v>235</v>
      </c>
      <c r="X31" s="732">
        <v>235</v>
      </c>
      <c r="Y31" s="736">
        <v>235</v>
      </c>
      <c r="Z31" s="737">
        <v>233</v>
      </c>
      <c r="AA31" s="738">
        <v>229</v>
      </c>
      <c r="AB31" s="732">
        <v>235</v>
      </c>
      <c r="AC31" s="223">
        <v>233.66666666666666</v>
      </c>
      <c r="AD31" s="736">
        <v>229</v>
      </c>
      <c r="AE31" s="737">
        <v>229</v>
      </c>
      <c r="AF31" s="738">
        <v>229</v>
      </c>
      <c r="AG31" s="732">
        <v>229</v>
      </c>
      <c r="AH31" s="223">
        <v>232.11111111111111</v>
      </c>
      <c r="AI31" s="736">
        <v>229</v>
      </c>
      <c r="AJ31" s="736">
        <v>229</v>
      </c>
      <c r="AK31" s="736">
        <v>229</v>
      </c>
      <c r="AL31" s="732">
        <v>229</v>
      </c>
      <c r="AM31" s="738">
        <v>231.33333333333334</v>
      </c>
      <c r="AN31" s="736">
        <v>229</v>
      </c>
      <c r="AO31" s="737">
        <v>229</v>
      </c>
      <c r="AP31" s="738">
        <v>229</v>
      </c>
      <c r="AQ31" s="732">
        <v>229</v>
      </c>
      <c r="AR31" s="736">
        <v>229</v>
      </c>
      <c r="AS31" s="737">
        <v>229</v>
      </c>
      <c r="AT31" s="738">
        <v>229</v>
      </c>
      <c r="AU31" s="732">
        <v>229</v>
      </c>
      <c r="AV31" s="223">
        <v>229</v>
      </c>
      <c r="AW31" s="736">
        <v>229</v>
      </c>
      <c r="AX31" s="737">
        <v>229</v>
      </c>
      <c r="AY31" s="738">
        <v>229</v>
      </c>
      <c r="AZ31" s="732">
        <v>229</v>
      </c>
      <c r="BA31" s="223">
        <v>229</v>
      </c>
      <c r="BB31" s="736">
        <v>229</v>
      </c>
      <c r="BC31" s="737">
        <v>229</v>
      </c>
      <c r="BD31" s="738">
        <v>229</v>
      </c>
      <c r="BE31" s="732">
        <v>229</v>
      </c>
      <c r="BF31" s="738">
        <v>229</v>
      </c>
      <c r="BG31" s="736">
        <v>-2.3333333333333428</v>
      </c>
      <c r="BH31" s="570">
        <v>-1.008645533141217E-2</v>
      </c>
      <c r="BI31" s="736">
        <v>229</v>
      </c>
      <c r="BJ31" s="737">
        <v>229</v>
      </c>
      <c r="BK31" s="738">
        <v>229</v>
      </c>
      <c r="BL31" s="732">
        <v>229</v>
      </c>
      <c r="BM31" s="737">
        <v>229</v>
      </c>
      <c r="BN31" s="737">
        <v>229</v>
      </c>
      <c r="BO31" s="737">
        <v>229</v>
      </c>
      <c r="BP31" s="732">
        <v>229</v>
      </c>
      <c r="BQ31" s="223">
        <v>229</v>
      </c>
      <c r="BR31" s="737">
        <v>229</v>
      </c>
      <c r="BS31" s="737">
        <v>229</v>
      </c>
      <c r="BT31" s="737">
        <v>229</v>
      </c>
      <c r="BU31" s="737">
        <v>229</v>
      </c>
      <c r="BV31" s="737">
        <v>229</v>
      </c>
      <c r="BW31" s="737">
        <v>229</v>
      </c>
      <c r="BX31" s="737">
        <v>229</v>
      </c>
      <c r="BY31" s="737">
        <v>229</v>
      </c>
      <c r="BZ31" s="737">
        <v>229</v>
      </c>
      <c r="CA31" s="737">
        <v>229</v>
      </c>
      <c r="CB31" s="737">
        <v>229</v>
      </c>
      <c r="CC31" s="737">
        <v>229</v>
      </c>
      <c r="CD31" s="737">
        <v>229</v>
      </c>
      <c r="CE31" s="737">
        <v>229</v>
      </c>
      <c r="CF31" s="737">
        <v>229</v>
      </c>
      <c r="CG31" s="737">
        <v>229</v>
      </c>
      <c r="CH31" s="737">
        <v>229</v>
      </c>
      <c r="CI31" s="737">
        <v>229</v>
      </c>
    </row>
    <row r="32" spans="1:87" x14ac:dyDescent="0.25">
      <c r="A32" s="111" t="s">
        <v>33</v>
      </c>
      <c r="B32" s="736">
        <v>163.19999999999999</v>
      </c>
      <c r="C32" s="737">
        <v>163.19999999999999</v>
      </c>
      <c r="D32" s="738">
        <v>163.19999999999999</v>
      </c>
      <c r="E32" s="732">
        <v>163.19999999999999</v>
      </c>
      <c r="F32" s="736">
        <v>163.19999999999999</v>
      </c>
      <c r="G32" s="737">
        <v>163.19999999999999</v>
      </c>
      <c r="H32" s="738">
        <v>163.19999999999999</v>
      </c>
      <c r="I32" s="732">
        <v>163.19999999999999</v>
      </c>
      <c r="J32" s="223">
        <v>163.20000000000002</v>
      </c>
      <c r="K32" s="736">
        <v>163.19999999999999</v>
      </c>
      <c r="L32" s="737">
        <v>163.19999999999999</v>
      </c>
      <c r="M32" s="738">
        <v>163.19999999999999</v>
      </c>
      <c r="N32" s="732">
        <v>163.19999999999999</v>
      </c>
      <c r="O32" s="223">
        <v>163.20000000000002</v>
      </c>
      <c r="P32" s="736">
        <v>163.19999999999999</v>
      </c>
      <c r="Q32" s="736">
        <v>163.19999999999999</v>
      </c>
      <c r="R32" s="736">
        <v>163.19999999999999</v>
      </c>
      <c r="S32" s="732">
        <v>163.19999999999999</v>
      </c>
      <c r="T32" s="738">
        <v>163.20000000000002</v>
      </c>
      <c r="U32" s="736">
        <v>163.19999999999999</v>
      </c>
      <c r="V32" s="737">
        <v>163.19999999999999</v>
      </c>
      <c r="W32" s="738">
        <v>163.19999999999999</v>
      </c>
      <c r="X32" s="732">
        <v>163.19999999999999</v>
      </c>
      <c r="Y32" s="736">
        <v>163.19999999999999</v>
      </c>
      <c r="Z32" s="737">
        <v>163.19999999999999</v>
      </c>
      <c r="AA32" s="738">
        <v>163.19999999999999</v>
      </c>
      <c r="AB32" s="732">
        <v>163.19999999999999</v>
      </c>
      <c r="AC32" s="223">
        <v>163.20000000000002</v>
      </c>
      <c r="AD32" s="736">
        <v>163.19999999999999</v>
      </c>
      <c r="AE32" s="737">
        <v>163.19999999999999</v>
      </c>
      <c r="AF32" s="738">
        <v>163.19999999999999</v>
      </c>
      <c r="AG32" s="732">
        <v>163.19999999999999</v>
      </c>
      <c r="AH32" s="223">
        <v>163.20000000000002</v>
      </c>
      <c r="AI32" s="736">
        <v>163.19999999999999</v>
      </c>
      <c r="AJ32" s="736">
        <v>163.19999999999999</v>
      </c>
      <c r="AK32" s="736">
        <v>163.19999999999999</v>
      </c>
      <c r="AL32" s="732">
        <v>163.19999999999999</v>
      </c>
      <c r="AM32" s="738">
        <v>163.20000000000002</v>
      </c>
      <c r="AN32" s="736">
        <v>163.19999999999999</v>
      </c>
      <c r="AO32" s="737">
        <v>163.19999999999999</v>
      </c>
      <c r="AP32" s="738">
        <v>163.19999999999999</v>
      </c>
      <c r="AQ32" s="732">
        <v>163.19999999999999</v>
      </c>
      <c r="AR32" s="736">
        <v>163.19999999999999</v>
      </c>
      <c r="AS32" s="737">
        <v>163.19999999999999</v>
      </c>
      <c r="AT32" s="738">
        <v>163.19999999999999</v>
      </c>
      <c r="AU32" s="732">
        <v>163.19999999999999</v>
      </c>
      <c r="AV32" s="223">
        <v>163.20000000000002</v>
      </c>
      <c r="AW32" s="736">
        <v>163.19999999999999</v>
      </c>
      <c r="AX32" s="737">
        <v>163.19999999999999</v>
      </c>
      <c r="AY32" s="738">
        <v>163.19999999999999</v>
      </c>
      <c r="AZ32" s="732">
        <v>163.19999999999999</v>
      </c>
      <c r="BA32" s="223">
        <v>163.20000000000002</v>
      </c>
      <c r="BB32" s="736">
        <v>163.19999999999999</v>
      </c>
      <c r="BC32" s="737">
        <v>163.19999999999999</v>
      </c>
      <c r="BD32" s="738">
        <v>163.19999999999999</v>
      </c>
      <c r="BE32" s="732">
        <v>163.19999999999999</v>
      </c>
      <c r="BF32" s="738">
        <v>163.20000000000002</v>
      </c>
      <c r="BG32" s="736">
        <v>0</v>
      </c>
      <c r="BH32" s="570">
        <v>0</v>
      </c>
      <c r="BI32" s="736">
        <v>163.19999999999999</v>
      </c>
      <c r="BJ32" s="737">
        <v>163.19999999999999</v>
      </c>
      <c r="BK32" s="738">
        <v>163.19999999999999</v>
      </c>
      <c r="BL32" s="732">
        <v>163.19999999999999</v>
      </c>
      <c r="BM32" s="737">
        <v>163.19999999999999</v>
      </c>
      <c r="BN32" s="737">
        <v>163.19999999999999</v>
      </c>
      <c r="BO32" s="737">
        <v>163.19999999999999</v>
      </c>
      <c r="BP32" s="732">
        <v>163.20000000000002</v>
      </c>
      <c r="BQ32" s="223">
        <v>163.20000000000002</v>
      </c>
      <c r="BR32" s="737">
        <v>163.19999999999999</v>
      </c>
      <c r="BS32" s="737">
        <v>163.19999999999999</v>
      </c>
      <c r="BT32" s="737">
        <v>163.19999999999999</v>
      </c>
      <c r="BU32" s="737">
        <v>163.19999999999999</v>
      </c>
      <c r="BV32" s="737">
        <v>163.20000000000002</v>
      </c>
      <c r="BW32" s="737">
        <v>163.19999999999999</v>
      </c>
      <c r="BX32" s="737">
        <v>163.19999999999999</v>
      </c>
      <c r="BY32" s="737">
        <v>163.19999999999999</v>
      </c>
      <c r="BZ32" s="737">
        <v>163.20000000000002</v>
      </c>
      <c r="CA32" s="737">
        <v>163.19999999999999</v>
      </c>
      <c r="CB32" s="737">
        <v>163.19999999999999</v>
      </c>
      <c r="CC32" s="737">
        <v>163.19999999999999</v>
      </c>
      <c r="CD32" s="737">
        <v>163.19999999999999</v>
      </c>
      <c r="CE32" s="737">
        <v>163.19999999999999</v>
      </c>
      <c r="CF32" s="737">
        <v>163.19999999999999</v>
      </c>
      <c r="CG32" s="737">
        <v>163.19999999999999</v>
      </c>
      <c r="CH32" s="737">
        <v>163.20000000000002</v>
      </c>
      <c r="CI32" s="737">
        <v>163.20000000000002</v>
      </c>
    </row>
    <row r="33" spans="1:87" x14ac:dyDescent="0.25">
      <c r="A33" s="111" t="s">
        <v>34</v>
      </c>
      <c r="B33" s="736">
        <v>8.6</v>
      </c>
      <c r="C33" s="737">
        <v>8.6</v>
      </c>
      <c r="D33" s="738">
        <v>8.6</v>
      </c>
      <c r="E33" s="732">
        <v>8.6</v>
      </c>
      <c r="F33" s="736">
        <v>8.6</v>
      </c>
      <c r="G33" s="737">
        <v>8.6</v>
      </c>
      <c r="H33" s="738">
        <v>8.6</v>
      </c>
      <c r="I33" s="732">
        <v>8.6</v>
      </c>
      <c r="J33" s="223">
        <v>8.6</v>
      </c>
      <c r="K33" s="736">
        <v>8.6</v>
      </c>
      <c r="L33" s="737">
        <v>8.6</v>
      </c>
      <c r="M33" s="738">
        <v>8.6</v>
      </c>
      <c r="N33" s="732">
        <v>8.6</v>
      </c>
      <c r="O33" s="223">
        <v>8.6</v>
      </c>
      <c r="P33" s="736">
        <v>8.6</v>
      </c>
      <c r="Q33" s="736">
        <v>8.6</v>
      </c>
      <c r="R33" s="736">
        <v>8.6</v>
      </c>
      <c r="S33" s="732">
        <v>8.6</v>
      </c>
      <c r="T33" s="738">
        <v>8.5999999999999979</v>
      </c>
      <c r="U33" s="736">
        <v>8.6</v>
      </c>
      <c r="V33" s="737">
        <v>8.6</v>
      </c>
      <c r="W33" s="738">
        <v>8.6</v>
      </c>
      <c r="X33" s="732">
        <v>8.6</v>
      </c>
      <c r="Y33" s="736">
        <v>8.6</v>
      </c>
      <c r="Z33" s="737">
        <v>8.6</v>
      </c>
      <c r="AA33" s="738">
        <v>8.6</v>
      </c>
      <c r="AB33" s="732">
        <v>8.6</v>
      </c>
      <c r="AC33" s="223">
        <v>8.6</v>
      </c>
      <c r="AD33" s="736">
        <v>8.6</v>
      </c>
      <c r="AE33" s="737">
        <v>8.6</v>
      </c>
      <c r="AF33" s="738">
        <v>8.6</v>
      </c>
      <c r="AG33" s="732">
        <v>8.6</v>
      </c>
      <c r="AH33" s="223">
        <v>8.6</v>
      </c>
      <c r="AI33" s="736">
        <v>8.6</v>
      </c>
      <c r="AJ33" s="736">
        <v>8.6</v>
      </c>
      <c r="AK33" s="736">
        <v>8.6</v>
      </c>
      <c r="AL33" s="732">
        <v>8.6</v>
      </c>
      <c r="AM33" s="738">
        <v>8.5999999999999979</v>
      </c>
      <c r="AN33" s="736">
        <v>8.6</v>
      </c>
      <c r="AO33" s="737">
        <v>8.6</v>
      </c>
      <c r="AP33" s="738">
        <v>8.6</v>
      </c>
      <c r="AQ33" s="732">
        <v>8.6</v>
      </c>
      <c r="AR33" s="736">
        <v>8.6</v>
      </c>
      <c r="AS33" s="737">
        <v>8.6</v>
      </c>
      <c r="AT33" s="738">
        <v>8.6</v>
      </c>
      <c r="AU33" s="732">
        <v>8.6</v>
      </c>
      <c r="AV33" s="223">
        <v>8.6</v>
      </c>
      <c r="AW33" s="736">
        <v>8.6</v>
      </c>
      <c r="AX33" s="737">
        <v>8.6</v>
      </c>
      <c r="AY33" s="738">
        <v>8.6</v>
      </c>
      <c r="AZ33" s="732">
        <v>8.6</v>
      </c>
      <c r="BA33" s="223">
        <v>8.6</v>
      </c>
      <c r="BB33" s="736">
        <v>8.6</v>
      </c>
      <c r="BC33" s="737">
        <v>8.6</v>
      </c>
      <c r="BD33" s="738">
        <v>8.6</v>
      </c>
      <c r="BE33" s="732">
        <v>8.6</v>
      </c>
      <c r="BF33" s="738">
        <v>8.6</v>
      </c>
      <c r="BG33" s="736">
        <v>0</v>
      </c>
      <c r="BH33" s="570">
        <v>0</v>
      </c>
      <c r="BI33" s="736">
        <v>8.6</v>
      </c>
      <c r="BJ33" s="737">
        <v>8.6</v>
      </c>
      <c r="BK33" s="738">
        <v>8.6</v>
      </c>
      <c r="BL33" s="732">
        <v>8.6</v>
      </c>
      <c r="BM33" s="737">
        <v>8.6</v>
      </c>
      <c r="BN33" s="737">
        <v>8.6</v>
      </c>
      <c r="BO33" s="737">
        <v>8.6</v>
      </c>
      <c r="BP33" s="732">
        <v>8.6</v>
      </c>
      <c r="BQ33" s="223">
        <v>8.6</v>
      </c>
      <c r="BR33" s="737">
        <v>8.6</v>
      </c>
      <c r="BS33" s="737">
        <v>8.6</v>
      </c>
      <c r="BT33" s="737">
        <v>8.6</v>
      </c>
      <c r="BU33" s="737">
        <v>8.6</v>
      </c>
      <c r="BV33" s="737">
        <v>8.6</v>
      </c>
      <c r="BW33" s="737">
        <v>8.6</v>
      </c>
      <c r="BX33" s="737">
        <v>8.6</v>
      </c>
      <c r="BY33" s="737">
        <v>8.6</v>
      </c>
      <c r="BZ33" s="737">
        <v>8.5999999999999979</v>
      </c>
      <c r="CA33" s="737">
        <v>8.6</v>
      </c>
      <c r="CB33" s="737">
        <v>8.6</v>
      </c>
      <c r="CC33" s="737">
        <v>8.6</v>
      </c>
      <c r="CD33" s="737">
        <v>8.6</v>
      </c>
      <c r="CE33" s="737">
        <v>8.6</v>
      </c>
      <c r="CF33" s="737">
        <v>8.6</v>
      </c>
      <c r="CG33" s="737">
        <v>8.6</v>
      </c>
      <c r="CH33" s="737">
        <v>8.6</v>
      </c>
      <c r="CI33" s="737">
        <v>8.6</v>
      </c>
    </row>
    <row r="34" spans="1:87" x14ac:dyDescent="0.25">
      <c r="A34" s="53" t="s">
        <v>35</v>
      </c>
      <c r="B34" s="736">
        <v>54.843000000000004</v>
      </c>
      <c r="C34" s="737">
        <v>54.843000000000004</v>
      </c>
      <c r="D34" s="738">
        <v>54.843000000000004</v>
      </c>
      <c r="E34" s="732">
        <v>54.843000000000004</v>
      </c>
      <c r="F34" s="736">
        <v>54.843000000000004</v>
      </c>
      <c r="G34" s="737">
        <v>54.843000000000004</v>
      </c>
      <c r="H34" s="738">
        <v>54.843000000000004</v>
      </c>
      <c r="I34" s="732">
        <v>54.843000000000004</v>
      </c>
      <c r="J34" s="223">
        <v>54.843000000000011</v>
      </c>
      <c r="K34" s="736">
        <v>54.843000000000004</v>
      </c>
      <c r="L34" s="737">
        <v>54.843000000000004</v>
      </c>
      <c r="M34" s="738">
        <v>54.843000000000004</v>
      </c>
      <c r="N34" s="732">
        <v>54.842999999999996</v>
      </c>
      <c r="O34" s="223">
        <v>54.843000000000011</v>
      </c>
      <c r="P34" s="736">
        <v>54.843000000000004</v>
      </c>
      <c r="Q34" s="736">
        <v>54.843000000000004</v>
      </c>
      <c r="R34" s="736">
        <v>57.3</v>
      </c>
      <c r="S34" s="732">
        <v>55.661999999999999</v>
      </c>
      <c r="T34" s="738">
        <v>55.047750000000001</v>
      </c>
      <c r="U34" s="736">
        <v>58.115000000000002</v>
      </c>
      <c r="V34" s="737">
        <v>58.115000000000002</v>
      </c>
      <c r="W34" s="738">
        <v>58.115000000000002</v>
      </c>
      <c r="X34" s="732">
        <v>58.115000000000002</v>
      </c>
      <c r="Y34" s="736">
        <v>58.115000000000002</v>
      </c>
      <c r="Z34" s="737">
        <v>58.115000000000002</v>
      </c>
      <c r="AA34" s="738">
        <v>58.115000000000002</v>
      </c>
      <c r="AB34" s="732">
        <v>58.115000000000002</v>
      </c>
      <c r="AC34" s="223">
        <v>58.115000000000002</v>
      </c>
      <c r="AD34" s="736">
        <v>58.115000000000002</v>
      </c>
      <c r="AE34" s="737">
        <v>58.115000000000002</v>
      </c>
      <c r="AF34" s="738">
        <v>58.115000000000002</v>
      </c>
      <c r="AG34" s="732">
        <v>58.115000000000002</v>
      </c>
      <c r="AH34" s="223">
        <v>58.114999999999995</v>
      </c>
      <c r="AI34" s="736">
        <v>58.115000000000002</v>
      </c>
      <c r="AJ34" s="736">
        <v>58.115000000000002</v>
      </c>
      <c r="AK34" s="736">
        <v>58.115000000000002</v>
      </c>
      <c r="AL34" s="732">
        <v>58.115000000000002</v>
      </c>
      <c r="AM34" s="738">
        <v>58.115000000000002</v>
      </c>
      <c r="AN34" s="736">
        <v>58.115000000000002</v>
      </c>
      <c r="AO34" s="737">
        <v>58.115000000000002</v>
      </c>
      <c r="AP34" s="738">
        <v>58.115000000000002</v>
      </c>
      <c r="AQ34" s="732">
        <v>58.115000000000002</v>
      </c>
      <c r="AR34" s="736">
        <v>58.115000000000002</v>
      </c>
      <c r="AS34" s="737">
        <v>58.115000000000002</v>
      </c>
      <c r="AT34" s="738">
        <v>57.497999999999998</v>
      </c>
      <c r="AU34" s="732">
        <v>57.909333333333336</v>
      </c>
      <c r="AV34" s="223">
        <v>58.012166666666673</v>
      </c>
      <c r="AW34" s="736">
        <v>57.497999999999998</v>
      </c>
      <c r="AX34" s="737">
        <v>57.497999999999998</v>
      </c>
      <c r="AY34" s="738">
        <v>57.5</v>
      </c>
      <c r="AZ34" s="732">
        <v>57.498666666666658</v>
      </c>
      <c r="BA34" s="223">
        <v>57.669722222222219</v>
      </c>
      <c r="BB34" s="736">
        <v>56.41</v>
      </c>
      <c r="BC34" s="737">
        <v>54.68</v>
      </c>
      <c r="BD34" s="738">
        <v>55.18</v>
      </c>
      <c r="BE34" s="732">
        <v>56.890000000000008</v>
      </c>
      <c r="BF34" s="738">
        <v>56.461111111111101</v>
      </c>
      <c r="BG34" s="736">
        <v>-1.6538888888889005</v>
      </c>
      <c r="BH34" s="570">
        <v>-2.8458898544074684E-2</v>
      </c>
      <c r="BI34" s="736">
        <v>59.39</v>
      </c>
      <c r="BJ34" s="737">
        <v>60.45</v>
      </c>
      <c r="BK34" s="738">
        <v>60.28</v>
      </c>
      <c r="BL34" s="732">
        <v>60.026333333333334</v>
      </c>
      <c r="BM34" s="737">
        <v>60.28</v>
      </c>
      <c r="BN34" s="737">
        <v>60.88</v>
      </c>
      <c r="BO34" s="737">
        <v>60.85</v>
      </c>
      <c r="BP34" s="732">
        <v>60.669999999999995</v>
      </c>
      <c r="BQ34" s="223">
        <v>60.351104972375694</v>
      </c>
      <c r="BR34" s="120">
        <v>59.75</v>
      </c>
      <c r="BS34" s="120">
        <v>59.75</v>
      </c>
      <c r="BT34" s="120">
        <v>60</v>
      </c>
      <c r="BU34" s="120">
        <v>59.831521739130437</v>
      </c>
      <c r="BV34" s="120">
        <v>60.176007326007337</v>
      </c>
      <c r="BW34" s="120">
        <v>60.058</v>
      </c>
      <c r="BX34" s="120">
        <v>60</v>
      </c>
      <c r="BY34" s="120">
        <v>58.35</v>
      </c>
      <c r="BZ34" s="120">
        <v>59.463565217391306</v>
      </c>
      <c r="CA34" s="120">
        <v>59.55</v>
      </c>
      <c r="CB34" s="120">
        <v>60.5</v>
      </c>
      <c r="CC34" s="120">
        <v>60.42</v>
      </c>
      <c r="CD34" s="120">
        <v>60.162444444444453</v>
      </c>
      <c r="CE34" s="120">
        <v>60.62</v>
      </c>
      <c r="CF34" s="120">
        <v>61.05</v>
      </c>
      <c r="CG34" s="120">
        <v>60.91</v>
      </c>
      <c r="CH34" s="120">
        <v>60.859999999999992</v>
      </c>
      <c r="CI34" s="120">
        <v>60.514198895027626</v>
      </c>
    </row>
    <row r="35" spans="1:87" x14ac:dyDescent="0.25">
      <c r="A35" s="110" t="s">
        <v>77</v>
      </c>
      <c r="B35" s="733">
        <v>320</v>
      </c>
      <c r="C35" s="734">
        <v>320</v>
      </c>
      <c r="D35" s="735">
        <v>320</v>
      </c>
      <c r="E35" s="21">
        <v>320</v>
      </c>
      <c r="F35" s="733">
        <v>320</v>
      </c>
      <c r="G35" s="734">
        <v>320</v>
      </c>
      <c r="H35" s="735">
        <v>320</v>
      </c>
      <c r="I35" s="21">
        <v>320</v>
      </c>
      <c r="J35" s="145">
        <v>320</v>
      </c>
      <c r="K35" s="733">
        <v>320</v>
      </c>
      <c r="L35" s="734">
        <v>320</v>
      </c>
      <c r="M35" s="735">
        <v>320</v>
      </c>
      <c r="N35" s="21">
        <v>320</v>
      </c>
      <c r="O35" s="145">
        <v>320</v>
      </c>
      <c r="P35" s="733">
        <v>320</v>
      </c>
      <c r="Q35" s="734">
        <v>320</v>
      </c>
      <c r="R35" s="735">
        <v>320</v>
      </c>
      <c r="S35" s="145">
        <v>320</v>
      </c>
      <c r="T35" s="735">
        <v>320</v>
      </c>
      <c r="U35" s="733">
        <v>320</v>
      </c>
      <c r="V35" s="734">
        <v>320</v>
      </c>
      <c r="W35" s="735">
        <v>320</v>
      </c>
      <c r="X35" s="21">
        <v>320</v>
      </c>
      <c r="Y35" s="733">
        <v>320</v>
      </c>
      <c r="Z35" s="734">
        <v>320</v>
      </c>
      <c r="AA35" s="735">
        <v>320</v>
      </c>
      <c r="AB35" s="21">
        <v>320</v>
      </c>
      <c r="AC35" s="145">
        <v>320</v>
      </c>
      <c r="AD35" s="733">
        <v>320</v>
      </c>
      <c r="AE35" s="734">
        <v>320</v>
      </c>
      <c r="AF35" s="735">
        <v>320</v>
      </c>
      <c r="AG35" s="21">
        <v>320</v>
      </c>
      <c r="AH35" s="145">
        <v>320</v>
      </c>
      <c r="AI35" s="733">
        <v>320</v>
      </c>
      <c r="AJ35" s="734">
        <v>320</v>
      </c>
      <c r="AK35" s="735">
        <v>320</v>
      </c>
      <c r="AL35" s="145">
        <v>320</v>
      </c>
      <c r="AM35" s="735">
        <v>320</v>
      </c>
      <c r="AN35" s="733">
        <v>320</v>
      </c>
      <c r="AO35" s="734">
        <v>320</v>
      </c>
      <c r="AP35" s="735">
        <v>320</v>
      </c>
      <c r="AQ35" s="21">
        <v>320</v>
      </c>
      <c r="AR35" s="733">
        <v>320</v>
      </c>
      <c r="AS35" s="734">
        <v>320</v>
      </c>
      <c r="AT35" s="735">
        <v>320</v>
      </c>
      <c r="AU35" s="21">
        <v>320</v>
      </c>
      <c r="AV35" s="145">
        <v>320</v>
      </c>
      <c r="AW35" s="733">
        <v>320</v>
      </c>
      <c r="AX35" s="734">
        <v>320</v>
      </c>
      <c r="AY35" s="735">
        <v>320</v>
      </c>
      <c r="AZ35" s="21">
        <v>320</v>
      </c>
      <c r="BA35" s="145">
        <v>320</v>
      </c>
      <c r="BB35" s="733">
        <v>320</v>
      </c>
      <c r="BC35" s="734">
        <v>320</v>
      </c>
      <c r="BD35" s="735">
        <v>320</v>
      </c>
      <c r="BE35" s="21">
        <v>320</v>
      </c>
      <c r="BF35" s="735">
        <v>320</v>
      </c>
      <c r="BG35" s="733">
        <v>0</v>
      </c>
      <c r="BH35" s="569">
        <v>0</v>
      </c>
      <c r="BI35" s="733">
        <v>320</v>
      </c>
      <c r="BJ35" s="734">
        <v>320</v>
      </c>
      <c r="BK35" s="735">
        <v>320</v>
      </c>
      <c r="BL35" s="21">
        <v>320</v>
      </c>
      <c r="BM35" s="734">
        <v>320</v>
      </c>
      <c r="BN35" s="734">
        <v>320</v>
      </c>
      <c r="BO35" s="734">
        <v>320</v>
      </c>
      <c r="BP35" s="21">
        <v>320</v>
      </c>
      <c r="BQ35" s="145">
        <v>320</v>
      </c>
      <c r="BR35" s="734">
        <v>320</v>
      </c>
      <c r="BS35" s="734">
        <v>320</v>
      </c>
      <c r="BT35" s="734">
        <v>320</v>
      </c>
      <c r="BU35" s="734">
        <v>320</v>
      </c>
      <c r="BV35" s="734">
        <v>320</v>
      </c>
      <c r="BW35" s="734">
        <v>320</v>
      </c>
      <c r="BX35" s="734">
        <v>320</v>
      </c>
      <c r="BY35" s="734">
        <v>320</v>
      </c>
      <c r="BZ35" s="734">
        <v>320</v>
      </c>
      <c r="CA35" s="734">
        <v>320</v>
      </c>
      <c r="CB35" s="734">
        <v>320</v>
      </c>
      <c r="CC35" s="734">
        <v>320</v>
      </c>
      <c r="CD35" s="734">
        <v>320</v>
      </c>
      <c r="CE35" s="734">
        <v>320</v>
      </c>
      <c r="CF35" s="734">
        <v>320</v>
      </c>
      <c r="CG35" s="734">
        <v>320</v>
      </c>
      <c r="CH35" s="734">
        <v>320</v>
      </c>
      <c r="CI35" s="734">
        <v>320</v>
      </c>
    </row>
    <row r="36" spans="1:87" x14ac:dyDescent="0.25">
      <c r="A36" s="53" t="s">
        <v>36</v>
      </c>
      <c r="B36" s="736">
        <v>320</v>
      </c>
      <c r="C36" s="737">
        <v>320</v>
      </c>
      <c r="D36" s="738">
        <v>320</v>
      </c>
      <c r="E36" s="737">
        <v>320</v>
      </c>
      <c r="F36" s="736">
        <v>320</v>
      </c>
      <c r="G36" s="737">
        <v>320</v>
      </c>
      <c r="H36" s="738">
        <v>320</v>
      </c>
      <c r="I36" s="737">
        <v>320</v>
      </c>
      <c r="J36" s="223">
        <v>320</v>
      </c>
      <c r="K36" s="736">
        <v>320</v>
      </c>
      <c r="L36" s="737">
        <v>320</v>
      </c>
      <c r="M36" s="738">
        <v>320</v>
      </c>
      <c r="N36" s="732">
        <v>320</v>
      </c>
      <c r="O36" s="223">
        <v>320</v>
      </c>
      <c r="P36" s="736">
        <v>320</v>
      </c>
      <c r="Q36" s="736">
        <v>320</v>
      </c>
      <c r="R36" s="738">
        <v>320</v>
      </c>
      <c r="S36" s="223">
        <v>320</v>
      </c>
      <c r="T36" s="738">
        <v>320</v>
      </c>
      <c r="U36" s="736">
        <v>320</v>
      </c>
      <c r="V36" s="737">
        <v>320</v>
      </c>
      <c r="W36" s="738">
        <v>320</v>
      </c>
      <c r="X36" s="737">
        <v>320</v>
      </c>
      <c r="Y36" s="736">
        <v>320</v>
      </c>
      <c r="Z36" s="737">
        <v>320</v>
      </c>
      <c r="AA36" s="738">
        <v>320</v>
      </c>
      <c r="AB36" s="737">
        <v>320</v>
      </c>
      <c r="AC36" s="223">
        <v>320</v>
      </c>
      <c r="AD36" s="736">
        <v>320</v>
      </c>
      <c r="AE36" s="737">
        <v>320</v>
      </c>
      <c r="AF36" s="738">
        <v>320</v>
      </c>
      <c r="AG36" s="732">
        <v>320</v>
      </c>
      <c r="AH36" s="223">
        <v>320</v>
      </c>
      <c r="AI36" s="736">
        <v>320</v>
      </c>
      <c r="AJ36" s="736">
        <v>320</v>
      </c>
      <c r="AK36" s="738">
        <v>320</v>
      </c>
      <c r="AL36" s="223">
        <v>320</v>
      </c>
      <c r="AM36" s="738">
        <v>320</v>
      </c>
      <c r="AN36" s="736">
        <v>320</v>
      </c>
      <c r="AO36" s="737">
        <v>320</v>
      </c>
      <c r="AP36" s="738">
        <v>320</v>
      </c>
      <c r="AQ36" s="737">
        <v>320</v>
      </c>
      <c r="AR36" s="736">
        <v>320</v>
      </c>
      <c r="AS36" s="737">
        <v>320</v>
      </c>
      <c r="AT36" s="738">
        <v>320</v>
      </c>
      <c r="AU36" s="737">
        <v>320</v>
      </c>
      <c r="AV36" s="223">
        <v>320</v>
      </c>
      <c r="AW36" s="736">
        <v>320</v>
      </c>
      <c r="AX36" s="737">
        <v>320</v>
      </c>
      <c r="AY36" s="738">
        <v>320</v>
      </c>
      <c r="AZ36" s="737">
        <v>320</v>
      </c>
      <c r="BA36" s="223">
        <v>320</v>
      </c>
      <c r="BB36" s="736">
        <v>320</v>
      </c>
      <c r="BC36" s="737">
        <v>320</v>
      </c>
      <c r="BD36" s="738">
        <v>320</v>
      </c>
      <c r="BE36" s="737">
        <v>320</v>
      </c>
      <c r="BF36" s="738">
        <v>320</v>
      </c>
      <c r="BG36" s="736">
        <v>0</v>
      </c>
      <c r="BH36" s="570">
        <v>0</v>
      </c>
      <c r="BI36" s="736">
        <v>320</v>
      </c>
      <c r="BJ36" s="737">
        <v>320</v>
      </c>
      <c r="BK36" s="738">
        <v>320</v>
      </c>
      <c r="BL36" s="737">
        <v>320</v>
      </c>
      <c r="BM36" s="737">
        <v>320</v>
      </c>
      <c r="BN36" s="737">
        <v>320</v>
      </c>
      <c r="BO36" s="737">
        <v>320</v>
      </c>
      <c r="BP36" s="737">
        <v>320</v>
      </c>
      <c r="BQ36" s="223">
        <v>320</v>
      </c>
      <c r="BR36" s="737">
        <v>320</v>
      </c>
      <c r="BS36" s="737">
        <v>320</v>
      </c>
      <c r="BT36" s="737">
        <v>320</v>
      </c>
      <c r="BU36" s="737">
        <v>320</v>
      </c>
      <c r="BV36" s="737">
        <v>320</v>
      </c>
      <c r="BW36" s="737">
        <v>320</v>
      </c>
      <c r="BX36" s="737">
        <v>320</v>
      </c>
      <c r="BY36" s="737">
        <v>320</v>
      </c>
      <c r="BZ36" s="737">
        <v>320</v>
      </c>
      <c r="CA36" s="737">
        <v>320</v>
      </c>
      <c r="CB36" s="737">
        <v>320</v>
      </c>
      <c r="CC36" s="737">
        <v>320</v>
      </c>
      <c r="CD36" s="737">
        <v>320</v>
      </c>
      <c r="CE36" s="737">
        <v>320</v>
      </c>
      <c r="CF36" s="737">
        <v>320</v>
      </c>
      <c r="CG36" s="737">
        <v>320</v>
      </c>
      <c r="CH36" s="737">
        <v>320</v>
      </c>
      <c r="CI36" s="737">
        <v>320</v>
      </c>
    </row>
    <row r="37" spans="1:87" x14ac:dyDescent="0.25">
      <c r="A37" s="111" t="s">
        <v>37</v>
      </c>
      <c r="B37" s="736">
        <v>224</v>
      </c>
      <c r="C37" s="737">
        <v>224</v>
      </c>
      <c r="D37" s="738">
        <v>224</v>
      </c>
      <c r="E37" s="732">
        <v>224</v>
      </c>
      <c r="F37" s="736">
        <v>224</v>
      </c>
      <c r="G37" s="737">
        <v>224</v>
      </c>
      <c r="H37" s="738">
        <v>224</v>
      </c>
      <c r="I37" s="732">
        <v>224</v>
      </c>
      <c r="J37" s="223">
        <v>224</v>
      </c>
      <c r="K37" s="736">
        <v>224</v>
      </c>
      <c r="L37" s="737">
        <v>224</v>
      </c>
      <c r="M37" s="738">
        <v>224</v>
      </c>
      <c r="N37" s="732">
        <v>224</v>
      </c>
      <c r="O37" s="223">
        <v>224</v>
      </c>
      <c r="P37" s="736">
        <v>224</v>
      </c>
      <c r="Q37" s="736">
        <v>224</v>
      </c>
      <c r="R37" s="738">
        <v>224</v>
      </c>
      <c r="S37" s="223">
        <v>224</v>
      </c>
      <c r="T37" s="738">
        <v>224</v>
      </c>
      <c r="U37" s="736">
        <v>224</v>
      </c>
      <c r="V37" s="737">
        <v>224</v>
      </c>
      <c r="W37" s="738">
        <v>224</v>
      </c>
      <c r="X37" s="732">
        <v>224</v>
      </c>
      <c r="Y37" s="736">
        <v>224</v>
      </c>
      <c r="Z37" s="737">
        <v>224</v>
      </c>
      <c r="AA37" s="738">
        <v>224</v>
      </c>
      <c r="AB37" s="732">
        <v>224</v>
      </c>
      <c r="AC37" s="223">
        <v>224</v>
      </c>
      <c r="AD37" s="736">
        <v>224</v>
      </c>
      <c r="AE37" s="737">
        <v>224</v>
      </c>
      <c r="AF37" s="738">
        <v>224</v>
      </c>
      <c r="AG37" s="732">
        <v>224</v>
      </c>
      <c r="AH37" s="223">
        <v>224</v>
      </c>
      <c r="AI37" s="736">
        <v>224</v>
      </c>
      <c r="AJ37" s="736">
        <v>224</v>
      </c>
      <c r="AK37" s="738">
        <v>224</v>
      </c>
      <c r="AL37" s="223">
        <v>224</v>
      </c>
      <c r="AM37" s="738">
        <v>224</v>
      </c>
      <c r="AN37" s="736">
        <v>224</v>
      </c>
      <c r="AO37" s="737">
        <v>224</v>
      </c>
      <c r="AP37" s="738">
        <v>224</v>
      </c>
      <c r="AQ37" s="732">
        <v>224</v>
      </c>
      <c r="AR37" s="736">
        <v>224</v>
      </c>
      <c r="AS37" s="737">
        <v>224</v>
      </c>
      <c r="AT37" s="738">
        <v>224</v>
      </c>
      <c r="AU37" s="732">
        <v>224</v>
      </c>
      <c r="AV37" s="223">
        <v>224</v>
      </c>
      <c r="AW37" s="736">
        <v>224</v>
      </c>
      <c r="AX37" s="737">
        <v>224</v>
      </c>
      <c r="AY37" s="738">
        <v>224</v>
      </c>
      <c r="AZ37" s="732">
        <v>224</v>
      </c>
      <c r="BA37" s="223">
        <v>224</v>
      </c>
      <c r="BB37" s="736">
        <v>224</v>
      </c>
      <c r="BC37" s="737">
        <v>224</v>
      </c>
      <c r="BD37" s="738">
        <v>224</v>
      </c>
      <c r="BE37" s="732">
        <v>224</v>
      </c>
      <c r="BF37" s="738">
        <v>224</v>
      </c>
      <c r="BG37" s="736">
        <v>0</v>
      </c>
      <c r="BH37" s="570">
        <v>0</v>
      </c>
      <c r="BI37" s="736">
        <v>224</v>
      </c>
      <c r="BJ37" s="737">
        <v>224</v>
      </c>
      <c r="BK37" s="738">
        <v>224</v>
      </c>
      <c r="BL37" s="732">
        <v>224</v>
      </c>
      <c r="BM37" s="737">
        <v>224</v>
      </c>
      <c r="BN37" s="737">
        <v>224</v>
      </c>
      <c r="BO37" s="737">
        <v>224</v>
      </c>
      <c r="BP37" s="732">
        <v>224</v>
      </c>
      <c r="BQ37" s="223">
        <v>224</v>
      </c>
      <c r="BR37" s="737">
        <v>224</v>
      </c>
      <c r="BS37" s="737">
        <v>224</v>
      </c>
      <c r="BT37" s="737">
        <v>224</v>
      </c>
      <c r="BU37" s="737">
        <v>224</v>
      </c>
      <c r="BV37" s="737">
        <v>224</v>
      </c>
      <c r="BW37" s="737">
        <v>224</v>
      </c>
      <c r="BX37" s="737">
        <v>224</v>
      </c>
      <c r="BY37" s="737">
        <v>224</v>
      </c>
      <c r="BZ37" s="737">
        <v>224</v>
      </c>
      <c r="CA37" s="737">
        <v>224</v>
      </c>
      <c r="CB37" s="737">
        <v>224</v>
      </c>
      <c r="CC37" s="737">
        <v>224</v>
      </c>
      <c r="CD37" s="737">
        <v>224</v>
      </c>
      <c r="CE37" s="737">
        <v>224</v>
      </c>
      <c r="CF37" s="737">
        <v>224</v>
      </c>
      <c r="CG37" s="737">
        <v>224</v>
      </c>
      <c r="CH37" s="737">
        <v>224</v>
      </c>
      <c r="CI37" s="737">
        <v>224</v>
      </c>
    </row>
    <row r="38" spans="1:87" x14ac:dyDescent="0.25">
      <c r="A38" s="111" t="s">
        <v>38</v>
      </c>
      <c r="B38" s="736">
        <v>96</v>
      </c>
      <c r="C38" s="737">
        <v>96</v>
      </c>
      <c r="D38" s="738">
        <v>96</v>
      </c>
      <c r="E38" s="732">
        <v>96</v>
      </c>
      <c r="F38" s="736">
        <v>96</v>
      </c>
      <c r="G38" s="737">
        <v>96</v>
      </c>
      <c r="H38" s="738">
        <v>96</v>
      </c>
      <c r="I38" s="732">
        <v>96</v>
      </c>
      <c r="J38" s="223">
        <v>96</v>
      </c>
      <c r="K38" s="736">
        <v>96</v>
      </c>
      <c r="L38" s="737">
        <v>96</v>
      </c>
      <c r="M38" s="738">
        <v>96</v>
      </c>
      <c r="N38" s="732">
        <v>96</v>
      </c>
      <c r="O38" s="223">
        <v>96</v>
      </c>
      <c r="P38" s="736">
        <v>96</v>
      </c>
      <c r="Q38" s="736">
        <v>96</v>
      </c>
      <c r="R38" s="738">
        <v>96</v>
      </c>
      <c r="S38" s="223">
        <v>96</v>
      </c>
      <c r="T38" s="738">
        <v>96</v>
      </c>
      <c r="U38" s="736">
        <v>96</v>
      </c>
      <c r="V38" s="737">
        <v>96</v>
      </c>
      <c r="W38" s="738">
        <v>96</v>
      </c>
      <c r="X38" s="732">
        <v>96</v>
      </c>
      <c r="Y38" s="736">
        <v>96</v>
      </c>
      <c r="Z38" s="737">
        <v>96</v>
      </c>
      <c r="AA38" s="738">
        <v>96</v>
      </c>
      <c r="AB38" s="732">
        <v>96</v>
      </c>
      <c r="AC38" s="223">
        <v>96</v>
      </c>
      <c r="AD38" s="736">
        <v>96</v>
      </c>
      <c r="AE38" s="737">
        <v>96</v>
      </c>
      <c r="AF38" s="738">
        <v>96</v>
      </c>
      <c r="AG38" s="732">
        <v>96</v>
      </c>
      <c r="AH38" s="223">
        <v>96</v>
      </c>
      <c r="AI38" s="736">
        <v>96</v>
      </c>
      <c r="AJ38" s="736">
        <v>96</v>
      </c>
      <c r="AK38" s="738">
        <v>96</v>
      </c>
      <c r="AL38" s="223">
        <v>96</v>
      </c>
      <c r="AM38" s="738">
        <v>96</v>
      </c>
      <c r="AN38" s="736">
        <v>96</v>
      </c>
      <c r="AO38" s="737">
        <v>96</v>
      </c>
      <c r="AP38" s="738">
        <v>96</v>
      </c>
      <c r="AQ38" s="732">
        <v>96</v>
      </c>
      <c r="AR38" s="736">
        <v>96</v>
      </c>
      <c r="AS38" s="737">
        <v>96</v>
      </c>
      <c r="AT38" s="738">
        <v>96</v>
      </c>
      <c r="AU38" s="732">
        <v>96</v>
      </c>
      <c r="AV38" s="223">
        <v>96</v>
      </c>
      <c r="AW38" s="736">
        <v>96</v>
      </c>
      <c r="AX38" s="737">
        <v>96</v>
      </c>
      <c r="AY38" s="738">
        <v>96</v>
      </c>
      <c r="AZ38" s="732">
        <v>96</v>
      </c>
      <c r="BA38" s="223">
        <v>96</v>
      </c>
      <c r="BB38" s="736">
        <v>96</v>
      </c>
      <c r="BC38" s="737">
        <v>96</v>
      </c>
      <c r="BD38" s="738">
        <v>96</v>
      </c>
      <c r="BE38" s="732">
        <v>96</v>
      </c>
      <c r="BF38" s="738">
        <v>96</v>
      </c>
      <c r="BG38" s="736">
        <v>0</v>
      </c>
      <c r="BH38" s="570">
        <v>0</v>
      </c>
      <c r="BI38" s="736">
        <v>96</v>
      </c>
      <c r="BJ38" s="737">
        <v>96</v>
      </c>
      <c r="BK38" s="738">
        <v>96</v>
      </c>
      <c r="BL38" s="732">
        <v>96</v>
      </c>
      <c r="BM38" s="737">
        <v>96</v>
      </c>
      <c r="BN38" s="737">
        <v>96</v>
      </c>
      <c r="BO38" s="737">
        <v>96</v>
      </c>
      <c r="BP38" s="732">
        <v>96</v>
      </c>
      <c r="BQ38" s="223">
        <v>96</v>
      </c>
      <c r="BR38" s="737">
        <v>96</v>
      </c>
      <c r="BS38" s="737">
        <v>96</v>
      </c>
      <c r="BT38" s="737">
        <v>96</v>
      </c>
      <c r="BU38" s="737">
        <v>96</v>
      </c>
      <c r="BV38" s="737">
        <v>96</v>
      </c>
      <c r="BW38" s="737">
        <v>96</v>
      </c>
      <c r="BX38" s="737">
        <v>96</v>
      </c>
      <c r="BY38" s="737">
        <v>96</v>
      </c>
      <c r="BZ38" s="737">
        <v>96</v>
      </c>
      <c r="CA38" s="737">
        <v>96</v>
      </c>
      <c r="CB38" s="737">
        <v>96</v>
      </c>
      <c r="CC38" s="737">
        <v>96</v>
      </c>
      <c r="CD38" s="737">
        <v>96</v>
      </c>
      <c r="CE38" s="737">
        <v>96</v>
      </c>
      <c r="CF38" s="737">
        <v>96</v>
      </c>
      <c r="CG38" s="737">
        <v>96</v>
      </c>
      <c r="CH38" s="737">
        <v>96</v>
      </c>
      <c r="CI38" s="737">
        <v>96</v>
      </c>
    </row>
    <row r="39" spans="1:87" x14ac:dyDescent="0.25">
      <c r="A39" s="110" t="s">
        <v>79</v>
      </c>
      <c r="B39" s="733">
        <v>153.15</v>
      </c>
      <c r="C39" s="734">
        <v>153.15</v>
      </c>
      <c r="D39" s="735">
        <v>153.15</v>
      </c>
      <c r="E39" s="734">
        <v>153.15</v>
      </c>
      <c r="F39" s="733">
        <v>153.15</v>
      </c>
      <c r="G39" s="734">
        <v>153.15</v>
      </c>
      <c r="H39" s="735">
        <v>153.15</v>
      </c>
      <c r="I39" s="734">
        <v>153.15</v>
      </c>
      <c r="J39" s="145">
        <v>153.15</v>
      </c>
      <c r="K39" s="733">
        <v>153.15</v>
      </c>
      <c r="L39" s="734">
        <v>153.15</v>
      </c>
      <c r="M39" s="735">
        <v>153.15</v>
      </c>
      <c r="N39" s="21">
        <v>153.14999999999998</v>
      </c>
      <c r="O39" s="145">
        <v>153.15</v>
      </c>
      <c r="P39" s="733">
        <v>153.15</v>
      </c>
      <c r="Q39" s="734">
        <v>153.15</v>
      </c>
      <c r="R39" s="735">
        <v>153.15</v>
      </c>
      <c r="S39" s="145">
        <v>153.19999999999999</v>
      </c>
      <c r="T39" s="735">
        <v>153.15000000000003</v>
      </c>
      <c r="U39" s="733">
        <v>153.15</v>
      </c>
      <c r="V39" s="734">
        <v>153.15</v>
      </c>
      <c r="W39" s="735">
        <v>153.15</v>
      </c>
      <c r="X39" s="734">
        <v>153.15</v>
      </c>
      <c r="Y39" s="733">
        <v>153.15</v>
      </c>
      <c r="Z39" s="734">
        <v>153.15</v>
      </c>
      <c r="AA39" s="735">
        <v>153.15</v>
      </c>
      <c r="AB39" s="734">
        <v>153.15</v>
      </c>
      <c r="AC39" s="145">
        <v>153.15</v>
      </c>
      <c r="AD39" s="733">
        <v>153.15</v>
      </c>
      <c r="AE39" s="734">
        <v>153.15</v>
      </c>
      <c r="AF39" s="735">
        <v>153.15</v>
      </c>
      <c r="AG39" s="21">
        <v>153.14999999999998</v>
      </c>
      <c r="AH39" s="145">
        <v>153.15</v>
      </c>
      <c r="AI39" s="733">
        <v>153.15</v>
      </c>
      <c r="AJ39" s="734">
        <v>153.15</v>
      </c>
      <c r="AK39" s="735">
        <v>153.15</v>
      </c>
      <c r="AL39" s="145">
        <v>153.19999999999999</v>
      </c>
      <c r="AM39" s="735">
        <v>153.15000000000003</v>
      </c>
      <c r="AN39" s="733">
        <v>153.15</v>
      </c>
      <c r="AO39" s="734">
        <v>153.15</v>
      </c>
      <c r="AP39" s="735">
        <v>153.19999999999999</v>
      </c>
      <c r="AQ39" s="734">
        <v>153.16666666666669</v>
      </c>
      <c r="AR39" s="733">
        <v>153.19999999999999</v>
      </c>
      <c r="AS39" s="734">
        <v>153.19999999999999</v>
      </c>
      <c r="AT39" s="735">
        <v>153.19999999999999</v>
      </c>
      <c r="AU39" s="734">
        <v>153.19999999999999</v>
      </c>
      <c r="AV39" s="145">
        <v>153.18333333333331</v>
      </c>
      <c r="AW39" s="733">
        <v>153.19999999999999</v>
      </c>
      <c r="AX39" s="734">
        <v>153.19999999999999</v>
      </c>
      <c r="AY39" s="735">
        <v>153.19999999999999</v>
      </c>
      <c r="AZ39" s="734">
        <v>153.19999999999999</v>
      </c>
      <c r="BA39" s="145">
        <v>153.20000000000002</v>
      </c>
      <c r="BB39" s="733">
        <v>153.19999999999999</v>
      </c>
      <c r="BC39" s="734">
        <v>153.19999999999999</v>
      </c>
      <c r="BD39" s="735">
        <v>153.19999999999999</v>
      </c>
      <c r="BE39" s="734">
        <v>153.19999999999999</v>
      </c>
      <c r="BF39" s="735">
        <v>153.20000000000002</v>
      </c>
      <c r="BG39" s="733">
        <v>4.9999999999982947E-2</v>
      </c>
      <c r="BH39" s="569">
        <v>3.2647730982682255E-4</v>
      </c>
      <c r="BI39" s="733">
        <v>153.15</v>
      </c>
      <c r="BJ39" s="734">
        <v>153.15</v>
      </c>
      <c r="BK39" s="735">
        <v>153.15</v>
      </c>
      <c r="BL39" s="734">
        <v>153.15</v>
      </c>
      <c r="BM39" s="734">
        <v>153.14999999999998</v>
      </c>
      <c r="BN39" s="734">
        <v>153.14999999999998</v>
      </c>
      <c r="BO39" s="734">
        <v>153.14999999999998</v>
      </c>
      <c r="BP39" s="734">
        <v>153.14999999999998</v>
      </c>
      <c r="BQ39" s="145">
        <v>153.15</v>
      </c>
      <c r="BR39" s="734">
        <v>153.15</v>
      </c>
      <c r="BS39" s="734">
        <v>153.15</v>
      </c>
      <c r="BT39" s="734">
        <v>153.15</v>
      </c>
      <c r="BU39" s="734">
        <v>153.15</v>
      </c>
      <c r="BV39" s="734">
        <v>153.15</v>
      </c>
      <c r="BW39" s="734">
        <v>153.15</v>
      </c>
      <c r="BX39" s="734">
        <v>153.15</v>
      </c>
      <c r="BY39" s="734">
        <v>153.15</v>
      </c>
      <c r="BZ39" s="734">
        <v>153.15000000000003</v>
      </c>
      <c r="CA39" s="734">
        <v>153.15</v>
      </c>
      <c r="CB39" s="734">
        <v>153.15</v>
      </c>
      <c r="CC39" s="734">
        <v>153.19999999999999</v>
      </c>
      <c r="CD39" s="734">
        <v>153.19999999999999</v>
      </c>
      <c r="CE39" s="734">
        <v>153.19999999999999</v>
      </c>
      <c r="CF39" s="734">
        <v>153.19999999999999</v>
      </c>
      <c r="CG39" s="734">
        <v>153.19999999999999</v>
      </c>
      <c r="CH39" s="734">
        <v>153.19999999999999</v>
      </c>
      <c r="CI39" s="734">
        <v>153.20000000000002</v>
      </c>
    </row>
    <row r="40" spans="1:87" x14ac:dyDescent="0.25">
      <c r="A40" s="112" t="s">
        <v>78</v>
      </c>
      <c r="B40" s="736">
        <v>153.15</v>
      </c>
      <c r="C40" s="737">
        <v>153.15</v>
      </c>
      <c r="D40" s="738">
        <v>153.15</v>
      </c>
      <c r="E40" s="737">
        <v>153.15</v>
      </c>
      <c r="F40" s="736">
        <v>153.15</v>
      </c>
      <c r="G40" s="737">
        <v>153.15</v>
      </c>
      <c r="H40" s="738">
        <v>153.15</v>
      </c>
      <c r="I40" s="737">
        <v>153.15</v>
      </c>
      <c r="J40" s="223">
        <v>153.15</v>
      </c>
      <c r="K40" s="736">
        <v>153.15</v>
      </c>
      <c r="L40" s="737">
        <v>153.15</v>
      </c>
      <c r="M40" s="738">
        <v>153.15</v>
      </c>
      <c r="N40" s="732">
        <v>153.15</v>
      </c>
      <c r="O40" s="223">
        <v>153.15</v>
      </c>
      <c r="P40" s="736">
        <v>153.15</v>
      </c>
      <c r="Q40" s="736">
        <v>153.15</v>
      </c>
      <c r="R40" s="736">
        <v>153.15</v>
      </c>
      <c r="S40" s="223">
        <v>153.19999999999999</v>
      </c>
      <c r="T40" s="738">
        <v>153.15000000000003</v>
      </c>
      <c r="U40" s="736">
        <v>153.15</v>
      </c>
      <c r="V40" s="737">
        <v>153.15</v>
      </c>
      <c r="W40" s="738">
        <v>153.15</v>
      </c>
      <c r="X40" s="737">
        <v>153.15</v>
      </c>
      <c r="Y40" s="736">
        <v>153.15</v>
      </c>
      <c r="Z40" s="737">
        <v>153.15</v>
      </c>
      <c r="AA40" s="738">
        <v>153.15</v>
      </c>
      <c r="AB40" s="737">
        <v>153.15</v>
      </c>
      <c r="AC40" s="223">
        <v>153.15</v>
      </c>
      <c r="AD40" s="736">
        <v>153.15</v>
      </c>
      <c r="AE40" s="737">
        <v>153.15</v>
      </c>
      <c r="AF40" s="738">
        <v>153.15</v>
      </c>
      <c r="AG40" s="732">
        <v>153.15</v>
      </c>
      <c r="AH40" s="223">
        <v>153.15</v>
      </c>
      <c r="AI40" s="736">
        <v>153.15</v>
      </c>
      <c r="AJ40" s="736">
        <v>153.15</v>
      </c>
      <c r="AK40" s="736">
        <v>153.15</v>
      </c>
      <c r="AL40" s="223">
        <v>153.19999999999999</v>
      </c>
      <c r="AM40" s="738">
        <v>153.15000000000003</v>
      </c>
      <c r="AN40" s="736">
        <v>153.15</v>
      </c>
      <c r="AO40" s="737">
        <v>153.15</v>
      </c>
      <c r="AP40" s="738">
        <v>153.19999999999999</v>
      </c>
      <c r="AQ40" s="737">
        <v>153.16666666666669</v>
      </c>
      <c r="AR40" s="736">
        <v>153.19999999999999</v>
      </c>
      <c r="AS40" s="737">
        <v>153.19999999999999</v>
      </c>
      <c r="AT40" s="738">
        <v>153.19999999999999</v>
      </c>
      <c r="AU40" s="737">
        <v>153.19999999999999</v>
      </c>
      <c r="AV40" s="223">
        <v>153.18333333333331</v>
      </c>
      <c r="AW40" s="736">
        <v>153.19999999999999</v>
      </c>
      <c r="AX40" s="737">
        <v>153.19999999999999</v>
      </c>
      <c r="AY40" s="738">
        <v>153.19999999999999</v>
      </c>
      <c r="AZ40" s="737">
        <v>153.19999999999999</v>
      </c>
      <c r="BA40" s="223">
        <v>153.20000000000002</v>
      </c>
      <c r="BB40" s="736">
        <v>153.19999999999999</v>
      </c>
      <c r="BC40" s="737">
        <v>153.19999999999999</v>
      </c>
      <c r="BD40" s="738">
        <v>153.19999999999999</v>
      </c>
      <c r="BE40" s="737">
        <v>153.19999999999999</v>
      </c>
      <c r="BF40" s="738">
        <v>153.20000000000002</v>
      </c>
      <c r="BG40" s="736">
        <v>4.9999999999982947E-2</v>
      </c>
      <c r="BH40" s="570">
        <v>3.2647730982682255E-4</v>
      </c>
      <c r="BI40" s="736">
        <v>153.15</v>
      </c>
      <c r="BJ40" s="737">
        <v>153.15</v>
      </c>
      <c r="BK40" s="738">
        <v>153.15</v>
      </c>
      <c r="BL40" s="737">
        <v>153.15</v>
      </c>
      <c r="BM40" s="737">
        <v>153.14999999999998</v>
      </c>
      <c r="BN40" s="737">
        <v>153.14999999999998</v>
      </c>
      <c r="BO40" s="737">
        <v>153.14999999999998</v>
      </c>
      <c r="BP40" s="737">
        <v>153.14999999999998</v>
      </c>
      <c r="BQ40" s="223">
        <v>153.15</v>
      </c>
      <c r="BR40" s="737">
        <v>153.15</v>
      </c>
      <c r="BS40" s="737">
        <v>153.15</v>
      </c>
      <c r="BT40" s="737">
        <v>153.15</v>
      </c>
      <c r="BU40" s="737">
        <v>153.15</v>
      </c>
      <c r="BV40" s="737">
        <v>153.15</v>
      </c>
      <c r="BW40" s="737">
        <v>153.15</v>
      </c>
      <c r="BX40" s="737">
        <v>153.15</v>
      </c>
      <c r="BY40" s="737">
        <v>153.15</v>
      </c>
      <c r="BZ40" s="737">
        <v>153.15000000000003</v>
      </c>
      <c r="CA40" s="737">
        <v>153.15</v>
      </c>
      <c r="CB40" s="737">
        <v>153.15</v>
      </c>
      <c r="CC40" s="737">
        <v>153.19999999999999</v>
      </c>
      <c r="CD40" s="737">
        <v>153.19999999999999</v>
      </c>
      <c r="CE40" s="737">
        <v>153.19999999999999</v>
      </c>
      <c r="CF40" s="737">
        <v>153.19999999999999</v>
      </c>
      <c r="CG40" s="737">
        <v>153.19999999999999</v>
      </c>
      <c r="CH40" s="737">
        <v>153.19999999999999</v>
      </c>
      <c r="CI40" s="737">
        <v>153.20000000000002</v>
      </c>
    </row>
    <row r="41" spans="1:87" x14ac:dyDescent="0.25">
      <c r="A41" s="111" t="s">
        <v>40</v>
      </c>
      <c r="B41" s="736">
        <v>56</v>
      </c>
      <c r="C41" s="737">
        <v>56</v>
      </c>
      <c r="D41" s="738">
        <v>56</v>
      </c>
      <c r="E41" s="737">
        <v>56</v>
      </c>
      <c r="F41" s="736">
        <v>56</v>
      </c>
      <c r="G41" s="737">
        <v>56</v>
      </c>
      <c r="H41" s="738">
        <v>56</v>
      </c>
      <c r="I41" s="737">
        <v>56</v>
      </c>
      <c r="J41" s="223">
        <v>56</v>
      </c>
      <c r="K41" s="736">
        <v>56</v>
      </c>
      <c r="L41" s="737">
        <v>56</v>
      </c>
      <c r="M41" s="738">
        <v>56</v>
      </c>
      <c r="N41" s="732">
        <v>56</v>
      </c>
      <c r="O41" s="223">
        <v>56</v>
      </c>
      <c r="P41" s="736">
        <v>56</v>
      </c>
      <c r="Q41" s="737">
        <v>56</v>
      </c>
      <c r="R41" s="737">
        <v>56</v>
      </c>
      <c r="S41" s="223">
        <v>56</v>
      </c>
      <c r="T41" s="738">
        <v>56</v>
      </c>
      <c r="U41" s="736">
        <v>56</v>
      </c>
      <c r="V41" s="737">
        <v>56</v>
      </c>
      <c r="W41" s="738">
        <v>56</v>
      </c>
      <c r="X41" s="737">
        <v>56</v>
      </c>
      <c r="Y41" s="736">
        <v>56</v>
      </c>
      <c r="Z41" s="737">
        <v>56</v>
      </c>
      <c r="AA41" s="738">
        <v>56</v>
      </c>
      <c r="AB41" s="737">
        <v>56</v>
      </c>
      <c r="AC41" s="223">
        <v>56</v>
      </c>
      <c r="AD41" s="736">
        <v>56</v>
      </c>
      <c r="AE41" s="737">
        <v>56</v>
      </c>
      <c r="AF41" s="738">
        <v>56</v>
      </c>
      <c r="AG41" s="732">
        <v>56</v>
      </c>
      <c r="AH41" s="223">
        <v>56</v>
      </c>
      <c r="AI41" s="736">
        <v>56</v>
      </c>
      <c r="AJ41" s="737">
        <v>56</v>
      </c>
      <c r="AK41" s="737">
        <v>56</v>
      </c>
      <c r="AL41" s="223">
        <v>56</v>
      </c>
      <c r="AM41" s="738">
        <v>56</v>
      </c>
      <c r="AN41" s="736">
        <v>56</v>
      </c>
      <c r="AO41" s="737">
        <v>56</v>
      </c>
      <c r="AP41" s="738">
        <v>56</v>
      </c>
      <c r="AQ41" s="737">
        <v>56</v>
      </c>
      <c r="AR41" s="738">
        <v>56</v>
      </c>
      <c r="AS41" s="737">
        <v>56</v>
      </c>
      <c r="AT41" s="738">
        <v>56</v>
      </c>
      <c r="AU41" s="737">
        <v>56</v>
      </c>
      <c r="AV41" s="223">
        <v>56</v>
      </c>
      <c r="AW41" s="736">
        <v>56</v>
      </c>
      <c r="AX41" s="737">
        <v>56</v>
      </c>
      <c r="AY41" s="738">
        <v>56</v>
      </c>
      <c r="AZ41" s="737">
        <v>56</v>
      </c>
      <c r="BA41" s="223">
        <v>56</v>
      </c>
      <c r="BB41" s="736">
        <v>56</v>
      </c>
      <c r="BC41" s="737">
        <v>56</v>
      </c>
      <c r="BD41" s="738">
        <v>56</v>
      </c>
      <c r="BE41" s="737">
        <v>56</v>
      </c>
      <c r="BF41" s="738">
        <v>56</v>
      </c>
      <c r="BG41" s="736">
        <v>0</v>
      </c>
      <c r="BH41" s="570">
        <v>0</v>
      </c>
      <c r="BI41" s="736">
        <v>56</v>
      </c>
      <c r="BJ41" s="737">
        <v>56</v>
      </c>
      <c r="BK41" s="738">
        <v>56</v>
      </c>
      <c r="BL41" s="737">
        <v>56</v>
      </c>
      <c r="BM41" s="737">
        <v>56</v>
      </c>
      <c r="BN41" s="737">
        <v>56</v>
      </c>
      <c r="BO41" s="737">
        <v>56</v>
      </c>
      <c r="BP41" s="737">
        <v>56</v>
      </c>
      <c r="BQ41" s="223">
        <v>56</v>
      </c>
      <c r="BR41" s="737">
        <v>56</v>
      </c>
      <c r="BS41" s="737">
        <v>56</v>
      </c>
      <c r="BT41" s="737">
        <v>56</v>
      </c>
      <c r="BU41" s="737">
        <v>56</v>
      </c>
      <c r="BV41" s="737">
        <v>56</v>
      </c>
      <c r="BW41" s="737">
        <v>56</v>
      </c>
      <c r="BX41" s="737">
        <v>56</v>
      </c>
      <c r="BY41" s="737">
        <v>56</v>
      </c>
      <c r="BZ41" s="737">
        <v>56</v>
      </c>
      <c r="CA41" s="737">
        <v>56</v>
      </c>
      <c r="CB41" s="737">
        <v>56</v>
      </c>
      <c r="CC41" s="737">
        <v>56</v>
      </c>
      <c r="CD41" s="737">
        <v>56</v>
      </c>
      <c r="CE41" s="737">
        <v>56</v>
      </c>
      <c r="CF41" s="737">
        <v>56</v>
      </c>
      <c r="CG41" s="737">
        <v>56</v>
      </c>
      <c r="CH41" s="737">
        <v>56</v>
      </c>
      <c r="CI41" s="737">
        <v>56</v>
      </c>
    </row>
    <row r="42" spans="1:87" x14ac:dyDescent="0.25">
      <c r="A42" s="111" t="s">
        <v>41</v>
      </c>
      <c r="B42" s="736">
        <v>28.65</v>
      </c>
      <c r="C42" s="737">
        <v>28.65</v>
      </c>
      <c r="D42" s="738">
        <v>28.65</v>
      </c>
      <c r="E42" s="737">
        <v>28.65</v>
      </c>
      <c r="F42" s="736">
        <v>28.65</v>
      </c>
      <c r="G42" s="737">
        <v>28.65</v>
      </c>
      <c r="H42" s="738">
        <v>28.65</v>
      </c>
      <c r="I42" s="737">
        <v>28.65</v>
      </c>
      <c r="J42" s="223">
        <v>28.650000000000002</v>
      </c>
      <c r="K42" s="736">
        <v>28.65</v>
      </c>
      <c r="L42" s="737">
        <v>28.65</v>
      </c>
      <c r="M42" s="738">
        <v>28.65</v>
      </c>
      <c r="N42" s="732">
        <v>28.649999999999995</v>
      </c>
      <c r="O42" s="223">
        <v>28.650000000000002</v>
      </c>
      <c r="P42" s="736">
        <v>28.65</v>
      </c>
      <c r="Q42" s="737">
        <v>28.65</v>
      </c>
      <c r="R42" s="737">
        <v>28.65</v>
      </c>
      <c r="S42" s="223">
        <v>28.7</v>
      </c>
      <c r="T42" s="738">
        <v>28.649999999999995</v>
      </c>
      <c r="U42" s="736">
        <v>28.65</v>
      </c>
      <c r="V42" s="737">
        <v>28.65</v>
      </c>
      <c r="W42" s="738">
        <v>28.65</v>
      </c>
      <c r="X42" s="737">
        <v>28.65</v>
      </c>
      <c r="Y42" s="736">
        <v>28.65</v>
      </c>
      <c r="Z42" s="737">
        <v>28.65</v>
      </c>
      <c r="AA42" s="738">
        <v>28.65</v>
      </c>
      <c r="AB42" s="737">
        <v>28.65</v>
      </c>
      <c r="AC42" s="223">
        <v>28.650000000000002</v>
      </c>
      <c r="AD42" s="736">
        <v>28.65</v>
      </c>
      <c r="AE42" s="737">
        <v>28.65</v>
      </c>
      <c r="AF42" s="738">
        <v>28.65</v>
      </c>
      <c r="AG42" s="732">
        <v>28.649999999999995</v>
      </c>
      <c r="AH42" s="223">
        <v>28.650000000000002</v>
      </c>
      <c r="AI42" s="736">
        <v>28.65</v>
      </c>
      <c r="AJ42" s="737">
        <v>28.65</v>
      </c>
      <c r="AK42" s="737">
        <v>28.65</v>
      </c>
      <c r="AL42" s="223">
        <v>28.7</v>
      </c>
      <c r="AM42" s="738">
        <v>28.649999999999995</v>
      </c>
      <c r="AN42" s="736">
        <v>28.65</v>
      </c>
      <c r="AO42" s="737">
        <v>28.65</v>
      </c>
      <c r="AP42" s="738">
        <v>28.7</v>
      </c>
      <c r="AQ42" s="737">
        <v>28.666666666666668</v>
      </c>
      <c r="AR42" s="738">
        <v>28.7</v>
      </c>
      <c r="AS42" s="737">
        <v>28.7</v>
      </c>
      <c r="AT42" s="738">
        <v>28.7</v>
      </c>
      <c r="AU42" s="737">
        <v>28.7</v>
      </c>
      <c r="AV42" s="223">
        <v>28.683333333333334</v>
      </c>
      <c r="AW42" s="736">
        <v>28.7</v>
      </c>
      <c r="AX42" s="737">
        <v>28.7</v>
      </c>
      <c r="AY42" s="738">
        <v>28.7</v>
      </c>
      <c r="AZ42" s="737">
        <v>28.7</v>
      </c>
      <c r="BA42" s="223">
        <v>28.7</v>
      </c>
      <c r="BB42" s="736">
        <v>28.7</v>
      </c>
      <c r="BC42" s="737">
        <v>28.7</v>
      </c>
      <c r="BD42" s="738">
        <v>28.7</v>
      </c>
      <c r="BE42" s="737">
        <v>28.7</v>
      </c>
      <c r="BF42" s="738">
        <v>28.7</v>
      </c>
      <c r="BG42" s="736">
        <v>5.0000000000004263E-2</v>
      </c>
      <c r="BH42" s="570">
        <v>1.7452006980804846E-3</v>
      </c>
      <c r="BI42" s="736">
        <v>28.65</v>
      </c>
      <c r="BJ42" s="737">
        <v>28.65</v>
      </c>
      <c r="BK42" s="738">
        <v>28.65</v>
      </c>
      <c r="BL42" s="737">
        <v>28.65</v>
      </c>
      <c r="BM42" s="737">
        <v>28.649999999999995</v>
      </c>
      <c r="BN42" s="737">
        <v>28.649999999999995</v>
      </c>
      <c r="BO42" s="737">
        <v>28.649999999999995</v>
      </c>
      <c r="BP42" s="737">
        <v>28.649999999999995</v>
      </c>
      <c r="BQ42" s="223">
        <v>28.65</v>
      </c>
      <c r="BR42" s="737">
        <v>28.65</v>
      </c>
      <c r="BS42" s="737">
        <v>28.65</v>
      </c>
      <c r="BT42" s="737">
        <v>28.65</v>
      </c>
      <c r="BU42" s="737">
        <v>28.650000000000002</v>
      </c>
      <c r="BV42" s="737">
        <v>28.65</v>
      </c>
      <c r="BW42" s="737">
        <v>28.65</v>
      </c>
      <c r="BX42" s="737">
        <v>28.65</v>
      </c>
      <c r="BY42" s="737">
        <v>28.65</v>
      </c>
      <c r="BZ42" s="737">
        <v>28.650000000000002</v>
      </c>
      <c r="CA42" s="737">
        <v>28.65</v>
      </c>
      <c r="CB42" s="737">
        <v>28.65</v>
      </c>
      <c r="CC42" s="737">
        <v>28.7</v>
      </c>
      <c r="CD42" s="737">
        <v>28.7</v>
      </c>
      <c r="CE42" s="737">
        <v>28.7</v>
      </c>
      <c r="CF42" s="737">
        <v>28.7</v>
      </c>
      <c r="CG42" s="737">
        <v>28.7</v>
      </c>
      <c r="CH42" s="737">
        <v>28.7</v>
      </c>
      <c r="CI42" s="737">
        <v>28.7</v>
      </c>
    </row>
    <row r="43" spans="1:87" x14ac:dyDescent="0.25">
      <c r="A43" s="111" t="s">
        <v>42</v>
      </c>
      <c r="B43" s="736">
        <v>34.5</v>
      </c>
      <c r="C43" s="737">
        <v>34.5</v>
      </c>
      <c r="D43" s="738">
        <v>34.5</v>
      </c>
      <c r="E43" s="737">
        <v>34.5</v>
      </c>
      <c r="F43" s="736">
        <v>34.5</v>
      </c>
      <c r="G43" s="737">
        <v>34.5</v>
      </c>
      <c r="H43" s="738">
        <v>34.5</v>
      </c>
      <c r="I43" s="737">
        <v>34.5</v>
      </c>
      <c r="J43" s="223">
        <v>34.5</v>
      </c>
      <c r="K43" s="736">
        <v>34.5</v>
      </c>
      <c r="L43" s="737">
        <v>34.5</v>
      </c>
      <c r="M43" s="738">
        <v>34.5</v>
      </c>
      <c r="N43" s="732">
        <v>34.5</v>
      </c>
      <c r="O43" s="223">
        <v>34.5</v>
      </c>
      <c r="P43" s="736">
        <v>34.5</v>
      </c>
      <c r="Q43" s="737">
        <v>34.5</v>
      </c>
      <c r="R43" s="737">
        <v>34.5</v>
      </c>
      <c r="S43" s="223">
        <v>34.5</v>
      </c>
      <c r="T43" s="738">
        <v>34.5</v>
      </c>
      <c r="U43" s="736">
        <v>34.5</v>
      </c>
      <c r="V43" s="737">
        <v>34.5</v>
      </c>
      <c r="W43" s="738">
        <v>34.5</v>
      </c>
      <c r="X43" s="737">
        <v>34.5</v>
      </c>
      <c r="Y43" s="736">
        <v>34.5</v>
      </c>
      <c r="Z43" s="737">
        <v>34.5</v>
      </c>
      <c r="AA43" s="738">
        <v>34.5</v>
      </c>
      <c r="AB43" s="737">
        <v>34.5</v>
      </c>
      <c r="AC43" s="223">
        <v>34.5</v>
      </c>
      <c r="AD43" s="736">
        <v>34.5</v>
      </c>
      <c r="AE43" s="737">
        <v>34.5</v>
      </c>
      <c r="AF43" s="738">
        <v>34.5</v>
      </c>
      <c r="AG43" s="732">
        <v>34.5</v>
      </c>
      <c r="AH43" s="223">
        <v>34.5</v>
      </c>
      <c r="AI43" s="736">
        <v>34.5</v>
      </c>
      <c r="AJ43" s="737">
        <v>34.5</v>
      </c>
      <c r="AK43" s="737">
        <v>34.5</v>
      </c>
      <c r="AL43" s="223">
        <v>34.5</v>
      </c>
      <c r="AM43" s="738">
        <v>34.5</v>
      </c>
      <c r="AN43" s="736">
        <v>34.5</v>
      </c>
      <c r="AO43" s="737">
        <v>34.5</v>
      </c>
      <c r="AP43" s="738">
        <v>34.5</v>
      </c>
      <c r="AQ43" s="737">
        <v>34.5</v>
      </c>
      <c r="AR43" s="738">
        <v>34.5</v>
      </c>
      <c r="AS43" s="737">
        <v>34.5</v>
      </c>
      <c r="AT43" s="738">
        <v>34.5</v>
      </c>
      <c r="AU43" s="737">
        <v>34.5</v>
      </c>
      <c r="AV43" s="223">
        <v>34.5</v>
      </c>
      <c r="AW43" s="736">
        <v>34.5</v>
      </c>
      <c r="AX43" s="737">
        <v>34.5</v>
      </c>
      <c r="AY43" s="738">
        <v>34.5</v>
      </c>
      <c r="AZ43" s="737">
        <v>34.5</v>
      </c>
      <c r="BA43" s="223">
        <v>34.5</v>
      </c>
      <c r="BB43" s="736">
        <v>34.5</v>
      </c>
      <c r="BC43" s="737">
        <v>34.5</v>
      </c>
      <c r="BD43" s="738">
        <v>34.5</v>
      </c>
      <c r="BE43" s="737">
        <v>34.5</v>
      </c>
      <c r="BF43" s="738">
        <v>34.5</v>
      </c>
      <c r="BG43" s="736">
        <v>0</v>
      </c>
      <c r="BH43" s="570">
        <v>0</v>
      </c>
      <c r="BI43" s="736">
        <v>34.5</v>
      </c>
      <c r="BJ43" s="737">
        <v>34.5</v>
      </c>
      <c r="BK43" s="738">
        <v>34.5</v>
      </c>
      <c r="BL43" s="737">
        <v>34.5</v>
      </c>
      <c r="BM43" s="737">
        <v>34.5</v>
      </c>
      <c r="BN43" s="737">
        <v>34.5</v>
      </c>
      <c r="BO43" s="737">
        <v>34.5</v>
      </c>
      <c r="BP43" s="737">
        <v>34.5</v>
      </c>
      <c r="BQ43" s="223">
        <v>34.5</v>
      </c>
      <c r="BR43" s="737">
        <v>34.5</v>
      </c>
      <c r="BS43" s="737">
        <v>34.5</v>
      </c>
      <c r="BT43" s="737">
        <v>34.5</v>
      </c>
      <c r="BU43" s="737">
        <v>34.5</v>
      </c>
      <c r="BV43" s="737">
        <v>34.5</v>
      </c>
      <c r="BW43" s="737">
        <v>34.5</v>
      </c>
      <c r="BX43" s="737">
        <v>34.5</v>
      </c>
      <c r="BY43" s="737">
        <v>34.5</v>
      </c>
      <c r="BZ43" s="737">
        <v>34.5</v>
      </c>
      <c r="CA43" s="737">
        <v>34.5</v>
      </c>
      <c r="CB43" s="737">
        <v>34.5</v>
      </c>
      <c r="CC43" s="737">
        <v>34.5</v>
      </c>
      <c r="CD43" s="737">
        <v>34.5</v>
      </c>
      <c r="CE43" s="737">
        <v>34.5</v>
      </c>
      <c r="CF43" s="737">
        <v>34.5</v>
      </c>
      <c r="CG43" s="737">
        <v>34.5</v>
      </c>
      <c r="CH43" s="737">
        <v>34.5</v>
      </c>
      <c r="CI43" s="737">
        <v>34.5</v>
      </c>
    </row>
    <row r="44" spans="1:87" x14ac:dyDescent="0.25">
      <c r="A44" s="111" t="s">
        <v>43</v>
      </c>
      <c r="B44" s="736">
        <v>34</v>
      </c>
      <c r="C44" s="737">
        <v>34</v>
      </c>
      <c r="D44" s="738">
        <v>34</v>
      </c>
      <c r="E44" s="737">
        <v>34</v>
      </c>
      <c r="F44" s="736">
        <v>34</v>
      </c>
      <c r="G44" s="737">
        <v>34</v>
      </c>
      <c r="H44" s="738">
        <v>34</v>
      </c>
      <c r="I44" s="737">
        <v>34</v>
      </c>
      <c r="J44" s="223">
        <v>34</v>
      </c>
      <c r="K44" s="736">
        <v>34</v>
      </c>
      <c r="L44" s="737">
        <v>34</v>
      </c>
      <c r="M44" s="738">
        <v>34</v>
      </c>
      <c r="N44" s="732">
        <v>34</v>
      </c>
      <c r="O44" s="223">
        <v>34</v>
      </c>
      <c r="P44" s="736">
        <v>34</v>
      </c>
      <c r="Q44" s="737">
        <v>34</v>
      </c>
      <c r="R44" s="737">
        <v>34</v>
      </c>
      <c r="S44" s="223">
        <v>34</v>
      </c>
      <c r="T44" s="738">
        <v>34</v>
      </c>
      <c r="U44" s="736">
        <v>34</v>
      </c>
      <c r="V44" s="737">
        <v>34</v>
      </c>
      <c r="W44" s="738">
        <v>34</v>
      </c>
      <c r="X44" s="737">
        <v>34</v>
      </c>
      <c r="Y44" s="736">
        <v>34</v>
      </c>
      <c r="Z44" s="737">
        <v>34</v>
      </c>
      <c r="AA44" s="738">
        <v>34</v>
      </c>
      <c r="AB44" s="737">
        <v>34</v>
      </c>
      <c r="AC44" s="223">
        <v>34</v>
      </c>
      <c r="AD44" s="736">
        <v>34</v>
      </c>
      <c r="AE44" s="737">
        <v>34</v>
      </c>
      <c r="AF44" s="738">
        <v>34</v>
      </c>
      <c r="AG44" s="732">
        <v>34</v>
      </c>
      <c r="AH44" s="223">
        <v>34</v>
      </c>
      <c r="AI44" s="736">
        <v>34</v>
      </c>
      <c r="AJ44" s="737">
        <v>34</v>
      </c>
      <c r="AK44" s="737">
        <v>34</v>
      </c>
      <c r="AL44" s="223">
        <v>34</v>
      </c>
      <c r="AM44" s="738">
        <v>34</v>
      </c>
      <c r="AN44" s="736">
        <v>34</v>
      </c>
      <c r="AO44" s="737">
        <v>34</v>
      </c>
      <c r="AP44" s="738">
        <v>34</v>
      </c>
      <c r="AQ44" s="737">
        <v>34</v>
      </c>
      <c r="AR44" s="738">
        <v>34</v>
      </c>
      <c r="AS44" s="737">
        <v>34</v>
      </c>
      <c r="AT44" s="738">
        <v>34</v>
      </c>
      <c r="AU44" s="737">
        <v>34</v>
      </c>
      <c r="AV44" s="223">
        <v>34</v>
      </c>
      <c r="AW44" s="736">
        <v>34</v>
      </c>
      <c r="AX44" s="737">
        <v>34</v>
      </c>
      <c r="AY44" s="738">
        <v>34</v>
      </c>
      <c r="AZ44" s="737">
        <v>34</v>
      </c>
      <c r="BA44" s="223">
        <v>34</v>
      </c>
      <c r="BB44" s="736">
        <v>34</v>
      </c>
      <c r="BC44" s="737">
        <v>34</v>
      </c>
      <c r="BD44" s="738">
        <v>34</v>
      </c>
      <c r="BE44" s="737">
        <v>34</v>
      </c>
      <c r="BF44" s="738">
        <v>34</v>
      </c>
      <c r="BG44" s="736">
        <v>0</v>
      </c>
      <c r="BH44" s="570">
        <v>0</v>
      </c>
      <c r="BI44" s="736">
        <v>34</v>
      </c>
      <c r="BJ44" s="737">
        <v>34</v>
      </c>
      <c r="BK44" s="738">
        <v>34</v>
      </c>
      <c r="BL44" s="737">
        <v>34</v>
      </c>
      <c r="BM44" s="737">
        <v>34</v>
      </c>
      <c r="BN44" s="737">
        <v>34</v>
      </c>
      <c r="BO44" s="737">
        <v>34</v>
      </c>
      <c r="BP44" s="737">
        <v>34</v>
      </c>
      <c r="BQ44" s="223">
        <v>34</v>
      </c>
      <c r="BR44" s="737">
        <v>34</v>
      </c>
      <c r="BS44" s="737">
        <v>34</v>
      </c>
      <c r="BT44" s="737">
        <v>34</v>
      </c>
      <c r="BU44" s="737">
        <v>34</v>
      </c>
      <c r="BV44" s="737">
        <v>34</v>
      </c>
      <c r="BW44" s="737">
        <v>34</v>
      </c>
      <c r="BX44" s="737">
        <v>34</v>
      </c>
      <c r="BY44" s="737">
        <v>34</v>
      </c>
      <c r="BZ44" s="737">
        <v>34</v>
      </c>
      <c r="CA44" s="737">
        <v>34</v>
      </c>
      <c r="CB44" s="737">
        <v>34</v>
      </c>
      <c r="CC44" s="737">
        <v>34</v>
      </c>
      <c r="CD44" s="737">
        <v>34</v>
      </c>
      <c r="CE44" s="737">
        <v>34</v>
      </c>
      <c r="CF44" s="737">
        <v>34</v>
      </c>
      <c r="CG44" s="737">
        <v>34</v>
      </c>
      <c r="CH44" s="737">
        <v>34</v>
      </c>
      <c r="CI44" s="737">
        <v>34</v>
      </c>
    </row>
    <row r="45" spans="1:87" x14ac:dyDescent="0.25">
      <c r="A45" s="110" t="s">
        <v>80</v>
      </c>
      <c r="B45" s="733">
        <v>529.75</v>
      </c>
      <c r="C45" s="734">
        <v>529.75</v>
      </c>
      <c r="D45" s="735">
        <v>529.75</v>
      </c>
      <c r="E45" s="734">
        <v>529.75</v>
      </c>
      <c r="F45" s="733">
        <v>529.75</v>
      </c>
      <c r="G45" s="734">
        <v>529.75</v>
      </c>
      <c r="H45" s="735">
        <v>529.75</v>
      </c>
      <c r="I45" s="734">
        <v>529.75</v>
      </c>
      <c r="J45" s="145">
        <v>529.75</v>
      </c>
      <c r="K45" s="733">
        <v>529.75</v>
      </c>
      <c r="L45" s="734">
        <v>529.75</v>
      </c>
      <c r="M45" s="735">
        <v>529.75</v>
      </c>
      <c r="N45" s="734">
        <v>529.75</v>
      </c>
      <c r="O45" s="145">
        <v>529.75</v>
      </c>
      <c r="P45" s="733">
        <v>529.75</v>
      </c>
      <c r="Q45" s="734">
        <v>529.76400000000001</v>
      </c>
      <c r="R45" s="735">
        <v>529.79999999999995</v>
      </c>
      <c r="S45" s="145">
        <v>529.79999999999995</v>
      </c>
      <c r="T45" s="735">
        <v>529.7553333333334</v>
      </c>
      <c r="U45" s="733">
        <v>481.75</v>
      </c>
      <c r="V45" s="734">
        <v>481.75</v>
      </c>
      <c r="W45" s="735">
        <v>481.75</v>
      </c>
      <c r="X45" s="734">
        <v>481.75</v>
      </c>
      <c r="Y45" s="733">
        <v>481.75</v>
      </c>
      <c r="Z45" s="734">
        <v>481.75</v>
      </c>
      <c r="AA45" s="735">
        <v>481.75</v>
      </c>
      <c r="AB45" s="734">
        <v>481.75</v>
      </c>
      <c r="AC45" s="145">
        <v>481.75</v>
      </c>
      <c r="AD45" s="733">
        <v>481.75</v>
      </c>
      <c r="AE45" s="734">
        <v>481.75</v>
      </c>
      <c r="AF45" s="735">
        <v>481.75</v>
      </c>
      <c r="AG45" s="734">
        <v>481.75</v>
      </c>
      <c r="AH45" s="145">
        <v>481.75</v>
      </c>
      <c r="AI45" s="733">
        <v>572.91</v>
      </c>
      <c r="AJ45" s="734">
        <v>572.92399999999998</v>
      </c>
      <c r="AK45" s="735">
        <v>572.95999999999992</v>
      </c>
      <c r="AL45" s="145">
        <v>572.95999999999992</v>
      </c>
      <c r="AM45" s="735">
        <v>504.5453333333333</v>
      </c>
      <c r="AN45" s="733">
        <v>572.91</v>
      </c>
      <c r="AO45" s="734">
        <v>572.91999999999996</v>
      </c>
      <c r="AP45" s="735">
        <v>572.96</v>
      </c>
      <c r="AQ45" s="734">
        <v>572.92666666666673</v>
      </c>
      <c r="AR45" s="733">
        <v>572.92000000000007</v>
      </c>
      <c r="AS45" s="734">
        <v>572.92000000000007</v>
      </c>
      <c r="AT45" s="735">
        <v>572.96</v>
      </c>
      <c r="AU45" s="734">
        <v>572.93333333333339</v>
      </c>
      <c r="AV45" s="145">
        <v>572.92666666666673</v>
      </c>
      <c r="AW45" s="733">
        <v>572.91999999999996</v>
      </c>
      <c r="AX45" s="734">
        <v>572.91999999999996</v>
      </c>
      <c r="AY45" s="735">
        <v>712</v>
      </c>
      <c r="AZ45" s="734">
        <v>665.64888888888891</v>
      </c>
      <c r="BA45" s="145">
        <v>596.10888888888894</v>
      </c>
      <c r="BB45" s="733">
        <v>572.91999999999996</v>
      </c>
      <c r="BC45" s="734">
        <v>572.91999999999996</v>
      </c>
      <c r="BD45" s="735">
        <v>572.91999999999996</v>
      </c>
      <c r="BE45" s="734">
        <v>572.91999999999996</v>
      </c>
      <c r="BF45" s="735">
        <v>611.55481481481479</v>
      </c>
      <c r="BG45" s="733">
        <v>107.00948148148149</v>
      </c>
      <c r="BH45" s="569">
        <v>0.21209091515030321</v>
      </c>
      <c r="BI45" s="733">
        <v>581.63</v>
      </c>
      <c r="BJ45" s="734">
        <v>581.63</v>
      </c>
      <c r="BK45" s="735">
        <v>581.63</v>
      </c>
      <c r="BL45" s="734">
        <v>581.63</v>
      </c>
      <c r="BM45" s="734">
        <v>581.62999999999988</v>
      </c>
      <c r="BN45" s="734">
        <v>581.62999999999988</v>
      </c>
      <c r="BO45" s="734">
        <v>533.62999999999988</v>
      </c>
      <c r="BP45" s="734">
        <v>565.62999999999988</v>
      </c>
      <c r="BQ45" s="145">
        <v>573.67419889502753</v>
      </c>
      <c r="BR45" s="734">
        <v>437.34</v>
      </c>
      <c r="BS45" s="734">
        <v>471.64</v>
      </c>
      <c r="BT45" s="734">
        <v>475.23</v>
      </c>
      <c r="BU45" s="734">
        <v>461.25304347826091</v>
      </c>
      <c r="BV45" s="734">
        <v>535.78868131868126</v>
      </c>
      <c r="BW45" s="734">
        <v>497.63</v>
      </c>
      <c r="BX45" s="734">
        <v>497.63</v>
      </c>
      <c r="BY45" s="734">
        <v>497.63</v>
      </c>
      <c r="BZ45" s="734">
        <v>497.63</v>
      </c>
      <c r="CA45" s="734">
        <v>543.99</v>
      </c>
      <c r="CB45" s="734">
        <v>543.99</v>
      </c>
      <c r="CC45" s="734">
        <v>543.99</v>
      </c>
      <c r="CD45" s="734">
        <v>544.00377777777771</v>
      </c>
      <c r="CE45" s="734">
        <v>543.99</v>
      </c>
      <c r="CF45" s="734">
        <v>543.99</v>
      </c>
      <c r="CG45" s="734">
        <v>543.99</v>
      </c>
      <c r="CH45" s="734">
        <v>543.99</v>
      </c>
      <c r="CI45" s="734">
        <v>543.99</v>
      </c>
    </row>
    <row r="46" spans="1:87" x14ac:dyDescent="0.25">
      <c r="A46" s="53" t="s">
        <v>44</v>
      </c>
      <c r="B46" s="736">
        <v>525</v>
      </c>
      <c r="C46" s="737">
        <v>525</v>
      </c>
      <c r="D46" s="738">
        <v>525</v>
      </c>
      <c r="E46" s="737">
        <v>525</v>
      </c>
      <c r="F46" s="736">
        <v>525</v>
      </c>
      <c r="G46" s="737">
        <v>525</v>
      </c>
      <c r="H46" s="738">
        <v>525</v>
      </c>
      <c r="I46" s="737">
        <v>525</v>
      </c>
      <c r="J46" s="223">
        <v>525</v>
      </c>
      <c r="K46" s="736">
        <v>525</v>
      </c>
      <c r="L46" s="737">
        <v>525</v>
      </c>
      <c r="M46" s="738">
        <v>525</v>
      </c>
      <c r="N46" s="737">
        <v>525</v>
      </c>
      <c r="O46" s="223">
        <v>525</v>
      </c>
      <c r="P46" s="736">
        <v>525</v>
      </c>
      <c r="Q46" s="736">
        <v>525</v>
      </c>
      <c r="R46" s="738">
        <v>525</v>
      </c>
      <c r="S46" s="223">
        <v>525</v>
      </c>
      <c r="T46" s="738">
        <v>525</v>
      </c>
      <c r="U46" s="736">
        <v>477</v>
      </c>
      <c r="V46" s="737">
        <v>477</v>
      </c>
      <c r="W46" s="738">
        <v>477</v>
      </c>
      <c r="X46" s="737">
        <v>477</v>
      </c>
      <c r="Y46" s="736">
        <v>477</v>
      </c>
      <c r="Z46" s="737">
        <v>477</v>
      </c>
      <c r="AA46" s="738">
        <v>477</v>
      </c>
      <c r="AB46" s="737">
        <v>477</v>
      </c>
      <c r="AC46" s="223">
        <v>477</v>
      </c>
      <c r="AD46" s="736">
        <v>477</v>
      </c>
      <c r="AE46" s="737">
        <v>477</v>
      </c>
      <c r="AF46" s="738">
        <v>477</v>
      </c>
      <c r="AG46" s="737">
        <v>477</v>
      </c>
      <c r="AH46" s="223">
        <v>477</v>
      </c>
      <c r="AI46" s="736">
        <v>568.16</v>
      </c>
      <c r="AJ46" s="736">
        <v>568.16</v>
      </c>
      <c r="AK46" s="736">
        <v>568.16</v>
      </c>
      <c r="AL46" s="736">
        <v>568.16</v>
      </c>
      <c r="AM46" s="736">
        <v>499.78999999999996</v>
      </c>
      <c r="AN46" s="736">
        <v>568.16</v>
      </c>
      <c r="AO46" s="737">
        <v>568.16</v>
      </c>
      <c r="AP46" s="738">
        <v>568.16000000000008</v>
      </c>
      <c r="AQ46" s="737">
        <v>568.16000000000008</v>
      </c>
      <c r="AR46" s="736">
        <v>568.16000000000008</v>
      </c>
      <c r="AS46" s="737">
        <v>568.16000000000008</v>
      </c>
      <c r="AT46" s="738">
        <v>568.20000000000005</v>
      </c>
      <c r="AU46" s="737">
        <v>568.1733333333334</v>
      </c>
      <c r="AV46" s="223">
        <v>568.16666666666663</v>
      </c>
      <c r="AW46" s="736">
        <v>568.16</v>
      </c>
      <c r="AX46" s="737">
        <v>568.16</v>
      </c>
      <c r="AY46" s="738">
        <v>707.2</v>
      </c>
      <c r="AZ46" s="737">
        <v>660.84888888888895</v>
      </c>
      <c r="BA46" s="223">
        <v>591.34222222222218</v>
      </c>
      <c r="BB46" s="736">
        <v>568.16</v>
      </c>
      <c r="BC46" s="737">
        <v>568.16</v>
      </c>
      <c r="BD46" s="738">
        <v>568.16</v>
      </c>
      <c r="BE46" s="737">
        <v>568.16</v>
      </c>
      <c r="BF46" s="736">
        <v>606.78148148148148</v>
      </c>
      <c r="BG46" s="736">
        <v>106.99148148148151</v>
      </c>
      <c r="BH46" s="570">
        <v>0.21407287356986249</v>
      </c>
      <c r="BI46" s="736">
        <v>576.88</v>
      </c>
      <c r="BJ46" s="737">
        <v>576.88</v>
      </c>
      <c r="BK46" s="738">
        <v>576.88</v>
      </c>
      <c r="BL46" s="737">
        <v>576.88</v>
      </c>
      <c r="BM46" s="737">
        <v>576.87999999999988</v>
      </c>
      <c r="BN46" s="737">
        <v>576.87999999999988</v>
      </c>
      <c r="BO46" s="737">
        <v>528.87999999999988</v>
      </c>
      <c r="BP46" s="737">
        <v>560.87999999999988</v>
      </c>
      <c r="BQ46" s="223">
        <v>568.92419889502753</v>
      </c>
      <c r="BR46" s="737">
        <v>432.58</v>
      </c>
      <c r="BS46" s="737">
        <v>466.88</v>
      </c>
      <c r="BT46" s="737">
        <v>470.48</v>
      </c>
      <c r="BU46" s="737">
        <v>456.49630434782614</v>
      </c>
      <c r="BV46" s="737">
        <v>531.03641025641025</v>
      </c>
      <c r="BW46" s="737">
        <v>492.88</v>
      </c>
      <c r="BX46" s="737">
        <v>492.88</v>
      </c>
      <c r="BY46" s="737">
        <v>492.88</v>
      </c>
      <c r="BZ46" s="737">
        <v>492.88</v>
      </c>
      <c r="CA46" s="737">
        <v>539.24</v>
      </c>
      <c r="CB46" s="737">
        <v>539.24</v>
      </c>
      <c r="CC46" s="737">
        <v>539.24</v>
      </c>
      <c r="CD46" s="737">
        <v>539.25377777777771</v>
      </c>
      <c r="CE46" s="737">
        <v>539.24</v>
      </c>
      <c r="CF46" s="737">
        <v>539.24</v>
      </c>
      <c r="CG46" s="737">
        <v>539.24</v>
      </c>
      <c r="CH46" s="737">
        <v>539.24</v>
      </c>
      <c r="CI46" s="737">
        <v>539.24</v>
      </c>
    </row>
    <row r="47" spans="1:87" x14ac:dyDescent="0.25">
      <c r="A47" s="111" t="s">
        <v>45</v>
      </c>
      <c r="B47" s="736">
        <v>300</v>
      </c>
      <c r="C47" s="737">
        <v>300</v>
      </c>
      <c r="D47" s="738">
        <v>300</v>
      </c>
      <c r="E47" s="732">
        <v>300</v>
      </c>
      <c r="F47" s="736">
        <v>300</v>
      </c>
      <c r="G47" s="737">
        <v>300</v>
      </c>
      <c r="H47" s="738">
        <v>300</v>
      </c>
      <c r="I47" s="732">
        <v>300</v>
      </c>
      <c r="J47" s="223">
        <v>300</v>
      </c>
      <c r="K47" s="736">
        <v>300</v>
      </c>
      <c r="L47" s="737">
        <v>300</v>
      </c>
      <c r="M47" s="738">
        <v>300</v>
      </c>
      <c r="N47" s="732">
        <v>300</v>
      </c>
      <c r="O47" s="223">
        <v>300</v>
      </c>
      <c r="P47" s="736">
        <v>300</v>
      </c>
      <c r="Q47" s="736">
        <v>300</v>
      </c>
      <c r="R47" s="738">
        <v>300</v>
      </c>
      <c r="S47" s="223">
        <v>300</v>
      </c>
      <c r="T47" s="738">
        <v>300</v>
      </c>
      <c r="U47" s="736">
        <v>252</v>
      </c>
      <c r="V47" s="737">
        <v>252</v>
      </c>
      <c r="W47" s="738">
        <v>252</v>
      </c>
      <c r="X47" s="732">
        <v>252</v>
      </c>
      <c r="Y47" s="736">
        <v>252</v>
      </c>
      <c r="Z47" s="737">
        <v>252</v>
      </c>
      <c r="AA47" s="738">
        <v>252</v>
      </c>
      <c r="AB47" s="732">
        <v>252</v>
      </c>
      <c r="AC47" s="223">
        <v>252</v>
      </c>
      <c r="AD47" s="736">
        <v>252</v>
      </c>
      <c r="AE47" s="737">
        <v>252</v>
      </c>
      <c r="AF47" s="738">
        <v>252</v>
      </c>
      <c r="AG47" s="732">
        <v>252</v>
      </c>
      <c r="AH47" s="223">
        <v>252</v>
      </c>
      <c r="AI47" s="736">
        <v>252</v>
      </c>
      <c r="AJ47" s="736">
        <v>252</v>
      </c>
      <c r="AK47" s="736">
        <v>252</v>
      </c>
      <c r="AL47" s="736">
        <v>252</v>
      </c>
      <c r="AM47" s="736">
        <v>252</v>
      </c>
      <c r="AN47" s="736">
        <v>252</v>
      </c>
      <c r="AO47" s="737">
        <v>252</v>
      </c>
      <c r="AP47" s="738">
        <v>252</v>
      </c>
      <c r="AQ47" s="732">
        <v>252</v>
      </c>
      <c r="AR47" s="736">
        <v>252</v>
      </c>
      <c r="AS47" s="737">
        <v>252</v>
      </c>
      <c r="AT47" s="738">
        <v>252</v>
      </c>
      <c r="AU47" s="732">
        <v>252</v>
      </c>
      <c r="AV47" s="223">
        <v>252</v>
      </c>
      <c r="AW47" s="736">
        <v>252</v>
      </c>
      <c r="AX47" s="737">
        <v>252</v>
      </c>
      <c r="AY47" s="738">
        <v>252</v>
      </c>
      <c r="AZ47" s="732">
        <v>252</v>
      </c>
      <c r="BA47" s="223">
        <v>252</v>
      </c>
      <c r="BB47" s="736">
        <v>252</v>
      </c>
      <c r="BC47" s="737">
        <v>252</v>
      </c>
      <c r="BD47" s="738">
        <v>252</v>
      </c>
      <c r="BE47" s="732">
        <v>252</v>
      </c>
      <c r="BF47" s="736">
        <v>252</v>
      </c>
      <c r="BG47" s="736">
        <v>0</v>
      </c>
      <c r="BH47" s="570">
        <v>0</v>
      </c>
      <c r="BI47" s="736">
        <v>168</v>
      </c>
      <c r="BJ47" s="737">
        <v>168</v>
      </c>
      <c r="BK47" s="738">
        <v>168</v>
      </c>
      <c r="BL47" s="732">
        <v>168</v>
      </c>
      <c r="BM47" s="737">
        <v>168</v>
      </c>
      <c r="BN47" s="737">
        <v>168</v>
      </c>
      <c r="BO47" s="737">
        <v>168</v>
      </c>
      <c r="BP47" s="732">
        <v>168</v>
      </c>
      <c r="BQ47" s="223">
        <v>168</v>
      </c>
      <c r="BR47" s="737">
        <v>84</v>
      </c>
      <c r="BS47" s="737">
        <v>84</v>
      </c>
      <c r="BT47" s="737">
        <v>84</v>
      </c>
      <c r="BU47" s="737">
        <v>84</v>
      </c>
      <c r="BV47" s="737">
        <v>139.69230769230768</v>
      </c>
      <c r="BW47" s="737">
        <v>84</v>
      </c>
      <c r="BX47" s="737">
        <v>84</v>
      </c>
      <c r="BY47" s="737">
        <v>84</v>
      </c>
      <c r="BZ47" s="737">
        <v>84</v>
      </c>
      <c r="CA47" s="737">
        <v>84</v>
      </c>
      <c r="CB47" s="737">
        <v>84</v>
      </c>
      <c r="CC47" s="737">
        <v>84</v>
      </c>
      <c r="CD47" s="737">
        <v>84</v>
      </c>
      <c r="CE47" s="737">
        <v>84</v>
      </c>
      <c r="CF47" s="737">
        <v>84</v>
      </c>
      <c r="CG47" s="737">
        <v>84</v>
      </c>
      <c r="CH47" s="737">
        <v>84</v>
      </c>
      <c r="CI47" s="737">
        <v>84</v>
      </c>
    </row>
    <row r="48" spans="1:87" x14ac:dyDescent="0.25">
      <c r="A48" s="111" t="s">
        <v>46</v>
      </c>
      <c r="B48" s="736">
        <v>225</v>
      </c>
      <c r="C48" s="737">
        <v>225</v>
      </c>
      <c r="D48" s="738">
        <v>225</v>
      </c>
      <c r="E48" s="732">
        <v>225</v>
      </c>
      <c r="F48" s="736">
        <v>225</v>
      </c>
      <c r="G48" s="737">
        <v>225</v>
      </c>
      <c r="H48" s="738">
        <v>225</v>
      </c>
      <c r="I48" s="732">
        <v>225</v>
      </c>
      <c r="J48" s="223">
        <v>225</v>
      </c>
      <c r="K48" s="736">
        <v>225</v>
      </c>
      <c r="L48" s="737">
        <v>225</v>
      </c>
      <c r="M48" s="738">
        <v>225</v>
      </c>
      <c r="N48" s="732">
        <v>225</v>
      </c>
      <c r="O48" s="223">
        <v>225</v>
      </c>
      <c r="P48" s="736">
        <v>225</v>
      </c>
      <c r="Q48" s="736">
        <v>225</v>
      </c>
      <c r="R48" s="738">
        <v>225</v>
      </c>
      <c r="S48" s="223">
        <v>225</v>
      </c>
      <c r="T48" s="738">
        <v>225</v>
      </c>
      <c r="U48" s="736">
        <v>225</v>
      </c>
      <c r="V48" s="737">
        <v>225</v>
      </c>
      <c r="W48" s="738">
        <v>225</v>
      </c>
      <c r="X48" s="732">
        <v>225</v>
      </c>
      <c r="Y48" s="736">
        <v>225</v>
      </c>
      <c r="Z48" s="737">
        <v>225</v>
      </c>
      <c r="AA48" s="738">
        <v>225</v>
      </c>
      <c r="AB48" s="732">
        <v>225</v>
      </c>
      <c r="AC48" s="223">
        <v>225</v>
      </c>
      <c r="AD48" s="736">
        <v>225</v>
      </c>
      <c r="AE48" s="737">
        <v>225</v>
      </c>
      <c r="AF48" s="738">
        <v>225</v>
      </c>
      <c r="AG48" s="732">
        <v>225</v>
      </c>
      <c r="AH48" s="223">
        <v>225</v>
      </c>
      <c r="AI48" s="736">
        <v>316.15999999999997</v>
      </c>
      <c r="AJ48" s="736">
        <v>316.15999999999997</v>
      </c>
      <c r="AK48" s="736">
        <v>316.15999999999997</v>
      </c>
      <c r="AL48" s="736">
        <v>316.15999999999997</v>
      </c>
      <c r="AM48" s="736">
        <v>247.79</v>
      </c>
      <c r="AN48" s="736">
        <v>316.15999999999997</v>
      </c>
      <c r="AO48" s="737">
        <v>316.15999999999997</v>
      </c>
      <c r="AP48" s="738">
        <v>316.16000000000003</v>
      </c>
      <c r="AQ48" s="732">
        <v>316.16000000000003</v>
      </c>
      <c r="AR48" s="736">
        <v>316.16000000000003</v>
      </c>
      <c r="AS48" s="737">
        <v>316.16000000000003</v>
      </c>
      <c r="AT48" s="738">
        <v>316.2</v>
      </c>
      <c r="AU48" s="732">
        <v>316.17333333333335</v>
      </c>
      <c r="AV48" s="223">
        <v>316.16666666666669</v>
      </c>
      <c r="AW48" s="736">
        <v>316.15999999999997</v>
      </c>
      <c r="AX48" s="737">
        <v>316.15999999999997</v>
      </c>
      <c r="AY48" s="738">
        <v>455.2</v>
      </c>
      <c r="AZ48" s="732">
        <v>408.84888888888889</v>
      </c>
      <c r="BA48" s="223">
        <v>339.34222222222223</v>
      </c>
      <c r="BB48" s="736">
        <v>316.15999999999997</v>
      </c>
      <c r="BC48" s="737">
        <v>316.15999999999997</v>
      </c>
      <c r="BD48" s="738">
        <v>316.15999999999997</v>
      </c>
      <c r="BE48" s="732">
        <v>316.15999999999997</v>
      </c>
      <c r="BF48" s="736">
        <v>354.78148148148148</v>
      </c>
      <c r="BG48" s="736">
        <v>106.99148148148149</v>
      </c>
      <c r="BH48" s="570">
        <v>0.43178288664385756</v>
      </c>
      <c r="BI48" s="736">
        <v>408.88</v>
      </c>
      <c r="BJ48" s="737">
        <v>408.88</v>
      </c>
      <c r="BK48" s="738">
        <v>408.88</v>
      </c>
      <c r="BL48" s="732">
        <v>408.88</v>
      </c>
      <c r="BM48" s="737">
        <v>408.87999999999994</v>
      </c>
      <c r="BN48" s="737">
        <v>408.87999999999994</v>
      </c>
      <c r="BO48" s="737">
        <v>360.87999999999994</v>
      </c>
      <c r="BP48" s="732">
        <v>392.87999999999994</v>
      </c>
      <c r="BQ48" s="223">
        <v>400.92419889502753</v>
      </c>
      <c r="BR48" s="737">
        <v>348.58</v>
      </c>
      <c r="BS48" s="737">
        <v>382.88</v>
      </c>
      <c r="BT48" s="737">
        <v>386.48</v>
      </c>
      <c r="BU48" s="737">
        <v>372.49630434782614</v>
      </c>
      <c r="BV48" s="737">
        <v>391.34410256410251</v>
      </c>
      <c r="BW48" s="737">
        <v>408.88</v>
      </c>
      <c r="BX48" s="737">
        <v>408.88</v>
      </c>
      <c r="BY48" s="737">
        <v>408.88</v>
      </c>
      <c r="BZ48" s="737">
        <v>408.88</v>
      </c>
      <c r="CA48" s="737">
        <v>455.24</v>
      </c>
      <c r="CB48" s="737">
        <v>455.24</v>
      </c>
      <c r="CC48" s="737">
        <v>455.24</v>
      </c>
      <c r="CD48" s="737">
        <v>455.25377777777783</v>
      </c>
      <c r="CE48" s="737">
        <v>455.24</v>
      </c>
      <c r="CF48" s="737">
        <v>455.24</v>
      </c>
      <c r="CG48" s="737">
        <v>455.24</v>
      </c>
      <c r="CH48" s="737">
        <v>455.24</v>
      </c>
      <c r="CI48" s="737">
        <v>455.24</v>
      </c>
    </row>
    <row r="49" spans="1:87" x14ac:dyDescent="0.25">
      <c r="A49" s="53" t="s">
        <v>47</v>
      </c>
      <c r="B49" s="736">
        <v>4.75</v>
      </c>
      <c r="C49" s="737">
        <v>4.75</v>
      </c>
      <c r="D49" s="738">
        <v>4.75</v>
      </c>
      <c r="E49" s="732">
        <v>4.75</v>
      </c>
      <c r="F49" s="736">
        <v>4.75</v>
      </c>
      <c r="G49" s="737">
        <v>4.75</v>
      </c>
      <c r="H49" s="738">
        <v>4.75</v>
      </c>
      <c r="I49" s="732">
        <v>4.75</v>
      </c>
      <c r="J49" s="223">
        <v>4.75</v>
      </c>
      <c r="K49" s="736">
        <v>4.75</v>
      </c>
      <c r="L49" s="737">
        <v>4.75</v>
      </c>
      <c r="M49" s="738">
        <v>4.75</v>
      </c>
      <c r="N49" s="732">
        <v>4.75</v>
      </c>
      <c r="O49" s="223">
        <v>4.75</v>
      </c>
      <c r="P49" s="736">
        <v>4.75</v>
      </c>
      <c r="Q49" s="192">
        <v>4.7640000000000002</v>
      </c>
      <c r="R49" s="738">
        <v>4.8</v>
      </c>
      <c r="S49" s="223">
        <v>4.8</v>
      </c>
      <c r="T49" s="738">
        <v>4.7553333333333336</v>
      </c>
      <c r="U49" s="736">
        <v>4.75</v>
      </c>
      <c r="V49" s="737">
        <v>4.75</v>
      </c>
      <c r="W49" s="738">
        <v>4.75</v>
      </c>
      <c r="X49" s="732">
        <v>4.75</v>
      </c>
      <c r="Y49" s="736">
        <v>4.75</v>
      </c>
      <c r="Z49" s="737">
        <v>4.75</v>
      </c>
      <c r="AA49" s="738">
        <v>4.75</v>
      </c>
      <c r="AB49" s="732">
        <v>4.75</v>
      </c>
      <c r="AC49" s="223">
        <v>4.75</v>
      </c>
      <c r="AD49" s="736">
        <v>4.75</v>
      </c>
      <c r="AE49" s="737">
        <v>4.75</v>
      </c>
      <c r="AF49" s="738">
        <v>4.75</v>
      </c>
      <c r="AG49" s="732">
        <v>4.75</v>
      </c>
      <c r="AH49" s="223">
        <v>4.75</v>
      </c>
      <c r="AI49" s="736">
        <v>4.75</v>
      </c>
      <c r="AJ49" s="738">
        <v>4.7640000000000002</v>
      </c>
      <c r="AK49" s="738">
        <v>4.8</v>
      </c>
      <c r="AL49" s="223">
        <v>4.8</v>
      </c>
      <c r="AM49" s="738">
        <v>4.7553333333333336</v>
      </c>
      <c r="AN49" s="736">
        <v>4.75</v>
      </c>
      <c r="AO49" s="737">
        <v>4.76</v>
      </c>
      <c r="AP49" s="738">
        <v>4.8</v>
      </c>
      <c r="AQ49" s="732">
        <v>4.7666666666666666</v>
      </c>
      <c r="AR49" s="736">
        <v>4.76</v>
      </c>
      <c r="AS49" s="737">
        <v>4.76</v>
      </c>
      <c r="AT49" s="738">
        <v>4.76</v>
      </c>
      <c r="AU49" s="732">
        <v>4.76</v>
      </c>
      <c r="AV49" s="223">
        <v>4.7599999999999989</v>
      </c>
      <c r="AW49" s="736">
        <v>4.76</v>
      </c>
      <c r="AX49" s="737">
        <v>4.76</v>
      </c>
      <c r="AY49" s="738">
        <v>4.8</v>
      </c>
      <c r="AZ49" s="732">
        <v>4.8</v>
      </c>
      <c r="BA49" s="223">
        <v>4.7666666666666657</v>
      </c>
      <c r="BB49" s="736">
        <v>4.76</v>
      </c>
      <c r="BC49" s="737">
        <v>4.76</v>
      </c>
      <c r="BD49" s="738">
        <v>4.76</v>
      </c>
      <c r="BE49" s="732">
        <v>4.76</v>
      </c>
      <c r="BF49" s="738">
        <v>4.7733333333333334</v>
      </c>
      <c r="BG49" s="736">
        <v>1.7999999999999794E-2</v>
      </c>
      <c r="BH49" s="570">
        <v>3.7852236085798019E-3</v>
      </c>
      <c r="BI49" s="736">
        <v>4.75</v>
      </c>
      <c r="BJ49" s="737">
        <v>4.75</v>
      </c>
      <c r="BK49" s="738">
        <v>4.75</v>
      </c>
      <c r="BL49" s="732">
        <v>4.75</v>
      </c>
      <c r="BM49" s="737">
        <v>4.75</v>
      </c>
      <c r="BN49" s="737">
        <v>4.75</v>
      </c>
      <c r="BO49" s="737">
        <v>4.75</v>
      </c>
      <c r="BP49" s="732">
        <v>4.75</v>
      </c>
      <c r="BQ49" s="223">
        <v>4.75</v>
      </c>
      <c r="BR49" s="737">
        <v>4.76</v>
      </c>
      <c r="BS49" s="737">
        <v>4.76</v>
      </c>
      <c r="BT49" s="737">
        <v>4.75</v>
      </c>
      <c r="BU49" s="737">
        <v>4.7567391304347826</v>
      </c>
      <c r="BV49" s="737">
        <v>4.7522710622710616</v>
      </c>
      <c r="BW49" s="737">
        <v>4.75</v>
      </c>
      <c r="BX49" s="737">
        <v>4.75</v>
      </c>
      <c r="BY49" s="737">
        <v>4.75</v>
      </c>
      <c r="BZ49" s="737">
        <v>4.75</v>
      </c>
      <c r="CA49" s="737">
        <v>4.75</v>
      </c>
      <c r="CB49" s="737">
        <v>4.75</v>
      </c>
      <c r="CC49" s="737">
        <v>4.75</v>
      </c>
      <c r="CD49" s="737">
        <v>4.75</v>
      </c>
      <c r="CE49" s="737">
        <v>4.75</v>
      </c>
      <c r="CF49" s="737">
        <v>4.75</v>
      </c>
      <c r="CG49" s="737">
        <v>4.75</v>
      </c>
      <c r="CH49" s="737">
        <v>4.75</v>
      </c>
      <c r="CI49" s="737">
        <v>4.75</v>
      </c>
    </row>
    <row r="50" spans="1:87" x14ac:dyDescent="0.25">
      <c r="A50" s="110" t="s">
        <v>81</v>
      </c>
      <c r="B50" s="733">
        <v>1498.345</v>
      </c>
      <c r="C50" s="734">
        <v>1499.3899999999999</v>
      </c>
      <c r="D50" s="735">
        <v>1459.3899999999999</v>
      </c>
      <c r="E50" s="734">
        <v>1485.49</v>
      </c>
      <c r="F50" s="733">
        <v>1422.3899999999999</v>
      </c>
      <c r="G50" s="734">
        <v>1386.19</v>
      </c>
      <c r="H50" s="735">
        <v>1371.1899999999998</v>
      </c>
      <c r="I50" s="734">
        <v>1393.26</v>
      </c>
      <c r="J50" s="145">
        <v>1439.4824999999998</v>
      </c>
      <c r="K50" s="733">
        <v>1364.864</v>
      </c>
      <c r="L50" s="734">
        <v>1376.8140000000001</v>
      </c>
      <c r="M50" s="735">
        <v>1395.61</v>
      </c>
      <c r="N50" s="734">
        <v>1379.0959999999998</v>
      </c>
      <c r="O50" s="145">
        <v>1419.3536666666664</v>
      </c>
      <c r="P50" s="733">
        <v>1361.798</v>
      </c>
      <c r="Q50" s="734">
        <v>1365.2530000000002</v>
      </c>
      <c r="R50" s="735">
        <v>1404.079</v>
      </c>
      <c r="S50" s="145">
        <v>1402.9273333333331</v>
      </c>
      <c r="T50" s="735">
        <v>1408.7760833333332</v>
      </c>
      <c r="U50" s="733">
        <v>1495.8050000000001</v>
      </c>
      <c r="V50" s="734">
        <v>1476.605</v>
      </c>
      <c r="W50" s="735">
        <v>1469.105</v>
      </c>
      <c r="X50" s="734">
        <v>1480.5050000000001</v>
      </c>
      <c r="Y50" s="733">
        <v>1425.105</v>
      </c>
      <c r="Z50" s="734">
        <v>1390.1010000000001</v>
      </c>
      <c r="AA50" s="735">
        <v>1356.3010000000002</v>
      </c>
      <c r="AB50" s="734">
        <v>1390.4656666666667</v>
      </c>
      <c r="AC50" s="145">
        <v>1435.5036666666665</v>
      </c>
      <c r="AD50" s="733">
        <v>1400.7940000000001</v>
      </c>
      <c r="AE50" s="734">
        <v>1427.7430000000002</v>
      </c>
      <c r="AF50" s="735">
        <v>1451.4430000000002</v>
      </c>
      <c r="AG50" s="734">
        <v>1426.6600000000003</v>
      </c>
      <c r="AH50" s="145">
        <v>1432.5557777777778</v>
      </c>
      <c r="AI50" s="733">
        <v>1484.5899999999997</v>
      </c>
      <c r="AJ50" s="734">
        <v>1534.3839999999998</v>
      </c>
      <c r="AK50" s="735">
        <v>1525.5820000000001</v>
      </c>
      <c r="AL50" s="145">
        <v>1514.0840000000001</v>
      </c>
      <c r="AM50" s="735">
        <v>1453.1298333333332</v>
      </c>
      <c r="AN50" s="733">
        <v>1521.4499999999998</v>
      </c>
      <c r="AO50" s="734">
        <v>1503.001</v>
      </c>
      <c r="AP50" s="735">
        <v>1491.903</v>
      </c>
      <c r="AQ50" s="734">
        <v>1505.7329999999997</v>
      </c>
      <c r="AR50" s="733">
        <v>1465.7909999999999</v>
      </c>
      <c r="AS50" s="734">
        <v>1438.1849999999997</v>
      </c>
      <c r="AT50" s="735">
        <v>1412.9049999999997</v>
      </c>
      <c r="AU50" s="734">
        <v>1438.977333333333</v>
      </c>
      <c r="AV50" s="145">
        <v>1472.2863333333332</v>
      </c>
      <c r="AW50" s="733">
        <v>1411.5338333333334</v>
      </c>
      <c r="AX50" s="734">
        <v>1423.3509999999999</v>
      </c>
      <c r="AY50" s="735">
        <v>1445.1510000000001</v>
      </c>
      <c r="AZ50" s="734">
        <v>1426.481</v>
      </c>
      <c r="BA50" s="145">
        <v>1428.3505277777776</v>
      </c>
      <c r="BB50" s="733">
        <v>1498.5218888888887</v>
      </c>
      <c r="BC50" s="734">
        <v>1536.5179999999998</v>
      </c>
      <c r="BD50" s="735">
        <v>1544.0179999999998</v>
      </c>
      <c r="BE50" s="734">
        <v>1526.3513333333333</v>
      </c>
      <c r="BF50" s="735">
        <v>1479.0068148148148</v>
      </c>
      <c r="BG50" s="733">
        <v>25.876981481481607</v>
      </c>
      <c r="BH50" s="569">
        <v>1.7807755981530171E-2</v>
      </c>
      <c r="BI50" s="733">
        <v>1501.953</v>
      </c>
      <c r="BJ50" s="734">
        <v>1501.953</v>
      </c>
      <c r="BK50" s="735">
        <v>1492.5229999999999</v>
      </c>
      <c r="BL50" s="734">
        <v>1498.7048888888889</v>
      </c>
      <c r="BM50" s="734">
        <v>1460.6829999999998</v>
      </c>
      <c r="BN50" s="734">
        <v>1444.183</v>
      </c>
      <c r="BO50" s="734">
        <v>1409.9729999999997</v>
      </c>
      <c r="BP50" s="734">
        <v>1435.4519010989009</v>
      </c>
      <c r="BQ50" s="145">
        <v>1468.3579723756907</v>
      </c>
      <c r="BR50" s="734">
        <v>1401.34</v>
      </c>
      <c r="BS50" s="734">
        <v>1410.35</v>
      </c>
      <c r="BT50" s="734">
        <v>1417.3509999999999</v>
      </c>
      <c r="BU50" s="734">
        <v>1409.5969565217392</v>
      </c>
      <c r="BV50" s="734">
        <v>1448.5557252747253</v>
      </c>
      <c r="BW50" s="734">
        <v>1453.721</v>
      </c>
      <c r="BX50" s="734">
        <v>1486.2809999999999</v>
      </c>
      <c r="BY50" s="734">
        <v>1487.604</v>
      </c>
      <c r="BZ50" s="734">
        <v>1475.7554891304349</v>
      </c>
      <c r="CA50" s="734">
        <v>1488.4780000000001</v>
      </c>
      <c r="CB50" s="734">
        <v>1488.471</v>
      </c>
      <c r="CC50" s="734">
        <v>1421.6289999999997</v>
      </c>
      <c r="CD50" s="734">
        <v>1465.457322222222</v>
      </c>
      <c r="CE50" s="734">
        <v>1392.0289999999998</v>
      </c>
      <c r="CF50" s="734">
        <v>1345.1619999999998</v>
      </c>
      <c r="CG50" s="734">
        <v>1325.7129999999997</v>
      </c>
      <c r="CH50" s="734">
        <v>1391.0687875457875</v>
      </c>
      <c r="CI50" s="734">
        <v>1409.4951546961324</v>
      </c>
    </row>
    <row r="51" spans="1:87" x14ac:dyDescent="0.25">
      <c r="A51" s="53" t="s">
        <v>48</v>
      </c>
      <c r="B51" s="736">
        <v>1297.7</v>
      </c>
      <c r="C51" s="737">
        <v>1299.3</v>
      </c>
      <c r="D51" s="738">
        <v>1259.3</v>
      </c>
      <c r="E51" s="732">
        <v>1285.4000000000001</v>
      </c>
      <c r="F51" s="736">
        <v>1222.3</v>
      </c>
      <c r="G51" s="737">
        <v>1186.1000000000001</v>
      </c>
      <c r="H51" s="738">
        <v>1171.0999999999999</v>
      </c>
      <c r="I51" s="732">
        <v>1193.17</v>
      </c>
      <c r="J51" s="223">
        <v>1239.3</v>
      </c>
      <c r="K51" s="736">
        <v>1164.7740000000001</v>
      </c>
      <c r="L51" s="737">
        <v>1174.3740000000003</v>
      </c>
      <c r="M51" s="738">
        <v>1193.17</v>
      </c>
      <c r="N51" s="732">
        <v>1177.4393333333333</v>
      </c>
      <c r="O51" s="223">
        <v>1218.6797777777779</v>
      </c>
      <c r="P51" s="736">
        <v>1164.7740000000001</v>
      </c>
      <c r="Q51" s="737">
        <v>1164.7740000000001</v>
      </c>
      <c r="R51" s="738">
        <v>1203.5999999999999</v>
      </c>
      <c r="S51" s="223">
        <v>1203.5999999999999</v>
      </c>
      <c r="T51" s="738">
        <v>1208.4388333333334</v>
      </c>
      <c r="U51" s="736">
        <v>1293.5840000000001</v>
      </c>
      <c r="V51" s="737">
        <v>1274.384</v>
      </c>
      <c r="W51" s="738">
        <v>1266.884</v>
      </c>
      <c r="X51" s="732">
        <v>1278.2840000000001</v>
      </c>
      <c r="Y51" s="736">
        <v>1222.884</v>
      </c>
      <c r="Z51" s="737">
        <v>1187.384</v>
      </c>
      <c r="AA51" s="738">
        <v>1153.5840000000001</v>
      </c>
      <c r="AB51" s="732">
        <v>1187.914</v>
      </c>
      <c r="AC51" s="223">
        <v>1233.1173333333334</v>
      </c>
      <c r="AD51" s="736">
        <v>1199.7170000000001</v>
      </c>
      <c r="AE51" s="737">
        <v>1226.6170000000002</v>
      </c>
      <c r="AF51" s="738">
        <v>1250.3170000000002</v>
      </c>
      <c r="AG51" s="732">
        <v>1225.5503333333336</v>
      </c>
      <c r="AH51" s="223">
        <v>1230.5950000000003</v>
      </c>
      <c r="AI51" s="736">
        <v>1282.3889999999999</v>
      </c>
      <c r="AJ51" s="737">
        <v>1332.1889999999999</v>
      </c>
      <c r="AK51" s="738">
        <v>1324.5</v>
      </c>
      <c r="AL51" s="223">
        <v>1313</v>
      </c>
      <c r="AM51" s="738">
        <v>1251.2027500000002</v>
      </c>
      <c r="AN51" s="736">
        <v>1318.7469999999998</v>
      </c>
      <c r="AO51" s="737">
        <v>1300.3</v>
      </c>
      <c r="AP51" s="738">
        <v>1289.2</v>
      </c>
      <c r="AQ51" s="732">
        <v>1303.0299999999997</v>
      </c>
      <c r="AR51" s="736">
        <v>1263.3</v>
      </c>
      <c r="AS51" s="737">
        <v>1235.8999999999999</v>
      </c>
      <c r="AT51" s="738">
        <v>1210.1999999999998</v>
      </c>
      <c r="AU51" s="732">
        <v>1236.4836666666665</v>
      </c>
      <c r="AV51" s="223">
        <v>1269.6883333333333</v>
      </c>
      <c r="AW51" s="736">
        <v>1206.6028333333334</v>
      </c>
      <c r="AX51" s="737">
        <v>1217.6999999999998</v>
      </c>
      <c r="AY51" s="738">
        <v>1239.5</v>
      </c>
      <c r="AZ51" s="732">
        <v>1221.07</v>
      </c>
      <c r="BA51" s="223">
        <v>1224.3977499999999</v>
      </c>
      <c r="BB51" s="736">
        <v>1289.0018888888887</v>
      </c>
      <c r="BC51" s="737">
        <v>1326.9999999999998</v>
      </c>
      <c r="BD51" s="738">
        <v>1334.4999999999998</v>
      </c>
      <c r="BE51" s="732">
        <v>1316.8333333333333</v>
      </c>
      <c r="BF51" s="738">
        <v>1271.4619814814812</v>
      </c>
      <c r="BG51" s="736">
        <v>20.259231481481038</v>
      </c>
      <c r="BH51" s="570">
        <v>1.6191805430000095E-2</v>
      </c>
      <c r="BI51" s="736">
        <v>1299.33</v>
      </c>
      <c r="BJ51" s="737">
        <v>1299.33</v>
      </c>
      <c r="BK51" s="738">
        <v>1289.8999999999999</v>
      </c>
      <c r="BL51" s="732">
        <v>1296.0818888888889</v>
      </c>
      <c r="BM51" s="737">
        <v>1260.2299999999998</v>
      </c>
      <c r="BN51" s="737">
        <v>1243.73</v>
      </c>
      <c r="BO51" s="737">
        <v>1210.1299999999999</v>
      </c>
      <c r="BP51" s="732">
        <v>1235.1999999999998</v>
      </c>
      <c r="BQ51" s="223">
        <v>1266.9270718232044</v>
      </c>
      <c r="BR51" s="737">
        <v>1201.5</v>
      </c>
      <c r="BS51" s="737">
        <v>1210.3999999999999</v>
      </c>
      <c r="BT51" s="737">
        <v>1216.7</v>
      </c>
      <c r="BU51" s="737">
        <v>1209.4554347826086</v>
      </c>
      <c r="BV51" s="737">
        <v>1247.5593406593405</v>
      </c>
      <c r="BW51" s="737">
        <v>1252</v>
      </c>
      <c r="BX51" s="737">
        <v>1284.5</v>
      </c>
      <c r="BY51" s="737">
        <v>1286.3000000000002</v>
      </c>
      <c r="BZ51" s="737">
        <v>1274.1554347826088</v>
      </c>
      <c r="CA51" s="737">
        <v>1284.9000000000001</v>
      </c>
      <c r="CB51" s="737">
        <v>1284.9000000000001</v>
      </c>
      <c r="CC51" s="737">
        <v>1218.0099999999998</v>
      </c>
      <c r="CD51" s="737">
        <v>1261.8601111111111</v>
      </c>
      <c r="CE51" s="737">
        <v>1188.4099999999999</v>
      </c>
      <c r="CF51" s="737">
        <v>1141.51</v>
      </c>
      <c r="CG51" s="737">
        <v>1122.1099999999999</v>
      </c>
      <c r="CH51" s="737">
        <v>1187.4766666666667</v>
      </c>
      <c r="CI51" s="737">
        <v>1205.9106077348065</v>
      </c>
    </row>
    <row r="52" spans="1:87" x14ac:dyDescent="0.25">
      <c r="A52" s="111" t="s">
        <v>49</v>
      </c>
      <c r="B52" s="736">
        <v>364.7</v>
      </c>
      <c r="C52" s="737">
        <v>366.3</v>
      </c>
      <c r="D52" s="738">
        <v>326.3</v>
      </c>
      <c r="E52" s="732">
        <v>352.4</v>
      </c>
      <c r="F52" s="736">
        <v>296</v>
      </c>
      <c r="G52" s="737">
        <v>259.2</v>
      </c>
      <c r="H52" s="738">
        <v>246.4</v>
      </c>
      <c r="I52" s="732">
        <v>267.2</v>
      </c>
      <c r="J52" s="223">
        <v>309.81666666666666</v>
      </c>
      <c r="K52" s="736">
        <v>237.2</v>
      </c>
      <c r="L52" s="737">
        <v>244.2</v>
      </c>
      <c r="M52" s="738">
        <v>267.2</v>
      </c>
      <c r="N52" s="732">
        <v>249.5333333333333</v>
      </c>
      <c r="O52" s="223">
        <v>289.72222222222217</v>
      </c>
      <c r="P52" s="736">
        <v>237.2</v>
      </c>
      <c r="Q52" s="736">
        <v>237.2</v>
      </c>
      <c r="R52" s="738">
        <v>280.60000000000002</v>
      </c>
      <c r="S52" s="223">
        <v>280.60000000000002</v>
      </c>
      <c r="T52" s="738">
        <v>280.20833333333337</v>
      </c>
      <c r="U52" s="736">
        <v>363.2</v>
      </c>
      <c r="V52" s="737">
        <v>344</v>
      </c>
      <c r="W52" s="738">
        <v>336.5</v>
      </c>
      <c r="X52" s="732">
        <v>347.9</v>
      </c>
      <c r="Y52" s="736">
        <v>292.5</v>
      </c>
      <c r="Z52" s="737">
        <v>257.8</v>
      </c>
      <c r="AA52" s="738">
        <v>226.2</v>
      </c>
      <c r="AB52" s="732">
        <v>258.8</v>
      </c>
      <c r="AC52" s="223">
        <v>303.36666666666667</v>
      </c>
      <c r="AD52" s="736">
        <v>274</v>
      </c>
      <c r="AE52" s="737">
        <v>298.3</v>
      </c>
      <c r="AF52" s="738">
        <v>320</v>
      </c>
      <c r="AG52" s="732">
        <v>297.43333333333334</v>
      </c>
      <c r="AH52" s="223">
        <v>301.38888888888891</v>
      </c>
      <c r="AI52" s="736">
        <v>351.2</v>
      </c>
      <c r="AJ52" s="736">
        <v>401</v>
      </c>
      <c r="AK52" s="738">
        <v>393.3</v>
      </c>
      <c r="AL52" s="223">
        <v>381.8</v>
      </c>
      <c r="AM52" s="738">
        <v>321.5</v>
      </c>
      <c r="AN52" s="736">
        <v>386.8</v>
      </c>
      <c r="AO52" s="737">
        <v>368.4</v>
      </c>
      <c r="AP52" s="738">
        <v>358.2</v>
      </c>
      <c r="AQ52" s="732">
        <v>371.1</v>
      </c>
      <c r="AR52" s="738">
        <v>331.4</v>
      </c>
      <c r="AS52" s="737">
        <v>304</v>
      </c>
      <c r="AT52" s="738">
        <v>278.3</v>
      </c>
      <c r="AU52" s="732">
        <v>304.56666666666666</v>
      </c>
      <c r="AV52" s="223">
        <v>337.78333333333336</v>
      </c>
      <c r="AW52" s="736">
        <v>280.10000000000002</v>
      </c>
      <c r="AX52" s="737">
        <v>288.59999999999997</v>
      </c>
      <c r="AY52" s="738">
        <v>308.39999999999998</v>
      </c>
      <c r="AZ52" s="732">
        <v>292.36666666666667</v>
      </c>
      <c r="BA52" s="223">
        <v>293.99444444444447</v>
      </c>
      <c r="BB52" s="736">
        <v>357.1</v>
      </c>
      <c r="BC52" s="736">
        <v>395.1</v>
      </c>
      <c r="BD52" s="738">
        <v>402.59999999999997</v>
      </c>
      <c r="BE52" s="732">
        <v>384.93333333333334</v>
      </c>
      <c r="BF52" s="738">
        <v>394.21111111111117</v>
      </c>
      <c r="BG52" s="736">
        <v>72.711111111111165</v>
      </c>
      <c r="BH52" s="570">
        <v>0.22616208743735977</v>
      </c>
      <c r="BI52" s="736">
        <v>367.4</v>
      </c>
      <c r="BJ52" s="737">
        <v>367.4</v>
      </c>
      <c r="BK52" s="738">
        <v>358</v>
      </c>
      <c r="BL52" s="732">
        <v>364.16222222222223</v>
      </c>
      <c r="BM52" s="737">
        <v>328.3</v>
      </c>
      <c r="BN52" s="737">
        <v>312.60000000000002</v>
      </c>
      <c r="BO52" s="737">
        <v>281.2</v>
      </c>
      <c r="BP52" s="732">
        <v>304.56666666666666</v>
      </c>
      <c r="BQ52" s="223">
        <v>335.63646408839776</v>
      </c>
      <c r="BR52" s="737">
        <v>275</v>
      </c>
      <c r="BS52" s="737">
        <v>281.3</v>
      </c>
      <c r="BT52" s="737">
        <v>298.60000000000002</v>
      </c>
      <c r="BU52" s="737">
        <v>284.8184782608696</v>
      </c>
      <c r="BV52" s="737">
        <v>318.51098901098902</v>
      </c>
      <c r="BW52" s="737">
        <v>333.1</v>
      </c>
      <c r="BX52" s="737">
        <v>365.6</v>
      </c>
      <c r="BY52" s="737">
        <v>367.4</v>
      </c>
      <c r="BZ52" s="737">
        <v>355.25543478260869</v>
      </c>
      <c r="CA52" s="737">
        <v>366</v>
      </c>
      <c r="CB52" s="737">
        <v>366</v>
      </c>
      <c r="CC52" s="737">
        <v>359.8</v>
      </c>
      <c r="CD52" s="737">
        <v>363.86444444444447</v>
      </c>
      <c r="CE52" s="737">
        <v>330.2</v>
      </c>
      <c r="CF52" s="737">
        <v>284.10000000000002</v>
      </c>
      <c r="CG52" s="737">
        <v>264.7</v>
      </c>
      <c r="CH52" s="737">
        <v>304.60000000000002</v>
      </c>
      <c r="CI52" s="737">
        <v>328.18729281767958</v>
      </c>
    </row>
    <row r="53" spans="1:87" x14ac:dyDescent="0.25">
      <c r="A53" s="111" t="s">
        <v>50</v>
      </c>
      <c r="B53" s="736">
        <v>12</v>
      </c>
      <c r="C53" s="737">
        <v>12</v>
      </c>
      <c r="D53" s="738">
        <v>12</v>
      </c>
      <c r="E53" s="732">
        <v>12</v>
      </c>
      <c r="F53" s="736">
        <v>12</v>
      </c>
      <c r="G53" s="737">
        <v>12</v>
      </c>
      <c r="H53" s="738">
        <v>12</v>
      </c>
      <c r="I53" s="732">
        <v>12</v>
      </c>
      <c r="J53" s="223">
        <v>12</v>
      </c>
      <c r="K53" s="736">
        <v>12</v>
      </c>
      <c r="L53" s="737">
        <v>12</v>
      </c>
      <c r="M53" s="738">
        <v>12</v>
      </c>
      <c r="N53" s="732">
        <v>12</v>
      </c>
      <c r="O53" s="223">
        <v>12</v>
      </c>
      <c r="P53" s="736">
        <v>12</v>
      </c>
      <c r="Q53" s="736">
        <v>12</v>
      </c>
      <c r="R53" s="738">
        <v>12</v>
      </c>
      <c r="S53" s="223">
        <v>12</v>
      </c>
      <c r="T53" s="738">
        <v>12</v>
      </c>
      <c r="U53" s="736">
        <v>12</v>
      </c>
      <c r="V53" s="737">
        <v>12</v>
      </c>
      <c r="W53" s="738">
        <v>12</v>
      </c>
      <c r="X53" s="732">
        <v>12</v>
      </c>
      <c r="Y53" s="736">
        <v>12</v>
      </c>
      <c r="Z53" s="737">
        <v>12</v>
      </c>
      <c r="AA53" s="738">
        <v>12</v>
      </c>
      <c r="AB53" s="732">
        <v>12</v>
      </c>
      <c r="AC53" s="223">
        <v>12</v>
      </c>
      <c r="AD53" s="736">
        <v>12</v>
      </c>
      <c r="AE53" s="737">
        <v>12</v>
      </c>
      <c r="AF53" s="738">
        <v>12</v>
      </c>
      <c r="AG53" s="732">
        <v>12</v>
      </c>
      <c r="AH53" s="223">
        <v>12</v>
      </c>
      <c r="AI53" s="736">
        <v>12</v>
      </c>
      <c r="AJ53" s="736">
        <v>12</v>
      </c>
      <c r="AK53" s="738">
        <v>12</v>
      </c>
      <c r="AL53" s="223">
        <v>12</v>
      </c>
      <c r="AM53" s="738">
        <v>12</v>
      </c>
      <c r="AN53" s="736">
        <v>12</v>
      </c>
      <c r="AO53" s="737">
        <v>12</v>
      </c>
      <c r="AP53" s="738">
        <v>12</v>
      </c>
      <c r="AQ53" s="732">
        <v>12</v>
      </c>
      <c r="AR53" s="736">
        <v>12</v>
      </c>
      <c r="AS53" s="737">
        <v>12</v>
      </c>
      <c r="AT53" s="738">
        <v>12</v>
      </c>
      <c r="AU53" s="732">
        <v>12</v>
      </c>
      <c r="AV53" s="223">
        <v>12</v>
      </c>
      <c r="AW53" s="736">
        <v>12</v>
      </c>
      <c r="AX53" s="737">
        <v>12</v>
      </c>
      <c r="AY53" s="738">
        <v>12</v>
      </c>
      <c r="AZ53" s="732">
        <v>12</v>
      </c>
      <c r="BA53" s="223">
        <v>12</v>
      </c>
      <c r="BB53" s="736">
        <v>12</v>
      </c>
      <c r="BC53" s="737">
        <v>12</v>
      </c>
      <c r="BD53" s="738">
        <v>12</v>
      </c>
      <c r="BE53" s="732">
        <v>12</v>
      </c>
      <c r="BF53" s="738">
        <v>12</v>
      </c>
      <c r="BG53" s="736">
        <v>0</v>
      </c>
      <c r="BH53" s="570">
        <v>0</v>
      </c>
      <c r="BI53" s="736">
        <v>12</v>
      </c>
      <c r="BJ53" s="737">
        <v>12</v>
      </c>
      <c r="BK53" s="738">
        <v>12</v>
      </c>
      <c r="BL53" s="732">
        <v>12</v>
      </c>
      <c r="BM53" s="737">
        <v>12</v>
      </c>
      <c r="BN53" s="737">
        <v>12</v>
      </c>
      <c r="BO53" s="737">
        <v>12</v>
      </c>
      <c r="BP53" s="732">
        <v>12</v>
      </c>
      <c r="BQ53" s="223">
        <v>12</v>
      </c>
      <c r="BR53" s="737">
        <v>12</v>
      </c>
      <c r="BS53" s="737">
        <v>12</v>
      </c>
      <c r="BT53" s="737">
        <v>12</v>
      </c>
      <c r="BU53" s="737">
        <v>12</v>
      </c>
      <c r="BV53" s="737">
        <v>12</v>
      </c>
      <c r="BW53" s="737">
        <v>12</v>
      </c>
      <c r="BX53" s="737">
        <v>12</v>
      </c>
      <c r="BY53" s="737">
        <v>12</v>
      </c>
      <c r="BZ53" s="737">
        <v>12</v>
      </c>
      <c r="CA53" s="737">
        <v>12</v>
      </c>
      <c r="CB53" s="737">
        <v>12</v>
      </c>
      <c r="CC53" s="737">
        <v>12</v>
      </c>
      <c r="CD53" s="737">
        <v>12</v>
      </c>
      <c r="CE53" s="737">
        <v>12</v>
      </c>
      <c r="CF53" s="737">
        <v>12</v>
      </c>
      <c r="CG53" s="737">
        <v>12</v>
      </c>
      <c r="CH53" s="737">
        <v>12</v>
      </c>
      <c r="CI53" s="737">
        <v>12</v>
      </c>
    </row>
    <row r="54" spans="1:87" x14ac:dyDescent="0.25">
      <c r="A54" s="111" t="s">
        <v>51</v>
      </c>
      <c r="B54" s="736">
        <v>680</v>
      </c>
      <c r="C54" s="737">
        <v>680</v>
      </c>
      <c r="D54" s="738">
        <v>680</v>
      </c>
      <c r="E54" s="732">
        <v>680</v>
      </c>
      <c r="F54" s="736">
        <v>680</v>
      </c>
      <c r="G54" s="737">
        <v>680</v>
      </c>
      <c r="H54" s="738">
        <v>680</v>
      </c>
      <c r="I54" s="732">
        <v>680</v>
      </c>
      <c r="J54" s="223">
        <v>680</v>
      </c>
      <c r="K54" s="736">
        <v>680</v>
      </c>
      <c r="L54" s="737">
        <v>680</v>
      </c>
      <c r="M54" s="738">
        <v>680</v>
      </c>
      <c r="N54" s="732">
        <v>680</v>
      </c>
      <c r="O54" s="223">
        <v>680</v>
      </c>
      <c r="P54" s="736">
        <v>680</v>
      </c>
      <c r="Q54" s="736">
        <v>680</v>
      </c>
      <c r="R54" s="738">
        <v>680</v>
      </c>
      <c r="S54" s="223">
        <v>680</v>
      </c>
      <c r="T54" s="738">
        <v>680</v>
      </c>
      <c r="U54" s="736">
        <v>680</v>
      </c>
      <c r="V54" s="737">
        <v>680</v>
      </c>
      <c r="W54" s="738">
        <v>680</v>
      </c>
      <c r="X54" s="732">
        <v>680</v>
      </c>
      <c r="Y54" s="736">
        <v>680</v>
      </c>
      <c r="Z54" s="737">
        <v>680</v>
      </c>
      <c r="AA54" s="738">
        <v>680</v>
      </c>
      <c r="AB54" s="732">
        <v>680</v>
      </c>
      <c r="AC54" s="223">
        <v>680</v>
      </c>
      <c r="AD54" s="736">
        <v>680</v>
      </c>
      <c r="AE54" s="737">
        <v>680</v>
      </c>
      <c r="AF54" s="738">
        <v>680</v>
      </c>
      <c r="AG54" s="732">
        <v>680</v>
      </c>
      <c r="AH54" s="223">
        <v>680</v>
      </c>
      <c r="AI54" s="736">
        <v>680</v>
      </c>
      <c r="AJ54" s="736">
        <v>680</v>
      </c>
      <c r="AK54" s="738">
        <v>680</v>
      </c>
      <c r="AL54" s="223">
        <v>680</v>
      </c>
      <c r="AM54" s="738">
        <v>680</v>
      </c>
      <c r="AN54" s="736">
        <v>680</v>
      </c>
      <c r="AO54" s="737">
        <v>680</v>
      </c>
      <c r="AP54" s="738">
        <v>680</v>
      </c>
      <c r="AQ54" s="732">
        <v>680</v>
      </c>
      <c r="AR54" s="736">
        <v>680</v>
      </c>
      <c r="AS54" s="737">
        <v>680</v>
      </c>
      <c r="AT54" s="738">
        <v>680</v>
      </c>
      <c r="AU54" s="732">
        <v>680</v>
      </c>
      <c r="AV54" s="223">
        <v>680</v>
      </c>
      <c r="AW54" s="736">
        <v>680</v>
      </c>
      <c r="AX54" s="737">
        <v>680</v>
      </c>
      <c r="AY54" s="738">
        <v>680</v>
      </c>
      <c r="AZ54" s="732">
        <v>680</v>
      </c>
      <c r="BA54" s="223">
        <v>680</v>
      </c>
      <c r="BB54" s="736">
        <v>680</v>
      </c>
      <c r="BC54" s="737">
        <v>680</v>
      </c>
      <c r="BD54" s="738">
        <v>680</v>
      </c>
      <c r="BE54" s="732">
        <v>680</v>
      </c>
      <c r="BF54" s="738">
        <v>680</v>
      </c>
      <c r="BG54" s="736">
        <v>0</v>
      </c>
      <c r="BH54" s="570">
        <v>0</v>
      </c>
      <c r="BI54" s="736">
        <v>680</v>
      </c>
      <c r="BJ54" s="737">
        <v>680</v>
      </c>
      <c r="BK54" s="738">
        <v>680</v>
      </c>
      <c r="BL54" s="732">
        <v>680</v>
      </c>
      <c r="BM54" s="737">
        <v>680</v>
      </c>
      <c r="BN54" s="737">
        <v>680</v>
      </c>
      <c r="BO54" s="737">
        <v>680</v>
      </c>
      <c r="BP54" s="732">
        <v>680</v>
      </c>
      <c r="BQ54" s="223">
        <v>680</v>
      </c>
      <c r="BR54" s="737">
        <v>680</v>
      </c>
      <c r="BS54" s="737">
        <v>680</v>
      </c>
      <c r="BT54" s="737">
        <v>680</v>
      </c>
      <c r="BU54" s="737">
        <v>680</v>
      </c>
      <c r="BV54" s="737">
        <v>680</v>
      </c>
      <c r="BW54" s="737">
        <v>680</v>
      </c>
      <c r="BX54" s="737">
        <v>680</v>
      </c>
      <c r="BY54" s="737">
        <v>680</v>
      </c>
      <c r="BZ54" s="737">
        <v>680</v>
      </c>
      <c r="CA54" s="737">
        <v>680</v>
      </c>
      <c r="CB54" s="737">
        <v>680</v>
      </c>
      <c r="CC54" s="737">
        <v>680</v>
      </c>
      <c r="CD54" s="737">
        <v>680</v>
      </c>
      <c r="CE54" s="737">
        <v>680</v>
      </c>
      <c r="CF54" s="737">
        <v>680</v>
      </c>
      <c r="CG54" s="737">
        <v>680</v>
      </c>
      <c r="CH54" s="737">
        <v>680</v>
      </c>
      <c r="CI54" s="737">
        <v>680</v>
      </c>
    </row>
    <row r="55" spans="1:87" x14ac:dyDescent="0.25">
      <c r="A55" s="111" t="s">
        <v>34</v>
      </c>
      <c r="B55" s="736">
        <v>90.3</v>
      </c>
      <c r="C55" s="737">
        <v>90.3</v>
      </c>
      <c r="D55" s="738">
        <v>90.3</v>
      </c>
      <c r="E55" s="732">
        <v>90.3</v>
      </c>
      <c r="F55" s="736">
        <v>85.7</v>
      </c>
      <c r="G55" s="737">
        <v>85.7</v>
      </c>
      <c r="H55" s="738">
        <v>85.7</v>
      </c>
      <c r="I55" s="732">
        <v>85.7</v>
      </c>
      <c r="J55" s="223">
        <v>88</v>
      </c>
      <c r="K55" s="736">
        <v>90.314999999999998</v>
      </c>
      <c r="L55" s="737">
        <v>90.314999999999998</v>
      </c>
      <c r="M55" s="738">
        <v>85.7</v>
      </c>
      <c r="N55" s="732">
        <v>88.776666666666657</v>
      </c>
      <c r="O55" s="223">
        <v>88.258888888888862</v>
      </c>
      <c r="P55" s="736">
        <v>90.314999999999998</v>
      </c>
      <c r="Q55" s="736">
        <v>90.314999999999998</v>
      </c>
      <c r="R55" s="738">
        <v>85.7</v>
      </c>
      <c r="S55" s="223">
        <v>85.7</v>
      </c>
      <c r="T55" s="738">
        <v>88.388333333333335</v>
      </c>
      <c r="U55" s="736">
        <v>88.384</v>
      </c>
      <c r="V55" s="737">
        <v>88.384</v>
      </c>
      <c r="W55" s="738">
        <v>88.384</v>
      </c>
      <c r="X55" s="732">
        <v>88.384</v>
      </c>
      <c r="Y55" s="736">
        <v>88.384</v>
      </c>
      <c r="Z55" s="737">
        <v>88.384</v>
      </c>
      <c r="AA55" s="738">
        <v>88.384</v>
      </c>
      <c r="AB55" s="732">
        <v>88.384</v>
      </c>
      <c r="AC55" s="223">
        <v>88.384</v>
      </c>
      <c r="AD55" s="736">
        <v>88.4</v>
      </c>
      <c r="AE55" s="737">
        <v>88.4</v>
      </c>
      <c r="AF55" s="738">
        <v>88.4</v>
      </c>
      <c r="AG55" s="732">
        <v>88.40000000000002</v>
      </c>
      <c r="AH55" s="223">
        <v>88.389333333333354</v>
      </c>
      <c r="AI55" s="736">
        <v>88.388999999999996</v>
      </c>
      <c r="AJ55" s="736">
        <v>88.388999999999996</v>
      </c>
      <c r="AK55" s="738">
        <v>88.4</v>
      </c>
      <c r="AL55" s="223">
        <v>88.4</v>
      </c>
      <c r="AM55" s="738">
        <v>88.390166666666673</v>
      </c>
      <c r="AN55" s="736">
        <v>89.33</v>
      </c>
      <c r="AO55" s="737">
        <v>89.3</v>
      </c>
      <c r="AP55" s="738">
        <v>88.4</v>
      </c>
      <c r="AQ55" s="732">
        <v>89.33</v>
      </c>
      <c r="AR55" s="736">
        <v>89.3</v>
      </c>
      <c r="AS55" s="737">
        <v>89.3</v>
      </c>
      <c r="AT55" s="738">
        <v>89.3</v>
      </c>
      <c r="AU55" s="732">
        <v>89.3</v>
      </c>
      <c r="AV55" s="223">
        <v>89.305000000000007</v>
      </c>
      <c r="AW55" s="736">
        <v>89.3</v>
      </c>
      <c r="AX55" s="737">
        <v>89.3</v>
      </c>
      <c r="AY55" s="738">
        <v>89.3</v>
      </c>
      <c r="AZ55" s="732">
        <v>89.103333333333339</v>
      </c>
      <c r="BA55" s="223">
        <v>89.3</v>
      </c>
      <c r="BB55" s="736">
        <v>89.3</v>
      </c>
      <c r="BC55" s="737">
        <v>89.3</v>
      </c>
      <c r="BD55" s="738">
        <v>89.3</v>
      </c>
      <c r="BE55" s="732">
        <v>89.3</v>
      </c>
      <c r="BF55" s="738">
        <v>89.3</v>
      </c>
      <c r="BG55" s="736">
        <v>0.90983333333332439</v>
      </c>
      <c r="BH55" s="570">
        <v>1.0293377279900984E-2</v>
      </c>
      <c r="BI55" s="736">
        <v>89.33</v>
      </c>
      <c r="BJ55" s="737">
        <v>89.33</v>
      </c>
      <c r="BK55" s="738">
        <v>89.3</v>
      </c>
      <c r="BL55" s="732">
        <v>89.319666666666649</v>
      </c>
      <c r="BM55" s="737">
        <v>89.33</v>
      </c>
      <c r="BN55" s="737">
        <v>89.33</v>
      </c>
      <c r="BO55" s="737">
        <v>89.33</v>
      </c>
      <c r="BP55" s="732">
        <v>89.3</v>
      </c>
      <c r="BQ55" s="223">
        <v>89.324861878453021</v>
      </c>
      <c r="BR55" s="737">
        <v>89.3</v>
      </c>
      <c r="BS55" s="737">
        <v>89.3</v>
      </c>
      <c r="BT55" s="737">
        <v>88.4</v>
      </c>
      <c r="BU55" s="737">
        <v>89.006521739130434</v>
      </c>
      <c r="BV55" s="737">
        <v>89.217582417582406</v>
      </c>
      <c r="BW55" s="737">
        <v>88.4</v>
      </c>
      <c r="BX55" s="737">
        <v>88.4</v>
      </c>
      <c r="BY55" s="737">
        <v>88.4</v>
      </c>
      <c r="BZ55" s="737">
        <v>88.399999999999991</v>
      </c>
      <c r="CA55" s="737">
        <v>88.4</v>
      </c>
      <c r="CB55" s="737">
        <v>88.4</v>
      </c>
      <c r="CC55" s="737">
        <v>88.1</v>
      </c>
      <c r="CD55" s="737">
        <v>88.296666666666681</v>
      </c>
      <c r="CE55" s="737">
        <v>88.1</v>
      </c>
      <c r="CF55" s="737">
        <v>88.1</v>
      </c>
      <c r="CG55" s="737">
        <v>88.1</v>
      </c>
      <c r="CH55" s="737">
        <v>89.3</v>
      </c>
      <c r="CI55" s="737">
        <v>88.197790055248632</v>
      </c>
    </row>
    <row r="56" spans="1:87" x14ac:dyDescent="0.25">
      <c r="A56" s="111" t="s">
        <v>99</v>
      </c>
      <c r="B56" s="736">
        <v>72</v>
      </c>
      <c r="C56" s="737">
        <v>72</v>
      </c>
      <c r="D56" s="738">
        <v>72</v>
      </c>
      <c r="E56" s="732">
        <v>72</v>
      </c>
      <c r="F56" s="736">
        <v>72</v>
      </c>
      <c r="G56" s="737">
        <v>72</v>
      </c>
      <c r="H56" s="738">
        <v>72</v>
      </c>
      <c r="I56" s="732">
        <v>72</v>
      </c>
      <c r="J56" s="223">
        <v>72</v>
      </c>
      <c r="K56" s="736">
        <v>66.599999999999994</v>
      </c>
      <c r="L56" s="737">
        <v>69.2</v>
      </c>
      <c r="M56" s="738">
        <v>72</v>
      </c>
      <c r="N56" s="732">
        <v>69.266666666666666</v>
      </c>
      <c r="O56" s="223">
        <v>71.088888888888889</v>
      </c>
      <c r="P56" s="736">
        <v>66.599999999999994</v>
      </c>
      <c r="Q56" s="736">
        <v>66.599999999999994</v>
      </c>
      <c r="R56" s="738">
        <v>66.599999999999994</v>
      </c>
      <c r="S56" s="223">
        <v>66.599999999999994</v>
      </c>
      <c r="T56" s="738">
        <v>69.966666666666654</v>
      </c>
      <c r="U56" s="736">
        <v>72</v>
      </c>
      <c r="V56" s="737">
        <v>72</v>
      </c>
      <c r="W56" s="738">
        <v>72</v>
      </c>
      <c r="X56" s="732">
        <v>72</v>
      </c>
      <c r="Y56" s="736">
        <v>72</v>
      </c>
      <c r="Z56" s="737">
        <v>72</v>
      </c>
      <c r="AA56" s="738">
        <v>72</v>
      </c>
      <c r="AB56" s="732">
        <v>72</v>
      </c>
      <c r="AC56" s="223">
        <v>72</v>
      </c>
      <c r="AD56" s="736">
        <v>66.599999999999994</v>
      </c>
      <c r="AE56" s="737">
        <v>69.2</v>
      </c>
      <c r="AF56" s="738">
        <v>71.2</v>
      </c>
      <c r="AG56" s="732">
        <v>69</v>
      </c>
      <c r="AH56" s="223">
        <v>71</v>
      </c>
      <c r="AI56" s="736">
        <v>72</v>
      </c>
      <c r="AJ56" s="736">
        <v>72</v>
      </c>
      <c r="AK56" s="738">
        <v>72</v>
      </c>
      <c r="AL56" s="223">
        <v>72</v>
      </c>
      <c r="AM56" s="738">
        <v>71.25</v>
      </c>
      <c r="AN56" s="736">
        <v>72</v>
      </c>
      <c r="AO56" s="737">
        <v>72</v>
      </c>
      <c r="AP56" s="738">
        <v>72</v>
      </c>
      <c r="AQ56" s="732">
        <v>72</v>
      </c>
      <c r="AR56" s="736">
        <v>72</v>
      </c>
      <c r="AS56" s="737">
        <v>72</v>
      </c>
      <c r="AT56" s="738">
        <v>72</v>
      </c>
      <c r="AU56" s="732">
        <v>72</v>
      </c>
      <c r="AV56" s="223">
        <v>72</v>
      </c>
      <c r="AW56" s="736">
        <v>66.599999999999994</v>
      </c>
      <c r="AX56" s="737">
        <v>69.2</v>
      </c>
      <c r="AY56" s="738">
        <v>71.2</v>
      </c>
      <c r="AZ56" s="732">
        <v>69</v>
      </c>
      <c r="BA56" s="223">
        <v>71</v>
      </c>
      <c r="BB56" s="736">
        <v>72</v>
      </c>
      <c r="BC56" s="737">
        <v>72</v>
      </c>
      <c r="BD56" s="738">
        <v>72</v>
      </c>
      <c r="BE56" s="732">
        <v>72</v>
      </c>
      <c r="BF56" s="738">
        <v>71.25</v>
      </c>
      <c r="BG56" s="736">
        <v>0</v>
      </c>
      <c r="BH56" s="570">
        <v>0</v>
      </c>
      <c r="BI56" s="736">
        <v>72</v>
      </c>
      <c r="BJ56" s="737">
        <v>72</v>
      </c>
      <c r="BK56" s="738">
        <v>72</v>
      </c>
      <c r="BL56" s="732">
        <v>72</v>
      </c>
      <c r="BM56" s="737">
        <v>72</v>
      </c>
      <c r="BN56" s="737">
        <v>72</v>
      </c>
      <c r="BO56" s="737">
        <v>72</v>
      </c>
      <c r="BP56" s="732">
        <v>72</v>
      </c>
      <c r="BQ56" s="223">
        <v>72</v>
      </c>
      <c r="BR56" s="737">
        <v>72</v>
      </c>
      <c r="BS56" s="737">
        <v>72</v>
      </c>
      <c r="BT56" s="737">
        <v>60</v>
      </c>
      <c r="BU56" s="737">
        <v>68.086956521739125</v>
      </c>
      <c r="BV56" s="737">
        <v>70.681318681318686</v>
      </c>
      <c r="BW56" s="737">
        <v>60</v>
      </c>
      <c r="BX56" s="737">
        <v>60</v>
      </c>
      <c r="BY56" s="737">
        <v>60</v>
      </c>
      <c r="BZ56" s="737">
        <v>60</v>
      </c>
      <c r="CA56" s="737">
        <v>60</v>
      </c>
      <c r="CB56" s="737">
        <v>60</v>
      </c>
      <c r="CC56" s="737">
        <v>48</v>
      </c>
      <c r="CD56" s="737">
        <v>55.866666666666667</v>
      </c>
      <c r="CE56" s="737">
        <v>48</v>
      </c>
      <c r="CF56" s="737">
        <v>48</v>
      </c>
      <c r="CG56" s="737">
        <v>48</v>
      </c>
      <c r="CH56" s="737">
        <v>72</v>
      </c>
      <c r="CI56" s="737">
        <v>51.911602209944753</v>
      </c>
    </row>
    <row r="57" spans="1:87" x14ac:dyDescent="0.25">
      <c r="A57" s="111" t="s">
        <v>52</v>
      </c>
      <c r="B57" s="736">
        <v>78.699999999999989</v>
      </c>
      <c r="C57" s="737">
        <v>78.699999999999989</v>
      </c>
      <c r="D57" s="738">
        <v>78.699999999999989</v>
      </c>
      <c r="E57" s="732">
        <v>78.699999999999989</v>
      </c>
      <c r="F57" s="736">
        <v>76.599999999999994</v>
      </c>
      <c r="G57" s="737">
        <v>77.199999999999989</v>
      </c>
      <c r="H57" s="738">
        <v>75</v>
      </c>
      <c r="I57" s="732">
        <v>76.27000000000001</v>
      </c>
      <c r="J57" s="223">
        <v>77.483333333333334</v>
      </c>
      <c r="K57" s="736">
        <v>78.659000000000006</v>
      </c>
      <c r="L57" s="737">
        <v>78.659000000000006</v>
      </c>
      <c r="M57" s="738">
        <v>76.27000000000001</v>
      </c>
      <c r="N57" s="732">
        <v>77.862666666666669</v>
      </c>
      <c r="O57" s="223">
        <v>77.609777777777779</v>
      </c>
      <c r="P57" s="736">
        <v>78.659000000000006</v>
      </c>
      <c r="Q57" s="736">
        <v>78.659000000000006</v>
      </c>
      <c r="R57" s="738">
        <v>78.7</v>
      </c>
      <c r="S57" s="223">
        <v>78.7</v>
      </c>
      <c r="T57" s="738">
        <v>77.875500000000002</v>
      </c>
      <c r="U57" s="736">
        <v>78</v>
      </c>
      <c r="V57" s="737">
        <v>78</v>
      </c>
      <c r="W57" s="738">
        <v>78</v>
      </c>
      <c r="X57" s="732">
        <v>78</v>
      </c>
      <c r="Y57" s="736">
        <v>78</v>
      </c>
      <c r="Z57" s="737">
        <v>77.199999999999989</v>
      </c>
      <c r="AA57" s="738">
        <v>75</v>
      </c>
      <c r="AB57" s="732">
        <v>76.72999999999999</v>
      </c>
      <c r="AC57" s="223">
        <v>77.36666666666666</v>
      </c>
      <c r="AD57" s="736">
        <v>78.716999999999999</v>
      </c>
      <c r="AE57" s="737">
        <v>78.716999999999999</v>
      </c>
      <c r="AF57" s="738">
        <v>78.716999999999999</v>
      </c>
      <c r="AG57" s="732">
        <v>78.716999999999999</v>
      </c>
      <c r="AH57" s="223">
        <v>77.816777777777773</v>
      </c>
      <c r="AI57" s="736">
        <v>78.8</v>
      </c>
      <c r="AJ57" s="736">
        <v>78.8</v>
      </c>
      <c r="AK57" s="738">
        <v>78.8</v>
      </c>
      <c r="AL57" s="223">
        <v>78.8</v>
      </c>
      <c r="AM57" s="738">
        <v>78.062583333333336</v>
      </c>
      <c r="AN57" s="736">
        <v>78.617000000000004</v>
      </c>
      <c r="AO57" s="737">
        <v>78.599999999999994</v>
      </c>
      <c r="AP57" s="738">
        <v>78.599999999999994</v>
      </c>
      <c r="AQ57" s="732">
        <v>78.599999999999994</v>
      </c>
      <c r="AR57" s="736">
        <v>78.599999999999994</v>
      </c>
      <c r="AS57" s="736">
        <v>78.599999999999994</v>
      </c>
      <c r="AT57" s="738">
        <v>78.599999999999994</v>
      </c>
      <c r="AU57" s="732">
        <v>78.617000000000004</v>
      </c>
      <c r="AV57" s="223">
        <v>78.605666666666664</v>
      </c>
      <c r="AW57" s="736">
        <v>78.602833333333322</v>
      </c>
      <c r="AX57" s="737">
        <v>78.599999999999994</v>
      </c>
      <c r="AY57" s="738">
        <v>78.599999999999994</v>
      </c>
      <c r="AZ57" s="732">
        <v>78.599999999999994</v>
      </c>
      <c r="BA57" s="223">
        <v>78.599999999999994</v>
      </c>
      <c r="BB57" s="736">
        <v>78.601888888888894</v>
      </c>
      <c r="BC57" s="741">
        <v>78.599999999999994</v>
      </c>
      <c r="BD57" s="741">
        <v>78.599999999999994</v>
      </c>
      <c r="BE57" s="732">
        <v>78.599999999999994</v>
      </c>
      <c r="BF57" s="738">
        <v>78.599999999999994</v>
      </c>
      <c r="BG57" s="736">
        <v>0.53741666666665822</v>
      </c>
      <c r="BH57" s="570">
        <v>6.8844335367668208E-3</v>
      </c>
      <c r="BI57" s="736">
        <v>78.599999999999994</v>
      </c>
      <c r="BJ57" s="737">
        <v>78.599999999999994</v>
      </c>
      <c r="BK57" s="738">
        <v>78.599999999999994</v>
      </c>
      <c r="BL57" s="732">
        <v>78.599999999999994</v>
      </c>
      <c r="BM57" s="737">
        <v>78.599999999999994</v>
      </c>
      <c r="BN57" s="737">
        <v>77.8</v>
      </c>
      <c r="BO57" s="737">
        <v>75.599999999999994</v>
      </c>
      <c r="BP57" s="732">
        <v>77.333333333333329</v>
      </c>
      <c r="BQ57" s="223">
        <v>77.965745856353593</v>
      </c>
      <c r="BR57" s="737">
        <v>73.199999999999989</v>
      </c>
      <c r="BS57" s="737">
        <v>75.800000000000011</v>
      </c>
      <c r="BT57" s="737">
        <v>77.699999999999989</v>
      </c>
      <c r="BU57" s="737">
        <v>75.543478260869563</v>
      </c>
      <c r="BV57" s="737">
        <v>77.149450549450563</v>
      </c>
      <c r="BW57" s="737">
        <v>78.5</v>
      </c>
      <c r="BX57" s="737">
        <v>78.5</v>
      </c>
      <c r="BY57" s="737">
        <v>78.5</v>
      </c>
      <c r="BZ57" s="737">
        <v>78.5</v>
      </c>
      <c r="CA57" s="737">
        <v>78.5</v>
      </c>
      <c r="CB57" s="737">
        <v>78.5</v>
      </c>
      <c r="CC57" s="737">
        <v>30.11</v>
      </c>
      <c r="CD57" s="737">
        <v>61.832333333333331</v>
      </c>
      <c r="CE57" s="737">
        <v>30.11</v>
      </c>
      <c r="CF57" s="737">
        <v>29.310000000000002</v>
      </c>
      <c r="CG57" s="737">
        <v>29.310000000000002</v>
      </c>
      <c r="CH57" s="737">
        <v>29.576666666666668</v>
      </c>
      <c r="CI57" s="737">
        <v>45.613922651933699</v>
      </c>
    </row>
    <row r="58" spans="1:87" x14ac:dyDescent="0.25">
      <c r="A58" s="53" t="s">
        <v>53</v>
      </c>
      <c r="B58" s="736">
        <v>189.64500000000001</v>
      </c>
      <c r="C58" s="737">
        <v>189.64500000000001</v>
      </c>
      <c r="D58" s="738">
        <v>189.64500000000001</v>
      </c>
      <c r="E58" s="732">
        <v>189.64500000000001</v>
      </c>
      <c r="F58" s="736">
        <v>189.64500000000001</v>
      </c>
      <c r="G58" s="737">
        <v>189.64500000000001</v>
      </c>
      <c r="H58" s="738">
        <v>189.64500000000001</v>
      </c>
      <c r="I58" s="732">
        <v>189.64500000000001</v>
      </c>
      <c r="J58" s="223">
        <v>189.64500000000001</v>
      </c>
      <c r="K58" s="736">
        <v>189.64500000000001</v>
      </c>
      <c r="L58" s="737">
        <v>191.995</v>
      </c>
      <c r="M58" s="738">
        <v>191.995</v>
      </c>
      <c r="N58" s="732">
        <v>191.21166666666667</v>
      </c>
      <c r="O58" s="223">
        <v>190.16722222222222</v>
      </c>
      <c r="P58" s="736">
        <v>186.57900000000001</v>
      </c>
      <c r="Q58" s="737">
        <v>186.57900000000001</v>
      </c>
      <c r="R58" s="738">
        <v>186.57900000000001</v>
      </c>
      <c r="S58" s="223">
        <v>186.57900000000001</v>
      </c>
      <c r="T58" s="738">
        <v>189.27016666666668</v>
      </c>
      <c r="U58" s="736">
        <v>188.31800000000001</v>
      </c>
      <c r="V58" s="737">
        <v>188.31800000000001</v>
      </c>
      <c r="W58" s="738">
        <v>188.31800000000001</v>
      </c>
      <c r="X58" s="732">
        <v>188.31800000000001</v>
      </c>
      <c r="Y58" s="736">
        <v>188.31800000000001</v>
      </c>
      <c r="Z58" s="737">
        <v>188.81399999999999</v>
      </c>
      <c r="AA58" s="738">
        <v>188.81399999999999</v>
      </c>
      <c r="AB58" s="732">
        <v>188.64866666666668</v>
      </c>
      <c r="AC58" s="223">
        <v>188.48333333333335</v>
      </c>
      <c r="AD58" s="736">
        <v>187.17400000000001</v>
      </c>
      <c r="AE58" s="737">
        <v>187.22300000000001</v>
      </c>
      <c r="AF58" s="738">
        <v>187.22300000000001</v>
      </c>
      <c r="AG58" s="732">
        <v>187.20666666666668</v>
      </c>
      <c r="AH58" s="223">
        <v>188.05777777777777</v>
      </c>
      <c r="AI58" s="736">
        <v>187.18799999999999</v>
      </c>
      <c r="AJ58" s="736">
        <v>187.18199999999999</v>
      </c>
      <c r="AK58" s="736">
        <v>187.18199999999999</v>
      </c>
      <c r="AL58" s="736">
        <v>187.184</v>
      </c>
      <c r="AM58" s="738">
        <v>187.83933333333334</v>
      </c>
      <c r="AN58" s="736">
        <v>187.18199999999999</v>
      </c>
      <c r="AO58" s="737">
        <v>187.18</v>
      </c>
      <c r="AP58" s="738">
        <v>187.18199999999999</v>
      </c>
      <c r="AQ58" s="732">
        <v>187.18199999999999</v>
      </c>
      <c r="AR58" s="736">
        <v>186.97</v>
      </c>
      <c r="AS58" s="737">
        <v>186.76400000000001</v>
      </c>
      <c r="AT58" s="738">
        <v>187.184</v>
      </c>
      <c r="AU58" s="732">
        <v>186.97266666666667</v>
      </c>
      <c r="AV58" s="223">
        <v>187.077</v>
      </c>
      <c r="AW58" s="736">
        <v>189.41</v>
      </c>
      <c r="AX58" s="737">
        <v>190.13</v>
      </c>
      <c r="AY58" s="738">
        <v>190.13</v>
      </c>
      <c r="AZ58" s="732">
        <v>189.89</v>
      </c>
      <c r="BA58" s="223">
        <v>188.43177777777774</v>
      </c>
      <c r="BB58" s="736">
        <v>194</v>
      </c>
      <c r="BC58" s="737">
        <v>193.99700000000001</v>
      </c>
      <c r="BD58" s="738">
        <v>193.99700000000001</v>
      </c>
      <c r="BE58" s="732">
        <v>193.99699999999999</v>
      </c>
      <c r="BF58" s="738">
        <v>192.024</v>
      </c>
      <c r="BG58" s="736">
        <v>4.1846666666666579</v>
      </c>
      <c r="BH58" s="570">
        <v>2.2277904166326579E-2</v>
      </c>
      <c r="BI58" s="736">
        <v>187.102</v>
      </c>
      <c r="BJ58" s="737">
        <v>187.102</v>
      </c>
      <c r="BK58" s="738">
        <v>187.102</v>
      </c>
      <c r="BL58" s="732">
        <v>187.102</v>
      </c>
      <c r="BM58" s="737">
        <v>184.93199999999999</v>
      </c>
      <c r="BN58" s="737">
        <v>184.93199999999999</v>
      </c>
      <c r="BO58" s="737">
        <v>184.322</v>
      </c>
      <c r="BP58" s="732">
        <v>184.73090109890109</v>
      </c>
      <c r="BQ58" s="223">
        <v>185.90990055248616</v>
      </c>
      <c r="BR58" s="737">
        <v>184.32</v>
      </c>
      <c r="BS58" s="737">
        <v>184.43</v>
      </c>
      <c r="BT58" s="737">
        <v>185.13</v>
      </c>
      <c r="BU58" s="737">
        <v>184.62119565217392</v>
      </c>
      <c r="BV58" s="737">
        <v>185.4756117216117</v>
      </c>
      <c r="BW58" s="737">
        <v>186.2</v>
      </c>
      <c r="BX58" s="737">
        <v>186.26</v>
      </c>
      <c r="BY58" s="737">
        <v>185.78299999999999</v>
      </c>
      <c r="BZ58" s="737">
        <v>186.07905434782609</v>
      </c>
      <c r="CA58" s="737">
        <v>185.79</v>
      </c>
      <c r="CB58" s="737">
        <v>185.78299999999999</v>
      </c>
      <c r="CC58" s="737">
        <v>185.78</v>
      </c>
      <c r="CD58" s="737">
        <v>185.78688888888888</v>
      </c>
      <c r="CE58" s="737">
        <v>185.78</v>
      </c>
      <c r="CF58" s="737">
        <v>185.81299999999999</v>
      </c>
      <c r="CG58" s="737">
        <v>185.81299999999999</v>
      </c>
      <c r="CH58" s="737">
        <v>185.80212087912085</v>
      </c>
      <c r="CI58" s="737">
        <v>185.79454696132598</v>
      </c>
    </row>
    <row r="59" spans="1:87" x14ac:dyDescent="0.25">
      <c r="A59" s="53" t="s">
        <v>98</v>
      </c>
      <c r="B59" s="736">
        <v>5</v>
      </c>
      <c r="C59" s="737">
        <v>5</v>
      </c>
      <c r="D59" s="738">
        <v>5</v>
      </c>
      <c r="E59" s="732">
        <v>5</v>
      </c>
      <c r="F59" s="736">
        <v>7.5</v>
      </c>
      <c r="G59" s="737">
        <v>7.5</v>
      </c>
      <c r="H59" s="738">
        <v>7.5</v>
      </c>
      <c r="I59" s="732">
        <v>7.5</v>
      </c>
      <c r="J59" s="223">
        <v>6.25</v>
      </c>
      <c r="K59" s="736">
        <v>7.5</v>
      </c>
      <c r="L59" s="737">
        <v>7.5</v>
      </c>
      <c r="M59" s="738">
        <v>7.5</v>
      </c>
      <c r="N59" s="732">
        <v>7.5</v>
      </c>
      <c r="O59" s="223">
        <v>6.666666666666667</v>
      </c>
      <c r="P59" s="736">
        <v>7.5</v>
      </c>
      <c r="Q59" s="737">
        <v>7.5</v>
      </c>
      <c r="R59" s="738">
        <v>7.5</v>
      </c>
      <c r="S59" s="223">
        <v>7.5</v>
      </c>
      <c r="T59" s="738">
        <v>6.875</v>
      </c>
      <c r="U59" s="736">
        <v>7.5</v>
      </c>
      <c r="V59" s="737">
        <v>7.5</v>
      </c>
      <c r="W59" s="738">
        <v>7.5</v>
      </c>
      <c r="X59" s="732">
        <v>7.5</v>
      </c>
      <c r="Y59" s="736">
        <v>7.5</v>
      </c>
      <c r="Z59" s="737">
        <v>7.5</v>
      </c>
      <c r="AA59" s="738">
        <v>7.5</v>
      </c>
      <c r="AB59" s="732">
        <v>7.5</v>
      </c>
      <c r="AC59" s="223">
        <v>7.5</v>
      </c>
      <c r="AD59" s="736">
        <v>7.5</v>
      </c>
      <c r="AE59" s="737">
        <v>7.5</v>
      </c>
      <c r="AF59" s="738">
        <v>7.5</v>
      </c>
      <c r="AG59" s="732">
        <v>7.5</v>
      </c>
      <c r="AH59" s="223">
        <v>7.5</v>
      </c>
      <c r="AI59" s="736">
        <v>7.5</v>
      </c>
      <c r="AJ59" s="736">
        <v>7.5</v>
      </c>
      <c r="AK59" s="738">
        <v>7.5</v>
      </c>
      <c r="AL59" s="223">
        <v>7.5</v>
      </c>
      <c r="AM59" s="738">
        <v>7.5</v>
      </c>
      <c r="AN59" s="736">
        <v>7.5</v>
      </c>
      <c r="AO59" s="737">
        <v>7.5</v>
      </c>
      <c r="AP59" s="738">
        <v>7.5</v>
      </c>
      <c r="AQ59" s="732">
        <v>7.5</v>
      </c>
      <c r="AR59" s="736">
        <v>7.5</v>
      </c>
      <c r="AS59" s="737">
        <v>7.5</v>
      </c>
      <c r="AT59" s="738">
        <v>7.5</v>
      </c>
      <c r="AU59" s="732">
        <v>7.5</v>
      </c>
      <c r="AV59" s="223">
        <v>7.5</v>
      </c>
      <c r="AW59" s="736">
        <v>7.5</v>
      </c>
      <c r="AX59" s="737">
        <v>7.5</v>
      </c>
      <c r="AY59" s="738">
        <v>7.5</v>
      </c>
      <c r="AZ59" s="732">
        <v>7.5</v>
      </c>
      <c r="BA59" s="223">
        <v>7.5</v>
      </c>
      <c r="BB59" s="736">
        <v>7.5</v>
      </c>
      <c r="BC59" s="737">
        <v>7.5</v>
      </c>
      <c r="BD59" s="738">
        <v>7.5</v>
      </c>
      <c r="BE59" s="732">
        <v>7.5</v>
      </c>
      <c r="BF59" s="738">
        <v>7.5</v>
      </c>
      <c r="BG59" s="736">
        <v>0</v>
      </c>
      <c r="BH59" s="570">
        <v>0</v>
      </c>
      <c r="BI59" s="736">
        <v>7.5</v>
      </c>
      <c r="BJ59" s="737">
        <v>7.5</v>
      </c>
      <c r="BK59" s="738">
        <v>7.5</v>
      </c>
      <c r="BL59" s="732">
        <v>7.5</v>
      </c>
      <c r="BM59" s="737">
        <v>7.5</v>
      </c>
      <c r="BN59" s="737">
        <v>7.5</v>
      </c>
      <c r="BO59" s="737">
        <v>7.5</v>
      </c>
      <c r="BP59" s="732">
        <v>7.5</v>
      </c>
      <c r="BQ59" s="223">
        <v>7.5</v>
      </c>
      <c r="BR59" s="737">
        <v>7.5</v>
      </c>
      <c r="BS59" s="737">
        <v>7.5</v>
      </c>
      <c r="BT59" s="737">
        <v>7.5</v>
      </c>
      <c r="BU59" s="737">
        <v>7.5</v>
      </c>
      <c r="BV59" s="737">
        <v>7.5</v>
      </c>
      <c r="BW59" s="737">
        <v>7.5</v>
      </c>
      <c r="BX59" s="737">
        <v>7.5</v>
      </c>
      <c r="BY59" s="737">
        <v>7.5</v>
      </c>
      <c r="BZ59" s="737">
        <v>7.5</v>
      </c>
      <c r="CA59" s="737">
        <v>7.5</v>
      </c>
      <c r="CB59" s="737">
        <v>7.5</v>
      </c>
      <c r="CC59" s="737">
        <v>7.5</v>
      </c>
      <c r="CD59" s="737">
        <v>7.5</v>
      </c>
      <c r="CE59" s="737">
        <v>7.5</v>
      </c>
      <c r="CF59" s="737">
        <v>7.5</v>
      </c>
      <c r="CG59" s="737">
        <v>7.5</v>
      </c>
      <c r="CH59" s="737">
        <v>7.5</v>
      </c>
      <c r="CI59" s="737">
        <v>7.5</v>
      </c>
    </row>
    <row r="60" spans="1:87" x14ac:dyDescent="0.25">
      <c r="A60" s="53" t="s">
        <v>70</v>
      </c>
      <c r="B60" s="736">
        <v>11</v>
      </c>
      <c r="C60" s="737">
        <v>10.445</v>
      </c>
      <c r="D60" s="738">
        <v>10.445</v>
      </c>
      <c r="E60" s="732">
        <v>10.445</v>
      </c>
      <c r="F60" s="736">
        <v>10.445</v>
      </c>
      <c r="G60" s="737">
        <v>10.445</v>
      </c>
      <c r="H60" s="738">
        <v>10.445</v>
      </c>
      <c r="I60" s="732">
        <v>10.445</v>
      </c>
      <c r="J60" s="223">
        <v>10.5375</v>
      </c>
      <c r="K60" s="736">
        <v>10.445</v>
      </c>
      <c r="L60" s="737">
        <v>10.445</v>
      </c>
      <c r="M60" s="738">
        <v>10.445</v>
      </c>
      <c r="N60" s="732">
        <v>10.445</v>
      </c>
      <c r="O60" s="223">
        <v>10.506666666666668</v>
      </c>
      <c r="P60" s="736">
        <v>10.445</v>
      </c>
      <c r="Q60" s="737">
        <v>13.9</v>
      </c>
      <c r="R60" s="738">
        <v>13.9</v>
      </c>
      <c r="S60" s="223">
        <v>12.748333333333333</v>
      </c>
      <c r="T60" s="738">
        <v>11.067083333333331</v>
      </c>
      <c r="U60" s="736">
        <v>13.903</v>
      </c>
      <c r="V60" s="737">
        <v>13.903</v>
      </c>
      <c r="W60" s="738">
        <v>13.903</v>
      </c>
      <c r="X60" s="732">
        <v>13.903</v>
      </c>
      <c r="Y60" s="736">
        <v>13.903</v>
      </c>
      <c r="Z60" s="737">
        <v>13.903</v>
      </c>
      <c r="AA60" s="738">
        <v>13.903</v>
      </c>
      <c r="AB60" s="732">
        <v>13.903</v>
      </c>
      <c r="AC60" s="223">
        <v>13.903</v>
      </c>
      <c r="AD60" s="736">
        <v>13.903</v>
      </c>
      <c r="AE60" s="737">
        <v>13.903</v>
      </c>
      <c r="AF60" s="738">
        <v>13.903</v>
      </c>
      <c r="AG60" s="732">
        <v>13.903</v>
      </c>
      <c r="AH60" s="223">
        <v>13.903000000000002</v>
      </c>
      <c r="AI60" s="736">
        <v>15.013</v>
      </c>
      <c r="AJ60" s="736">
        <v>15.013</v>
      </c>
      <c r="AK60" s="738">
        <v>13.9</v>
      </c>
      <c r="AL60" s="223">
        <v>13.9</v>
      </c>
      <c r="AM60" s="738">
        <v>14.08775</v>
      </c>
      <c r="AN60" s="736">
        <v>15.521000000000001</v>
      </c>
      <c r="AO60" s="737">
        <v>15.521000000000001</v>
      </c>
      <c r="AP60" s="738">
        <v>15.521000000000001</v>
      </c>
      <c r="AQ60" s="732">
        <v>15.521000000000001</v>
      </c>
      <c r="AR60" s="736">
        <v>15.521000000000001</v>
      </c>
      <c r="AS60" s="737">
        <v>15.521000000000001</v>
      </c>
      <c r="AT60" s="738">
        <v>15.521000000000001</v>
      </c>
      <c r="AU60" s="732">
        <v>15.521000000000001</v>
      </c>
      <c r="AV60" s="223">
        <v>15.521000000000001</v>
      </c>
      <c r="AW60" s="736">
        <v>15.521000000000001</v>
      </c>
      <c r="AX60" s="737">
        <v>15.521000000000001</v>
      </c>
      <c r="AY60" s="738">
        <v>15.521000000000001</v>
      </c>
      <c r="AZ60" s="732">
        <v>15.521000000000001</v>
      </c>
      <c r="BA60" s="223">
        <v>15.521000000000001</v>
      </c>
      <c r="BB60" s="736">
        <v>15.52</v>
      </c>
      <c r="BC60" s="737">
        <v>15.521000000000001</v>
      </c>
      <c r="BD60" s="738">
        <v>15.521000000000001</v>
      </c>
      <c r="BE60" s="732">
        <v>15.521000000000001</v>
      </c>
      <c r="BF60" s="738">
        <v>15.520833333333334</v>
      </c>
      <c r="BG60" s="736">
        <v>1.4330833333333342</v>
      </c>
      <c r="BH60" s="570">
        <v>0.10172549437158773</v>
      </c>
      <c r="BI60" s="736">
        <v>15.521000000000001</v>
      </c>
      <c r="BJ60" s="737">
        <v>15.521000000000001</v>
      </c>
      <c r="BK60" s="738">
        <v>15.521000000000001</v>
      </c>
      <c r="BL60" s="732">
        <v>15.521000000000001</v>
      </c>
      <c r="BM60" s="737">
        <v>15.521000000000001</v>
      </c>
      <c r="BN60" s="737">
        <v>15.521000000000001</v>
      </c>
      <c r="BO60" s="737">
        <v>15.521000000000001</v>
      </c>
      <c r="BP60" s="732">
        <v>15.521000000000001</v>
      </c>
      <c r="BQ60" s="223">
        <v>15.520999999999999</v>
      </c>
      <c r="BR60" s="737">
        <v>15.52</v>
      </c>
      <c r="BS60" s="737">
        <v>15.52</v>
      </c>
      <c r="BT60" s="737">
        <v>15.521000000000001</v>
      </c>
      <c r="BU60" s="737">
        <v>15.520326086956521</v>
      </c>
      <c r="BV60" s="737">
        <v>15.520772893772895</v>
      </c>
      <c r="BW60" s="737">
        <v>15.521000000000001</v>
      </c>
      <c r="BX60" s="737">
        <v>15.521000000000001</v>
      </c>
      <c r="BY60" s="737">
        <v>15.521000000000001</v>
      </c>
      <c r="BZ60" s="737">
        <v>15.521000000000001</v>
      </c>
      <c r="CA60" s="737">
        <v>17.787999999999997</v>
      </c>
      <c r="CB60" s="737">
        <v>17.787999999999997</v>
      </c>
      <c r="CC60" s="737">
        <v>17.838999999999999</v>
      </c>
      <c r="CD60" s="737">
        <v>17.810322222222222</v>
      </c>
      <c r="CE60" s="737">
        <v>17.838999999999999</v>
      </c>
      <c r="CF60" s="737">
        <v>17.838999999999999</v>
      </c>
      <c r="CG60" s="737">
        <v>17.79</v>
      </c>
      <c r="CH60" s="737">
        <v>17.79</v>
      </c>
      <c r="CI60" s="737">
        <v>17.79</v>
      </c>
    </row>
    <row r="61" spans="1:87" x14ac:dyDescent="0.25">
      <c r="A61" s="113" t="s">
        <v>54</v>
      </c>
      <c r="B61" s="143">
        <v>217</v>
      </c>
      <c r="C61" s="37">
        <v>217</v>
      </c>
      <c r="D61" s="18">
        <v>217</v>
      </c>
      <c r="E61" s="37">
        <v>217</v>
      </c>
      <c r="F61" s="143">
        <v>217</v>
      </c>
      <c r="G61" s="37">
        <v>217</v>
      </c>
      <c r="H61" s="18">
        <v>217</v>
      </c>
      <c r="I61" s="37">
        <v>217</v>
      </c>
      <c r="J61" s="144">
        <v>217</v>
      </c>
      <c r="K61" s="143">
        <v>217</v>
      </c>
      <c r="L61" s="37">
        <v>217</v>
      </c>
      <c r="M61" s="18">
        <v>217</v>
      </c>
      <c r="N61" s="37">
        <v>217</v>
      </c>
      <c r="O61" s="144">
        <v>217</v>
      </c>
      <c r="P61" s="143">
        <v>217</v>
      </c>
      <c r="Q61" s="37">
        <v>217</v>
      </c>
      <c r="R61" s="18">
        <v>217</v>
      </c>
      <c r="S61" s="144">
        <v>217</v>
      </c>
      <c r="T61" s="18">
        <v>217</v>
      </c>
      <c r="U61" s="143">
        <v>217</v>
      </c>
      <c r="V61" s="37">
        <v>217</v>
      </c>
      <c r="W61" s="18">
        <v>217</v>
      </c>
      <c r="X61" s="37">
        <v>217</v>
      </c>
      <c r="Y61" s="143">
        <v>217</v>
      </c>
      <c r="Z61" s="37">
        <v>217</v>
      </c>
      <c r="AA61" s="18">
        <v>217</v>
      </c>
      <c r="AB61" s="37">
        <v>217</v>
      </c>
      <c r="AC61" s="144">
        <v>217</v>
      </c>
      <c r="AD61" s="143">
        <v>217</v>
      </c>
      <c r="AE61" s="37">
        <v>217</v>
      </c>
      <c r="AF61" s="18">
        <v>217</v>
      </c>
      <c r="AG61" s="37">
        <v>217</v>
      </c>
      <c r="AH61" s="144">
        <v>217</v>
      </c>
      <c r="AI61" s="143">
        <v>217</v>
      </c>
      <c r="AJ61" s="37">
        <v>217</v>
      </c>
      <c r="AK61" s="18">
        <v>217</v>
      </c>
      <c r="AL61" s="144">
        <v>217</v>
      </c>
      <c r="AM61" s="18">
        <v>217</v>
      </c>
      <c r="AN61" s="143">
        <v>217</v>
      </c>
      <c r="AO61" s="37">
        <v>217</v>
      </c>
      <c r="AP61" s="18">
        <v>205</v>
      </c>
      <c r="AQ61" s="37">
        <v>213</v>
      </c>
      <c r="AR61" s="143">
        <v>217</v>
      </c>
      <c r="AS61" s="37">
        <v>193</v>
      </c>
      <c r="AT61" s="18">
        <v>181</v>
      </c>
      <c r="AU61" s="18">
        <v>217</v>
      </c>
      <c r="AV61" s="144">
        <v>205</v>
      </c>
      <c r="AW61" s="143">
        <v>181</v>
      </c>
      <c r="AX61" s="37">
        <v>181</v>
      </c>
      <c r="AY61" s="18">
        <v>193</v>
      </c>
      <c r="AZ61" s="18">
        <v>217</v>
      </c>
      <c r="BA61" s="144">
        <v>191</v>
      </c>
      <c r="BB61" s="18">
        <v>201</v>
      </c>
      <c r="BC61" s="18">
        <v>205</v>
      </c>
      <c r="BD61" s="18">
        <v>205</v>
      </c>
      <c r="BE61" s="18">
        <v>217</v>
      </c>
      <c r="BF61" s="18">
        <v>200.33333333333334</v>
      </c>
      <c r="BG61" s="143">
        <v>-16.666666666666657</v>
      </c>
      <c r="BH61" s="461">
        <v>-7.6804915514592897E-2</v>
      </c>
      <c r="BI61" s="143">
        <v>217</v>
      </c>
      <c r="BJ61" s="37">
        <v>217</v>
      </c>
      <c r="BK61" s="18">
        <v>217</v>
      </c>
      <c r="BL61" s="37">
        <v>217</v>
      </c>
      <c r="BM61" s="37">
        <v>217</v>
      </c>
      <c r="BN61" s="37">
        <v>193</v>
      </c>
      <c r="BO61" s="37">
        <v>181</v>
      </c>
      <c r="BP61" s="37">
        <v>197</v>
      </c>
      <c r="BQ61" s="144">
        <v>188.36</v>
      </c>
      <c r="BR61" s="37">
        <v>181</v>
      </c>
      <c r="BS61" s="37">
        <v>181.25</v>
      </c>
      <c r="BT61" s="37">
        <v>193.25</v>
      </c>
      <c r="BU61" s="37">
        <v>185.07880434782609</v>
      </c>
      <c r="BV61" s="37">
        <v>193.8558608058608</v>
      </c>
      <c r="BW61" s="37">
        <v>199.25</v>
      </c>
      <c r="BX61" s="37">
        <v>203.25</v>
      </c>
      <c r="BY61" s="37">
        <v>203.25</v>
      </c>
      <c r="BZ61" s="37">
        <v>201.90217391304347</v>
      </c>
      <c r="CA61" s="37">
        <v>203.25</v>
      </c>
      <c r="CB61" s="37">
        <v>203</v>
      </c>
      <c r="CC61" s="37">
        <v>203.25</v>
      </c>
      <c r="CD61" s="37">
        <v>203.25</v>
      </c>
      <c r="CE61" s="37">
        <v>199.25</v>
      </c>
      <c r="CF61" s="37">
        <v>191</v>
      </c>
      <c r="CG61" s="37">
        <v>179</v>
      </c>
      <c r="CH61" s="37">
        <v>189.75</v>
      </c>
      <c r="CI61" s="37">
        <v>186.5657458563536</v>
      </c>
    </row>
    <row r="62" spans="1:87" x14ac:dyDescent="0.25">
      <c r="A62" s="63" t="s">
        <v>86</v>
      </c>
      <c r="B62" s="736">
        <v>72</v>
      </c>
      <c r="C62" s="737">
        <v>72</v>
      </c>
      <c r="D62" s="738">
        <v>72</v>
      </c>
      <c r="E62" s="732">
        <v>72</v>
      </c>
      <c r="F62" s="736">
        <v>72</v>
      </c>
      <c r="G62" s="737">
        <v>72</v>
      </c>
      <c r="H62" s="738">
        <v>72</v>
      </c>
      <c r="I62" s="732">
        <v>72</v>
      </c>
      <c r="J62" s="223">
        <v>72</v>
      </c>
      <c r="K62" s="736">
        <v>72</v>
      </c>
      <c r="L62" s="737">
        <v>72</v>
      </c>
      <c r="M62" s="738">
        <v>72</v>
      </c>
      <c r="N62" s="732">
        <v>72</v>
      </c>
      <c r="O62" s="223">
        <v>72</v>
      </c>
      <c r="P62" s="736">
        <v>72</v>
      </c>
      <c r="Q62" s="737">
        <v>72</v>
      </c>
      <c r="R62" s="738">
        <v>72</v>
      </c>
      <c r="S62" s="223">
        <v>72</v>
      </c>
      <c r="T62" s="738">
        <v>72</v>
      </c>
      <c r="U62" s="736">
        <v>72</v>
      </c>
      <c r="V62" s="737">
        <v>72</v>
      </c>
      <c r="W62" s="738">
        <v>72</v>
      </c>
      <c r="X62" s="732">
        <v>72</v>
      </c>
      <c r="Y62" s="736">
        <v>72</v>
      </c>
      <c r="Z62" s="737">
        <v>72</v>
      </c>
      <c r="AA62" s="738">
        <v>72</v>
      </c>
      <c r="AB62" s="732">
        <v>72</v>
      </c>
      <c r="AC62" s="223">
        <v>72</v>
      </c>
      <c r="AD62" s="736">
        <v>72</v>
      </c>
      <c r="AE62" s="737">
        <v>72</v>
      </c>
      <c r="AF62" s="738">
        <v>72</v>
      </c>
      <c r="AG62" s="732">
        <v>72</v>
      </c>
      <c r="AH62" s="223">
        <v>72</v>
      </c>
      <c r="AI62" s="736">
        <v>72</v>
      </c>
      <c r="AJ62" s="737">
        <v>72</v>
      </c>
      <c r="AK62" s="738">
        <v>72</v>
      </c>
      <c r="AL62" s="223">
        <v>72</v>
      </c>
      <c r="AM62" s="738">
        <v>72</v>
      </c>
      <c r="AN62" s="736">
        <v>72</v>
      </c>
      <c r="AO62" s="736">
        <v>72</v>
      </c>
      <c r="AP62" s="738">
        <v>66</v>
      </c>
      <c r="AQ62" s="732">
        <v>70</v>
      </c>
      <c r="AR62" s="736">
        <v>72</v>
      </c>
      <c r="AS62" s="737">
        <v>60</v>
      </c>
      <c r="AT62" s="738">
        <v>54</v>
      </c>
      <c r="AU62" s="738">
        <v>72</v>
      </c>
      <c r="AV62" s="223">
        <v>66</v>
      </c>
      <c r="AW62" s="736">
        <v>54</v>
      </c>
      <c r="AX62" s="737">
        <v>54</v>
      </c>
      <c r="AY62" s="738">
        <v>60</v>
      </c>
      <c r="AZ62" s="738">
        <v>72</v>
      </c>
      <c r="BA62" s="223">
        <v>59</v>
      </c>
      <c r="BB62" s="736">
        <v>65</v>
      </c>
      <c r="BC62" s="737">
        <v>66</v>
      </c>
      <c r="BD62" s="738">
        <v>66</v>
      </c>
      <c r="BE62" s="741">
        <v>72</v>
      </c>
      <c r="BF62" s="738">
        <v>63.833333333333336</v>
      </c>
      <c r="BG62" s="736">
        <v>-8.1666666666666643</v>
      </c>
      <c r="BH62" s="570">
        <v>-0.11342592592592593</v>
      </c>
      <c r="BI62" s="736">
        <v>72</v>
      </c>
      <c r="BJ62" s="736">
        <v>72</v>
      </c>
      <c r="BK62" s="738">
        <v>72</v>
      </c>
      <c r="BL62" s="732">
        <v>72</v>
      </c>
      <c r="BM62" s="732">
        <v>72</v>
      </c>
      <c r="BN62" s="737">
        <v>60</v>
      </c>
      <c r="BO62" s="737">
        <v>54</v>
      </c>
      <c r="BP62" s="732">
        <v>62</v>
      </c>
      <c r="BQ62" s="223">
        <v>62.81</v>
      </c>
      <c r="BR62" s="736">
        <v>54</v>
      </c>
      <c r="BS62" s="736">
        <v>54</v>
      </c>
      <c r="BT62" s="736">
        <v>60</v>
      </c>
      <c r="BU62" s="736">
        <v>55.956521739130437</v>
      </c>
      <c r="BV62" s="736">
        <v>60.51</v>
      </c>
      <c r="BW62" s="736">
        <v>65</v>
      </c>
      <c r="BX62" s="736">
        <v>66</v>
      </c>
      <c r="BY62" s="736">
        <v>66</v>
      </c>
      <c r="BZ62" s="736">
        <v>65.663043478260875</v>
      </c>
      <c r="CA62" s="736">
        <v>66</v>
      </c>
      <c r="CB62" s="736">
        <v>66</v>
      </c>
      <c r="CC62" s="736">
        <v>66</v>
      </c>
      <c r="CD62" s="736">
        <v>66</v>
      </c>
      <c r="CE62" s="736">
        <v>65</v>
      </c>
      <c r="CF62" s="736">
        <v>60</v>
      </c>
      <c r="CG62" s="736">
        <v>54</v>
      </c>
      <c r="CH62" s="736">
        <v>59.666666666666664</v>
      </c>
      <c r="CI62" s="736">
        <v>62.8</v>
      </c>
    </row>
    <row r="63" spans="1:87" x14ac:dyDescent="0.25">
      <c r="A63" s="63" t="s">
        <v>87</v>
      </c>
      <c r="B63" s="736">
        <v>72</v>
      </c>
      <c r="C63" s="737">
        <v>72</v>
      </c>
      <c r="D63" s="738">
        <v>72</v>
      </c>
      <c r="E63" s="732">
        <v>72</v>
      </c>
      <c r="F63" s="736">
        <v>72</v>
      </c>
      <c r="G63" s="737">
        <v>72</v>
      </c>
      <c r="H63" s="738">
        <v>72</v>
      </c>
      <c r="I63" s="732">
        <v>72</v>
      </c>
      <c r="J63" s="223">
        <v>72</v>
      </c>
      <c r="K63" s="736">
        <v>72</v>
      </c>
      <c r="L63" s="737">
        <v>72</v>
      </c>
      <c r="M63" s="738">
        <v>72</v>
      </c>
      <c r="N63" s="732">
        <v>72</v>
      </c>
      <c r="O63" s="223">
        <v>72</v>
      </c>
      <c r="P63" s="736">
        <v>72</v>
      </c>
      <c r="Q63" s="737">
        <v>72</v>
      </c>
      <c r="R63" s="738">
        <v>72</v>
      </c>
      <c r="S63" s="223">
        <v>72</v>
      </c>
      <c r="T63" s="738">
        <v>72</v>
      </c>
      <c r="U63" s="736">
        <v>72</v>
      </c>
      <c r="V63" s="737">
        <v>72</v>
      </c>
      <c r="W63" s="738">
        <v>72</v>
      </c>
      <c r="X63" s="732">
        <v>72</v>
      </c>
      <c r="Y63" s="736">
        <v>72</v>
      </c>
      <c r="Z63" s="737">
        <v>72</v>
      </c>
      <c r="AA63" s="738">
        <v>72</v>
      </c>
      <c r="AB63" s="732">
        <v>72</v>
      </c>
      <c r="AC63" s="223">
        <v>72</v>
      </c>
      <c r="AD63" s="736">
        <v>72</v>
      </c>
      <c r="AE63" s="737">
        <v>72</v>
      </c>
      <c r="AF63" s="738">
        <v>72</v>
      </c>
      <c r="AG63" s="732">
        <v>72</v>
      </c>
      <c r="AH63" s="223">
        <v>72</v>
      </c>
      <c r="AI63" s="736">
        <v>72</v>
      </c>
      <c r="AJ63" s="737">
        <v>72</v>
      </c>
      <c r="AK63" s="738">
        <v>72</v>
      </c>
      <c r="AL63" s="223">
        <v>72</v>
      </c>
      <c r="AM63" s="738">
        <v>72</v>
      </c>
      <c r="AN63" s="736">
        <v>72</v>
      </c>
      <c r="AO63" s="736">
        <v>72</v>
      </c>
      <c r="AP63" s="738">
        <v>66</v>
      </c>
      <c r="AQ63" s="732">
        <v>70</v>
      </c>
      <c r="AR63" s="736">
        <v>72</v>
      </c>
      <c r="AS63" s="737">
        <v>60</v>
      </c>
      <c r="AT63" s="738">
        <v>54</v>
      </c>
      <c r="AU63" s="738">
        <v>72</v>
      </c>
      <c r="AV63" s="223">
        <v>66</v>
      </c>
      <c r="AW63" s="736">
        <v>54</v>
      </c>
      <c r="AX63" s="737">
        <v>54</v>
      </c>
      <c r="AY63" s="738">
        <v>60</v>
      </c>
      <c r="AZ63" s="738">
        <v>72</v>
      </c>
      <c r="BA63" s="223">
        <v>59</v>
      </c>
      <c r="BB63" s="736">
        <v>63</v>
      </c>
      <c r="BC63" s="737">
        <v>66</v>
      </c>
      <c r="BD63" s="738">
        <v>66</v>
      </c>
      <c r="BE63" s="741">
        <v>72</v>
      </c>
      <c r="BF63" s="738">
        <v>63.5</v>
      </c>
      <c r="BG63" s="736">
        <v>-8.5</v>
      </c>
      <c r="BH63" s="570">
        <v>-0.11805555555555558</v>
      </c>
      <c r="BI63" s="736">
        <v>72</v>
      </c>
      <c r="BJ63" s="736">
        <v>72</v>
      </c>
      <c r="BK63" s="738">
        <v>72</v>
      </c>
      <c r="BL63" s="732">
        <v>72</v>
      </c>
      <c r="BM63" s="732">
        <v>72</v>
      </c>
      <c r="BN63" s="737">
        <v>60</v>
      </c>
      <c r="BO63" s="737">
        <v>54</v>
      </c>
      <c r="BP63" s="732">
        <v>62</v>
      </c>
      <c r="BQ63" s="223">
        <v>52.55</v>
      </c>
      <c r="BR63" s="736">
        <v>54</v>
      </c>
      <c r="BS63" s="736">
        <v>54</v>
      </c>
      <c r="BT63" s="736">
        <v>60</v>
      </c>
      <c r="BU63" s="736">
        <v>55.956521739130437</v>
      </c>
      <c r="BV63" s="736">
        <v>60.29</v>
      </c>
      <c r="BW63" s="736">
        <v>63</v>
      </c>
      <c r="BX63" s="736">
        <v>66</v>
      </c>
      <c r="BY63" s="736">
        <v>66</v>
      </c>
      <c r="BZ63" s="736">
        <v>64.989130434782609</v>
      </c>
      <c r="CA63" s="736">
        <v>66</v>
      </c>
      <c r="CB63" s="736">
        <v>66</v>
      </c>
      <c r="CC63" s="736">
        <v>66</v>
      </c>
      <c r="CD63" s="736">
        <v>66</v>
      </c>
      <c r="CE63" s="736">
        <v>63</v>
      </c>
      <c r="CF63" s="736">
        <v>60</v>
      </c>
      <c r="CG63" s="736">
        <v>54</v>
      </c>
      <c r="CH63" s="736">
        <v>59</v>
      </c>
      <c r="CI63" s="736">
        <v>52.6</v>
      </c>
    </row>
    <row r="64" spans="1:87" x14ac:dyDescent="0.25">
      <c r="A64" s="63" t="s">
        <v>88</v>
      </c>
      <c r="B64" s="736">
        <v>73</v>
      </c>
      <c r="C64" s="737">
        <v>73</v>
      </c>
      <c r="D64" s="738">
        <v>73</v>
      </c>
      <c r="E64" s="732">
        <v>73</v>
      </c>
      <c r="F64" s="736">
        <v>73</v>
      </c>
      <c r="G64" s="737">
        <v>73</v>
      </c>
      <c r="H64" s="738">
        <v>73</v>
      </c>
      <c r="I64" s="732">
        <v>73</v>
      </c>
      <c r="J64" s="223">
        <v>73</v>
      </c>
      <c r="K64" s="736">
        <v>73</v>
      </c>
      <c r="L64" s="737">
        <v>73</v>
      </c>
      <c r="M64" s="738">
        <v>73</v>
      </c>
      <c r="N64" s="732">
        <v>73</v>
      </c>
      <c r="O64" s="223">
        <v>73</v>
      </c>
      <c r="P64" s="736">
        <v>73</v>
      </c>
      <c r="Q64" s="737">
        <v>73</v>
      </c>
      <c r="R64" s="738">
        <v>73</v>
      </c>
      <c r="S64" s="223">
        <v>73</v>
      </c>
      <c r="T64" s="738">
        <v>73</v>
      </c>
      <c r="U64" s="736">
        <v>73</v>
      </c>
      <c r="V64" s="737">
        <v>73</v>
      </c>
      <c r="W64" s="738">
        <v>73</v>
      </c>
      <c r="X64" s="732">
        <v>73</v>
      </c>
      <c r="Y64" s="736">
        <v>73</v>
      </c>
      <c r="Z64" s="737">
        <v>73</v>
      </c>
      <c r="AA64" s="738">
        <v>73</v>
      </c>
      <c r="AB64" s="732">
        <v>73</v>
      </c>
      <c r="AC64" s="223">
        <v>73</v>
      </c>
      <c r="AD64" s="736">
        <v>73</v>
      </c>
      <c r="AE64" s="737">
        <v>73</v>
      </c>
      <c r="AF64" s="738">
        <v>73</v>
      </c>
      <c r="AG64" s="732">
        <v>73</v>
      </c>
      <c r="AH64" s="223">
        <v>73</v>
      </c>
      <c r="AI64" s="736">
        <v>73</v>
      </c>
      <c r="AJ64" s="737">
        <v>73</v>
      </c>
      <c r="AK64" s="738">
        <v>73</v>
      </c>
      <c r="AL64" s="223">
        <v>73</v>
      </c>
      <c r="AM64" s="738">
        <v>73</v>
      </c>
      <c r="AN64" s="736">
        <v>73</v>
      </c>
      <c r="AO64" s="736">
        <v>73</v>
      </c>
      <c r="AP64" s="738">
        <v>73</v>
      </c>
      <c r="AQ64" s="732">
        <v>73</v>
      </c>
      <c r="AR64" s="736">
        <v>73</v>
      </c>
      <c r="AS64" s="737">
        <v>73</v>
      </c>
      <c r="AT64" s="738">
        <v>73</v>
      </c>
      <c r="AU64" s="738">
        <v>73</v>
      </c>
      <c r="AV64" s="223">
        <v>73</v>
      </c>
      <c r="AW64" s="736">
        <v>73</v>
      </c>
      <c r="AX64" s="737">
        <v>73</v>
      </c>
      <c r="AY64" s="738">
        <v>73</v>
      </c>
      <c r="AZ64" s="738">
        <v>73</v>
      </c>
      <c r="BA64" s="223">
        <v>73</v>
      </c>
      <c r="BB64" s="736">
        <v>73</v>
      </c>
      <c r="BC64" s="737">
        <v>73</v>
      </c>
      <c r="BD64" s="738">
        <v>73</v>
      </c>
      <c r="BE64" s="741">
        <v>73</v>
      </c>
      <c r="BF64" s="738">
        <v>73</v>
      </c>
      <c r="BG64" s="736">
        <v>0</v>
      </c>
      <c r="BH64" s="570">
        <v>0</v>
      </c>
      <c r="BI64" s="736">
        <v>73</v>
      </c>
      <c r="BJ64" s="736">
        <v>73</v>
      </c>
      <c r="BK64" s="738">
        <v>73</v>
      </c>
      <c r="BL64" s="732">
        <v>73</v>
      </c>
      <c r="BM64" s="732">
        <v>73</v>
      </c>
      <c r="BN64" s="737">
        <v>73</v>
      </c>
      <c r="BO64" s="737">
        <v>73</v>
      </c>
      <c r="BP64" s="732">
        <v>73</v>
      </c>
      <c r="BQ64" s="223">
        <v>73</v>
      </c>
      <c r="BR64" s="736">
        <v>73</v>
      </c>
      <c r="BS64" s="736">
        <v>73.25</v>
      </c>
      <c r="BT64" s="736">
        <v>73.25</v>
      </c>
      <c r="BU64" s="736">
        <v>73.165760869565219</v>
      </c>
      <c r="BV64" s="736">
        <v>73.055860805860803</v>
      </c>
      <c r="BW64" s="736">
        <v>71.25</v>
      </c>
      <c r="BX64" s="736">
        <v>71.25</v>
      </c>
      <c r="BY64" s="736">
        <v>71.25</v>
      </c>
      <c r="BZ64" s="736">
        <v>71.25</v>
      </c>
      <c r="CA64" s="736">
        <v>71.25</v>
      </c>
      <c r="CB64" s="736">
        <v>71</v>
      </c>
      <c r="CC64" s="736">
        <v>71.25</v>
      </c>
      <c r="CD64" s="736">
        <v>71.25</v>
      </c>
      <c r="CE64" s="736">
        <v>71.25</v>
      </c>
      <c r="CF64" s="736">
        <v>71</v>
      </c>
      <c r="CG64" s="736">
        <v>71</v>
      </c>
      <c r="CH64" s="736">
        <v>71.083333333333329</v>
      </c>
      <c r="CI64" s="736">
        <v>71.165745856353595</v>
      </c>
    </row>
  </sheetData>
  <pageMargins left="0.7" right="0.7" top="0.75" bottom="0.75" header="0.3" footer="0.3"/>
  <pageSetup paperSize="9" scale="43" orientation="portrait" r:id="rId1"/>
  <colBreaks count="2" manualBreakCount="2">
    <brk id="20" max="63" man="1"/>
    <brk id="39" max="6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DX98"/>
  <sheetViews>
    <sheetView showGridLines="0" view="pageBreakPreview" zoomScaleNormal="85" zoomScaleSheetLayoutView="100" workbookViewId="0">
      <pane xSplit="1" ySplit="3" topLeftCell="DO4" activePane="bottomRight" state="frozen"/>
      <selection activeCell="AT18" sqref="AT18"/>
      <selection pane="topRight" activeCell="AT18" sqref="AT18"/>
      <selection pane="bottomLeft" activeCell="AT18" sqref="AT18"/>
      <selection pane="bottomRight" activeCell="DV4" sqref="DV4:DV84"/>
    </sheetView>
  </sheetViews>
  <sheetFormatPr defaultColWidth="9.140625" defaultRowHeight="15" outlineLevelCol="1" x14ac:dyDescent="0.25"/>
  <cols>
    <col min="1" max="1" width="43.28515625" style="294" customWidth="1"/>
    <col min="2" max="20" width="9.140625" style="294" customWidth="1" outlineLevel="1"/>
    <col min="21" max="39" width="9.140625" style="294" customWidth="1"/>
    <col min="40" max="40" width="9.85546875" style="294" customWidth="1"/>
    <col min="41" max="43" width="9.140625" style="294"/>
    <col min="44" max="48" width="9.140625" style="294" customWidth="1"/>
    <col min="49" max="49" width="9.28515625" style="294" customWidth="1"/>
    <col min="50" max="52" width="9.140625" style="294" customWidth="1"/>
    <col min="53" max="53" width="9" style="294" customWidth="1"/>
    <col min="54" max="54" width="9.140625" style="294" customWidth="1"/>
    <col min="55" max="55" width="11.7109375" style="294" customWidth="1"/>
    <col min="56" max="56" width="9.140625" style="294" customWidth="1"/>
    <col min="57" max="57" width="9.5703125" style="294" customWidth="1"/>
    <col min="58" max="58" width="11" style="294" customWidth="1"/>
    <col min="59" max="72" width="9.140625" style="294"/>
    <col min="73" max="73" width="8.42578125" style="294" customWidth="1"/>
    <col min="74" max="74" width="7.42578125" style="294" customWidth="1"/>
    <col min="75" max="75" width="9.140625" style="294"/>
    <col min="76" max="76" width="9.85546875" style="294" bestFit="1" customWidth="1"/>
    <col min="77" max="78" width="9.140625" style="294"/>
    <col min="79" max="79" width="9.85546875" style="294" bestFit="1" customWidth="1"/>
    <col min="80" max="80" width="9.140625" style="294"/>
    <col min="81" max="81" width="15" style="294" customWidth="1"/>
    <col min="82" max="82" width="12.5703125" style="294" customWidth="1"/>
    <col min="83" max="84" width="9.140625" style="294"/>
    <col min="85" max="85" width="11.85546875" style="294" customWidth="1"/>
    <col min="86" max="87" width="9.140625" style="294"/>
    <col min="88" max="88" width="11.85546875" style="294" customWidth="1"/>
    <col min="89" max="90" width="9.140625" style="294"/>
    <col min="91" max="91" width="11.42578125" style="294" bestFit="1" customWidth="1"/>
    <col min="92" max="93" width="9.140625" style="294"/>
    <col min="94" max="94" width="10.42578125" style="294" bestFit="1" customWidth="1"/>
    <col min="95" max="96" width="9.140625" style="294"/>
    <col min="97" max="97" width="10.42578125" style="294" bestFit="1" customWidth="1"/>
    <col min="98" max="104" width="9.140625" style="294"/>
    <col min="105" max="105" width="10.140625" style="294" customWidth="1"/>
    <col min="106" max="111" width="9.140625" style="294"/>
    <col min="112" max="112" width="11.42578125" style="294" bestFit="1" customWidth="1"/>
    <col min="113" max="120" width="9.140625" style="294"/>
    <col min="121" max="121" width="9.7109375" style="294" bestFit="1" customWidth="1"/>
    <col min="122" max="123" width="9.140625" style="294"/>
    <col min="124" max="124" width="11.140625" style="294" bestFit="1" customWidth="1"/>
    <col min="125" max="125" width="9.140625" style="294"/>
    <col min="126" max="126" width="9.5703125" style="294" customWidth="1"/>
    <col min="127" max="127" width="11.140625" style="294" bestFit="1" customWidth="1"/>
    <col min="128" max="16384" width="9.140625" style="294"/>
  </cols>
  <sheetData>
    <row r="1" spans="1:128" ht="28.5" customHeight="1" x14ac:dyDescent="0.25">
      <c r="A1" s="814"/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14"/>
      <c r="AD1" s="814"/>
      <c r="AE1" s="814"/>
      <c r="AF1" s="814"/>
      <c r="AG1" s="814"/>
      <c r="AH1" s="814"/>
      <c r="AI1" s="814"/>
      <c r="AJ1" s="814"/>
      <c r="AK1" s="814"/>
      <c r="AL1" s="814"/>
      <c r="AM1" s="814"/>
      <c r="AN1" s="819" t="s">
        <v>255</v>
      </c>
    </row>
    <row r="2" spans="1:128" ht="18.75" x14ac:dyDescent="0.25">
      <c r="A2" s="74"/>
      <c r="B2" s="802">
        <v>2011</v>
      </c>
      <c r="C2" s="802"/>
      <c r="D2" s="802"/>
      <c r="E2" s="802"/>
      <c r="F2" s="802"/>
      <c r="G2" s="802"/>
      <c r="H2" s="802"/>
      <c r="I2" s="800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799">
        <v>2012</v>
      </c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799">
        <v>2013</v>
      </c>
      <c r="AO2" s="802"/>
      <c r="AP2" s="802"/>
      <c r="AQ2" s="802"/>
      <c r="AR2" s="802"/>
      <c r="AS2" s="802"/>
      <c r="AT2" s="802"/>
      <c r="AU2" s="802"/>
      <c r="AV2" s="802"/>
      <c r="AW2" s="802"/>
      <c r="AX2" s="802"/>
      <c r="AY2" s="802"/>
      <c r="AZ2" s="802"/>
      <c r="BA2" s="802"/>
      <c r="BB2" s="802"/>
      <c r="BC2" s="802"/>
      <c r="BD2" s="802"/>
      <c r="BE2" s="802"/>
      <c r="BF2" s="802"/>
      <c r="BG2" s="815" t="s">
        <v>211</v>
      </c>
      <c r="BH2" s="815"/>
      <c r="BI2" s="802">
        <v>2014</v>
      </c>
      <c r="BJ2" s="802"/>
      <c r="BK2" s="802"/>
      <c r="BL2" s="802"/>
      <c r="BM2" s="802"/>
      <c r="BN2" s="802"/>
      <c r="BO2" s="802"/>
      <c r="BP2" s="802"/>
      <c r="BQ2" s="802"/>
      <c r="BR2" s="718" t="s">
        <v>273</v>
      </c>
      <c r="BS2" s="718"/>
      <c r="BT2" s="802"/>
      <c r="BU2" s="718" t="s">
        <v>273</v>
      </c>
      <c r="BV2" s="718"/>
      <c r="BW2" s="802"/>
      <c r="BX2" s="718" t="s">
        <v>273</v>
      </c>
      <c r="BY2" s="718"/>
      <c r="BZ2" s="683"/>
      <c r="CA2" s="718" t="s">
        <v>272</v>
      </c>
      <c r="CB2" s="718"/>
      <c r="CC2" s="802"/>
      <c r="CD2" s="718" t="s">
        <v>272</v>
      </c>
      <c r="CE2" s="718"/>
      <c r="CF2" s="683"/>
      <c r="CG2" s="718" t="s">
        <v>272</v>
      </c>
      <c r="CH2" s="718"/>
      <c r="CI2" s="683"/>
      <c r="CJ2" s="718" t="s">
        <v>272</v>
      </c>
      <c r="CK2" s="718"/>
      <c r="CL2" s="683"/>
      <c r="CM2" s="718" t="s">
        <v>272</v>
      </c>
      <c r="CN2" s="718"/>
      <c r="CO2" s="603"/>
      <c r="CP2" s="603" t="s">
        <v>272</v>
      </c>
      <c r="CQ2" s="601"/>
      <c r="CR2" s="683"/>
      <c r="CS2" s="603" t="s">
        <v>272</v>
      </c>
      <c r="CT2" s="601"/>
      <c r="CU2" s="683"/>
      <c r="CV2" s="603" t="s">
        <v>272</v>
      </c>
      <c r="CW2" s="601"/>
      <c r="CX2" s="683"/>
      <c r="CY2" s="603" t="s">
        <v>338</v>
      </c>
      <c r="CZ2" s="601"/>
      <c r="DA2" s="683"/>
      <c r="DB2" s="603" t="s">
        <v>338</v>
      </c>
      <c r="DC2" s="601"/>
      <c r="DD2" s="683"/>
      <c r="DE2" s="603" t="s">
        <v>338</v>
      </c>
      <c r="DF2" s="601"/>
      <c r="DG2" s="683"/>
      <c r="DH2" s="603" t="s">
        <v>338</v>
      </c>
      <c r="DI2" s="601"/>
      <c r="DJ2" s="683"/>
      <c r="DK2" s="603" t="s">
        <v>338</v>
      </c>
      <c r="DL2" s="601"/>
      <c r="DM2" s="683"/>
      <c r="DN2" s="603" t="s">
        <v>338</v>
      </c>
      <c r="DO2" s="601"/>
      <c r="DP2" s="685"/>
      <c r="DQ2" s="603" t="s">
        <v>338</v>
      </c>
      <c r="DR2" s="601"/>
      <c r="DS2" s="685"/>
      <c r="DT2" s="603" t="s">
        <v>338</v>
      </c>
      <c r="DU2" s="601"/>
      <c r="DV2" s="685"/>
      <c r="DW2" s="603" t="s">
        <v>338</v>
      </c>
      <c r="DX2" s="601"/>
    </row>
    <row r="3" spans="1:128" x14ac:dyDescent="0.25">
      <c r="A3" s="75"/>
      <c r="B3" s="76" t="s">
        <v>0</v>
      </c>
      <c r="C3" s="76" t="s">
        <v>1</v>
      </c>
      <c r="D3" s="76" t="s">
        <v>2</v>
      </c>
      <c r="E3" s="601" t="s">
        <v>3</v>
      </c>
      <c r="F3" s="600" t="s">
        <v>4</v>
      </c>
      <c r="G3" s="76" t="s">
        <v>5</v>
      </c>
      <c r="H3" s="76" t="s">
        <v>8</v>
      </c>
      <c r="I3" s="601" t="s">
        <v>6</v>
      </c>
      <c r="J3" s="76" t="s">
        <v>108</v>
      </c>
      <c r="K3" s="76" t="s">
        <v>100</v>
      </c>
      <c r="L3" s="76" t="s">
        <v>101</v>
      </c>
      <c r="M3" s="76" t="s">
        <v>102</v>
      </c>
      <c r="N3" s="76" t="s">
        <v>103</v>
      </c>
      <c r="O3" s="76" t="s">
        <v>109</v>
      </c>
      <c r="P3" s="76" t="s">
        <v>104</v>
      </c>
      <c r="Q3" s="76" t="s">
        <v>105</v>
      </c>
      <c r="R3" s="76" t="s">
        <v>106</v>
      </c>
      <c r="S3" s="76" t="s">
        <v>107</v>
      </c>
      <c r="T3" s="76" t="s">
        <v>110</v>
      </c>
      <c r="U3" s="76" t="s">
        <v>0</v>
      </c>
      <c r="V3" s="76" t="s">
        <v>1</v>
      </c>
      <c r="W3" s="76" t="s">
        <v>2</v>
      </c>
      <c r="X3" s="601" t="s">
        <v>3</v>
      </c>
      <c r="Y3" s="600" t="s">
        <v>4</v>
      </c>
      <c r="Z3" s="76" t="s">
        <v>5</v>
      </c>
      <c r="AA3" s="76" t="s">
        <v>8</v>
      </c>
      <c r="AB3" s="601" t="s">
        <v>6</v>
      </c>
      <c r="AC3" s="76" t="s">
        <v>108</v>
      </c>
      <c r="AD3" s="600" t="s">
        <v>100</v>
      </c>
      <c r="AE3" s="76" t="s">
        <v>101</v>
      </c>
      <c r="AF3" s="76" t="s">
        <v>102</v>
      </c>
      <c r="AG3" s="601" t="s">
        <v>103</v>
      </c>
      <c r="AH3" s="76" t="s">
        <v>109</v>
      </c>
      <c r="AI3" s="76" t="s">
        <v>104</v>
      </c>
      <c r="AJ3" s="76" t="s">
        <v>105</v>
      </c>
      <c r="AK3" s="76" t="s">
        <v>106</v>
      </c>
      <c r="AL3" s="76" t="s">
        <v>107</v>
      </c>
      <c r="AM3" s="76" t="s">
        <v>110</v>
      </c>
      <c r="AN3" s="76" t="s">
        <v>0</v>
      </c>
      <c r="AO3" s="76" t="s">
        <v>1</v>
      </c>
      <c r="AP3" s="76" t="s">
        <v>2</v>
      </c>
      <c r="AQ3" s="601" t="s">
        <v>3</v>
      </c>
      <c r="AR3" s="600" t="s">
        <v>4</v>
      </c>
      <c r="AS3" s="76" t="s">
        <v>5</v>
      </c>
      <c r="AT3" s="76" t="s">
        <v>8</v>
      </c>
      <c r="AU3" s="601" t="s">
        <v>6</v>
      </c>
      <c r="AV3" s="76" t="s">
        <v>108</v>
      </c>
      <c r="AW3" s="600" t="s">
        <v>100</v>
      </c>
      <c r="AX3" s="76" t="s">
        <v>101</v>
      </c>
      <c r="AY3" s="76" t="s">
        <v>102</v>
      </c>
      <c r="AZ3" s="601" t="s">
        <v>103</v>
      </c>
      <c r="BA3" s="76" t="s">
        <v>109</v>
      </c>
      <c r="BB3" s="76" t="s">
        <v>104</v>
      </c>
      <c r="BC3" s="76" t="s">
        <v>105</v>
      </c>
      <c r="BD3" s="76" t="s">
        <v>106</v>
      </c>
      <c r="BE3" s="76" t="s">
        <v>107</v>
      </c>
      <c r="BF3" s="76" t="s">
        <v>110</v>
      </c>
      <c r="BG3" s="815" t="s">
        <v>210</v>
      </c>
      <c r="BH3" s="815" t="s">
        <v>121</v>
      </c>
      <c r="BI3" s="76" t="s">
        <v>0</v>
      </c>
      <c r="BJ3" s="76" t="s">
        <v>1</v>
      </c>
      <c r="BK3" s="76" t="s">
        <v>2</v>
      </c>
      <c r="BL3" s="76" t="s">
        <v>3</v>
      </c>
      <c r="BM3" s="76" t="s">
        <v>4</v>
      </c>
      <c r="BN3" s="76" t="s">
        <v>5</v>
      </c>
      <c r="BO3" s="76" t="s">
        <v>8</v>
      </c>
      <c r="BP3" s="76" t="s">
        <v>6</v>
      </c>
      <c r="BQ3" s="76" t="s">
        <v>108</v>
      </c>
      <c r="BR3" s="815" t="s">
        <v>210</v>
      </c>
      <c r="BS3" s="815" t="s">
        <v>121</v>
      </c>
      <c r="BT3" s="600" t="s">
        <v>100</v>
      </c>
      <c r="BU3" s="815" t="s">
        <v>210</v>
      </c>
      <c r="BV3" s="815" t="s">
        <v>121</v>
      </c>
      <c r="BW3" s="76" t="s">
        <v>101</v>
      </c>
      <c r="BX3" s="815" t="s">
        <v>210</v>
      </c>
      <c r="BY3" s="815" t="s">
        <v>121</v>
      </c>
      <c r="BZ3" s="832" t="s">
        <v>331</v>
      </c>
      <c r="CA3" s="815" t="s">
        <v>210</v>
      </c>
      <c r="CB3" s="815" t="s">
        <v>121</v>
      </c>
      <c r="CC3" s="65" t="s">
        <v>103</v>
      </c>
      <c r="CD3" s="815" t="s">
        <v>210</v>
      </c>
      <c r="CE3" s="815" t="s">
        <v>121</v>
      </c>
      <c r="CF3" s="832" t="s">
        <v>109</v>
      </c>
      <c r="CG3" s="815" t="s">
        <v>210</v>
      </c>
      <c r="CH3" s="815" t="s">
        <v>121</v>
      </c>
      <c r="CI3" s="832" t="s">
        <v>332</v>
      </c>
      <c r="CJ3" s="815" t="s">
        <v>210</v>
      </c>
      <c r="CK3" s="815" t="s">
        <v>121</v>
      </c>
      <c r="CL3" s="832" t="s">
        <v>333</v>
      </c>
      <c r="CM3" s="815" t="s">
        <v>210</v>
      </c>
      <c r="CN3" s="815" t="s">
        <v>121</v>
      </c>
      <c r="CO3" s="600" t="s">
        <v>335</v>
      </c>
      <c r="CP3" s="721" t="s">
        <v>210</v>
      </c>
      <c r="CQ3" s="601" t="s">
        <v>121</v>
      </c>
      <c r="CR3" s="832" t="s">
        <v>107</v>
      </c>
      <c r="CS3" s="721" t="s">
        <v>210</v>
      </c>
      <c r="CT3" s="601" t="s">
        <v>121</v>
      </c>
      <c r="CU3" s="832" t="s">
        <v>334</v>
      </c>
      <c r="CV3" s="721" t="s">
        <v>210</v>
      </c>
      <c r="CW3" s="601" t="s">
        <v>121</v>
      </c>
      <c r="CX3" s="832" t="s">
        <v>337</v>
      </c>
      <c r="CY3" s="721" t="s">
        <v>210</v>
      </c>
      <c r="CZ3" s="601" t="s">
        <v>121</v>
      </c>
      <c r="DA3" s="76" t="s">
        <v>340</v>
      </c>
      <c r="DB3" s="721" t="s">
        <v>210</v>
      </c>
      <c r="DC3" s="601" t="s">
        <v>121</v>
      </c>
      <c r="DD3" s="832" t="s">
        <v>341</v>
      </c>
      <c r="DE3" s="721" t="s">
        <v>210</v>
      </c>
      <c r="DF3" s="601" t="s">
        <v>121</v>
      </c>
      <c r="DG3" s="832" t="s">
        <v>3</v>
      </c>
      <c r="DH3" s="721" t="s">
        <v>210</v>
      </c>
      <c r="DI3" s="601" t="s">
        <v>121</v>
      </c>
      <c r="DJ3" s="832" t="s">
        <v>342</v>
      </c>
      <c r="DK3" s="721" t="s">
        <v>210</v>
      </c>
      <c r="DL3" s="601" t="s">
        <v>121</v>
      </c>
      <c r="DM3" s="832" t="s">
        <v>373</v>
      </c>
      <c r="DN3" s="721" t="s">
        <v>210</v>
      </c>
      <c r="DO3" s="601" t="s">
        <v>121</v>
      </c>
      <c r="DP3" s="846">
        <v>42156</v>
      </c>
      <c r="DQ3" s="721" t="s">
        <v>210</v>
      </c>
      <c r="DR3" s="601" t="s">
        <v>121</v>
      </c>
      <c r="DS3" s="846" t="s">
        <v>375</v>
      </c>
      <c r="DT3" s="721" t="s">
        <v>210</v>
      </c>
      <c r="DU3" s="601" t="s">
        <v>121</v>
      </c>
      <c r="DV3" s="846" t="s">
        <v>374</v>
      </c>
      <c r="DW3" s="721" t="s">
        <v>210</v>
      </c>
      <c r="DX3" s="601" t="s">
        <v>121</v>
      </c>
    </row>
    <row r="4" spans="1:128" x14ac:dyDescent="0.25">
      <c r="A4" s="77" t="s">
        <v>7</v>
      </c>
      <c r="B4" s="78">
        <v>1729028.391627952</v>
      </c>
      <c r="C4" s="78">
        <v>1493653.0448469713</v>
      </c>
      <c r="D4" s="78">
        <v>1466689.1012996763</v>
      </c>
      <c r="E4" s="78">
        <v>4689231.8612197237</v>
      </c>
      <c r="F4" s="78">
        <v>1168946.6473140682</v>
      </c>
      <c r="G4" s="78">
        <v>975084.42702650791</v>
      </c>
      <c r="H4" s="78">
        <v>773145.12171141861</v>
      </c>
      <c r="I4" s="78">
        <v>2916841.5145492014</v>
      </c>
      <c r="J4" s="78">
        <v>7606073.3757689251</v>
      </c>
      <c r="K4" s="78">
        <v>760663.92227208335</v>
      </c>
      <c r="L4" s="78">
        <v>774164.27231645444</v>
      </c>
      <c r="M4" s="78">
        <v>860224.39217245334</v>
      </c>
      <c r="N4" s="78">
        <v>2395053.3085918352</v>
      </c>
      <c r="O4" s="78">
        <v>10001126.684360759</v>
      </c>
      <c r="P4" s="78">
        <v>1165752.0206533307</v>
      </c>
      <c r="Q4" s="78">
        <v>1453479.7766020556</v>
      </c>
      <c r="R4" s="78">
        <v>1843025.1708673635</v>
      </c>
      <c r="S4" s="78">
        <v>4462257.9793727063</v>
      </c>
      <c r="T4" s="78">
        <v>14463384.663733467</v>
      </c>
      <c r="U4" s="78">
        <v>1941404.0321244809</v>
      </c>
      <c r="V4" s="78">
        <v>1714113.8820707926</v>
      </c>
      <c r="W4" s="78">
        <v>1560077.8595827483</v>
      </c>
      <c r="X4" s="78">
        <v>5215594.4468600079</v>
      </c>
      <c r="Y4" s="78">
        <v>1279774.497649692</v>
      </c>
      <c r="Z4" s="78">
        <v>965903.39030604844</v>
      </c>
      <c r="AA4" s="78">
        <v>807280.74863411579</v>
      </c>
      <c r="AB4" s="78">
        <v>3052959.6080790665</v>
      </c>
      <c r="AC4" s="78">
        <v>8268554.0549390744</v>
      </c>
      <c r="AD4" s="78">
        <v>815648.79248712061</v>
      </c>
      <c r="AE4" s="78">
        <v>843158.05972063483</v>
      </c>
      <c r="AF4" s="78">
        <v>818020.8310159276</v>
      </c>
      <c r="AG4" s="78">
        <v>2476828.6686734031</v>
      </c>
      <c r="AH4" s="78">
        <v>10745382.723612478</v>
      </c>
      <c r="AI4" s="78">
        <v>1083340.8666754321</v>
      </c>
      <c r="AJ4" s="78">
        <v>1406399.2472554641</v>
      </c>
      <c r="AK4" s="78">
        <v>1842723.3414379831</v>
      </c>
      <c r="AL4" s="78">
        <v>4332463.3108869344</v>
      </c>
      <c r="AM4" s="78">
        <v>15077846.034499411</v>
      </c>
      <c r="AN4" s="78">
        <v>1863561.4075453968</v>
      </c>
      <c r="AO4" s="78">
        <v>1570903.5444961491</v>
      </c>
      <c r="AP4" s="78">
        <v>1561886.0155787999</v>
      </c>
      <c r="AQ4" s="78">
        <v>4996349.4422203461</v>
      </c>
      <c r="AR4" s="78">
        <v>1276422.9883735219</v>
      </c>
      <c r="AS4" s="78">
        <v>982002.33661557792</v>
      </c>
      <c r="AT4" s="78">
        <v>736803.74982459994</v>
      </c>
      <c r="AU4" s="78">
        <v>2995228.7838137001</v>
      </c>
      <c r="AV4" s="78">
        <v>7991577.6342340466</v>
      </c>
      <c r="AW4" s="78">
        <v>743766.15812571428</v>
      </c>
      <c r="AX4" s="78">
        <v>736518.20504000003</v>
      </c>
      <c r="AY4" s="78">
        <v>785632.06797139999</v>
      </c>
      <c r="AZ4" s="78">
        <v>2265916.4311371143</v>
      </c>
      <c r="BA4" s="78">
        <v>10258402.79404868</v>
      </c>
      <c r="BB4" s="78">
        <v>1124088.8304408051</v>
      </c>
      <c r="BC4" s="78">
        <v>1326593.7173403248</v>
      </c>
      <c r="BD4" s="78">
        <v>1625522.630180757</v>
      </c>
      <c r="BE4" s="78">
        <v>4078139.502461887</v>
      </c>
      <c r="BF4" s="78">
        <v>14336542.296510568</v>
      </c>
      <c r="BG4" s="300">
        <v>-741303.73798884265</v>
      </c>
      <c r="BH4" s="571">
        <v>-4.9165095351993648E-2</v>
      </c>
      <c r="BI4" s="300">
        <v>1734487.8</v>
      </c>
      <c r="BJ4" s="300">
        <v>1484901.92</v>
      </c>
      <c r="BK4" s="300">
        <v>1423385.3</v>
      </c>
      <c r="BL4" s="300">
        <v>4642775.0199999996</v>
      </c>
      <c r="BM4" s="300">
        <v>1087346.825338121</v>
      </c>
      <c r="BN4" s="300">
        <v>943816.3</v>
      </c>
      <c r="BO4" s="300">
        <v>764425.7</v>
      </c>
      <c r="BP4" s="300">
        <v>2795588.825338121</v>
      </c>
      <c r="BQ4" s="300">
        <v>7438363.8453381211</v>
      </c>
      <c r="BR4" s="300">
        <v>-553213.78889592551</v>
      </c>
      <c r="BS4" s="571">
        <v>-6.9224602977775912E-2</v>
      </c>
      <c r="BT4" s="300">
        <v>798049.4</v>
      </c>
      <c r="BU4" s="300">
        <v>54283.241874285741</v>
      </c>
      <c r="BV4" s="571">
        <v>7.2984285828598533E-2</v>
      </c>
      <c r="BW4" s="300">
        <v>759333.70000000007</v>
      </c>
      <c r="BX4" s="602">
        <v>22815.49496000004</v>
      </c>
      <c r="BY4" s="621">
        <v>3.0977503073071955E-2</v>
      </c>
      <c r="BZ4" s="531">
        <v>853859.9</v>
      </c>
      <c r="CA4" s="602">
        <f>BZ4-AY4</f>
        <v>68227.832028600038</v>
      </c>
      <c r="CB4" s="621">
        <f>CA4/AY4</f>
        <v>8.6844510057707824E-2</v>
      </c>
      <c r="CC4" s="85">
        <v>2411243</v>
      </c>
      <c r="CD4" s="602">
        <f>CC4-AZ4</f>
        <v>145326.5688628857</v>
      </c>
      <c r="CE4" s="621">
        <f>CD4/AZ4</f>
        <v>6.4135890832459283E-2</v>
      </c>
      <c r="CF4" s="85">
        <v>9875951.2961381208</v>
      </c>
      <c r="CG4" s="602">
        <f>CF4-BA4</f>
        <v>-382451.49791055918</v>
      </c>
      <c r="CH4" s="621">
        <f>CG4/BA4</f>
        <v>-3.7281778225011303E-2</v>
      </c>
      <c r="CI4" s="85">
        <v>1267121.2999999998</v>
      </c>
      <c r="CJ4" s="602">
        <f>CI4-BB4</f>
        <v>143032.46955919475</v>
      </c>
      <c r="CK4" s="621">
        <f>CJ4/BB4</f>
        <v>0.1272430306981214</v>
      </c>
      <c r="CL4" s="85">
        <v>1535579.2999999998</v>
      </c>
      <c r="CM4" s="602">
        <f>CL4-BC4</f>
        <v>208985.58265967504</v>
      </c>
      <c r="CN4" s="621">
        <f>CM4/BC4</f>
        <v>0.15753548349276691</v>
      </c>
      <c r="CO4" s="85">
        <v>1969353.7000000002</v>
      </c>
      <c r="CP4" s="602">
        <f>CO4-BD4</f>
        <v>343831.06981924316</v>
      </c>
      <c r="CQ4" s="621">
        <f>CP4/BD4</f>
        <v>0.2115203217939878</v>
      </c>
      <c r="CR4" s="85">
        <v>4772054.3000000007</v>
      </c>
      <c r="CS4" s="602">
        <f>CR4-BE4</f>
        <v>693914.79753811378</v>
      </c>
      <c r="CT4" s="621">
        <f>CS4/BE4</f>
        <v>0.17015474755564688</v>
      </c>
      <c r="CU4" s="85">
        <v>14621657.503338121</v>
      </c>
      <c r="CV4" s="602">
        <f>CU4-BF4</f>
        <v>285115.20682755299</v>
      </c>
      <c r="CW4" s="621">
        <f>CV4/BF4</f>
        <v>1.988730622285043E-2</v>
      </c>
      <c r="CX4" s="85">
        <v>1944545.9</v>
      </c>
      <c r="CY4" s="602">
        <f>CX4-BI4</f>
        <v>210058.09999999986</v>
      </c>
      <c r="CZ4" s="621">
        <f>CY4/BI4</f>
        <v>0.12110670366202625</v>
      </c>
      <c r="DA4" s="78">
        <v>1635636</v>
      </c>
      <c r="DB4" s="602">
        <f>DA4-BJ4</f>
        <v>150734.08000000007</v>
      </c>
      <c r="DC4" s="621">
        <f>DB4/BJ4</f>
        <v>0.10151113549641048</v>
      </c>
      <c r="DD4" s="78">
        <v>1579901.5</v>
      </c>
      <c r="DE4" s="602">
        <f>DD4-BK4</f>
        <v>156516.19999999995</v>
      </c>
      <c r="DF4" s="621">
        <f>DE4/BK4</f>
        <v>0.10996052860739812</v>
      </c>
      <c r="DG4" s="78">
        <v>5160083.4000000004</v>
      </c>
      <c r="DH4" s="602">
        <f>DG4-BL4</f>
        <v>517308.38000000082</v>
      </c>
      <c r="DI4" s="621">
        <f>DH4/BL4</f>
        <v>0.11142223729807198</v>
      </c>
      <c r="DJ4" s="78">
        <v>1302974</v>
      </c>
      <c r="DK4" s="602">
        <f>DJ4-BM4</f>
        <v>215627.17466187896</v>
      </c>
      <c r="DL4" s="621">
        <f>DK4/BM4</f>
        <v>0.19830579318133162</v>
      </c>
      <c r="DM4" s="78">
        <v>1015585.7</v>
      </c>
      <c r="DN4" s="602">
        <f>DM4-BN4</f>
        <v>71769.399999999907</v>
      </c>
      <c r="DO4" s="621">
        <f>DN4/BN4</f>
        <v>7.6041704301991711E-2</v>
      </c>
      <c r="DP4" s="78">
        <v>845495.2</v>
      </c>
      <c r="DQ4" s="602">
        <f>DP4-BO4</f>
        <v>81069.5</v>
      </c>
      <c r="DR4" s="621">
        <f>DQ4/BO4</f>
        <v>0.10605281847536001</v>
      </c>
      <c r="DS4" s="78">
        <v>3164054.9000000004</v>
      </c>
      <c r="DT4" s="602">
        <f>DS4-BP4</f>
        <v>368466.07466187933</v>
      </c>
      <c r="DU4" s="621">
        <f>DT4/BP4</f>
        <v>0.13180267116617697</v>
      </c>
      <c r="DV4" s="78">
        <v>8324138.3000000007</v>
      </c>
      <c r="DW4" s="602">
        <f>DV4-BQ4</f>
        <v>885774.45466187969</v>
      </c>
      <c r="DX4" s="621">
        <f>DW4/BQ4</f>
        <v>0.11908189395938532</v>
      </c>
    </row>
    <row r="5" spans="1:128" x14ac:dyDescent="0.25">
      <c r="A5" s="79" t="s">
        <v>25</v>
      </c>
      <c r="B5" s="80">
        <v>1317551.6901892736</v>
      </c>
      <c r="C5" s="80">
        <v>1095977.7649275998</v>
      </c>
      <c r="D5" s="80">
        <v>1087092.6284427433</v>
      </c>
      <c r="E5" s="80">
        <v>3500622.0835596165</v>
      </c>
      <c r="F5" s="80">
        <v>845198.50551378622</v>
      </c>
      <c r="G5" s="80">
        <v>702693.29941870179</v>
      </c>
      <c r="H5" s="80">
        <v>560683.41207614448</v>
      </c>
      <c r="I5" s="80">
        <v>2108575.2170086326</v>
      </c>
      <c r="J5" s="80">
        <v>5609197.3005682491</v>
      </c>
      <c r="K5" s="80">
        <v>571027</v>
      </c>
      <c r="L5" s="80">
        <v>571953.03</v>
      </c>
      <c r="M5" s="80">
        <v>613702.05338583514</v>
      </c>
      <c r="N5" s="80">
        <v>1756682.0833858352</v>
      </c>
      <c r="O5" s="80">
        <v>7365879.3839540835</v>
      </c>
      <c r="P5" s="80">
        <v>829608</v>
      </c>
      <c r="Q5" s="80">
        <v>1048138.9799472095</v>
      </c>
      <c r="R5" s="80">
        <v>1358326.0108300238</v>
      </c>
      <c r="S5" s="80">
        <v>3236072.9907772331</v>
      </c>
      <c r="T5" s="80">
        <v>10601952.374731317</v>
      </c>
      <c r="U5" s="80">
        <v>1458130.1229996542</v>
      </c>
      <c r="V5" s="80">
        <v>1266993.6423808679</v>
      </c>
      <c r="W5" s="80">
        <v>1123202.1014358827</v>
      </c>
      <c r="X5" s="80">
        <v>3848325.8668164043</v>
      </c>
      <c r="Y5" s="80">
        <v>938967.98938535037</v>
      </c>
      <c r="Z5" s="80">
        <v>689286.32702050754</v>
      </c>
      <c r="AA5" s="80">
        <v>607565.38987879572</v>
      </c>
      <c r="AB5" s="80">
        <v>2235819.7062846534</v>
      </c>
      <c r="AC5" s="80">
        <v>6084145.5731010577</v>
      </c>
      <c r="AD5" s="80">
        <v>625027</v>
      </c>
      <c r="AE5" s="80">
        <v>642786.99784000008</v>
      </c>
      <c r="AF5" s="80">
        <v>588897</v>
      </c>
      <c r="AG5" s="80">
        <v>1856710.9978400001</v>
      </c>
      <c r="AH5" s="80">
        <v>7940856.570941058</v>
      </c>
      <c r="AI5" s="80">
        <v>749530</v>
      </c>
      <c r="AJ5" s="80">
        <v>1009416</v>
      </c>
      <c r="AK5" s="80">
        <v>1368751.9420399999</v>
      </c>
      <c r="AL5" s="80">
        <v>3127697.9420400001</v>
      </c>
      <c r="AM5" s="80">
        <v>11068554.512981057</v>
      </c>
      <c r="AN5" s="80">
        <v>1382333.5767000001</v>
      </c>
      <c r="AO5" s="80">
        <v>1154039</v>
      </c>
      <c r="AP5" s="80">
        <v>1154656</v>
      </c>
      <c r="AQ5" s="80">
        <v>3691028.5767000001</v>
      </c>
      <c r="AR5" s="80">
        <v>959169</v>
      </c>
      <c r="AS5" s="80">
        <v>713085</v>
      </c>
      <c r="AT5" s="80">
        <v>551019.82444</v>
      </c>
      <c r="AU5" s="80">
        <v>2223273.8244400001</v>
      </c>
      <c r="AV5" s="80">
        <v>5914302.4011400007</v>
      </c>
      <c r="AW5" s="80">
        <v>569288</v>
      </c>
      <c r="AX5" s="80">
        <v>549548</v>
      </c>
      <c r="AY5" s="80">
        <v>561295</v>
      </c>
      <c r="AZ5" s="80">
        <v>1680131</v>
      </c>
      <c r="BA5" s="80">
        <v>7594433.4011400007</v>
      </c>
      <c r="BB5" s="80">
        <v>821313</v>
      </c>
      <c r="BC5" s="80">
        <v>965591</v>
      </c>
      <c r="BD5" s="80">
        <v>1217507</v>
      </c>
      <c r="BE5" s="80">
        <v>3004411</v>
      </c>
      <c r="BF5" s="80">
        <v>10598844.401140001</v>
      </c>
      <c r="BG5" s="300">
        <v>-469710.1118410565</v>
      </c>
      <c r="BH5" s="571">
        <v>-4.2436445634358666E-2</v>
      </c>
      <c r="BI5" s="300">
        <v>1283434</v>
      </c>
      <c r="BJ5" s="300">
        <v>1109377</v>
      </c>
      <c r="BK5" s="300">
        <v>1058805</v>
      </c>
      <c r="BL5" s="300">
        <v>3451616</v>
      </c>
      <c r="BM5" s="300">
        <v>788862</v>
      </c>
      <c r="BN5" s="300">
        <v>688482</v>
      </c>
      <c r="BO5" s="300">
        <v>583027</v>
      </c>
      <c r="BP5" s="300">
        <v>2060371</v>
      </c>
      <c r="BQ5" s="300">
        <v>5511987</v>
      </c>
      <c r="BR5" s="300">
        <v>-402315.40114000067</v>
      </c>
      <c r="BS5" s="571">
        <v>-6.8024151261263391E-2</v>
      </c>
      <c r="BT5" s="300">
        <v>633659</v>
      </c>
      <c r="BU5" s="300">
        <v>64371</v>
      </c>
      <c r="BV5" s="571">
        <v>0.11307282078666685</v>
      </c>
      <c r="BW5" s="300">
        <v>589486</v>
      </c>
      <c r="BX5" s="602">
        <v>39938</v>
      </c>
      <c r="BY5" s="621">
        <v>7.2674270491385654E-2</v>
      </c>
      <c r="BZ5" s="291">
        <v>640956</v>
      </c>
      <c r="CA5" s="602">
        <f t="shared" ref="CA5:CA68" si="0">BZ5-AY5</f>
        <v>79661</v>
      </c>
      <c r="CB5" s="621">
        <f t="shared" ref="CB5:CB68" si="1">CA5/AY5</f>
        <v>0.14192358741838071</v>
      </c>
      <c r="CC5" s="85">
        <v>1864101</v>
      </c>
      <c r="CD5" s="602">
        <f t="shared" ref="CD5:CD68" si="2">CC5-AZ5</f>
        <v>183970</v>
      </c>
      <c r="CE5" s="621">
        <f t="shared" ref="CE5:CE68" si="3">CD5/AZ5</f>
        <v>0.10949741418972687</v>
      </c>
      <c r="CF5" s="85">
        <v>7376088</v>
      </c>
      <c r="CG5" s="602">
        <f t="shared" ref="CG5:CG68" si="4">CF5-BA5</f>
        <v>-218345.40114000067</v>
      </c>
      <c r="CH5" s="621">
        <f t="shared" ref="CH5:CH68" si="5">CG5/BA5</f>
        <v>-2.8750716427011505E-2</v>
      </c>
      <c r="CI5" s="85">
        <v>954581</v>
      </c>
      <c r="CJ5" s="602">
        <f t="shared" ref="CJ5:CJ68" si="6">CI5-BB5</f>
        <v>133268</v>
      </c>
      <c r="CK5" s="621">
        <f t="shared" ref="CK5:CK68" si="7">CJ5/BB5</f>
        <v>0.16226213392458175</v>
      </c>
      <c r="CL5" s="85">
        <v>1158258</v>
      </c>
      <c r="CM5" s="602">
        <f t="shared" ref="CM5:CM68" si="8">CL5-BC5</f>
        <v>192667</v>
      </c>
      <c r="CN5" s="621">
        <f t="shared" ref="CN5:CN68" si="9">CM5/BC5</f>
        <v>0.1995327214110322</v>
      </c>
      <c r="CO5" s="85">
        <v>1518619</v>
      </c>
      <c r="CP5" s="602">
        <f t="shared" ref="CP5:CP68" si="10">CO5-BD5</f>
        <v>301112</v>
      </c>
      <c r="CQ5" s="621">
        <f t="shared" ref="CQ5:CQ68" si="11">CP5/BD5</f>
        <v>0.24731849591008512</v>
      </c>
      <c r="CR5" s="85">
        <v>3631458</v>
      </c>
      <c r="CS5" s="602">
        <f t="shared" ref="CS5:CS68" si="12">CR5-BE5</f>
        <v>627047</v>
      </c>
      <c r="CT5" s="621">
        <f t="shared" ref="CT5:CT68" si="13">CS5/BE5</f>
        <v>0.20870879516817106</v>
      </c>
      <c r="CU5" s="85">
        <v>11007546</v>
      </c>
      <c r="CV5" s="602">
        <f t="shared" ref="CV5:CV68" si="14">CU5-BF5</f>
        <v>408701.59885999933</v>
      </c>
      <c r="CW5" s="621">
        <f t="shared" ref="CW5:CW68" si="15">CV5/BF5</f>
        <v>3.856095847732606E-2</v>
      </c>
      <c r="CX5" s="85">
        <v>1495165</v>
      </c>
      <c r="CY5" s="602">
        <f t="shared" ref="CY5:CY68" si="16">CX5-BI5</f>
        <v>211731</v>
      </c>
      <c r="CZ5" s="621">
        <f t="shared" ref="CZ5:CZ68" si="17">CY5/BI5</f>
        <v>0.16497225412448166</v>
      </c>
      <c r="DA5" s="80">
        <v>1262472</v>
      </c>
      <c r="DB5" s="602">
        <f t="shared" ref="DB5:DB68" si="18">DA5-BJ5</f>
        <v>153095</v>
      </c>
      <c r="DC5" s="621">
        <f t="shared" ref="DC5:DC68" si="19">DB5/BJ5</f>
        <v>0.13800087797024815</v>
      </c>
      <c r="DD5" s="294">
        <v>1213281</v>
      </c>
      <c r="DE5" s="602">
        <f t="shared" ref="DE5:DE68" si="20">DD5-BK5</f>
        <v>154476</v>
      </c>
      <c r="DF5" s="621">
        <f t="shared" ref="DF5:DF68" si="21">DE5/BK5</f>
        <v>0.14589655318968081</v>
      </c>
      <c r="DG5" s="294">
        <v>3970918</v>
      </c>
      <c r="DH5" s="602">
        <f t="shared" ref="DH5:DH68" si="22">DG5-BL5</f>
        <v>519302</v>
      </c>
      <c r="DI5" s="621">
        <f t="shared" ref="DI5:DI68" si="23">DH5/BL5</f>
        <v>0.15045184632357714</v>
      </c>
      <c r="DJ5" s="294">
        <v>995346</v>
      </c>
      <c r="DK5" s="602">
        <f t="shared" ref="DK5:DK68" si="24">DJ5-BM5</f>
        <v>206484</v>
      </c>
      <c r="DL5" s="621">
        <f t="shared" ref="DL5:DL68" si="25">DK5/BM5</f>
        <v>0.26174920328270346</v>
      </c>
      <c r="DM5" s="294">
        <v>759178</v>
      </c>
      <c r="DN5" s="602">
        <f t="shared" ref="DN5:DN68" si="26">DM5-BN5</f>
        <v>70696</v>
      </c>
      <c r="DO5" s="621">
        <f t="shared" ref="DO5:DO68" si="27">DN5/BN5</f>
        <v>0.10268387554068226</v>
      </c>
      <c r="DP5" s="294">
        <v>667754</v>
      </c>
      <c r="DQ5" s="602">
        <f t="shared" ref="DQ5:DQ68" si="28">DP5-BO5</f>
        <v>84727</v>
      </c>
      <c r="DR5" s="621">
        <f t="shared" ref="DR5:DR68" si="29">DQ5/BO5</f>
        <v>0.14532260084009832</v>
      </c>
      <c r="DS5" s="294">
        <v>2422278</v>
      </c>
      <c r="DT5" s="602">
        <f t="shared" ref="DT5:DT68" si="30">DS5-BP5</f>
        <v>361907</v>
      </c>
      <c r="DU5" s="621">
        <f t="shared" ref="DU5:DU68" si="31">DT5/BP5</f>
        <v>0.1756513754076329</v>
      </c>
      <c r="DV5" s="294">
        <v>6393196</v>
      </c>
      <c r="DW5" s="602">
        <f t="shared" ref="DW5:DW68" si="32">DV5-BQ5</f>
        <v>881209</v>
      </c>
      <c r="DX5" s="621">
        <f t="shared" ref="DX5:DX68" si="33">DW5/BQ5</f>
        <v>0.15987138576342796</v>
      </c>
    </row>
    <row r="6" spans="1:128" s="85" customFormat="1" x14ac:dyDescent="0.25">
      <c r="A6" s="81" t="s">
        <v>26</v>
      </c>
      <c r="B6" s="85">
        <v>154909.10323054093</v>
      </c>
      <c r="C6" s="85">
        <v>134114.63920213981</v>
      </c>
      <c r="D6" s="85">
        <v>128908.05684382949</v>
      </c>
      <c r="E6" s="85">
        <v>417931.79927651025</v>
      </c>
      <c r="F6" s="85">
        <v>99475.697735121794</v>
      </c>
      <c r="G6" s="85">
        <v>84685.869854382254</v>
      </c>
      <c r="H6" s="85">
        <v>73859.210023501437</v>
      </c>
      <c r="I6" s="85">
        <v>258020.77761300548</v>
      </c>
      <c r="J6" s="85">
        <v>675952.57688951574</v>
      </c>
      <c r="K6" s="85">
        <v>76008.000000000015</v>
      </c>
      <c r="L6" s="85">
        <v>79896.03</v>
      </c>
      <c r="M6" s="85">
        <v>99456</v>
      </c>
      <c r="N6" s="85">
        <v>255360.03000000003</v>
      </c>
      <c r="O6" s="85">
        <v>931312.60688951577</v>
      </c>
      <c r="P6" s="85">
        <v>109399</v>
      </c>
      <c r="Q6" s="85">
        <v>135643.97994720945</v>
      </c>
      <c r="R6" s="85">
        <v>159650.38226864004</v>
      </c>
      <c r="S6" s="85">
        <v>404693.36221584945</v>
      </c>
      <c r="T6" s="85">
        <v>1336005.9691053652</v>
      </c>
      <c r="U6" s="85">
        <v>173291.6938817866</v>
      </c>
      <c r="V6" s="85">
        <v>144574.21565113135</v>
      </c>
      <c r="W6" s="85">
        <v>138676.18822555477</v>
      </c>
      <c r="X6" s="85">
        <v>456542.09775847272</v>
      </c>
      <c r="Y6" s="85">
        <v>105512.75802588761</v>
      </c>
      <c r="Z6" s="85">
        <v>85688.414920478623</v>
      </c>
      <c r="AA6" s="85">
        <v>77793</v>
      </c>
      <c r="AB6" s="85">
        <v>268994.17294636625</v>
      </c>
      <c r="AC6" s="85">
        <v>725536.27070483891</v>
      </c>
      <c r="AD6" s="85">
        <v>79280</v>
      </c>
      <c r="AE6" s="85">
        <v>88947</v>
      </c>
      <c r="AF6" s="85">
        <v>88485</v>
      </c>
      <c r="AG6" s="85">
        <v>256712</v>
      </c>
      <c r="AH6" s="85">
        <v>982248.27070483891</v>
      </c>
      <c r="AI6" s="85">
        <v>96629</v>
      </c>
      <c r="AJ6" s="85">
        <v>132577</v>
      </c>
      <c r="AK6" s="85">
        <v>154709.39890999999</v>
      </c>
      <c r="AL6" s="85">
        <v>383915.39890999999</v>
      </c>
      <c r="AM6" s="85">
        <v>1366163.6696148389</v>
      </c>
      <c r="AN6" s="294">
        <v>166416</v>
      </c>
      <c r="AO6" s="294">
        <v>138506</v>
      </c>
      <c r="AP6" s="294">
        <v>136984</v>
      </c>
      <c r="AQ6" s="294">
        <v>441906</v>
      </c>
      <c r="AR6" s="294">
        <v>114176</v>
      </c>
      <c r="AS6" s="294">
        <v>89473</v>
      </c>
      <c r="AT6" s="294">
        <v>64188</v>
      </c>
      <c r="AU6" s="294">
        <v>267837</v>
      </c>
      <c r="AV6" s="294">
        <v>709743</v>
      </c>
      <c r="AW6" s="294">
        <v>76563</v>
      </c>
      <c r="AX6" s="294">
        <v>75532</v>
      </c>
      <c r="AY6" s="294">
        <v>86847</v>
      </c>
      <c r="AZ6" s="294">
        <v>238942</v>
      </c>
      <c r="BA6" s="294">
        <v>948685</v>
      </c>
      <c r="BB6" s="294">
        <v>114030</v>
      </c>
      <c r="BC6" s="294">
        <v>129927</v>
      </c>
      <c r="BD6" s="294">
        <v>147234</v>
      </c>
      <c r="BE6" s="294">
        <v>391191</v>
      </c>
      <c r="BF6" s="294">
        <v>1339876</v>
      </c>
      <c r="BG6" s="294">
        <v>-26287.669614838902</v>
      </c>
      <c r="BH6" s="546">
        <v>-1.9241962145172709E-2</v>
      </c>
      <c r="BI6" s="1">
        <v>158076</v>
      </c>
      <c r="BJ6" s="1">
        <v>142186</v>
      </c>
      <c r="BK6" s="1">
        <v>138898</v>
      </c>
      <c r="BL6" s="1">
        <v>439160</v>
      </c>
      <c r="BM6" s="1">
        <v>98967</v>
      </c>
      <c r="BN6" s="1">
        <v>88527</v>
      </c>
      <c r="BO6" s="1">
        <v>68945</v>
      </c>
      <c r="BP6" s="1">
        <v>256439</v>
      </c>
      <c r="BQ6" s="1">
        <v>695599</v>
      </c>
      <c r="BR6" s="294">
        <v>-14144</v>
      </c>
      <c r="BS6" s="546">
        <v>-1.9928340258375216E-2</v>
      </c>
      <c r="BT6" s="1">
        <v>85094</v>
      </c>
      <c r="BU6" s="1">
        <v>8531</v>
      </c>
      <c r="BV6" s="546">
        <v>0.11142457845173256</v>
      </c>
      <c r="BW6" s="294">
        <v>76489</v>
      </c>
      <c r="BX6" s="602">
        <v>957</v>
      </c>
      <c r="BY6" s="621">
        <v>1.2670126568871471E-2</v>
      </c>
      <c r="BZ6" s="85">
        <v>84357</v>
      </c>
      <c r="CA6" s="602">
        <f t="shared" si="0"/>
        <v>-2490</v>
      </c>
      <c r="CB6" s="621">
        <f t="shared" si="1"/>
        <v>-2.8671111264637811E-2</v>
      </c>
      <c r="CC6" s="85">
        <v>245940</v>
      </c>
      <c r="CD6" s="602">
        <f t="shared" si="2"/>
        <v>6998</v>
      </c>
      <c r="CE6" s="621">
        <f t="shared" si="3"/>
        <v>2.9287442140770562E-2</v>
      </c>
      <c r="CF6" s="85">
        <v>941539</v>
      </c>
      <c r="CG6" s="602">
        <f t="shared" si="4"/>
        <v>-7146</v>
      </c>
      <c r="CH6" s="621">
        <f t="shared" si="5"/>
        <v>-7.5325318730664025E-3</v>
      </c>
      <c r="CI6" s="85">
        <v>106811</v>
      </c>
      <c r="CJ6" s="602">
        <f t="shared" si="6"/>
        <v>-7219</v>
      </c>
      <c r="CK6" s="621">
        <f t="shared" si="7"/>
        <v>-6.3307901429448393E-2</v>
      </c>
      <c r="CL6" s="85">
        <v>119296</v>
      </c>
      <c r="CM6" s="602">
        <f t="shared" si="8"/>
        <v>-10631</v>
      </c>
      <c r="CN6" s="621">
        <f t="shared" si="9"/>
        <v>-8.1822869765329764E-2</v>
      </c>
      <c r="CO6" s="85">
        <v>138714</v>
      </c>
      <c r="CP6" s="602">
        <f t="shared" si="10"/>
        <v>-8520</v>
      </c>
      <c r="CQ6" s="621">
        <f t="shared" si="11"/>
        <v>-5.786706874770773E-2</v>
      </c>
      <c r="CR6" s="85">
        <v>364821</v>
      </c>
      <c r="CS6" s="602">
        <f t="shared" si="12"/>
        <v>-26370</v>
      </c>
      <c r="CT6" s="621">
        <f t="shared" si="13"/>
        <v>-6.7409526292782809E-2</v>
      </c>
      <c r="CU6" s="85">
        <v>1306360</v>
      </c>
      <c r="CV6" s="602">
        <f t="shared" si="14"/>
        <v>-33516</v>
      </c>
      <c r="CW6" s="621">
        <f t="shared" si="15"/>
        <v>-2.5014255050467355E-2</v>
      </c>
      <c r="CX6" s="85">
        <v>155255</v>
      </c>
      <c r="CY6" s="602">
        <f t="shared" si="16"/>
        <v>-2821</v>
      </c>
      <c r="CZ6" s="621">
        <f t="shared" si="17"/>
        <v>-1.7845846301778892E-2</v>
      </c>
      <c r="DA6" s="294">
        <v>134087</v>
      </c>
      <c r="DB6" s="602">
        <f t="shared" si="18"/>
        <v>-8099</v>
      </c>
      <c r="DC6" s="621">
        <f t="shared" si="19"/>
        <v>-5.6960600903042495E-2</v>
      </c>
      <c r="DD6" s="85">
        <v>125183</v>
      </c>
      <c r="DE6" s="602">
        <f t="shared" si="20"/>
        <v>-13715</v>
      </c>
      <c r="DF6" s="621">
        <f t="shared" si="21"/>
        <v>-9.8741522556120315E-2</v>
      </c>
      <c r="DG6" s="85">
        <v>414525</v>
      </c>
      <c r="DH6" s="602">
        <f t="shared" si="22"/>
        <v>-24635</v>
      </c>
      <c r="DI6" s="621">
        <f t="shared" si="23"/>
        <v>-5.6095728208397852E-2</v>
      </c>
      <c r="DJ6" s="85">
        <v>104935</v>
      </c>
      <c r="DK6" s="602">
        <f t="shared" si="24"/>
        <v>5968</v>
      </c>
      <c r="DL6" s="621">
        <f t="shared" si="25"/>
        <v>6.0302929259248031E-2</v>
      </c>
      <c r="DM6" s="85">
        <v>93544</v>
      </c>
      <c r="DN6" s="602">
        <f t="shared" si="26"/>
        <v>5017</v>
      </c>
      <c r="DO6" s="621">
        <f t="shared" si="27"/>
        <v>5.6671975781400027E-2</v>
      </c>
      <c r="DP6" s="85">
        <v>77536</v>
      </c>
      <c r="DQ6" s="602">
        <f t="shared" si="28"/>
        <v>8591</v>
      </c>
      <c r="DR6" s="621">
        <f t="shared" si="29"/>
        <v>0.12460657045471028</v>
      </c>
      <c r="DS6" s="85">
        <v>276015</v>
      </c>
      <c r="DT6" s="602">
        <f t="shared" si="30"/>
        <v>19576</v>
      </c>
      <c r="DU6" s="621">
        <f t="shared" si="31"/>
        <v>7.6337842527852626E-2</v>
      </c>
      <c r="DV6" s="85">
        <v>690540</v>
      </c>
      <c r="DW6" s="602">
        <f t="shared" si="32"/>
        <v>-5059</v>
      </c>
      <c r="DX6" s="621">
        <f t="shared" si="33"/>
        <v>-7.2728684198798445E-3</v>
      </c>
    </row>
    <row r="7" spans="1:128" x14ac:dyDescent="0.25">
      <c r="A7" s="82" t="s">
        <v>9</v>
      </c>
      <c r="B7" s="294">
        <v>141756.01421110713</v>
      </c>
      <c r="C7" s="294">
        <v>123538.84739963355</v>
      </c>
      <c r="D7" s="294">
        <v>119111.82931339982</v>
      </c>
      <c r="E7" s="294">
        <v>384406.69092414051</v>
      </c>
      <c r="F7" s="294">
        <v>89183.925960409571</v>
      </c>
      <c r="G7" s="294">
        <v>79463.14435968161</v>
      </c>
      <c r="H7" s="294">
        <v>70945.914823048675</v>
      </c>
      <c r="I7" s="294">
        <v>239592.98514313984</v>
      </c>
      <c r="J7" s="294">
        <v>623999.67606728035</v>
      </c>
      <c r="K7" s="294">
        <v>71040.000000000015</v>
      </c>
      <c r="L7" s="294">
        <v>76729.03</v>
      </c>
      <c r="M7" s="294">
        <v>93848</v>
      </c>
      <c r="N7" s="294">
        <v>241617.03000000003</v>
      </c>
      <c r="O7" s="294">
        <v>865616.70606728038</v>
      </c>
      <c r="P7" s="294">
        <v>101036</v>
      </c>
      <c r="Q7" s="294">
        <v>123579</v>
      </c>
      <c r="R7" s="294">
        <v>145076.98645540298</v>
      </c>
      <c r="S7" s="294">
        <v>369691.98645540298</v>
      </c>
      <c r="T7" s="294">
        <v>1235308.6925226834</v>
      </c>
      <c r="U7" s="294">
        <v>158785.00204845172</v>
      </c>
      <c r="V7" s="294">
        <v>131089.91375314619</v>
      </c>
      <c r="W7" s="294">
        <v>126675.94466054311</v>
      </c>
      <c r="X7" s="294">
        <v>416550.86046214099</v>
      </c>
      <c r="Y7" s="294">
        <v>96664.929864543112</v>
      </c>
      <c r="Z7" s="294">
        <v>79913.141653964965</v>
      </c>
      <c r="AA7" s="294">
        <v>74969</v>
      </c>
      <c r="AB7" s="294">
        <v>251547.07151850808</v>
      </c>
      <c r="AC7" s="294">
        <v>668097.93198064901</v>
      </c>
      <c r="AD7" s="294">
        <v>74744</v>
      </c>
      <c r="AE7" s="294">
        <v>86212</v>
      </c>
      <c r="AF7" s="294">
        <v>83486</v>
      </c>
      <c r="AG7" s="294">
        <v>244442</v>
      </c>
      <c r="AH7" s="294">
        <v>912539.93198064901</v>
      </c>
      <c r="AI7" s="294">
        <v>88408</v>
      </c>
      <c r="AJ7" s="294">
        <v>122037</v>
      </c>
      <c r="AK7" s="294">
        <v>140400.73877</v>
      </c>
      <c r="AL7" s="294">
        <v>350845.73877</v>
      </c>
      <c r="AM7" s="294">
        <v>1263385.6707506489</v>
      </c>
      <c r="AN7" s="294">
        <v>152227</v>
      </c>
      <c r="AO7" s="294">
        <v>126815.00000000001</v>
      </c>
      <c r="AP7" s="294">
        <v>125887</v>
      </c>
      <c r="AQ7" s="294">
        <v>404929</v>
      </c>
      <c r="AR7" s="294">
        <v>105544</v>
      </c>
      <c r="AS7" s="294">
        <v>81216</v>
      </c>
      <c r="AT7" s="294">
        <v>59193</v>
      </c>
      <c r="AU7" s="294">
        <v>245953</v>
      </c>
      <c r="AV7" s="294">
        <v>650882</v>
      </c>
      <c r="AW7" s="294">
        <v>73638</v>
      </c>
      <c r="AX7" s="294">
        <v>70176</v>
      </c>
      <c r="AY7" s="294">
        <v>81273</v>
      </c>
      <c r="AZ7" s="294">
        <v>225087</v>
      </c>
      <c r="BA7" s="224">
        <v>875969</v>
      </c>
      <c r="BB7" s="294">
        <v>104442</v>
      </c>
      <c r="BC7" s="294">
        <v>118509</v>
      </c>
      <c r="BD7" s="294">
        <v>132013</v>
      </c>
      <c r="BE7" s="294">
        <v>354964</v>
      </c>
      <c r="BF7" s="294">
        <v>1230933</v>
      </c>
      <c r="BG7" s="294">
        <v>-32452.670750648947</v>
      </c>
      <c r="BH7" s="546">
        <v>-2.5687065717127311E-2</v>
      </c>
      <c r="BI7" s="1">
        <v>143513</v>
      </c>
      <c r="BJ7" s="1">
        <v>129749</v>
      </c>
      <c r="BK7" s="1">
        <v>128826</v>
      </c>
      <c r="BL7" s="1">
        <v>402088</v>
      </c>
      <c r="BM7" s="1">
        <v>90967</v>
      </c>
      <c r="BN7" s="1">
        <v>81644</v>
      </c>
      <c r="BO7" s="1">
        <v>64943</v>
      </c>
      <c r="BP7" s="1">
        <v>237554</v>
      </c>
      <c r="BQ7" s="1">
        <v>639642</v>
      </c>
      <c r="BR7" s="294">
        <v>-11240</v>
      </c>
      <c r="BS7" s="546">
        <v>-1.7268875157094528E-2</v>
      </c>
      <c r="BT7" s="1">
        <v>82642</v>
      </c>
      <c r="BU7" s="1">
        <v>9004</v>
      </c>
      <c r="BV7" s="546">
        <v>0.1222738260137429</v>
      </c>
      <c r="BW7" s="294">
        <v>72455</v>
      </c>
      <c r="BX7" s="602">
        <v>2279</v>
      </c>
      <c r="BY7" s="621">
        <v>3.2475490196078434E-2</v>
      </c>
      <c r="BZ7" s="294">
        <v>78301</v>
      </c>
      <c r="CA7" s="602">
        <f t="shared" si="0"/>
        <v>-2972</v>
      </c>
      <c r="CB7" s="621">
        <f t="shared" si="1"/>
        <v>-3.6568109950414034E-2</v>
      </c>
      <c r="CC7" s="294">
        <v>233398</v>
      </c>
      <c r="CD7" s="602">
        <f t="shared" si="2"/>
        <v>8311</v>
      </c>
      <c r="CE7" s="621">
        <f t="shared" si="3"/>
        <v>3.6923500690843984E-2</v>
      </c>
      <c r="CF7" s="294">
        <v>873040</v>
      </c>
      <c r="CG7" s="602">
        <f t="shared" si="4"/>
        <v>-2929</v>
      </c>
      <c r="CH7" s="621">
        <f t="shared" si="5"/>
        <v>-3.3437256341263218E-3</v>
      </c>
      <c r="CI7" s="294">
        <v>96499</v>
      </c>
      <c r="CJ7" s="602">
        <f t="shared" si="6"/>
        <v>-7943</v>
      </c>
      <c r="CK7" s="621">
        <f t="shared" si="7"/>
        <v>-7.605177993527508E-2</v>
      </c>
      <c r="CL7" s="294">
        <v>108204</v>
      </c>
      <c r="CM7" s="602">
        <f t="shared" si="8"/>
        <v>-10305</v>
      </c>
      <c r="CN7" s="621">
        <f t="shared" si="9"/>
        <v>-8.695542110725768E-2</v>
      </c>
      <c r="CO7" s="294">
        <v>123893</v>
      </c>
      <c r="CP7" s="602">
        <f t="shared" si="10"/>
        <v>-8120</v>
      </c>
      <c r="CQ7" s="621">
        <f t="shared" si="11"/>
        <v>-6.1509093801368049E-2</v>
      </c>
      <c r="CR7" s="294">
        <v>328596</v>
      </c>
      <c r="CS7" s="602">
        <f t="shared" si="12"/>
        <v>-26368</v>
      </c>
      <c r="CT7" s="621">
        <f t="shared" si="13"/>
        <v>-7.4283589321734039E-2</v>
      </c>
      <c r="CU7" s="294">
        <v>1201636</v>
      </c>
      <c r="CV7" s="602">
        <f t="shared" si="14"/>
        <v>-29297</v>
      </c>
      <c r="CW7" s="621">
        <f t="shared" si="15"/>
        <v>-2.3800645526604616E-2</v>
      </c>
      <c r="CX7" s="294">
        <v>139925</v>
      </c>
      <c r="CY7" s="602">
        <f t="shared" si="16"/>
        <v>-3588</v>
      </c>
      <c r="CZ7" s="621">
        <f t="shared" si="17"/>
        <v>-2.5001219401726674E-2</v>
      </c>
      <c r="DA7" s="294">
        <v>123414</v>
      </c>
      <c r="DB7" s="602">
        <f t="shared" si="18"/>
        <v>-6335</v>
      </c>
      <c r="DC7" s="621">
        <f t="shared" si="19"/>
        <v>-4.882503911398161E-2</v>
      </c>
      <c r="DD7" s="294">
        <v>114590</v>
      </c>
      <c r="DE7" s="602">
        <f t="shared" si="20"/>
        <v>-14236</v>
      </c>
      <c r="DF7" s="621">
        <f t="shared" si="21"/>
        <v>-0.11050564327076833</v>
      </c>
      <c r="DG7" s="294">
        <v>377929</v>
      </c>
      <c r="DH7" s="602">
        <f t="shared" si="22"/>
        <v>-24159</v>
      </c>
      <c r="DI7" s="621">
        <f t="shared" si="23"/>
        <v>-6.0083862239111836E-2</v>
      </c>
      <c r="DJ7" s="294">
        <v>96082</v>
      </c>
      <c r="DK7" s="602">
        <f t="shared" si="24"/>
        <v>5115</v>
      </c>
      <c r="DL7" s="621">
        <f t="shared" si="25"/>
        <v>5.6229182011058955E-2</v>
      </c>
      <c r="DM7" s="294">
        <v>86641</v>
      </c>
      <c r="DN7" s="602">
        <f t="shared" si="26"/>
        <v>4997</v>
      </c>
      <c r="DO7" s="621">
        <f t="shared" si="27"/>
        <v>6.1204742540786831E-2</v>
      </c>
      <c r="DP7" s="294">
        <v>73094</v>
      </c>
      <c r="DQ7" s="602">
        <f t="shared" si="28"/>
        <v>8151</v>
      </c>
      <c r="DR7" s="621">
        <f t="shared" si="29"/>
        <v>0.12551006267034168</v>
      </c>
      <c r="DS7" s="294">
        <v>255817</v>
      </c>
      <c r="DT7" s="602">
        <f t="shared" si="30"/>
        <v>18263</v>
      </c>
      <c r="DU7" s="621">
        <f t="shared" si="31"/>
        <v>7.6879362166075924E-2</v>
      </c>
      <c r="DV7" s="294">
        <v>633746</v>
      </c>
      <c r="DW7" s="602">
        <f t="shared" si="32"/>
        <v>-5896</v>
      </c>
      <c r="DX7" s="621">
        <f t="shared" si="33"/>
        <v>-9.2176561263957024E-3</v>
      </c>
    </row>
    <row r="8" spans="1:128" x14ac:dyDescent="0.25">
      <c r="A8" s="82" t="s">
        <v>10</v>
      </c>
      <c r="B8" s="294">
        <v>13036.089019433794</v>
      </c>
      <c r="C8" s="294">
        <v>10575.791802506268</v>
      </c>
      <c r="D8" s="294">
        <v>9796.2275304296709</v>
      </c>
      <c r="E8" s="294">
        <v>33408.108352369731</v>
      </c>
      <c r="F8" s="294">
        <v>10291.771774712224</v>
      </c>
      <c r="G8" s="294">
        <v>5222.7254947006477</v>
      </c>
      <c r="H8" s="294">
        <v>2913.2952004527551</v>
      </c>
      <c r="I8" s="294">
        <v>18427.792469865628</v>
      </c>
      <c r="J8" s="294">
        <v>51835.900822235359</v>
      </c>
      <c r="K8" s="294">
        <v>4968.0000000000009</v>
      </c>
      <c r="L8" s="294">
        <v>3167</v>
      </c>
      <c r="M8" s="294">
        <v>5608</v>
      </c>
      <c r="N8" s="294">
        <v>13743</v>
      </c>
      <c r="O8" s="294">
        <v>65578.900822235359</v>
      </c>
      <c r="P8" s="294">
        <v>8363</v>
      </c>
      <c r="Q8" s="294">
        <v>12064.97994720944</v>
      </c>
      <c r="R8" s="294">
        <v>14333.39581323707</v>
      </c>
      <c r="S8" s="294">
        <v>34761.375760446506</v>
      </c>
      <c r="T8" s="294">
        <v>100340.27658268186</v>
      </c>
      <c r="U8" s="294">
        <v>13994.691833334884</v>
      </c>
      <c r="V8" s="294">
        <v>12637.301897985162</v>
      </c>
      <c r="W8" s="294">
        <v>12000.243565011668</v>
      </c>
      <c r="X8" s="294">
        <v>38632.237296331718</v>
      </c>
      <c r="Y8" s="294">
        <v>8847.8281613445051</v>
      </c>
      <c r="Z8" s="294">
        <v>5775.2732665136618</v>
      </c>
      <c r="AA8" s="294">
        <v>2824</v>
      </c>
      <c r="AB8" s="294">
        <v>17447.101427858168</v>
      </c>
      <c r="AC8" s="294">
        <v>56079.338724189889</v>
      </c>
      <c r="AD8" s="294">
        <v>4536</v>
      </c>
      <c r="AE8" s="294">
        <v>2735</v>
      </c>
      <c r="AF8" s="294">
        <v>4999</v>
      </c>
      <c r="AG8" s="294">
        <v>12270</v>
      </c>
      <c r="AH8" s="294">
        <v>68349.338724189889</v>
      </c>
      <c r="AI8" s="294">
        <v>8221.0000000000018</v>
      </c>
      <c r="AJ8" s="294">
        <v>10539.999999999998</v>
      </c>
      <c r="AK8" s="294">
        <v>13226.64414</v>
      </c>
      <c r="AL8" s="294">
        <v>31987.64414</v>
      </c>
      <c r="AM8" s="294">
        <v>100336.98286418989</v>
      </c>
      <c r="AN8" s="294">
        <v>13270</v>
      </c>
      <c r="AO8" s="294">
        <v>11690.999999999998</v>
      </c>
      <c r="AP8" s="294">
        <v>11097</v>
      </c>
      <c r="AQ8" s="294">
        <v>36058</v>
      </c>
      <c r="AR8" s="294">
        <v>8632</v>
      </c>
      <c r="AS8" s="294">
        <v>8257</v>
      </c>
      <c r="AT8" s="294">
        <v>4995</v>
      </c>
      <c r="AU8" s="294">
        <v>21884</v>
      </c>
      <c r="AV8" s="294">
        <v>57942</v>
      </c>
      <c r="AW8" s="294">
        <v>2925</v>
      </c>
      <c r="AX8" s="294">
        <v>5356</v>
      </c>
      <c r="AY8" s="294">
        <v>5574</v>
      </c>
      <c r="AZ8" s="294">
        <v>13855</v>
      </c>
      <c r="BA8" s="224">
        <v>71797</v>
      </c>
      <c r="BB8" s="294">
        <v>9588</v>
      </c>
      <c r="BC8" s="294">
        <v>11418</v>
      </c>
      <c r="BD8" s="294">
        <v>15221</v>
      </c>
      <c r="BE8" s="294">
        <v>36227</v>
      </c>
      <c r="BF8" s="294">
        <v>108024</v>
      </c>
      <c r="BG8" s="294">
        <v>7687.017135810107</v>
      </c>
      <c r="BH8" s="546">
        <v>7.661200203931573E-2</v>
      </c>
      <c r="BI8" s="1">
        <v>13955</v>
      </c>
      <c r="BJ8" s="1">
        <v>12229</v>
      </c>
      <c r="BK8" s="1">
        <v>10072</v>
      </c>
      <c r="BL8" s="1">
        <v>36256</v>
      </c>
      <c r="BM8" s="1">
        <v>7941</v>
      </c>
      <c r="BN8" s="1">
        <v>6883</v>
      </c>
      <c r="BO8" s="1">
        <v>4002</v>
      </c>
      <c r="BP8" s="1">
        <v>18826</v>
      </c>
      <c r="BQ8" s="1">
        <v>55082</v>
      </c>
      <c r="BR8" s="294">
        <v>-2860</v>
      </c>
      <c r="BS8" s="546">
        <v>-4.9359704532118326E-2</v>
      </c>
      <c r="BT8" s="1">
        <v>2452</v>
      </c>
      <c r="BU8" s="1">
        <v>-473</v>
      </c>
      <c r="BV8" s="546">
        <v>-0.16170940170940171</v>
      </c>
      <c r="BW8" s="294">
        <v>4034</v>
      </c>
      <c r="BX8" s="602">
        <v>-1322</v>
      </c>
      <c r="BY8" s="621">
        <v>-0.24682598954443616</v>
      </c>
      <c r="BZ8" s="294">
        <v>6056</v>
      </c>
      <c r="CA8" s="602">
        <f t="shared" si="0"/>
        <v>482</v>
      </c>
      <c r="CB8" s="621">
        <f t="shared" si="1"/>
        <v>8.6472909939002515E-2</v>
      </c>
      <c r="CC8" s="294">
        <v>12542</v>
      </c>
      <c r="CD8" s="602">
        <f t="shared" si="2"/>
        <v>-1313</v>
      </c>
      <c r="CE8" s="621">
        <f t="shared" si="3"/>
        <v>-9.4767232046192709E-2</v>
      </c>
      <c r="CF8" s="294">
        <v>67624</v>
      </c>
      <c r="CG8" s="602">
        <f t="shared" si="4"/>
        <v>-4173</v>
      </c>
      <c r="CH8" s="621">
        <f t="shared" si="5"/>
        <v>-5.8122205663189271E-2</v>
      </c>
      <c r="CI8" s="294">
        <v>10312</v>
      </c>
      <c r="CJ8" s="602">
        <f t="shared" si="6"/>
        <v>724</v>
      </c>
      <c r="CK8" s="621">
        <f t="shared" si="7"/>
        <v>7.5511055486024201E-2</v>
      </c>
      <c r="CL8" s="294">
        <v>11092</v>
      </c>
      <c r="CM8" s="602">
        <f t="shared" si="8"/>
        <v>-326</v>
      </c>
      <c r="CN8" s="621">
        <f t="shared" si="9"/>
        <v>-2.8551410054300227E-2</v>
      </c>
      <c r="CO8" s="294">
        <v>13955</v>
      </c>
      <c r="CP8" s="602">
        <f t="shared" si="10"/>
        <v>-1266</v>
      </c>
      <c r="CQ8" s="621">
        <f t="shared" si="11"/>
        <v>-8.3174561461139218E-2</v>
      </c>
      <c r="CR8" s="294">
        <v>35359</v>
      </c>
      <c r="CS8" s="602">
        <f t="shared" si="12"/>
        <v>-868</v>
      </c>
      <c r="CT8" s="621">
        <f t="shared" si="13"/>
        <v>-2.3960029812018661E-2</v>
      </c>
      <c r="CU8" s="294">
        <v>102983</v>
      </c>
      <c r="CV8" s="602">
        <f t="shared" si="14"/>
        <v>-5041</v>
      </c>
      <c r="CW8" s="621">
        <f t="shared" si="15"/>
        <v>-4.6665555802414278E-2</v>
      </c>
      <c r="CX8" s="294">
        <v>12988</v>
      </c>
      <c r="CY8" s="602">
        <f t="shared" si="16"/>
        <v>-967</v>
      </c>
      <c r="CZ8" s="621">
        <f t="shared" si="17"/>
        <v>-6.9294159799355076E-2</v>
      </c>
      <c r="DA8" s="294">
        <v>10673</v>
      </c>
      <c r="DB8" s="602">
        <f t="shared" si="18"/>
        <v>-1556</v>
      </c>
      <c r="DC8" s="621">
        <f t="shared" si="19"/>
        <v>-0.12723853135988225</v>
      </c>
      <c r="DD8" s="294">
        <v>9962</v>
      </c>
      <c r="DE8" s="602">
        <f t="shared" si="20"/>
        <v>-110</v>
      </c>
      <c r="DF8" s="621">
        <f t="shared" si="21"/>
        <v>-1.0921366163621922E-2</v>
      </c>
      <c r="DG8" s="294">
        <v>33623</v>
      </c>
      <c r="DH8" s="602">
        <f t="shared" si="22"/>
        <v>-2633</v>
      </c>
      <c r="DI8" s="621">
        <f t="shared" si="23"/>
        <v>-7.2622462488967338E-2</v>
      </c>
      <c r="DJ8" s="294">
        <v>8853</v>
      </c>
      <c r="DK8" s="602">
        <f t="shared" si="24"/>
        <v>912</v>
      </c>
      <c r="DL8" s="621">
        <f t="shared" si="25"/>
        <v>0.11484699659992444</v>
      </c>
      <c r="DM8" s="294">
        <v>6903</v>
      </c>
      <c r="DN8" s="602">
        <f t="shared" si="26"/>
        <v>20</v>
      </c>
      <c r="DO8" s="621">
        <f t="shared" si="27"/>
        <v>2.9057097195990121E-3</v>
      </c>
      <c r="DP8" s="294">
        <v>4442</v>
      </c>
      <c r="DQ8" s="602">
        <f t="shared" si="28"/>
        <v>440</v>
      </c>
      <c r="DR8" s="621">
        <f t="shared" si="29"/>
        <v>0.10994502748625687</v>
      </c>
      <c r="DS8" s="294">
        <v>20198</v>
      </c>
      <c r="DT8" s="602">
        <f t="shared" si="30"/>
        <v>1372</v>
      </c>
      <c r="DU8" s="621">
        <f t="shared" si="31"/>
        <v>7.2877934771061303E-2</v>
      </c>
      <c r="DV8" s="294">
        <v>53821</v>
      </c>
      <c r="DW8" s="602">
        <f t="shared" si="32"/>
        <v>-1261</v>
      </c>
      <c r="DX8" s="621">
        <f t="shared" si="33"/>
        <v>-2.2893141135035038E-2</v>
      </c>
    </row>
    <row r="9" spans="1:128" x14ac:dyDescent="0.25">
      <c r="A9" s="82" t="s">
        <v>55</v>
      </c>
      <c r="B9" s="294">
        <v>116.99999999999999</v>
      </c>
      <c r="C9" s="294">
        <v>0</v>
      </c>
      <c r="D9" s="294">
        <v>0</v>
      </c>
      <c r="E9" s="294">
        <v>116.99999999999999</v>
      </c>
      <c r="F9" s="294">
        <v>0</v>
      </c>
      <c r="G9" s="294">
        <v>0</v>
      </c>
      <c r="H9" s="294">
        <v>0</v>
      </c>
      <c r="I9" s="294">
        <v>0</v>
      </c>
      <c r="J9" s="294">
        <v>116.99999999999999</v>
      </c>
      <c r="K9" s="294">
        <v>0</v>
      </c>
      <c r="L9" s="294">
        <v>0</v>
      </c>
      <c r="M9" s="294">
        <v>0</v>
      </c>
      <c r="N9" s="294">
        <v>0</v>
      </c>
      <c r="O9" s="294">
        <v>116.99999999999999</v>
      </c>
      <c r="P9" s="294">
        <v>0</v>
      </c>
      <c r="Q9" s="294">
        <v>0</v>
      </c>
      <c r="R9" s="294">
        <v>239.99999999999997</v>
      </c>
      <c r="S9" s="294">
        <v>239.99999999999997</v>
      </c>
      <c r="T9" s="294">
        <v>356.99999999999994</v>
      </c>
      <c r="U9" s="294">
        <v>512</v>
      </c>
      <c r="V9" s="294">
        <v>847</v>
      </c>
      <c r="W9" s="294">
        <v>0</v>
      </c>
      <c r="X9" s="294">
        <v>1359</v>
      </c>
      <c r="Y9" s="294">
        <v>0</v>
      </c>
      <c r="Z9" s="294">
        <v>0</v>
      </c>
      <c r="AA9" s="294">
        <v>0</v>
      </c>
      <c r="AB9" s="294">
        <v>0</v>
      </c>
      <c r="AC9" s="294">
        <v>1359.0000000000002</v>
      </c>
      <c r="AD9" s="294">
        <v>0</v>
      </c>
      <c r="AE9" s="294">
        <v>0</v>
      </c>
      <c r="AF9" s="294">
        <v>0</v>
      </c>
      <c r="AG9" s="294">
        <v>0</v>
      </c>
      <c r="AH9" s="294">
        <v>1359.0000000000002</v>
      </c>
      <c r="AI9" s="294">
        <v>0</v>
      </c>
      <c r="AJ9" s="294">
        <v>0</v>
      </c>
      <c r="AK9" s="294">
        <v>1082.0160000000001</v>
      </c>
      <c r="AL9" s="294">
        <v>1082.0160000000001</v>
      </c>
      <c r="AM9" s="294">
        <v>2441.0160000000005</v>
      </c>
      <c r="AN9" s="294">
        <v>919.00000000000011</v>
      </c>
      <c r="AO9" s="294">
        <v>0</v>
      </c>
      <c r="AP9" s="294">
        <v>0</v>
      </c>
      <c r="AQ9" s="294">
        <v>919.00000000000011</v>
      </c>
      <c r="AR9" s="294">
        <v>0</v>
      </c>
      <c r="AS9" s="294">
        <v>0</v>
      </c>
      <c r="AT9" s="294">
        <v>0</v>
      </c>
      <c r="AU9" s="294">
        <v>0</v>
      </c>
      <c r="AV9" s="294">
        <v>919.04399999999998</v>
      </c>
      <c r="AW9" s="294">
        <v>0</v>
      </c>
      <c r="AX9" s="294">
        <v>0</v>
      </c>
      <c r="AY9" s="294">
        <v>0</v>
      </c>
      <c r="AZ9" s="294">
        <v>0</v>
      </c>
      <c r="BA9" s="224">
        <v>919.04399999999998</v>
      </c>
      <c r="BB9" s="294">
        <v>0</v>
      </c>
      <c r="BC9" s="294">
        <v>0</v>
      </c>
      <c r="BD9" s="294">
        <v>0</v>
      </c>
      <c r="BE9" s="294">
        <v>0</v>
      </c>
      <c r="BF9" s="294">
        <v>919.04399999999998</v>
      </c>
      <c r="BG9" s="294">
        <v>-1521.9720000000007</v>
      </c>
      <c r="BH9" s="546">
        <v>-0.62349939533374643</v>
      </c>
      <c r="BI9" s="1">
        <v>608</v>
      </c>
      <c r="BJ9" s="1">
        <v>208</v>
      </c>
      <c r="BK9" s="1">
        <v>0</v>
      </c>
      <c r="BL9" s="1">
        <v>816</v>
      </c>
      <c r="BM9" s="1">
        <v>59</v>
      </c>
      <c r="BN9" s="1">
        <v>0</v>
      </c>
      <c r="BO9" s="1">
        <v>0</v>
      </c>
      <c r="BP9" s="1">
        <v>59</v>
      </c>
      <c r="BQ9" s="1">
        <v>875</v>
      </c>
      <c r="BR9" s="294">
        <v>-44.043999999999983</v>
      </c>
      <c r="BS9" s="546">
        <v>-4.7923712031197621E-2</v>
      </c>
      <c r="BT9" s="1">
        <v>0</v>
      </c>
      <c r="BU9" s="1">
        <v>0</v>
      </c>
      <c r="BV9" s="546"/>
      <c r="BW9" s="294">
        <v>0</v>
      </c>
      <c r="BX9" s="602">
        <v>0</v>
      </c>
      <c r="BY9" s="621"/>
      <c r="BZ9" s="294">
        <v>0</v>
      </c>
      <c r="CA9" s="602">
        <f t="shared" si="0"/>
        <v>0</v>
      </c>
      <c r="CB9" s="621" t="e">
        <f t="shared" si="1"/>
        <v>#DIV/0!</v>
      </c>
      <c r="CC9" s="294">
        <v>0</v>
      </c>
      <c r="CD9" s="602">
        <f t="shared" si="2"/>
        <v>0</v>
      </c>
      <c r="CE9" s="621" t="e">
        <f t="shared" si="3"/>
        <v>#DIV/0!</v>
      </c>
      <c r="CF9" s="294">
        <v>875</v>
      </c>
      <c r="CG9" s="602">
        <f t="shared" si="4"/>
        <v>-44.043999999999983</v>
      </c>
      <c r="CH9" s="621">
        <f t="shared" si="5"/>
        <v>-4.7923712031197621E-2</v>
      </c>
      <c r="CI9" s="294">
        <v>0</v>
      </c>
      <c r="CJ9" s="602">
        <f t="shared" si="6"/>
        <v>0</v>
      </c>
      <c r="CK9" s="621" t="e">
        <f t="shared" si="7"/>
        <v>#DIV/0!</v>
      </c>
      <c r="CL9" s="294">
        <v>0</v>
      </c>
      <c r="CM9" s="602">
        <f t="shared" si="8"/>
        <v>0</v>
      </c>
      <c r="CN9" s="621" t="e">
        <f t="shared" si="9"/>
        <v>#DIV/0!</v>
      </c>
      <c r="CO9" s="294">
        <v>866</v>
      </c>
      <c r="CP9" s="602">
        <f t="shared" si="10"/>
        <v>866</v>
      </c>
      <c r="CQ9" s="621" t="e">
        <f t="shared" si="11"/>
        <v>#DIV/0!</v>
      </c>
      <c r="CR9" s="294">
        <v>866</v>
      </c>
      <c r="CS9" s="602">
        <f t="shared" si="12"/>
        <v>866</v>
      </c>
      <c r="CT9" s="621" t="e">
        <f t="shared" si="13"/>
        <v>#DIV/0!</v>
      </c>
      <c r="CU9" s="294">
        <v>1741</v>
      </c>
      <c r="CV9" s="602">
        <f t="shared" si="14"/>
        <v>821.95600000000002</v>
      </c>
      <c r="CW9" s="621">
        <f t="shared" si="15"/>
        <v>0.89435979126135423</v>
      </c>
      <c r="CX9" s="294">
        <v>2342</v>
      </c>
      <c r="CY9" s="602">
        <f t="shared" si="16"/>
        <v>1734</v>
      </c>
      <c r="CZ9" s="621">
        <f t="shared" si="17"/>
        <v>2.8519736842105261</v>
      </c>
      <c r="DA9" s="294">
        <v>0</v>
      </c>
      <c r="DB9" s="602">
        <f t="shared" si="18"/>
        <v>-208</v>
      </c>
      <c r="DC9" s="621">
        <f t="shared" si="19"/>
        <v>-1</v>
      </c>
      <c r="DD9" s="294">
        <v>631</v>
      </c>
      <c r="DE9" s="602">
        <f t="shared" si="20"/>
        <v>631</v>
      </c>
      <c r="DF9" s="621" t="e">
        <f t="shared" si="21"/>
        <v>#DIV/0!</v>
      </c>
      <c r="DG9" s="294">
        <v>2973</v>
      </c>
      <c r="DH9" s="602">
        <f t="shared" si="22"/>
        <v>2157</v>
      </c>
      <c r="DI9" s="621">
        <f t="shared" si="23"/>
        <v>2.6433823529411766</v>
      </c>
      <c r="DJ9" s="294">
        <v>0</v>
      </c>
      <c r="DK9" s="602">
        <f t="shared" si="24"/>
        <v>-59</v>
      </c>
      <c r="DL9" s="621">
        <f t="shared" si="25"/>
        <v>-1</v>
      </c>
      <c r="DM9" s="294">
        <v>0</v>
      </c>
      <c r="DN9" s="602">
        <f t="shared" si="26"/>
        <v>0</v>
      </c>
      <c r="DO9" s="621" t="e">
        <f t="shared" si="27"/>
        <v>#DIV/0!</v>
      </c>
      <c r="DP9" s="294">
        <v>0</v>
      </c>
      <c r="DQ9" s="602">
        <f t="shared" si="28"/>
        <v>0</v>
      </c>
      <c r="DR9" s="621" t="e">
        <f t="shared" si="29"/>
        <v>#DIV/0!</v>
      </c>
      <c r="DS9" s="294">
        <v>0</v>
      </c>
      <c r="DT9" s="602">
        <f t="shared" si="30"/>
        <v>-59</v>
      </c>
      <c r="DU9" s="621">
        <f t="shared" si="31"/>
        <v>-1</v>
      </c>
      <c r="DV9" s="294">
        <v>2973</v>
      </c>
      <c r="DW9" s="602">
        <f t="shared" si="32"/>
        <v>2098</v>
      </c>
      <c r="DX9" s="621">
        <f t="shared" si="33"/>
        <v>2.3977142857142857</v>
      </c>
    </row>
    <row r="10" spans="1:128" s="85" customFormat="1" x14ac:dyDescent="0.25">
      <c r="A10" s="81" t="s">
        <v>27</v>
      </c>
      <c r="B10" s="85">
        <v>109006.08237737061</v>
      </c>
      <c r="C10" s="85">
        <v>91091.821230728034</v>
      </c>
      <c r="D10" s="85">
        <v>80173.944467857305</v>
      </c>
      <c r="E10" s="85">
        <v>280271.84807595593</v>
      </c>
      <c r="F10" s="85">
        <v>61968.811937346909</v>
      </c>
      <c r="G10" s="85">
        <v>46180.322728622203</v>
      </c>
      <c r="H10" s="85">
        <v>41028.210273645156</v>
      </c>
      <c r="I10" s="85">
        <v>149177.34493961427</v>
      </c>
      <c r="J10" s="85">
        <v>429449.19301557017</v>
      </c>
      <c r="K10" s="85">
        <v>43098</v>
      </c>
      <c r="L10" s="85">
        <v>41249</v>
      </c>
      <c r="M10" s="85">
        <v>43681</v>
      </c>
      <c r="N10" s="85">
        <v>128028</v>
      </c>
      <c r="O10" s="85">
        <v>557477.19301557017</v>
      </c>
      <c r="P10" s="85">
        <v>61329</v>
      </c>
      <c r="Q10" s="85">
        <v>77165</v>
      </c>
      <c r="R10" s="85">
        <v>106759.54797682389</v>
      </c>
      <c r="S10" s="85">
        <v>245253.54797682387</v>
      </c>
      <c r="T10" s="85">
        <v>802730.74099239404</v>
      </c>
      <c r="U10" s="85">
        <v>114615.9626363148</v>
      </c>
      <c r="V10" s="85">
        <v>98803.068983968755</v>
      </c>
      <c r="W10" s="85">
        <v>86547.063699007049</v>
      </c>
      <c r="X10" s="85">
        <v>299966.09531929059</v>
      </c>
      <c r="Y10" s="85">
        <v>68992.945464851189</v>
      </c>
      <c r="Z10" s="85">
        <v>49962.053692241032</v>
      </c>
      <c r="AA10" s="85">
        <v>45511</v>
      </c>
      <c r="AB10" s="85">
        <v>164465.99915709221</v>
      </c>
      <c r="AC10" s="85">
        <v>464432.09447638283</v>
      </c>
      <c r="AD10" s="85">
        <v>44821.999999999993</v>
      </c>
      <c r="AE10" s="85">
        <v>52817</v>
      </c>
      <c r="AF10" s="85">
        <v>44203.000000000007</v>
      </c>
      <c r="AG10" s="85">
        <v>141842</v>
      </c>
      <c r="AH10" s="85">
        <v>606274.09447638283</v>
      </c>
      <c r="AI10" s="85">
        <v>61824</v>
      </c>
      <c r="AJ10" s="85">
        <v>85176</v>
      </c>
      <c r="AK10" s="85">
        <v>114072.23827</v>
      </c>
      <c r="AL10" s="85">
        <v>261072.23827</v>
      </c>
      <c r="AM10" s="85">
        <v>867346.3327463828</v>
      </c>
      <c r="AN10" s="294">
        <v>118189</v>
      </c>
      <c r="AO10" s="294">
        <v>96497</v>
      </c>
      <c r="AP10" s="294">
        <v>91980</v>
      </c>
      <c r="AQ10" s="294">
        <v>306666</v>
      </c>
      <c r="AR10" s="294">
        <v>70222</v>
      </c>
      <c r="AS10" s="294">
        <v>49226</v>
      </c>
      <c r="AT10" s="294">
        <v>44662</v>
      </c>
      <c r="AU10" s="294">
        <v>164110</v>
      </c>
      <c r="AV10" s="294">
        <v>470776</v>
      </c>
      <c r="AW10" s="294">
        <v>39033</v>
      </c>
      <c r="AX10" s="294">
        <v>44793</v>
      </c>
      <c r="AY10" s="294">
        <v>44852</v>
      </c>
      <c r="AZ10" s="294">
        <v>128678</v>
      </c>
      <c r="BA10" s="224">
        <v>599454</v>
      </c>
      <c r="BB10" s="294">
        <v>63225</v>
      </c>
      <c r="BC10" s="294">
        <v>82670</v>
      </c>
      <c r="BD10" s="294">
        <v>107679</v>
      </c>
      <c r="BE10" s="294">
        <v>253574</v>
      </c>
      <c r="BF10" s="294">
        <v>853028</v>
      </c>
      <c r="BG10" s="294">
        <v>-14318.332746382803</v>
      </c>
      <c r="BH10" s="546">
        <v>-1.6508206936259207E-2</v>
      </c>
      <c r="BI10" s="1">
        <v>118571</v>
      </c>
      <c r="BJ10" s="1">
        <v>101587</v>
      </c>
      <c r="BK10" s="1">
        <v>90179</v>
      </c>
      <c r="BL10" s="1">
        <v>310337</v>
      </c>
      <c r="BM10" s="1">
        <v>63411</v>
      </c>
      <c r="BN10" s="1">
        <v>50480</v>
      </c>
      <c r="BO10" s="1">
        <v>45681</v>
      </c>
      <c r="BP10" s="1">
        <v>159572</v>
      </c>
      <c r="BQ10" s="1">
        <v>469909</v>
      </c>
      <c r="BR10" s="294">
        <v>-867</v>
      </c>
      <c r="BS10" s="546">
        <v>-1.8416401855659592E-3</v>
      </c>
      <c r="BT10" s="1">
        <v>49755</v>
      </c>
      <c r="BU10" s="1">
        <v>10722</v>
      </c>
      <c r="BV10" s="546">
        <v>0.27469064637614327</v>
      </c>
      <c r="BW10" s="294">
        <v>45941</v>
      </c>
      <c r="BX10" s="602">
        <v>1148</v>
      </c>
      <c r="BY10" s="621">
        <v>2.5629004531958117E-2</v>
      </c>
      <c r="BZ10" s="85">
        <v>43740</v>
      </c>
      <c r="CA10" s="602">
        <f t="shared" si="0"/>
        <v>-1112</v>
      </c>
      <c r="CB10" s="621">
        <f t="shared" si="1"/>
        <v>-2.4792651386783198E-2</v>
      </c>
      <c r="CC10" s="85">
        <v>139436</v>
      </c>
      <c r="CD10" s="602">
        <f t="shared" si="2"/>
        <v>10758</v>
      </c>
      <c r="CE10" s="621">
        <f t="shared" si="3"/>
        <v>8.3604034877756875E-2</v>
      </c>
      <c r="CF10" s="85">
        <v>609345</v>
      </c>
      <c r="CG10" s="602">
        <f t="shared" si="4"/>
        <v>9891</v>
      </c>
      <c r="CH10" s="621">
        <f t="shared" si="5"/>
        <v>1.6500015013662432E-2</v>
      </c>
      <c r="CI10" s="85">
        <v>76123</v>
      </c>
      <c r="CJ10" s="602">
        <f t="shared" si="6"/>
        <v>12898</v>
      </c>
      <c r="CK10" s="621">
        <f t="shared" si="7"/>
        <v>0.2040015816528272</v>
      </c>
      <c r="CL10" s="85">
        <v>93606</v>
      </c>
      <c r="CM10" s="602">
        <f t="shared" si="8"/>
        <v>10936</v>
      </c>
      <c r="CN10" s="621">
        <f t="shared" si="9"/>
        <v>0.13228498850852788</v>
      </c>
      <c r="CO10" s="85">
        <v>130276</v>
      </c>
      <c r="CP10" s="602">
        <f t="shared" si="10"/>
        <v>22597</v>
      </c>
      <c r="CQ10" s="621">
        <f t="shared" si="11"/>
        <v>0.20985521782334532</v>
      </c>
      <c r="CR10" s="85">
        <v>300005</v>
      </c>
      <c r="CS10" s="602">
        <f t="shared" si="12"/>
        <v>46431</v>
      </c>
      <c r="CT10" s="621">
        <f t="shared" si="13"/>
        <v>0.18310631216134146</v>
      </c>
      <c r="CU10" s="85">
        <v>909350</v>
      </c>
      <c r="CV10" s="602">
        <f t="shared" si="14"/>
        <v>56322</v>
      </c>
      <c r="CW10" s="621">
        <f t="shared" si="15"/>
        <v>6.6025968666913626E-2</v>
      </c>
      <c r="CX10" s="85">
        <v>123474</v>
      </c>
      <c r="CY10" s="602">
        <f t="shared" si="16"/>
        <v>4903</v>
      </c>
      <c r="CZ10" s="621">
        <f t="shared" si="17"/>
        <v>4.1350751870187483E-2</v>
      </c>
      <c r="DA10" s="294">
        <v>101373</v>
      </c>
      <c r="DB10" s="602">
        <f t="shared" si="18"/>
        <v>-214</v>
      </c>
      <c r="DC10" s="621">
        <f t="shared" si="19"/>
        <v>-2.1065687538759882E-3</v>
      </c>
      <c r="DD10" s="85">
        <v>101718</v>
      </c>
      <c r="DE10" s="602">
        <f t="shared" si="20"/>
        <v>11539</v>
      </c>
      <c r="DF10" s="621">
        <f t="shared" si="21"/>
        <v>0.1279566196121048</v>
      </c>
      <c r="DG10" s="85">
        <v>326565</v>
      </c>
      <c r="DH10" s="602">
        <f t="shared" si="22"/>
        <v>16228</v>
      </c>
      <c r="DI10" s="621">
        <f t="shared" si="23"/>
        <v>5.2291541131092974E-2</v>
      </c>
      <c r="DJ10" s="85">
        <v>79951</v>
      </c>
      <c r="DK10" s="602">
        <f t="shared" si="24"/>
        <v>16540</v>
      </c>
      <c r="DL10" s="621">
        <f t="shared" si="25"/>
        <v>0.26083802494835279</v>
      </c>
      <c r="DM10" s="85">
        <v>56231</v>
      </c>
      <c r="DN10" s="602">
        <f t="shared" si="26"/>
        <v>5751</v>
      </c>
      <c r="DO10" s="621">
        <f t="shared" si="27"/>
        <v>0.11392630744849445</v>
      </c>
      <c r="DP10" s="85">
        <v>49680</v>
      </c>
      <c r="DQ10" s="602">
        <f t="shared" si="28"/>
        <v>3999</v>
      </c>
      <c r="DR10" s="621">
        <f t="shared" si="29"/>
        <v>8.7541866421488146E-2</v>
      </c>
      <c r="DS10" s="85">
        <v>185862</v>
      </c>
      <c r="DT10" s="602">
        <f t="shared" si="30"/>
        <v>26290</v>
      </c>
      <c r="DU10" s="621">
        <f t="shared" si="31"/>
        <v>0.164753214849723</v>
      </c>
      <c r="DV10" s="85">
        <v>512427</v>
      </c>
      <c r="DW10" s="602">
        <f t="shared" si="32"/>
        <v>42518</v>
      </c>
      <c r="DX10" s="621">
        <f t="shared" si="33"/>
        <v>9.0481348516414886E-2</v>
      </c>
    </row>
    <row r="11" spans="1:128" x14ac:dyDescent="0.25">
      <c r="A11" s="82" t="s">
        <v>12</v>
      </c>
      <c r="B11" s="294">
        <v>14092.921922863216</v>
      </c>
      <c r="C11" s="294">
        <v>11398.770530040318</v>
      </c>
      <c r="D11" s="294">
        <v>11333.973864109341</v>
      </c>
      <c r="E11" s="294">
        <v>36825.666317012874</v>
      </c>
      <c r="F11" s="294">
        <v>7865.8364341622701</v>
      </c>
      <c r="G11" s="294">
        <v>4070.2193511047026</v>
      </c>
      <c r="H11" s="294">
        <v>8015.1736116850216</v>
      </c>
      <c r="I11" s="294">
        <v>19951.229396951996</v>
      </c>
      <c r="J11" s="294">
        <v>56776.89571396487</v>
      </c>
      <c r="K11" s="294">
        <v>9255</v>
      </c>
      <c r="L11" s="294">
        <v>9740</v>
      </c>
      <c r="M11" s="294">
        <v>8181.9999999999991</v>
      </c>
      <c r="N11" s="294">
        <v>27177</v>
      </c>
      <c r="O11" s="294">
        <v>83953.89571396487</v>
      </c>
      <c r="P11" s="294">
        <v>10997</v>
      </c>
      <c r="Q11" s="294">
        <v>10591</v>
      </c>
      <c r="R11" s="294">
        <v>15273.604225020872</v>
      </c>
      <c r="S11" s="294">
        <v>36861.60422502087</v>
      </c>
      <c r="T11" s="294">
        <v>120815.49993898574</v>
      </c>
      <c r="U11" s="294">
        <v>15574.944818415588</v>
      </c>
      <c r="V11" s="294">
        <v>12743.17115344054</v>
      </c>
      <c r="W11" s="294">
        <v>11601.988624691103</v>
      </c>
      <c r="X11" s="294">
        <v>39920.104596547229</v>
      </c>
      <c r="Y11" s="294">
        <v>12951.848382190687</v>
      </c>
      <c r="Z11" s="294">
        <v>11135.943002820983</v>
      </c>
      <c r="AA11" s="294">
        <v>10335.999999999998</v>
      </c>
      <c r="AB11" s="294">
        <v>34423.791385011667</v>
      </c>
      <c r="AC11" s="294">
        <v>74343.89598155889</v>
      </c>
      <c r="AD11" s="294">
        <v>7991.0000000000009</v>
      </c>
      <c r="AE11" s="294">
        <v>15028</v>
      </c>
      <c r="AF11" s="294">
        <v>8319</v>
      </c>
      <c r="AG11" s="294">
        <v>31338</v>
      </c>
      <c r="AH11" s="294">
        <v>105681.89598155889</v>
      </c>
      <c r="AI11" s="294">
        <v>13415.000000000002</v>
      </c>
      <c r="AJ11" s="294">
        <v>12742</v>
      </c>
      <c r="AK11" s="294">
        <v>17955.56811</v>
      </c>
      <c r="AL11" s="294">
        <v>44112.56811</v>
      </c>
      <c r="AM11" s="294">
        <v>149794.46409155888</v>
      </c>
      <c r="AN11" s="294">
        <v>20224</v>
      </c>
      <c r="AO11" s="294">
        <v>16571</v>
      </c>
      <c r="AP11" s="294">
        <v>15652</v>
      </c>
      <c r="AQ11" s="294">
        <v>52447</v>
      </c>
      <c r="AR11" s="294">
        <v>11536</v>
      </c>
      <c r="AS11" s="294">
        <v>9201</v>
      </c>
      <c r="AT11" s="294">
        <v>9003</v>
      </c>
      <c r="AU11" s="294">
        <v>29740</v>
      </c>
      <c r="AV11" s="294">
        <v>82187</v>
      </c>
      <c r="AW11" s="294">
        <v>9256</v>
      </c>
      <c r="AX11" s="294">
        <v>8685</v>
      </c>
      <c r="AY11" s="294">
        <v>9457</v>
      </c>
      <c r="AZ11" s="294">
        <v>27398</v>
      </c>
      <c r="BA11" s="224">
        <v>109585</v>
      </c>
      <c r="BB11" s="294">
        <v>12580</v>
      </c>
      <c r="BC11" s="294">
        <v>16631</v>
      </c>
      <c r="BD11" s="294">
        <v>22071</v>
      </c>
      <c r="BE11" s="294">
        <v>51282</v>
      </c>
      <c r="BF11" s="294">
        <v>160867</v>
      </c>
      <c r="BG11" s="294">
        <v>11072.535908441117</v>
      </c>
      <c r="BH11" s="546">
        <v>7.3918191674114508E-2</v>
      </c>
      <c r="BI11" s="1">
        <v>20062</v>
      </c>
      <c r="BJ11" s="1">
        <v>17533</v>
      </c>
      <c r="BK11" s="1">
        <v>15000</v>
      </c>
      <c r="BL11" s="1">
        <v>52595</v>
      </c>
      <c r="BM11" s="1">
        <v>9767</v>
      </c>
      <c r="BN11" s="1">
        <v>9195</v>
      </c>
      <c r="BO11" s="1">
        <v>8962</v>
      </c>
      <c r="BP11" s="1">
        <v>27924</v>
      </c>
      <c r="BQ11" s="1">
        <v>80519</v>
      </c>
      <c r="BR11" s="294">
        <v>-1668</v>
      </c>
      <c r="BS11" s="546">
        <v>-2.0295180502999256E-2</v>
      </c>
      <c r="BT11" s="1">
        <v>9629</v>
      </c>
      <c r="BU11" s="1">
        <v>373</v>
      </c>
      <c r="BV11" s="546">
        <v>4.0298184961106306E-2</v>
      </c>
      <c r="BW11" s="294">
        <v>9682</v>
      </c>
      <c r="BX11" s="602">
        <v>997</v>
      </c>
      <c r="BY11" s="621">
        <v>0.11479562464018422</v>
      </c>
      <c r="BZ11" s="294">
        <v>8146</v>
      </c>
      <c r="CA11" s="602">
        <f t="shared" si="0"/>
        <v>-1311</v>
      </c>
      <c r="CB11" s="621">
        <f t="shared" si="1"/>
        <v>-0.13862747171407422</v>
      </c>
      <c r="CC11" s="294">
        <v>27457</v>
      </c>
      <c r="CD11" s="602">
        <f t="shared" si="2"/>
        <v>59</v>
      </c>
      <c r="CE11" s="621">
        <f t="shared" si="3"/>
        <v>2.153441857069859E-3</v>
      </c>
      <c r="CF11" s="294">
        <v>107976</v>
      </c>
      <c r="CG11" s="602">
        <f t="shared" si="4"/>
        <v>-1609</v>
      </c>
      <c r="CH11" s="621">
        <f t="shared" si="5"/>
        <v>-1.468266642332436E-2</v>
      </c>
      <c r="CI11" s="294">
        <v>12335</v>
      </c>
      <c r="CJ11" s="602">
        <f t="shared" si="6"/>
        <v>-245</v>
      </c>
      <c r="CK11" s="621">
        <f t="shared" si="7"/>
        <v>-1.9475357710651828E-2</v>
      </c>
      <c r="CL11" s="294">
        <v>17978</v>
      </c>
      <c r="CM11" s="602">
        <f t="shared" si="8"/>
        <v>1347</v>
      </c>
      <c r="CN11" s="621">
        <f t="shared" si="9"/>
        <v>8.0993325717034451E-2</v>
      </c>
      <c r="CO11" s="294">
        <v>28537</v>
      </c>
      <c r="CP11" s="602">
        <f t="shared" si="10"/>
        <v>6466</v>
      </c>
      <c r="CQ11" s="621">
        <f t="shared" si="11"/>
        <v>0.29296361741651944</v>
      </c>
      <c r="CR11" s="294">
        <v>58850</v>
      </c>
      <c r="CS11" s="602">
        <f t="shared" si="12"/>
        <v>7568</v>
      </c>
      <c r="CT11" s="621">
        <f t="shared" si="13"/>
        <v>0.14757614757614756</v>
      </c>
      <c r="CU11" s="294">
        <v>166826</v>
      </c>
      <c r="CV11" s="602">
        <f t="shared" si="14"/>
        <v>5959</v>
      </c>
      <c r="CW11" s="621">
        <f t="shared" si="15"/>
        <v>3.7043023118476757E-2</v>
      </c>
      <c r="CX11" s="294">
        <v>28260</v>
      </c>
      <c r="CY11" s="602">
        <f t="shared" si="16"/>
        <v>8198</v>
      </c>
      <c r="CZ11" s="621">
        <f t="shared" si="17"/>
        <v>0.40863323696540726</v>
      </c>
      <c r="DA11" s="294">
        <v>25005</v>
      </c>
      <c r="DB11" s="602">
        <f t="shared" si="18"/>
        <v>7472</v>
      </c>
      <c r="DC11" s="621">
        <f t="shared" si="19"/>
        <v>0.42616779786687958</v>
      </c>
      <c r="DD11" s="294">
        <v>26062</v>
      </c>
      <c r="DE11" s="602">
        <f t="shared" si="20"/>
        <v>11062</v>
      </c>
      <c r="DF11" s="621">
        <f t="shared" si="21"/>
        <v>0.73746666666666671</v>
      </c>
      <c r="DG11" s="294">
        <v>79327</v>
      </c>
      <c r="DH11" s="602">
        <f t="shared" si="22"/>
        <v>26732</v>
      </c>
      <c r="DI11" s="621">
        <f t="shared" si="23"/>
        <v>0.50826124156288621</v>
      </c>
      <c r="DJ11" s="294">
        <v>16407</v>
      </c>
      <c r="DK11" s="602">
        <f t="shared" si="24"/>
        <v>6640</v>
      </c>
      <c r="DL11" s="621">
        <f t="shared" si="25"/>
        <v>0.67984027848878881</v>
      </c>
      <c r="DM11" s="294">
        <v>12884</v>
      </c>
      <c r="DN11" s="602">
        <f t="shared" si="26"/>
        <v>3689</v>
      </c>
      <c r="DO11" s="621">
        <f t="shared" si="27"/>
        <v>0.40119630233822728</v>
      </c>
      <c r="DP11" s="294">
        <v>10038</v>
      </c>
      <c r="DQ11" s="602">
        <f t="shared" si="28"/>
        <v>1076</v>
      </c>
      <c r="DR11" s="621">
        <f t="shared" si="29"/>
        <v>0.12006248605222049</v>
      </c>
      <c r="DS11" s="294">
        <v>39329</v>
      </c>
      <c r="DT11" s="602">
        <f t="shared" si="30"/>
        <v>11405</v>
      </c>
      <c r="DU11" s="621">
        <f t="shared" si="31"/>
        <v>0.40843002435181208</v>
      </c>
      <c r="DV11" s="294">
        <v>118656</v>
      </c>
      <c r="DW11" s="602">
        <f t="shared" si="32"/>
        <v>38137</v>
      </c>
      <c r="DX11" s="621">
        <f t="shared" si="33"/>
        <v>0.47363976204374125</v>
      </c>
    </row>
    <row r="12" spans="1:128" x14ac:dyDescent="0.25">
      <c r="A12" s="82" t="s">
        <v>11</v>
      </c>
      <c r="B12" s="294">
        <v>94913.160454507393</v>
      </c>
      <c r="C12" s="294">
        <v>79693.050700687716</v>
      </c>
      <c r="D12" s="294">
        <v>68839.970603747963</v>
      </c>
      <c r="E12" s="294">
        <v>243446.18175894307</v>
      </c>
      <c r="F12" s="294">
        <v>54102.975503184636</v>
      </c>
      <c r="G12" s="294">
        <v>42110.103377517502</v>
      </c>
      <c r="H12" s="294">
        <v>33013.036661960134</v>
      </c>
      <c r="I12" s="294">
        <v>129226.11554266227</v>
      </c>
      <c r="J12" s="294">
        <v>372672.29730160534</v>
      </c>
      <c r="K12" s="294">
        <v>33843</v>
      </c>
      <c r="L12" s="294">
        <v>31509</v>
      </c>
      <c r="M12" s="294">
        <v>35499</v>
      </c>
      <c r="N12" s="294">
        <v>100851</v>
      </c>
      <c r="O12" s="294">
        <v>473523.29730160534</v>
      </c>
      <c r="P12" s="294">
        <v>50332</v>
      </c>
      <c r="Q12" s="294">
        <v>66574</v>
      </c>
      <c r="R12" s="294">
        <v>91485.943751803017</v>
      </c>
      <c r="S12" s="294">
        <v>208391.94375180302</v>
      </c>
      <c r="T12" s="294">
        <v>681915.24105340836</v>
      </c>
      <c r="U12" s="294">
        <v>99041.017817899206</v>
      </c>
      <c r="V12" s="294">
        <v>86059.897830528207</v>
      </c>
      <c r="W12" s="294">
        <v>74945.075074315944</v>
      </c>
      <c r="X12" s="294">
        <v>260045.99072274336</v>
      </c>
      <c r="Y12" s="294">
        <v>56041.097082660504</v>
      </c>
      <c r="Z12" s="294">
        <v>38826.110689420049</v>
      </c>
      <c r="AA12" s="294">
        <v>35175</v>
      </c>
      <c r="AB12" s="294">
        <v>130042.20777208055</v>
      </c>
      <c r="AC12" s="294">
        <v>390088.19849482388</v>
      </c>
      <c r="AD12" s="294">
        <v>36830.999999999993</v>
      </c>
      <c r="AE12" s="294">
        <v>37789</v>
      </c>
      <c r="AF12" s="294">
        <v>35884.000000000007</v>
      </c>
      <c r="AG12" s="294">
        <v>110504</v>
      </c>
      <c r="AH12" s="294">
        <v>500592.19849482388</v>
      </c>
      <c r="AI12" s="294">
        <v>48409</v>
      </c>
      <c r="AJ12" s="294">
        <v>72434</v>
      </c>
      <c r="AK12" s="294">
        <v>96116.670160000009</v>
      </c>
      <c r="AL12" s="294">
        <v>216959.67016000001</v>
      </c>
      <c r="AM12" s="294">
        <v>717551.86865482386</v>
      </c>
      <c r="AN12" s="294">
        <v>97965</v>
      </c>
      <c r="AO12" s="294">
        <v>79926</v>
      </c>
      <c r="AP12" s="294">
        <v>76328</v>
      </c>
      <c r="AQ12" s="294">
        <v>254219</v>
      </c>
      <c r="AR12" s="294">
        <v>58686</v>
      </c>
      <c r="AS12" s="294">
        <v>40025</v>
      </c>
      <c r="AT12" s="294">
        <v>35659</v>
      </c>
      <c r="AU12" s="294">
        <v>134370</v>
      </c>
      <c r="AV12" s="294">
        <v>388589</v>
      </c>
      <c r="AW12" s="294">
        <v>29777</v>
      </c>
      <c r="AX12" s="294">
        <v>36108</v>
      </c>
      <c r="AY12" s="294">
        <v>35395</v>
      </c>
      <c r="AZ12" s="294">
        <v>101280</v>
      </c>
      <c r="BA12" s="224">
        <v>489869</v>
      </c>
      <c r="BB12" s="294">
        <v>50645</v>
      </c>
      <c r="BC12" s="294">
        <v>66039</v>
      </c>
      <c r="BD12" s="294">
        <v>85608</v>
      </c>
      <c r="BE12" s="294">
        <v>202292</v>
      </c>
      <c r="BF12" s="294">
        <v>692161</v>
      </c>
      <c r="BG12" s="294">
        <v>-25390.868654823862</v>
      </c>
      <c r="BH12" s="546">
        <v>-3.5385412210581335E-2</v>
      </c>
      <c r="BI12" s="1">
        <v>98509</v>
      </c>
      <c r="BJ12" s="1">
        <v>84054</v>
      </c>
      <c r="BK12" s="1">
        <v>75179</v>
      </c>
      <c r="BL12" s="1">
        <v>257742</v>
      </c>
      <c r="BM12" s="1">
        <v>53644</v>
      </c>
      <c r="BN12" s="1">
        <v>41285</v>
      </c>
      <c r="BO12" s="1">
        <v>36719</v>
      </c>
      <c r="BP12" s="1">
        <v>131648</v>
      </c>
      <c r="BQ12" s="1">
        <v>389390</v>
      </c>
      <c r="BR12" s="294">
        <v>801</v>
      </c>
      <c r="BS12" s="546">
        <v>2.0613038454511063E-3</v>
      </c>
      <c r="BT12" s="1">
        <v>40126</v>
      </c>
      <c r="BU12" s="1">
        <v>10349</v>
      </c>
      <c r="BV12" s="546">
        <v>0.34755012257782852</v>
      </c>
      <c r="BW12" s="294">
        <v>36259</v>
      </c>
      <c r="BX12" s="602">
        <v>151</v>
      </c>
      <c r="BY12" s="621">
        <v>4.1818987481998448E-3</v>
      </c>
      <c r="BZ12" s="294">
        <v>35594</v>
      </c>
      <c r="CA12" s="602">
        <f t="shared" si="0"/>
        <v>199</v>
      </c>
      <c r="CB12" s="621">
        <f t="shared" si="1"/>
        <v>5.6222630315016248E-3</v>
      </c>
      <c r="CC12" s="294">
        <v>111979</v>
      </c>
      <c r="CD12" s="602">
        <f t="shared" si="2"/>
        <v>10699</v>
      </c>
      <c r="CE12" s="621">
        <f t="shared" si="3"/>
        <v>0.10563783570300157</v>
      </c>
      <c r="CF12" s="294">
        <v>501369</v>
      </c>
      <c r="CG12" s="602">
        <f t="shared" si="4"/>
        <v>11500</v>
      </c>
      <c r="CH12" s="621">
        <f t="shared" si="5"/>
        <v>2.3475663901981959E-2</v>
      </c>
      <c r="CI12" s="294">
        <v>63788</v>
      </c>
      <c r="CJ12" s="602">
        <f t="shared" si="6"/>
        <v>13143</v>
      </c>
      <c r="CK12" s="621">
        <f t="shared" si="7"/>
        <v>0.2595122914404186</v>
      </c>
      <c r="CL12" s="294">
        <v>75628</v>
      </c>
      <c r="CM12" s="602">
        <f t="shared" si="8"/>
        <v>9589</v>
      </c>
      <c r="CN12" s="621">
        <f t="shared" si="9"/>
        <v>0.14520207756022957</v>
      </c>
      <c r="CO12" s="294">
        <v>101739</v>
      </c>
      <c r="CP12" s="602">
        <f t="shared" si="10"/>
        <v>16131</v>
      </c>
      <c r="CQ12" s="621">
        <f t="shared" si="11"/>
        <v>0.18842865152789459</v>
      </c>
      <c r="CR12" s="294">
        <v>241155</v>
      </c>
      <c r="CS12" s="602">
        <f t="shared" si="12"/>
        <v>38863</v>
      </c>
      <c r="CT12" s="621">
        <f t="shared" si="13"/>
        <v>0.19211338065766317</v>
      </c>
      <c r="CU12" s="294">
        <v>742524</v>
      </c>
      <c r="CV12" s="602">
        <f t="shared" si="14"/>
        <v>50363</v>
      </c>
      <c r="CW12" s="621">
        <f t="shared" si="15"/>
        <v>7.2761973009169825E-2</v>
      </c>
      <c r="CX12" s="294">
        <v>95214</v>
      </c>
      <c r="CY12" s="602">
        <f t="shared" si="16"/>
        <v>-3295</v>
      </c>
      <c r="CZ12" s="621">
        <f t="shared" si="17"/>
        <v>-3.3448720421484335E-2</v>
      </c>
      <c r="DA12" s="294">
        <v>76368</v>
      </c>
      <c r="DB12" s="602">
        <f t="shared" si="18"/>
        <v>-7686</v>
      </c>
      <c r="DC12" s="621">
        <f t="shared" si="19"/>
        <v>-9.1441216360910849E-2</v>
      </c>
      <c r="DD12" s="294">
        <v>75656</v>
      </c>
      <c r="DE12" s="602">
        <f t="shared" si="20"/>
        <v>477</v>
      </c>
      <c r="DF12" s="621">
        <f t="shared" si="21"/>
        <v>6.3448569414331132E-3</v>
      </c>
      <c r="DG12" s="294">
        <v>247238</v>
      </c>
      <c r="DH12" s="602">
        <f t="shared" si="22"/>
        <v>-10504</v>
      </c>
      <c r="DI12" s="621">
        <f t="shared" si="23"/>
        <v>-4.0753932226800446E-2</v>
      </c>
      <c r="DJ12" s="294">
        <v>63544</v>
      </c>
      <c r="DK12" s="602">
        <f t="shared" si="24"/>
        <v>9900</v>
      </c>
      <c r="DL12" s="621">
        <f t="shared" si="25"/>
        <v>0.18454999627171725</v>
      </c>
      <c r="DM12" s="294">
        <v>43347</v>
      </c>
      <c r="DN12" s="602">
        <f t="shared" si="26"/>
        <v>2062</v>
      </c>
      <c r="DO12" s="621">
        <f t="shared" si="27"/>
        <v>4.9945500787210849E-2</v>
      </c>
      <c r="DP12" s="294">
        <v>39642</v>
      </c>
      <c r="DQ12" s="602">
        <f t="shared" si="28"/>
        <v>2923</v>
      </c>
      <c r="DR12" s="621">
        <f t="shared" si="29"/>
        <v>7.9604564394455193E-2</v>
      </c>
      <c r="DS12" s="294">
        <v>146533</v>
      </c>
      <c r="DT12" s="602">
        <f t="shared" si="30"/>
        <v>14885</v>
      </c>
      <c r="DU12" s="621">
        <f t="shared" si="31"/>
        <v>0.1130666626154594</v>
      </c>
      <c r="DV12" s="294">
        <v>393771</v>
      </c>
      <c r="DW12" s="602">
        <f t="shared" si="32"/>
        <v>4381</v>
      </c>
      <c r="DX12" s="621">
        <f t="shared" si="33"/>
        <v>1.1250930943270242E-2</v>
      </c>
    </row>
    <row r="13" spans="1:128" s="85" customFormat="1" x14ac:dyDescent="0.25">
      <c r="A13" s="81" t="s">
        <v>28</v>
      </c>
      <c r="B13" s="85">
        <v>545817</v>
      </c>
      <c r="C13" s="85">
        <v>447534.83422670938</v>
      </c>
      <c r="D13" s="85">
        <v>412049.07139185042</v>
      </c>
      <c r="E13" s="85">
        <v>1405400.9056185598</v>
      </c>
      <c r="F13" s="85">
        <v>301444.27691640763</v>
      </c>
      <c r="G13" s="85">
        <v>217517.59740737497</v>
      </c>
      <c r="H13" s="85">
        <v>167220.57865553282</v>
      </c>
      <c r="I13" s="85">
        <v>686182.45297931542</v>
      </c>
      <c r="J13" s="85">
        <v>2091583.3585978751</v>
      </c>
      <c r="K13" s="85">
        <v>170364</v>
      </c>
      <c r="L13" s="85">
        <v>156236</v>
      </c>
      <c r="M13" s="85">
        <v>187719</v>
      </c>
      <c r="N13" s="85">
        <v>514319</v>
      </c>
      <c r="O13" s="85">
        <v>2605902.3585978751</v>
      </c>
      <c r="P13" s="85">
        <v>309040</v>
      </c>
      <c r="Q13" s="85">
        <v>406162</v>
      </c>
      <c r="R13" s="85">
        <v>540768.59940464166</v>
      </c>
      <c r="S13" s="85">
        <v>1255970.5994046417</v>
      </c>
      <c r="T13" s="85">
        <v>3861872.958002517</v>
      </c>
      <c r="U13" s="85">
        <v>590506.83456032863</v>
      </c>
      <c r="V13" s="85">
        <v>527497.96488393948</v>
      </c>
      <c r="W13" s="85">
        <v>429152.9093771326</v>
      </c>
      <c r="X13" s="85">
        <v>1547157.7088214005</v>
      </c>
      <c r="Y13" s="85">
        <v>332300.44562349404</v>
      </c>
      <c r="Z13" s="85">
        <v>235649.10452233074</v>
      </c>
      <c r="AA13" s="85">
        <v>170955</v>
      </c>
      <c r="AB13" s="85">
        <v>738904.55014582479</v>
      </c>
      <c r="AC13" s="85">
        <v>2286062.2589672254</v>
      </c>
      <c r="AD13" s="85">
        <v>179683</v>
      </c>
      <c r="AE13" s="85">
        <v>203108</v>
      </c>
      <c r="AF13" s="85">
        <v>185731</v>
      </c>
      <c r="AG13" s="85">
        <v>568522</v>
      </c>
      <c r="AH13" s="85">
        <v>2854584.2589672254</v>
      </c>
      <c r="AI13" s="85">
        <v>285454</v>
      </c>
      <c r="AJ13" s="85">
        <v>392392</v>
      </c>
      <c r="AK13" s="85">
        <v>559601.68136999989</v>
      </c>
      <c r="AL13" s="85">
        <v>1237447.6813699999</v>
      </c>
      <c r="AM13" s="85">
        <v>4092031.9403372253</v>
      </c>
      <c r="AN13" s="294">
        <v>579021.57669999998</v>
      </c>
      <c r="AO13" s="294">
        <v>483012</v>
      </c>
      <c r="AP13" s="294">
        <v>476622</v>
      </c>
      <c r="AQ13" s="294">
        <v>1538655.5767000001</v>
      </c>
      <c r="AR13" s="294">
        <v>367892</v>
      </c>
      <c r="AS13" s="294">
        <v>262258</v>
      </c>
      <c r="AT13" s="294">
        <v>177214</v>
      </c>
      <c r="AU13" s="294">
        <v>807364</v>
      </c>
      <c r="AV13" s="294">
        <v>2346019.5767000001</v>
      </c>
      <c r="AW13" s="294">
        <v>179107</v>
      </c>
      <c r="AX13" s="294">
        <v>173352</v>
      </c>
      <c r="AY13" s="294">
        <v>185714</v>
      </c>
      <c r="AZ13" s="294">
        <v>538173</v>
      </c>
      <c r="BA13" s="224">
        <v>2884192.5767000001</v>
      </c>
      <c r="BB13" s="294">
        <v>305067</v>
      </c>
      <c r="BC13" s="294">
        <v>376584</v>
      </c>
      <c r="BD13" s="294">
        <v>508141</v>
      </c>
      <c r="BE13" s="294">
        <v>1189792</v>
      </c>
      <c r="BF13" s="294">
        <v>4073984.5767000001</v>
      </c>
      <c r="BG13" s="294">
        <v>-18047.363637225237</v>
      </c>
      <c r="BH13" s="546">
        <v>-4.4103672455053644E-3</v>
      </c>
      <c r="BI13" s="1">
        <v>555547</v>
      </c>
      <c r="BJ13" s="1">
        <v>465091</v>
      </c>
      <c r="BK13" s="1">
        <v>435787</v>
      </c>
      <c r="BL13" s="1">
        <v>1456425</v>
      </c>
      <c r="BM13" s="1">
        <v>300250</v>
      </c>
      <c r="BN13" s="1">
        <v>251102</v>
      </c>
      <c r="BO13" s="1">
        <v>202952</v>
      </c>
      <c r="BP13" s="1">
        <v>754304</v>
      </c>
      <c r="BQ13" s="1">
        <v>2210729</v>
      </c>
      <c r="BR13" s="294">
        <v>-135290.57670000009</v>
      </c>
      <c r="BS13" s="546">
        <v>-5.766813629505383E-2</v>
      </c>
      <c r="BT13" s="1">
        <v>195181</v>
      </c>
      <c r="BU13" s="1">
        <v>16074</v>
      </c>
      <c r="BV13" s="546">
        <v>8.974523608792509E-2</v>
      </c>
      <c r="BW13" s="294">
        <v>174534</v>
      </c>
      <c r="BX13" s="602">
        <v>1182</v>
      </c>
      <c r="BY13" s="621">
        <v>6.818496469610965E-3</v>
      </c>
      <c r="BZ13" s="85">
        <v>224701</v>
      </c>
      <c r="CA13" s="602">
        <f t="shared" si="0"/>
        <v>38987</v>
      </c>
      <c r="CB13" s="621">
        <f t="shared" si="1"/>
        <v>0.20993032296972763</v>
      </c>
      <c r="CC13" s="85">
        <v>594416</v>
      </c>
      <c r="CD13" s="602">
        <f t="shared" si="2"/>
        <v>56243</v>
      </c>
      <c r="CE13" s="621">
        <f t="shared" si="3"/>
        <v>0.10450728669033935</v>
      </c>
      <c r="CF13" s="85">
        <v>2805145</v>
      </c>
      <c r="CG13" s="602">
        <f t="shared" si="4"/>
        <v>-79047.576700000092</v>
      </c>
      <c r="CH13" s="621">
        <f t="shared" si="5"/>
        <v>-2.740717708608895E-2</v>
      </c>
      <c r="CI13" s="85">
        <v>368558</v>
      </c>
      <c r="CJ13" s="602">
        <f t="shared" si="6"/>
        <v>63491</v>
      </c>
      <c r="CK13" s="621">
        <f t="shared" si="7"/>
        <v>0.20812149462249277</v>
      </c>
      <c r="CL13" s="85">
        <v>463675</v>
      </c>
      <c r="CM13" s="602">
        <f t="shared" si="8"/>
        <v>87091</v>
      </c>
      <c r="CN13" s="621">
        <f t="shared" si="9"/>
        <v>0.23126579992777177</v>
      </c>
      <c r="CO13" s="85">
        <v>643445</v>
      </c>
      <c r="CP13" s="602">
        <f t="shared" si="10"/>
        <v>135304</v>
      </c>
      <c r="CQ13" s="621">
        <f t="shared" si="11"/>
        <v>0.2662725503354384</v>
      </c>
      <c r="CR13" s="85">
        <v>1475678</v>
      </c>
      <c r="CS13" s="602">
        <f t="shared" si="12"/>
        <v>285886</v>
      </c>
      <c r="CT13" s="621">
        <f t="shared" si="13"/>
        <v>0.24028233506360774</v>
      </c>
      <c r="CU13" s="85">
        <v>4280823</v>
      </c>
      <c r="CV13" s="602">
        <f t="shared" si="14"/>
        <v>206838.42329999991</v>
      </c>
      <c r="CW13" s="621">
        <f t="shared" si="15"/>
        <v>5.0770546477508442E-2</v>
      </c>
      <c r="CX13" s="85">
        <v>649021</v>
      </c>
      <c r="CY13" s="602">
        <f t="shared" si="16"/>
        <v>93474</v>
      </c>
      <c r="CZ13" s="621">
        <f t="shared" si="17"/>
        <v>0.16825579113918354</v>
      </c>
      <c r="DA13" s="294">
        <v>527884</v>
      </c>
      <c r="DB13" s="602">
        <f t="shared" si="18"/>
        <v>62793</v>
      </c>
      <c r="DC13" s="621">
        <f t="shared" si="19"/>
        <v>0.13501228791784833</v>
      </c>
      <c r="DD13" s="85">
        <v>459172</v>
      </c>
      <c r="DE13" s="602">
        <f t="shared" si="20"/>
        <v>23385</v>
      </c>
      <c r="DF13" s="621">
        <f t="shared" si="21"/>
        <v>5.3661536484567E-2</v>
      </c>
      <c r="DG13" s="85">
        <v>1636077</v>
      </c>
      <c r="DH13" s="602">
        <f t="shared" si="22"/>
        <v>179652</v>
      </c>
      <c r="DI13" s="621">
        <f t="shared" si="23"/>
        <v>0.1233513569184819</v>
      </c>
      <c r="DJ13" s="85">
        <v>364151</v>
      </c>
      <c r="DK13" s="602">
        <f t="shared" si="24"/>
        <v>63901</v>
      </c>
      <c r="DL13" s="621">
        <f t="shared" si="25"/>
        <v>0.21282597835137385</v>
      </c>
      <c r="DM13" s="85">
        <v>272422</v>
      </c>
      <c r="DN13" s="602">
        <f t="shared" si="26"/>
        <v>21320</v>
      </c>
      <c r="DO13" s="621">
        <f t="shared" si="27"/>
        <v>8.4905735517837366E-2</v>
      </c>
      <c r="DP13" s="85">
        <v>210791</v>
      </c>
      <c r="DQ13" s="602">
        <f t="shared" si="28"/>
        <v>7839</v>
      </c>
      <c r="DR13" s="621">
        <f t="shared" si="29"/>
        <v>3.8624896527257674E-2</v>
      </c>
      <c r="DS13" s="85">
        <v>847364</v>
      </c>
      <c r="DT13" s="602">
        <f t="shared" si="30"/>
        <v>93060</v>
      </c>
      <c r="DU13" s="621">
        <f t="shared" si="31"/>
        <v>0.12337200916341422</v>
      </c>
      <c r="DV13" s="85">
        <v>2483441</v>
      </c>
      <c r="DW13" s="602">
        <f t="shared" si="32"/>
        <v>272712</v>
      </c>
      <c r="DX13" s="621">
        <f t="shared" si="33"/>
        <v>0.12335840349495573</v>
      </c>
    </row>
    <row r="14" spans="1:128" x14ac:dyDescent="0.25">
      <c r="A14" s="82" t="s">
        <v>13</v>
      </c>
      <c r="B14" s="294">
        <v>127143.99999999999</v>
      </c>
      <c r="C14" s="294">
        <v>105034.96320168205</v>
      </c>
      <c r="D14" s="294">
        <v>102058.86327452931</v>
      </c>
      <c r="E14" s="294">
        <v>334237.82647621131</v>
      </c>
      <c r="F14" s="294">
        <v>75652.037653333347</v>
      </c>
      <c r="G14" s="294">
        <v>52727.963011597007</v>
      </c>
      <c r="H14" s="294">
        <v>41105.786170252934</v>
      </c>
      <c r="I14" s="294">
        <v>169485.78683518327</v>
      </c>
      <c r="J14" s="294">
        <v>503723.61331139458</v>
      </c>
      <c r="K14" s="294">
        <v>42163.000000000007</v>
      </c>
      <c r="L14" s="294">
        <v>42172</v>
      </c>
      <c r="M14" s="294">
        <v>47881</v>
      </c>
      <c r="N14" s="294">
        <v>132216</v>
      </c>
      <c r="O14" s="294">
        <v>635939.61331139458</v>
      </c>
      <c r="P14" s="294">
        <v>69425</v>
      </c>
      <c r="Q14" s="294">
        <v>94997</v>
      </c>
      <c r="R14" s="294">
        <v>127065.8362897005</v>
      </c>
      <c r="S14" s="294">
        <v>291487.83628970047</v>
      </c>
      <c r="T14" s="83">
        <v>927427.44960109505</v>
      </c>
      <c r="U14" s="294">
        <v>136027</v>
      </c>
      <c r="V14" s="294">
        <v>119493.76143421701</v>
      </c>
      <c r="W14" s="294">
        <v>98247.085482528215</v>
      </c>
      <c r="X14" s="294">
        <v>353767.84691674524</v>
      </c>
      <c r="Y14" s="294">
        <v>75701.156529886313</v>
      </c>
      <c r="Z14" s="294">
        <v>44135.806019589756</v>
      </c>
      <c r="AA14" s="294">
        <v>40894</v>
      </c>
      <c r="AB14" s="294">
        <v>160730.96254947607</v>
      </c>
      <c r="AC14" s="294">
        <v>514498.80946622131</v>
      </c>
      <c r="AD14" s="294">
        <v>43427.999999999993</v>
      </c>
      <c r="AE14" s="294">
        <v>48357.000000000007</v>
      </c>
      <c r="AF14" s="294">
        <v>46136.999999999993</v>
      </c>
      <c r="AG14" s="294">
        <v>137922</v>
      </c>
      <c r="AH14" s="294">
        <v>652420.80946622137</v>
      </c>
      <c r="AI14" s="294">
        <v>69687</v>
      </c>
      <c r="AJ14" s="294">
        <v>89953</v>
      </c>
      <c r="AK14" s="294">
        <v>127583.80499999999</v>
      </c>
      <c r="AL14" s="294">
        <v>287223.80499999999</v>
      </c>
      <c r="AM14" s="294">
        <v>939644.6144662213</v>
      </c>
      <c r="AN14" s="294">
        <v>130669</v>
      </c>
      <c r="AO14" s="294">
        <v>108015</v>
      </c>
      <c r="AP14" s="294">
        <v>96795</v>
      </c>
      <c r="AQ14" s="294">
        <v>335479</v>
      </c>
      <c r="AR14" s="294">
        <v>73337</v>
      </c>
      <c r="AS14" s="294">
        <v>55193</v>
      </c>
      <c r="AT14" s="294">
        <v>44044</v>
      </c>
      <c r="AU14" s="294">
        <v>172574</v>
      </c>
      <c r="AV14" s="294">
        <v>508053</v>
      </c>
      <c r="AW14" s="294">
        <v>45905</v>
      </c>
      <c r="AX14" s="294">
        <v>45868</v>
      </c>
      <c r="AY14" s="294">
        <v>41671</v>
      </c>
      <c r="AZ14" s="294">
        <v>133444</v>
      </c>
      <c r="BA14" s="224">
        <v>641497</v>
      </c>
      <c r="BB14" s="294">
        <v>69888</v>
      </c>
      <c r="BC14" s="294">
        <v>84026</v>
      </c>
      <c r="BD14" s="294">
        <v>112700</v>
      </c>
      <c r="BE14" s="294">
        <v>266614</v>
      </c>
      <c r="BF14" s="294">
        <v>908111</v>
      </c>
      <c r="BG14" s="294">
        <v>-31533.614466221305</v>
      </c>
      <c r="BH14" s="546">
        <v>-3.355908604247626E-2</v>
      </c>
      <c r="BI14" s="1">
        <v>127841</v>
      </c>
      <c r="BJ14" s="1">
        <v>110864</v>
      </c>
      <c r="BK14" s="1">
        <v>96973</v>
      </c>
      <c r="BL14" s="1">
        <v>335678</v>
      </c>
      <c r="BM14" s="1">
        <v>70302</v>
      </c>
      <c r="BN14" s="1">
        <v>52917</v>
      </c>
      <c r="BO14" s="1">
        <v>48315</v>
      </c>
      <c r="BP14" s="1">
        <v>171534</v>
      </c>
      <c r="BQ14" s="1">
        <v>507212</v>
      </c>
      <c r="BR14" s="294">
        <v>-841</v>
      </c>
      <c r="BS14" s="546">
        <v>-1.655339108321376E-3</v>
      </c>
      <c r="BT14" s="1">
        <v>49115</v>
      </c>
      <c r="BU14" s="1">
        <v>3210</v>
      </c>
      <c r="BV14" s="546">
        <v>6.9927023200087132E-2</v>
      </c>
      <c r="BW14" s="294">
        <v>37535</v>
      </c>
      <c r="BX14" s="602">
        <v>-8333</v>
      </c>
      <c r="BY14" s="621">
        <v>-0.1816734978634342</v>
      </c>
      <c r="BZ14" s="294">
        <v>41900</v>
      </c>
      <c r="CA14" s="602">
        <f t="shared" si="0"/>
        <v>229</v>
      </c>
      <c r="CB14" s="621">
        <f t="shared" si="1"/>
        <v>5.4954284754385541E-3</v>
      </c>
      <c r="CC14" s="294">
        <v>128550</v>
      </c>
      <c r="CD14" s="602">
        <f t="shared" si="2"/>
        <v>-4894</v>
      </c>
      <c r="CE14" s="621">
        <f t="shared" si="3"/>
        <v>-3.6674560115104463E-2</v>
      </c>
      <c r="CF14" s="294">
        <v>635762</v>
      </c>
      <c r="CG14" s="602">
        <f t="shared" si="4"/>
        <v>-5735</v>
      </c>
      <c r="CH14" s="621">
        <f t="shared" si="5"/>
        <v>-8.9400262199199679E-3</v>
      </c>
      <c r="CI14" s="294">
        <v>69786</v>
      </c>
      <c r="CJ14" s="602">
        <f t="shared" si="6"/>
        <v>-102</v>
      </c>
      <c r="CK14" s="621">
        <f t="shared" si="7"/>
        <v>-1.459478021978022E-3</v>
      </c>
      <c r="CL14" s="294">
        <v>92737</v>
      </c>
      <c r="CM14" s="602">
        <f t="shared" si="8"/>
        <v>8711</v>
      </c>
      <c r="CN14" s="621">
        <f t="shared" si="9"/>
        <v>0.10367029252850309</v>
      </c>
      <c r="CO14" s="294">
        <v>130971</v>
      </c>
      <c r="CP14" s="602">
        <f t="shared" si="10"/>
        <v>18271</v>
      </c>
      <c r="CQ14" s="621">
        <f t="shared" si="11"/>
        <v>0.16212067435669919</v>
      </c>
      <c r="CR14" s="294">
        <v>293494</v>
      </c>
      <c r="CS14" s="602">
        <f t="shared" si="12"/>
        <v>26880</v>
      </c>
      <c r="CT14" s="621">
        <f t="shared" si="13"/>
        <v>0.10081991193260668</v>
      </c>
      <c r="CU14" s="294">
        <v>929256</v>
      </c>
      <c r="CV14" s="602">
        <f t="shared" si="14"/>
        <v>21145</v>
      </c>
      <c r="CW14" s="621">
        <f t="shared" si="15"/>
        <v>2.32845984686894E-2</v>
      </c>
      <c r="CX14" s="294">
        <v>134250</v>
      </c>
      <c r="CY14" s="602">
        <f t="shared" si="16"/>
        <v>6409</v>
      </c>
      <c r="CZ14" s="621">
        <f t="shared" si="17"/>
        <v>5.0132586572382884E-2</v>
      </c>
      <c r="DA14" s="294">
        <v>112722</v>
      </c>
      <c r="DB14" s="602">
        <f t="shared" si="18"/>
        <v>1858</v>
      </c>
      <c r="DC14" s="621">
        <f t="shared" si="19"/>
        <v>1.6759272622312023E-2</v>
      </c>
      <c r="DD14" s="294">
        <v>103644</v>
      </c>
      <c r="DE14" s="602">
        <f t="shared" si="20"/>
        <v>6671</v>
      </c>
      <c r="DF14" s="621">
        <f t="shared" si="21"/>
        <v>6.8792344260773616E-2</v>
      </c>
      <c r="DG14" s="294">
        <v>350616</v>
      </c>
      <c r="DH14" s="602">
        <f t="shared" si="22"/>
        <v>14938</v>
      </c>
      <c r="DI14" s="621">
        <f t="shared" si="23"/>
        <v>4.4500980105934854E-2</v>
      </c>
      <c r="DJ14" s="294">
        <v>81424</v>
      </c>
      <c r="DK14" s="602">
        <f t="shared" si="24"/>
        <v>11122</v>
      </c>
      <c r="DL14" s="621">
        <f t="shared" si="25"/>
        <v>0.1582031805638531</v>
      </c>
      <c r="DM14" s="294">
        <v>53876</v>
      </c>
      <c r="DN14" s="602">
        <f t="shared" si="26"/>
        <v>959</v>
      </c>
      <c r="DO14" s="621">
        <f t="shared" si="27"/>
        <v>1.8122720486800085E-2</v>
      </c>
      <c r="DP14" s="294">
        <v>49892</v>
      </c>
      <c r="DQ14" s="602">
        <f t="shared" si="28"/>
        <v>1577</v>
      </c>
      <c r="DR14" s="621">
        <f t="shared" si="29"/>
        <v>3.2639966883990477E-2</v>
      </c>
      <c r="DS14" s="294">
        <v>185192</v>
      </c>
      <c r="DT14" s="602">
        <f t="shared" si="30"/>
        <v>13658</v>
      </c>
      <c r="DU14" s="621">
        <f t="shared" si="31"/>
        <v>7.9622698706961884E-2</v>
      </c>
      <c r="DV14" s="294">
        <v>535808</v>
      </c>
      <c r="DW14" s="602">
        <f t="shared" si="32"/>
        <v>28596</v>
      </c>
      <c r="DX14" s="621">
        <f t="shared" si="33"/>
        <v>5.6378792299866726E-2</v>
      </c>
    </row>
    <row r="15" spans="1:128" x14ac:dyDescent="0.25">
      <c r="A15" s="82" t="s">
        <v>14</v>
      </c>
      <c r="B15" s="294">
        <v>148057</v>
      </c>
      <c r="C15" s="294">
        <v>119028.76097142065</v>
      </c>
      <c r="D15" s="294">
        <v>108315.82894426322</v>
      </c>
      <c r="E15" s="294">
        <v>375401.5899156839</v>
      </c>
      <c r="F15" s="294">
        <v>83181.017292531295</v>
      </c>
      <c r="G15" s="294">
        <v>54289.113385045537</v>
      </c>
      <c r="H15" s="294">
        <v>42304.980014672597</v>
      </c>
      <c r="I15" s="294">
        <v>179775.11069224941</v>
      </c>
      <c r="J15" s="294">
        <v>555176.70060793334</v>
      </c>
      <c r="K15" s="294">
        <v>48367</v>
      </c>
      <c r="L15" s="294">
        <v>39175</v>
      </c>
      <c r="M15" s="294">
        <v>53292.999999999993</v>
      </c>
      <c r="N15" s="294">
        <v>140835</v>
      </c>
      <c r="O15" s="294">
        <v>696011.70060793334</v>
      </c>
      <c r="P15" s="294">
        <v>88183</v>
      </c>
      <c r="Q15" s="294">
        <v>115547</v>
      </c>
      <c r="R15" s="294">
        <v>141438.87961276475</v>
      </c>
      <c r="S15" s="294">
        <v>345168.87961276475</v>
      </c>
      <c r="T15" s="83">
        <v>1041180.5802206981</v>
      </c>
      <c r="U15" s="294">
        <v>150938</v>
      </c>
      <c r="V15" s="294">
        <v>132499.12691326987</v>
      </c>
      <c r="W15" s="294">
        <v>112620.97186029854</v>
      </c>
      <c r="X15" s="294">
        <v>396058.0987735684</v>
      </c>
      <c r="Y15" s="294">
        <v>89035.088819044642</v>
      </c>
      <c r="Z15" s="294">
        <v>69805.695697048825</v>
      </c>
      <c r="AA15" s="294">
        <v>41437</v>
      </c>
      <c r="AB15" s="294">
        <v>200277.78451609347</v>
      </c>
      <c r="AC15" s="294">
        <v>596335.88328966184</v>
      </c>
      <c r="AD15" s="294">
        <v>43964</v>
      </c>
      <c r="AE15" s="294">
        <v>70919</v>
      </c>
      <c r="AF15" s="294">
        <v>50437</v>
      </c>
      <c r="AG15" s="294">
        <v>165320</v>
      </c>
      <c r="AH15" s="294">
        <v>761655.88328966184</v>
      </c>
      <c r="AI15" s="294">
        <v>82102</v>
      </c>
      <c r="AJ15" s="294">
        <v>111819</v>
      </c>
      <c r="AK15" s="294">
        <v>159117.56771999999</v>
      </c>
      <c r="AL15" s="294">
        <v>353038.56771999999</v>
      </c>
      <c r="AM15" s="294">
        <v>1114694.4510096619</v>
      </c>
      <c r="AN15" s="294">
        <v>162048</v>
      </c>
      <c r="AO15" s="294">
        <v>138390</v>
      </c>
      <c r="AP15" s="294">
        <v>162899</v>
      </c>
      <c r="AQ15" s="294">
        <v>463337</v>
      </c>
      <c r="AR15" s="294">
        <v>116357</v>
      </c>
      <c r="AS15" s="294">
        <v>83483</v>
      </c>
      <c r="AT15" s="294">
        <v>34166</v>
      </c>
      <c r="AU15" s="294">
        <v>234006</v>
      </c>
      <c r="AV15" s="294">
        <v>697343</v>
      </c>
      <c r="AW15" s="294">
        <v>48870</v>
      </c>
      <c r="AX15" s="294">
        <v>41056</v>
      </c>
      <c r="AY15" s="294">
        <v>35782</v>
      </c>
      <c r="AZ15" s="294">
        <v>125708</v>
      </c>
      <c r="BA15" s="224">
        <v>823051</v>
      </c>
      <c r="BB15" s="294">
        <v>90513</v>
      </c>
      <c r="BC15" s="294">
        <v>111519</v>
      </c>
      <c r="BD15" s="294">
        <v>140875</v>
      </c>
      <c r="BE15" s="294">
        <v>342907</v>
      </c>
      <c r="BF15" s="294">
        <v>1165958</v>
      </c>
      <c r="BG15" s="294">
        <v>51263.548990338109</v>
      </c>
      <c r="BH15" s="546">
        <v>4.5988879682593575E-2</v>
      </c>
      <c r="BI15" s="1">
        <v>145459</v>
      </c>
      <c r="BJ15" s="1">
        <v>123223</v>
      </c>
      <c r="BK15" s="1">
        <v>132535</v>
      </c>
      <c r="BL15" s="1">
        <v>401217</v>
      </c>
      <c r="BM15" s="1">
        <v>92685</v>
      </c>
      <c r="BN15" s="1">
        <v>84257</v>
      </c>
      <c r="BO15" s="1">
        <v>62965</v>
      </c>
      <c r="BP15" s="1">
        <v>239907</v>
      </c>
      <c r="BQ15" s="1">
        <v>641124</v>
      </c>
      <c r="BR15" s="294">
        <v>-56219</v>
      </c>
      <c r="BS15" s="546">
        <v>-8.0618863314036282E-2</v>
      </c>
      <c r="BT15" s="1">
        <v>48956</v>
      </c>
      <c r="BU15" s="1">
        <v>86</v>
      </c>
      <c r="BV15" s="546">
        <v>1.7597708205443013E-3</v>
      </c>
      <c r="BW15" s="294">
        <v>53858</v>
      </c>
      <c r="BX15" s="602">
        <v>12802</v>
      </c>
      <c r="BY15" s="621">
        <v>0.31181800467653936</v>
      </c>
      <c r="BZ15" s="294">
        <v>72450</v>
      </c>
      <c r="CA15" s="602">
        <f t="shared" si="0"/>
        <v>36668</v>
      </c>
      <c r="CB15" s="621">
        <f t="shared" si="1"/>
        <v>1.0247610530434297</v>
      </c>
      <c r="CC15" s="294">
        <v>175264</v>
      </c>
      <c r="CD15" s="602">
        <f t="shared" si="2"/>
        <v>49556</v>
      </c>
      <c r="CE15" s="621">
        <f t="shared" si="3"/>
        <v>0.39421516530371975</v>
      </c>
      <c r="CF15" s="294">
        <v>816388</v>
      </c>
      <c r="CG15" s="602">
        <f t="shared" si="4"/>
        <v>-6663</v>
      </c>
      <c r="CH15" s="621">
        <f t="shared" si="5"/>
        <v>-8.0954886149217972E-3</v>
      </c>
      <c r="CI15" s="294">
        <v>114962</v>
      </c>
      <c r="CJ15" s="602">
        <f t="shared" si="6"/>
        <v>24449</v>
      </c>
      <c r="CK15" s="621">
        <f t="shared" si="7"/>
        <v>0.27011589495431593</v>
      </c>
      <c r="CL15" s="294">
        <v>143585</v>
      </c>
      <c r="CM15" s="602">
        <f t="shared" si="8"/>
        <v>32066</v>
      </c>
      <c r="CN15" s="621">
        <f t="shared" si="9"/>
        <v>0.28753844636339998</v>
      </c>
      <c r="CO15" s="294">
        <v>193641</v>
      </c>
      <c r="CP15" s="602">
        <f t="shared" si="10"/>
        <v>52766</v>
      </c>
      <c r="CQ15" s="621">
        <f t="shared" si="11"/>
        <v>0.3745590062111801</v>
      </c>
      <c r="CR15" s="294">
        <v>452188</v>
      </c>
      <c r="CS15" s="602">
        <f t="shared" si="12"/>
        <v>109281</v>
      </c>
      <c r="CT15" s="621">
        <f t="shared" si="13"/>
        <v>0.31868990717599815</v>
      </c>
      <c r="CU15" s="294">
        <v>1268576</v>
      </c>
      <c r="CV15" s="602">
        <f t="shared" si="14"/>
        <v>102618</v>
      </c>
      <c r="CW15" s="621">
        <f t="shared" si="15"/>
        <v>8.801174656376988E-2</v>
      </c>
      <c r="CX15" s="294">
        <v>182778</v>
      </c>
      <c r="CY15" s="602">
        <f t="shared" si="16"/>
        <v>37319</v>
      </c>
      <c r="CZ15" s="621">
        <f t="shared" si="17"/>
        <v>0.25656026784179736</v>
      </c>
      <c r="DA15" s="294">
        <v>139086</v>
      </c>
      <c r="DB15" s="602">
        <f t="shared" si="18"/>
        <v>15863</v>
      </c>
      <c r="DC15" s="621">
        <f t="shared" si="19"/>
        <v>0.12873408373436776</v>
      </c>
      <c r="DD15" s="294">
        <v>121595</v>
      </c>
      <c r="DE15" s="602">
        <f t="shared" si="20"/>
        <v>-10940</v>
      </c>
      <c r="DF15" s="621">
        <f t="shared" si="21"/>
        <v>-8.2544233598672051E-2</v>
      </c>
      <c r="DG15" s="294">
        <v>443459</v>
      </c>
      <c r="DH15" s="602">
        <f t="shared" si="22"/>
        <v>42242</v>
      </c>
      <c r="DI15" s="621">
        <f t="shared" si="23"/>
        <v>0.10528467138730413</v>
      </c>
      <c r="DJ15" s="294">
        <v>94989</v>
      </c>
      <c r="DK15" s="602">
        <f t="shared" si="24"/>
        <v>2304</v>
      </c>
      <c r="DL15" s="621">
        <f t="shared" si="25"/>
        <v>2.4858391325457193E-2</v>
      </c>
      <c r="DM15" s="294">
        <v>79148</v>
      </c>
      <c r="DN15" s="602">
        <f t="shared" si="26"/>
        <v>-5109</v>
      </c>
      <c r="DO15" s="621">
        <f t="shared" si="27"/>
        <v>-6.063591155630986E-2</v>
      </c>
      <c r="DP15" s="294">
        <v>44812</v>
      </c>
      <c r="DQ15" s="602">
        <f t="shared" si="28"/>
        <v>-18153</v>
      </c>
      <c r="DR15" s="621">
        <f t="shared" si="29"/>
        <v>-0.28830302549035181</v>
      </c>
      <c r="DS15" s="294">
        <v>218949</v>
      </c>
      <c r="DT15" s="602">
        <f t="shared" si="30"/>
        <v>-20958</v>
      </c>
      <c r="DU15" s="621">
        <f t="shared" si="31"/>
        <v>-8.7358851554977551E-2</v>
      </c>
      <c r="DV15" s="294">
        <v>662408</v>
      </c>
      <c r="DW15" s="602">
        <f t="shared" si="32"/>
        <v>21284</v>
      </c>
      <c r="DX15" s="621">
        <f t="shared" si="33"/>
        <v>3.3197946107149316E-2</v>
      </c>
    </row>
    <row r="16" spans="1:128" x14ac:dyDescent="0.25">
      <c r="A16" s="82" t="s">
        <v>15</v>
      </c>
      <c r="B16" s="294">
        <v>80778</v>
      </c>
      <c r="C16" s="294">
        <v>68003.882330611668</v>
      </c>
      <c r="D16" s="294">
        <v>58696.956762920046</v>
      </c>
      <c r="E16" s="294">
        <v>207478.83909353171</v>
      </c>
      <c r="F16" s="294">
        <v>39918.962839673361</v>
      </c>
      <c r="G16" s="294">
        <v>30420.714987258496</v>
      </c>
      <c r="H16" s="294">
        <v>20412.097139222435</v>
      </c>
      <c r="I16" s="294">
        <v>90751.774966154291</v>
      </c>
      <c r="J16" s="294">
        <v>298230.61405968602</v>
      </c>
      <c r="K16" s="294">
        <v>19889</v>
      </c>
      <c r="L16" s="294">
        <v>26609</v>
      </c>
      <c r="M16" s="294">
        <v>20067</v>
      </c>
      <c r="N16" s="294">
        <v>66565</v>
      </c>
      <c r="O16" s="294">
        <v>364795.61405968602</v>
      </c>
      <c r="P16" s="294">
        <v>36760</v>
      </c>
      <c r="Q16" s="294">
        <v>52679</v>
      </c>
      <c r="R16" s="294">
        <v>77862.751531570248</v>
      </c>
      <c r="S16" s="294">
        <v>167301.75153157025</v>
      </c>
      <c r="T16" s="83">
        <v>532097.3655912563</v>
      </c>
      <c r="U16" s="294">
        <v>86412</v>
      </c>
      <c r="V16" s="294">
        <v>79522.980167500631</v>
      </c>
      <c r="W16" s="294">
        <v>62052.082422654057</v>
      </c>
      <c r="X16" s="294">
        <v>227987.06259015467</v>
      </c>
      <c r="Y16" s="294">
        <v>41643.9193134897</v>
      </c>
      <c r="Z16" s="294">
        <v>17618.866552144736</v>
      </c>
      <c r="AA16" s="294">
        <v>18809</v>
      </c>
      <c r="AB16" s="294">
        <v>78071.785865634432</v>
      </c>
      <c r="AC16" s="294">
        <v>306058.84845578909</v>
      </c>
      <c r="AD16" s="294">
        <v>6642</v>
      </c>
      <c r="AE16" s="294">
        <v>27463</v>
      </c>
      <c r="AF16" s="294">
        <v>24825</v>
      </c>
      <c r="AG16" s="294">
        <v>58930</v>
      </c>
      <c r="AH16" s="294">
        <v>364988.84845578909</v>
      </c>
      <c r="AI16" s="294">
        <v>36663</v>
      </c>
      <c r="AJ16" s="294">
        <v>51740</v>
      </c>
      <c r="AK16" s="294">
        <v>81702.860199999996</v>
      </c>
      <c r="AL16" s="294">
        <v>170105.8602</v>
      </c>
      <c r="AM16" s="294">
        <v>535094.70865578903</v>
      </c>
      <c r="AN16" s="88">
        <v>86958</v>
      </c>
      <c r="AO16" s="294">
        <v>68938</v>
      </c>
      <c r="AP16" s="294">
        <v>57231</v>
      </c>
      <c r="AQ16" s="294">
        <v>213127</v>
      </c>
      <c r="AR16" s="294">
        <v>41197</v>
      </c>
      <c r="AS16" s="294">
        <v>24564</v>
      </c>
      <c r="AT16" s="294">
        <v>15844</v>
      </c>
      <c r="AU16" s="294">
        <v>81605</v>
      </c>
      <c r="AV16" s="294">
        <v>294732</v>
      </c>
      <c r="AW16" s="294">
        <v>19817</v>
      </c>
      <c r="AX16" s="294">
        <v>28719</v>
      </c>
      <c r="AY16" s="294">
        <v>20153</v>
      </c>
      <c r="AZ16" s="294">
        <v>68689</v>
      </c>
      <c r="BA16" s="224">
        <v>363421</v>
      </c>
      <c r="BB16" s="294">
        <v>37226</v>
      </c>
      <c r="BC16" s="294">
        <v>47669</v>
      </c>
      <c r="BD16" s="294">
        <v>74594</v>
      </c>
      <c r="BE16" s="294">
        <v>159489</v>
      </c>
      <c r="BF16" s="294">
        <v>522910</v>
      </c>
      <c r="BG16" s="294">
        <v>-12184.708655789029</v>
      </c>
      <c r="BH16" s="546">
        <v>-2.277112529555414E-2</v>
      </c>
      <c r="BI16" s="1">
        <v>86306</v>
      </c>
      <c r="BJ16" s="1">
        <v>68249</v>
      </c>
      <c r="BK16" s="1">
        <v>52984</v>
      </c>
      <c r="BL16" s="1">
        <v>207539</v>
      </c>
      <c r="BM16" s="1">
        <v>35048</v>
      </c>
      <c r="BN16" s="1">
        <v>16836</v>
      </c>
      <c r="BO16" s="1">
        <v>22218</v>
      </c>
      <c r="BP16" s="1">
        <v>74102</v>
      </c>
      <c r="BQ16" s="1">
        <v>281641</v>
      </c>
      <c r="BR16" s="294">
        <v>-13091</v>
      </c>
      <c r="BS16" s="546">
        <v>-4.4416622558799183E-2</v>
      </c>
      <c r="BT16" s="1">
        <v>11681</v>
      </c>
      <c r="BU16" s="1">
        <v>-8136</v>
      </c>
      <c r="BV16" s="546">
        <v>-0.41055659282434276</v>
      </c>
      <c r="BW16" s="294">
        <v>30291</v>
      </c>
      <c r="BX16" s="602">
        <v>1572</v>
      </c>
      <c r="BY16" s="621">
        <v>5.4737281938786173E-2</v>
      </c>
      <c r="BZ16" s="294">
        <v>17942</v>
      </c>
      <c r="CA16" s="602">
        <f t="shared" si="0"/>
        <v>-2211</v>
      </c>
      <c r="CB16" s="621">
        <f t="shared" si="1"/>
        <v>-0.10971071304520419</v>
      </c>
      <c r="CC16" s="294">
        <v>59914</v>
      </c>
      <c r="CD16" s="602">
        <f t="shared" si="2"/>
        <v>-8775</v>
      </c>
      <c r="CE16" s="621">
        <f t="shared" si="3"/>
        <v>-0.12774971247215711</v>
      </c>
      <c r="CF16" s="294">
        <v>341555</v>
      </c>
      <c r="CG16" s="602">
        <f t="shared" si="4"/>
        <v>-21866</v>
      </c>
      <c r="CH16" s="621">
        <f t="shared" si="5"/>
        <v>-6.0167133985102678E-2</v>
      </c>
      <c r="CI16" s="294">
        <v>42684</v>
      </c>
      <c r="CJ16" s="602">
        <f t="shared" si="6"/>
        <v>5458</v>
      </c>
      <c r="CK16" s="621">
        <f t="shared" si="7"/>
        <v>0.14661795519260731</v>
      </c>
      <c r="CL16" s="294">
        <v>56825</v>
      </c>
      <c r="CM16" s="602">
        <f t="shared" si="8"/>
        <v>9156</v>
      </c>
      <c r="CN16" s="621">
        <f t="shared" si="9"/>
        <v>0.19207451383498711</v>
      </c>
      <c r="CO16" s="294">
        <v>90210</v>
      </c>
      <c r="CP16" s="602">
        <f t="shared" si="10"/>
        <v>15616</v>
      </c>
      <c r="CQ16" s="621">
        <f t="shared" si="11"/>
        <v>0.20934659624098453</v>
      </c>
      <c r="CR16" s="294">
        <v>189719</v>
      </c>
      <c r="CS16" s="602">
        <f t="shared" si="12"/>
        <v>30230</v>
      </c>
      <c r="CT16" s="621">
        <f t="shared" si="13"/>
        <v>0.18954285248512437</v>
      </c>
      <c r="CU16" s="294">
        <v>531274</v>
      </c>
      <c r="CV16" s="602">
        <f t="shared" si="14"/>
        <v>8364</v>
      </c>
      <c r="CW16" s="621">
        <f t="shared" si="15"/>
        <v>1.5995104320055076E-2</v>
      </c>
      <c r="CX16" s="294">
        <v>92243</v>
      </c>
      <c r="CY16" s="602">
        <f t="shared" si="16"/>
        <v>5937</v>
      </c>
      <c r="CZ16" s="621">
        <f t="shared" si="17"/>
        <v>6.8790118879336309E-2</v>
      </c>
      <c r="DA16" s="294">
        <v>75313</v>
      </c>
      <c r="DB16" s="602">
        <f t="shared" si="18"/>
        <v>7064</v>
      </c>
      <c r="DC16" s="621">
        <f t="shared" si="19"/>
        <v>0.10350334803440343</v>
      </c>
      <c r="DD16" s="294">
        <v>65281</v>
      </c>
      <c r="DE16" s="602">
        <f t="shared" si="20"/>
        <v>12297</v>
      </c>
      <c r="DF16" s="621">
        <f t="shared" si="21"/>
        <v>0.23208893250792692</v>
      </c>
      <c r="DG16" s="294">
        <v>232837</v>
      </c>
      <c r="DH16" s="602">
        <f t="shared" si="22"/>
        <v>25298</v>
      </c>
      <c r="DI16" s="621">
        <f t="shared" si="23"/>
        <v>0.12189516187319011</v>
      </c>
      <c r="DJ16" s="294">
        <v>43841</v>
      </c>
      <c r="DK16" s="602">
        <f t="shared" si="24"/>
        <v>8793</v>
      </c>
      <c r="DL16" s="621">
        <f t="shared" si="25"/>
        <v>0.25088450125542111</v>
      </c>
      <c r="DM16" s="294">
        <v>26886</v>
      </c>
      <c r="DN16" s="602">
        <f t="shared" si="26"/>
        <v>10050</v>
      </c>
      <c r="DO16" s="621">
        <f t="shared" si="27"/>
        <v>0.59693513898788308</v>
      </c>
      <c r="DP16" s="294">
        <v>20970</v>
      </c>
      <c r="DQ16" s="602">
        <f t="shared" si="28"/>
        <v>-1248</v>
      </c>
      <c r="DR16" s="621">
        <f t="shared" si="29"/>
        <v>-5.6170672427761276E-2</v>
      </c>
      <c r="DS16" s="294">
        <v>91697</v>
      </c>
      <c r="DT16" s="602">
        <f t="shared" si="30"/>
        <v>17595</v>
      </c>
      <c r="DU16" s="621">
        <f t="shared" si="31"/>
        <v>0.23744298399503388</v>
      </c>
      <c r="DV16" s="294">
        <v>324534</v>
      </c>
      <c r="DW16" s="602">
        <f t="shared" si="32"/>
        <v>42893</v>
      </c>
      <c r="DX16" s="621">
        <f t="shared" si="33"/>
        <v>0.15229671816248344</v>
      </c>
    </row>
    <row r="17" spans="1:128" x14ac:dyDescent="0.25">
      <c r="A17" s="82" t="s">
        <v>16</v>
      </c>
      <c r="B17" s="294">
        <v>61665</v>
      </c>
      <c r="C17" s="294">
        <v>52787.855847877756</v>
      </c>
      <c r="D17" s="294">
        <v>52409.877131914101</v>
      </c>
      <c r="E17" s="294">
        <v>166862.73297979185</v>
      </c>
      <c r="F17" s="294">
        <v>35417.080058438019</v>
      </c>
      <c r="G17" s="294">
        <v>26902.958675854465</v>
      </c>
      <c r="H17" s="294">
        <v>25853.950490911629</v>
      </c>
      <c r="I17" s="294">
        <v>88173.989225204103</v>
      </c>
      <c r="J17" s="294">
        <v>255036.72220499595</v>
      </c>
      <c r="K17" s="294">
        <v>28654.000000000004</v>
      </c>
      <c r="L17" s="294">
        <v>18280</v>
      </c>
      <c r="M17" s="294">
        <v>30667</v>
      </c>
      <c r="N17" s="294">
        <v>77601</v>
      </c>
      <c r="O17" s="294">
        <v>332637.72220499592</v>
      </c>
      <c r="P17" s="294">
        <v>47033</v>
      </c>
      <c r="Q17" s="294">
        <v>49187.000000000015</v>
      </c>
      <c r="R17" s="83">
        <v>58945.834940566463</v>
      </c>
      <c r="S17" s="294">
        <v>155165.83494056648</v>
      </c>
      <c r="T17" s="83">
        <v>487803.55714556237</v>
      </c>
      <c r="U17" s="294">
        <v>62930</v>
      </c>
      <c r="V17" s="294">
        <v>60775.01900317012</v>
      </c>
      <c r="W17" s="294">
        <v>52609.031409940755</v>
      </c>
      <c r="X17" s="294">
        <v>176314.05041311088</v>
      </c>
      <c r="Y17" s="294">
        <v>55114.986498974526</v>
      </c>
      <c r="Z17" s="294">
        <v>62497.650922227898</v>
      </c>
      <c r="AA17" s="294">
        <v>30433.999999999996</v>
      </c>
      <c r="AB17" s="294">
        <v>148046.63742120241</v>
      </c>
      <c r="AC17" s="294">
        <v>324360.68783431326</v>
      </c>
      <c r="AD17" s="294">
        <v>32620</v>
      </c>
      <c r="AE17" s="294">
        <v>23409</v>
      </c>
      <c r="AF17" s="294">
        <v>28748</v>
      </c>
      <c r="AG17" s="294">
        <v>84777</v>
      </c>
      <c r="AH17" s="294">
        <v>409137.68783431326</v>
      </c>
      <c r="AI17" s="294">
        <v>31367</v>
      </c>
      <c r="AJ17" s="294">
        <v>49492</v>
      </c>
      <c r="AK17" s="294">
        <v>62478.650500000003</v>
      </c>
      <c r="AL17" s="294">
        <v>143337.65049999999</v>
      </c>
      <c r="AM17" s="294">
        <v>552475.33833431324</v>
      </c>
      <c r="AN17" s="88">
        <v>62928</v>
      </c>
      <c r="AO17" s="294">
        <v>52818</v>
      </c>
      <c r="AP17" s="294">
        <v>54559</v>
      </c>
      <c r="AQ17" s="294">
        <v>170305</v>
      </c>
      <c r="AR17" s="294">
        <v>65299</v>
      </c>
      <c r="AS17" s="294">
        <v>50924</v>
      </c>
      <c r="AT17" s="294">
        <v>41269</v>
      </c>
      <c r="AU17" s="294">
        <v>157492</v>
      </c>
      <c r="AV17" s="294">
        <v>327797</v>
      </c>
      <c r="AW17" s="294">
        <v>23003</v>
      </c>
      <c r="AX17" s="294">
        <v>23101</v>
      </c>
      <c r="AY17" s="294">
        <v>49215</v>
      </c>
      <c r="AZ17" s="294">
        <v>95319</v>
      </c>
      <c r="BA17" s="224">
        <v>423116</v>
      </c>
      <c r="BB17" s="294">
        <v>38176</v>
      </c>
      <c r="BC17" s="294">
        <v>48986</v>
      </c>
      <c r="BD17" s="294">
        <v>56216</v>
      </c>
      <c r="BE17" s="294">
        <v>143378</v>
      </c>
      <c r="BF17" s="294">
        <v>566494</v>
      </c>
      <c r="BG17" s="294">
        <v>14018.661665686755</v>
      </c>
      <c r="BH17" s="546">
        <v>2.53742759051514E-2</v>
      </c>
      <c r="BI17" s="1">
        <v>59814</v>
      </c>
      <c r="BJ17" s="1">
        <v>50993</v>
      </c>
      <c r="BK17" s="1">
        <v>59861</v>
      </c>
      <c r="BL17" s="1">
        <v>170668</v>
      </c>
      <c r="BM17" s="1">
        <v>42699</v>
      </c>
      <c r="BN17" s="1">
        <v>53134</v>
      </c>
      <c r="BO17" s="1">
        <v>29368</v>
      </c>
      <c r="BP17" s="1">
        <v>125201</v>
      </c>
      <c r="BQ17" s="1">
        <v>295869</v>
      </c>
      <c r="BR17" s="294">
        <v>-31928</v>
      </c>
      <c r="BS17" s="546">
        <v>-9.7401745592546607E-2</v>
      </c>
      <c r="BT17" s="1">
        <v>27388</v>
      </c>
      <c r="BU17" s="1">
        <v>4385</v>
      </c>
      <c r="BV17" s="546">
        <v>0.19062730948137199</v>
      </c>
      <c r="BW17" s="294">
        <v>22495</v>
      </c>
      <c r="BX17" s="602">
        <v>-606</v>
      </c>
      <c r="BY17" s="621">
        <v>-2.6232630622050994E-2</v>
      </c>
      <c r="BZ17" s="294">
        <v>50609</v>
      </c>
      <c r="CA17" s="602">
        <f t="shared" si="0"/>
        <v>1394</v>
      </c>
      <c r="CB17" s="621">
        <f t="shared" si="1"/>
        <v>2.8324697754749568E-2</v>
      </c>
      <c r="CC17" s="294">
        <v>100492</v>
      </c>
      <c r="CD17" s="602">
        <f t="shared" si="2"/>
        <v>5173</v>
      </c>
      <c r="CE17" s="621">
        <f t="shared" si="3"/>
        <v>5.4270397297495776E-2</v>
      </c>
      <c r="CF17" s="294">
        <v>396361</v>
      </c>
      <c r="CG17" s="602">
        <f t="shared" si="4"/>
        <v>-26755</v>
      </c>
      <c r="CH17" s="621">
        <f t="shared" si="5"/>
        <v>-6.3233250456139686E-2</v>
      </c>
      <c r="CI17" s="294">
        <v>62507</v>
      </c>
      <c r="CJ17" s="602">
        <f t="shared" si="6"/>
        <v>24331</v>
      </c>
      <c r="CK17" s="621">
        <f t="shared" si="7"/>
        <v>0.63733759430008385</v>
      </c>
      <c r="CL17" s="294">
        <v>61978</v>
      </c>
      <c r="CM17" s="602">
        <f t="shared" si="8"/>
        <v>12992</v>
      </c>
      <c r="CN17" s="621">
        <f t="shared" si="9"/>
        <v>0.26521863389539868</v>
      </c>
      <c r="CO17" s="294">
        <v>69460</v>
      </c>
      <c r="CP17" s="602">
        <f t="shared" si="10"/>
        <v>13244</v>
      </c>
      <c r="CQ17" s="621">
        <f t="shared" si="11"/>
        <v>0.23559129073573359</v>
      </c>
      <c r="CR17" s="294">
        <v>193945</v>
      </c>
      <c r="CS17" s="602">
        <f t="shared" si="12"/>
        <v>50567</v>
      </c>
      <c r="CT17" s="621">
        <f t="shared" si="13"/>
        <v>0.35268311735412683</v>
      </c>
      <c r="CU17" s="294">
        <v>590306</v>
      </c>
      <c r="CV17" s="602">
        <f t="shared" si="14"/>
        <v>23812</v>
      </c>
      <c r="CW17" s="621">
        <f t="shared" si="15"/>
        <v>4.2033984472915863E-2</v>
      </c>
      <c r="CX17" s="294">
        <v>77323</v>
      </c>
      <c r="CY17" s="602">
        <f t="shared" si="16"/>
        <v>17509</v>
      </c>
      <c r="CZ17" s="621">
        <f t="shared" si="17"/>
        <v>0.29272411141204402</v>
      </c>
      <c r="DA17" s="294">
        <v>68647</v>
      </c>
      <c r="DB17" s="602">
        <f t="shared" si="18"/>
        <v>17654</v>
      </c>
      <c r="DC17" s="621">
        <f t="shared" si="19"/>
        <v>0.34620438099346967</v>
      </c>
      <c r="DD17" s="294">
        <v>66383</v>
      </c>
      <c r="DE17" s="602">
        <f t="shared" si="20"/>
        <v>6522</v>
      </c>
      <c r="DF17" s="621">
        <f t="shared" si="21"/>
        <v>0.10895240640817895</v>
      </c>
      <c r="DG17" s="294">
        <v>212353</v>
      </c>
      <c r="DH17" s="602">
        <f t="shared" si="22"/>
        <v>41685</v>
      </c>
      <c r="DI17" s="621">
        <f t="shared" si="23"/>
        <v>0.2442461387020414</v>
      </c>
      <c r="DJ17" s="294">
        <v>69521</v>
      </c>
      <c r="DK17" s="602">
        <f t="shared" si="24"/>
        <v>26822</v>
      </c>
      <c r="DL17" s="621">
        <f t="shared" si="25"/>
        <v>0.62816459401859526</v>
      </c>
      <c r="DM17" s="294">
        <v>62687</v>
      </c>
      <c r="DN17" s="602">
        <f t="shared" si="26"/>
        <v>9553</v>
      </c>
      <c r="DO17" s="621">
        <f t="shared" si="27"/>
        <v>0.17979071780780667</v>
      </c>
      <c r="DP17" s="294">
        <v>40850</v>
      </c>
      <c r="DQ17" s="602">
        <f t="shared" si="28"/>
        <v>11482</v>
      </c>
      <c r="DR17" s="621">
        <f t="shared" si="29"/>
        <v>0.39096976300735492</v>
      </c>
      <c r="DS17" s="294">
        <v>173058</v>
      </c>
      <c r="DT17" s="602">
        <f t="shared" si="30"/>
        <v>47857</v>
      </c>
      <c r="DU17" s="621">
        <f t="shared" si="31"/>
        <v>0.38224135589971325</v>
      </c>
      <c r="DV17" s="294">
        <v>385411</v>
      </c>
      <c r="DW17" s="602">
        <f t="shared" si="32"/>
        <v>89542</v>
      </c>
      <c r="DX17" s="621">
        <f t="shared" si="33"/>
        <v>0.30264069571330554</v>
      </c>
    </row>
    <row r="18" spans="1:128" x14ac:dyDescent="0.25">
      <c r="A18" s="82" t="s">
        <v>91</v>
      </c>
      <c r="B18" s="294">
        <v>6288.9999999999991</v>
      </c>
      <c r="C18" s="294">
        <v>3975</v>
      </c>
      <c r="D18" s="294">
        <v>1968.0000000000002</v>
      </c>
      <c r="E18" s="294">
        <v>12232</v>
      </c>
      <c r="F18" s="294">
        <v>517</v>
      </c>
      <c r="G18" s="294">
        <v>1038</v>
      </c>
      <c r="H18" s="294">
        <v>0</v>
      </c>
      <c r="I18" s="294">
        <v>1555</v>
      </c>
      <c r="J18" s="294">
        <v>13787</v>
      </c>
      <c r="K18" s="294">
        <v>0</v>
      </c>
      <c r="L18" s="294">
        <v>535</v>
      </c>
      <c r="M18" s="294">
        <v>118.00000000000001</v>
      </c>
      <c r="N18" s="294">
        <v>653</v>
      </c>
      <c r="O18" s="294">
        <v>14440</v>
      </c>
      <c r="P18" s="294">
        <v>1226</v>
      </c>
      <c r="Q18" s="294">
        <v>3201</v>
      </c>
      <c r="R18" s="294">
        <v>7993.91</v>
      </c>
      <c r="S18" s="294">
        <v>12420.91</v>
      </c>
      <c r="T18" s="294">
        <v>26860.91</v>
      </c>
      <c r="U18" s="294">
        <v>10970.999999999998</v>
      </c>
      <c r="V18" s="294">
        <v>10839</v>
      </c>
      <c r="W18" s="294">
        <v>4127</v>
      </c>
      <c r="X18" s="294">
        <v>25937</v>
      </c>
      <c r="Y18" s="294">
        <v>329</v>
      </c>
      <c r="Z18" s="294">
        <v>532</v>
      </c>
      <c r="AA18" s="294">
        <v>0</v>
      </c>
      <c r="AB18" s="294">
        <v>861</v>
      </c>
      <c r="AC18" s="294">
        <v>26798</v>
      </c>
      <c r="AD18" s="294">
        <v>1193</v>
      </c>
      <c r="AE18" s="294">
        <v>471.00000000000006</v>
      </c>
      <c r="AF18" s="83">
        <v>117</v>
      </c>
      <c r="AG18" s="294">
        <v>1781</v>
      </c>
      <c r="AH18" s="294">
        <v>28579</v>
      </c>
      <c r="AI18" s="294">
        <v>2143</v>
      </c>
      <c r="AJ18" s="294">
        <v>3997</v>
      </c>
      <c r="AK18" s="294">
        <v>8169.8970000000008</v>
      </c>
      <c r="AL18" s="294">
        <v>14309.897000000001</v>
      </c>
      <c r="AM18" s="294">
        <v>42888.896999999997</v>
      </c>
      <c r="AN18" s="294">
        <v>8316</v>
      </c>
      <c r="AO18" s="294">
        <v>5459.0000000000009</v>
      </c>
      <c r="AP18" s="294">
        <v>3605</v>
      </c>
      <c r="AQ18" s="294">
        <v>17380</v>
      </c>
      <c r="AR18" s="294">
        <v>326</v>
      </c>
      <c r="AS18" s="294">
        <v>264</v>
      </c>
      <c r="AT18" s="294">
        <v>2039</v>
      </c>
      <c r="AU18" s="294">
        <v>2629</v>
      </c>
      <c r="AV18" s="294">
        <v>20009</v>
      </c>
      <c r="AW18" s="294">
        <v>337</v>
      </c>
      <c r="AX18" s="294">
        <v>370</v>
      </c>
      <c r="AY18" s="294">
        <v>0</v>
      </c>
      <c r="AZ18" s="294">
        <v>707</v>
      </c>
      <c r="BA18" s="224">
        <v>20716</v>
      </c>
      <c r="BB18" s="294">
        <v>1312</v>
      </c>
      <c r="BC18" s="294">
        <v>1281</v>
      </c>
      <c r="BD18" s="294">
        <v>7006</v>
      </c>
      <c r="BE18" s="294">
        <v>9599</v>
      </c>
      <c r="BF18" s="294">
        <v>30315</v>
      </c>
      <c r="BG18" s="294">
        <v>-12573.896999999997</v>
      </c>
      <c r="BH18" s="546">
        <v>-0.2931737088039359</v>
      </c>
      <c r="BI18" s="1">
        <v>9643</v>
      </c>
      <c r="BJ18" s="1">
        <v>5694</v>
      </c>
      <c r="BK18" s="1">
        <v>2866</v>
      </c>
      <c r="BL18" s="1">
        <v>18203</v>
      </c>
      <c r="BM18" s="1">
        <v>267</v>
      </c>
      <c r="BN18" s="1">
        <v>70</v>
      </c>
      <c r="BO18" s="1">
        <v>226</v>
      </c>
      <c r="BP18" s="1">
        <v>563</v>
      </c>
      <c r="BQ18" s="1">
        <v>18766</v>
      </c>
      <c r="BR18" s="294">
        <v>-1243</v>
      </c>
      <c r="BS18" s="546">
        <v>-6.2122045079714132E-2</v>
      </c>
      <c r="BT18" s="1">
        <v>2155</v>
      </c>
      <c r="BU18" s="1">
        <v>1818</v>
      </c>
      <c r="BV18" s="546">
        <v>5.3946587537091988</v>
      </c>
      <c r="BW18" s="294">
        <v>240</v>
      </c>
      <c r="BX18" s="602">
        <v>-130</v>
      </c>
      <c r="BY18" s="621">
        <v>-0.35135135135135137</v>
      </c>
      <c r="BZ18" s="294">
        <v>28</v>
      </c>
      <c r="CA18" s="602">
        <f t="shared" si="0"/>
        <v>28</v>
      </c>
      <c r="CB18" s="621" t="e">
        <f t="shared" si="1"/>
        <v>#DIV/0!</v>
      </c>
      <c r="CC18" s="294">
        <v>2423</v>
      </c>
      <c r="CD18" s="602">
        <f t="shared" si="2"/>
        <v>1716</v>
      </c>
      <c r="CE18" s="621">
        <f t="shared" si="3"/>
        <v>2.427157001414427</v>
      </c>
      <c r="CF18" s="294">
        <v>21189</v>
      </c>
      <c r="CG18" s="602">
        <f t="shared" si="4"/>
        <v>473</v>
      </c>
      <c r="CH18" s="621">
        <f t="shared" si="5"/>
        <v>2.283259316470361E-2</v>
      </c>
      <c r="CI18" s="294">
        <v>1242</v>
      </c>
      <c r="CJ18" s="602">
        <f t="shared" si="6"/>
        <v>-70</v>
      </c>
      <c r="CK18" s="621">
        <f t="shared" si="7"/>
        <v>-5.3353658536585365E-2</v>
      </c>
      <c r="CL18" s="294">
        <v>1691</v>
      </c>
      <c r="CM18" s="602">
        <f t="shared" si="8"/>
        <v>410</v>
      </c>
      <c r="CN18" s="621">
        <f t="shared" si="9"/>
        <v>0.32006245120999222</v>
      </c>
      <c r="CO18" s="294">
        <v>12499</v>
      </c>
      <c r="CP18" s="602">
        <f t="shared" si="10"/>
        <v>5493</v>
      </c>
      <c r="CQ18" s="621">
        <f t="shared" si="11"/>
        <v>0.78404224950042822</v>
      </c>
      <c r="CR18" s="294">
        <v>15432</v>
      </c>
      <c r="CS18" s="602">
        <f t="shared" si="12"/>
        <v>5833</v>
      </c>
      <c r="CT18" s="621">
        <f t="shared" si="13"/>
        <v>0.60766746536097516</v>
      </c>
      <c r="CU18" s="294">
        <v>36621</v>
      </c>
      <c r="CV18" s="602">
        <f t="shared" si="14"/>
        <v>6306</v>
      </c>
      <c r="CW18" s="621">
        <f t="shared" si="15"/>
        <v>0.20801583374567045</v>
      </c>
      <c r="CX18" s="294">
        <v>11503</v>
      </c>
      <c r="CY18" s="602">
        <f t="shared" si="16"/>
        <v>1860</v>
      </c>
      <c r="CZ18" s="621">
        <f t="shared" si="17"/>
        <v>0.19288603131805454</v>
      </c>
      <c r="DA18" s="294">
        <v>5376</v>
      </c>
      <c r="DB18" s="602">
        <f t="shared" si="18"/>
        <v>-318</v>
      </c>
      <c r="DC18" s="621">
        <f t="shared" si="19"/>
        <v>-5.584826132771338E-2</v>
      </c>
      <c r="DD18" s="294">
        <v>3170</v>
      </c>
      <c r="DE18" s="602">
        <f t="shared" si="20"/>
        <v>304</v>
      </c>
      <c r="DF18" s="621">
        <f t="shared" si="21"/>
        <v>0.1060711793440335</v>
      </c>
      <c r="DG18" s="294">
        <v>20049</v>
      </c>
      <c r="DH18" s="602">
        <f t="shared" si="22"/>
        <v>1846</v>
      </c>
      <c r="DI18" s="621">
        <f t="shared" si="23"/>
        <v>0.10141185518870516</v>
      </c>
      <c r="DJ18" s="294">
        <v>610</v>
      </c>
      <c r="DK18" s="602">
        <f t="shared" si="24"/>
        <v>343</v>
      </c>
      <c r="DL18" s="621">
        <f t="shared" si="25"/>
        <v>1.2846441947565543</v>
      </c>
      <c r="DM18" s="294">
        <v>146</v>
      </c>
      <c r="DN18" s="602">
        <f t="shared" si="26"/>
        <v>76</v>
      </c>
      <c r="DO18" s="621">
        <f t="shared" si="27"/>
        <v>1.0857142857142856</v>
      </c>
      <c r="DP18" s="294">
        <v>0</v>
      </c>
      <c r="DQ18" s="602">
        <f t="shared" si="28"/>
        <v>-226</v>
      </c>
      <c r="DR18" s="621">
        <f t="shared" si="29"/>
        <v>-1</v>
      </c>
      <c r="DS18" s="294">
        <v>756</v>
      </c>
      <c r="DT18" s="602">
        <f t="shared" si="30"/>
        <v>193</v>
      </c>
      <c r="DU18" s="621">
        <f t="shared" si="31"/>
        <v>0.34280639431616339</v>
      </c>
      <c r="DV18" s="294">
        <v>20805</v>
      </c>
      <c r="DW18" s="602">
        <f t="shared" si="32"/>
        <v>2039</v>
      </c>
      <c r="DX18" s="621">
        <f t="shared" si="33"/>
        <v>0.10865394863050197</v>
      </c>
    </row>
    <row r="19" spans="1:128" x14ac:dyDescent="0.25">
      <c r="A19" s="82" t="s">
        <v>17</v>
      </c>
      <c r="B19" s="294">
        <v>39756</v>
      </c>
      <c r="C19" s="294">
        <v>31660.938965155172</v>
      </c>
      <c r="D19" s="294">
        <v>26864.883259101218</v>
      </c>
      <c r="E19" s="294">
        <v>98281.822224256393</v>
      </c>
      <c r="F19" s="294">
        <v>19167.950664065582</v>
      </c>
      <c r="G19" s="294">
        <v>22147.935188440897</v>
      </c>
      <c r="H19" s="294">
        <v>11809.634683628126</v>
      </c>
      <c r="I19" s="294">
        <v>53125.520536134602</v>
      </c>
      <c r="J19" s="294">
        <v>151407.34276039101</v>
      </c>
      <c r="K19" s="294">
        <v>14179.000000000002</v>
      </c>
      <c r="L19" s="294">
        <v>16885</v>
      </c>
      <c r="M19" s="294">
        <v>16284</v>
      </c>
      <c r="N19" s="294">
        <v>47348</v>
      </c>
      <c r="O19" s="294">
        <v>198755.34276039101</v>
      </c>
      <c r="P19" s="294">
        <v>19241</v>
      </c>
      <c r="Q19" s="294">
        <v>26356</v>
      </c>
      <c r="R19" s="294">
        <v>46924.807958485646</v>
      </c>
      <c r="S19" s="294">
        <v>92521.807958485646</v>
      </c>
      <c r="T19" s="294">
        <v>291277.15071887663</v>
      </c>
      <c r="U19" s="294">
        <v>58304</v>
      </c>
      <c r="V19" s="294">
        <v>48475.156821863304</v>
      </c>
      <c r="W19" s="294">
        <v>34736.840008656713</v>
      </c>
      <c r="X19" s="294">
        <v>141515.99683052002</v>
      </c>
      <c r="Y19" s="294">
        <v>21893.947927031208</v>
      </c>
      <c r="Z19" s="294">
        <v>17820.877528453049</v>
      </c>
      <c r="AA19" s="294">
        <v>17155</v>
      </c>
      <c r="AB19" s="294">
        <v>56869.825455484257</v>
      </c>
      <c r="AC19" s="294">
        <v>198385.82228600426</v>
      </c>
      <c r="AD19" s="294">
        <v>27207</v>
      </c>
      <c r="AE19" s="294">
        <v>14465</v>
      </c>
      <c r="AF19" s="294">
        <v>13747.000000000004</v>
      </c>
      <c r="AG19" s="294">
        <v>55419</v>
      </c>
      <c r="AH19" s="294">
        <v>253804.82228600426</v>
      </c>
      <c r="AI19" s="294">
        <v>18830</v>
      </c>
      <c r="AJ19" s="294">
        <v>25783</v>
      </c>
      <c r="AK19" s="294">
        <v>40029.983470000006</v>
      </c>
      <c r="AL19" s="294">
        <v>84642.983470000006</v>
      </c>
      <c r="AM19" s="294">
        <v>338447.80575600429</v>
      </c>
      <c r="AN19" s="294">
        <v>42299</v>
      </c>
      <c r="AO19" s="294">
        <v>37326</v>
      </c>
      <c r="AP19" s="294">
        <v>34261</v>
      </c>
      <c r="AQ19" s="294">
        <v>113886</v>
      </c>
      <c r="AR19" s="294">
        <v>23103</v>
      </c>
      <c r="AS19" s="294">
        <v>17336</v>
      </c>
      <c r="AT19" s="294">
        <v>16873</v>
      </c>
      <c r="AU19" s="294">
        <v>57312</v>
      </c>
      <c r="AV19" s="294">
        <v>171198</v>
      </c>
      <c r="AW19" s="294">
        <v>16031</v>
      </c>
      <c r="AX19" s="294">
        <v>18030</v>
      </c>
      <c r="AY19" s="294">
        <v>17193</v>
      </c>
      <c r="AZ19" s="294">
        <v>51254</v>
      </c>
      <c r="BA19" s="224">
        <v>222452</v>
      </c>
      <c r="BB19" s="294">
        <v>22308</v>
      </c>
      <c r="BC19" s="294">
        <v>25462</v>
      </c>
      <c r="BD19" s="294">
        <v>39939</v>
      </c>
      <c r="BE19" s="294">
        <v>87709</v>
      </c>
      <c r="BF19" s="294">
        <v>310161</v>
      </c>
      <c r="BG19" s="294">
        <v>-28286.805756004294</v>
      </c>
      <c r="BH19" s="546">
        <v>-8.3578044457457534E-2</v>
      </c>
      <c r="BI19" s="1">
        <v>40806</v>
      </c>
      <c r="BJ19" s="1">
        <v>34718</v>
      </c>
      <c r="BK19" s="1">
        <v>29237</v>
      </c>
      <c r="BL19" s="1">
        <v>104761</v>
      </c>
      <c r="BM19" s="1">
        <v>15743</v>
      </c>
      <c r="BN19" s="1">
        <v>13955</v>
      </c>
      <c r="BO19" s="1">
        <v>15684</v>
      </c>
      <c r="BP19" s="1">
        <v>45382</v>
      </c>
      <c r="BQ19" s="1">
        <v>150143</v>
      </c>
      <c r="BR19" s="294">
        <v>-21055</v>
      </c>
      <c r="BS19" s="546">
        <v>-0.12298624983936728</v>
      </c>
      <c r="BT19" s="1">
        <v>26447</v>
      </c>
      <c r="BU19" s="1">
        <v>10416</v>
      </c>
      <c r="BV19" s="546">
        <v>0.6497411265672759</v>
      </c>
      <c r="BW19" s="294">
        <v>13586</v>
      </c>
      <c r="BX19" s="602">
        <v>-4444</v>
      </c>
      <c r="BY19" s="621">
        <v>-0.24647809206877427</v>
      </c>
      <c r="BZ19" s="294">
        <v>14609</v>
      </c>
      <c r="CA19" s="602">
        <f t="shared" si="0"/>
        <v>-2584</v>
      </c>
      <c r="CB19" s="621">
        <f t="shared" si="1"/>
        <v>-0.15029372419007736</v>
      </c>
      <c r="CC19" s="294">
        <v>54642</v>
      </c>
      <c r="CD19" s="602">
        <f t="shared" si="2"/>
        <v>3388</v>
      </c>
      <c r="CE19" s="621">
        <f t="shared" si="3"/>
        <v>6.6102157880360557E-2</v>
      </c>
      <c r="CF19" s="294">
        <v>204785</v>
      </c>
      <c r="CG19" s="602">
        <f t="shared" si="4"/>
        <v>-17667</v>
      </c>
      <c r="CH19" s="621">
        <f t="shared" si="5"/>
        <v>-7.9419380360707031E-2</v>
      </c>
      <c r="CI19" s="294">
        <v>26143</v>
      </c>
      <c r="CJ19" s="602">
        <f t="shared" si="6"/>
        <v>3835</v>
      </c>
      <c r="CK19" s="621">
        <f t="shared" si="7"/>
        <v>0.17191142191142192</v>
      </c>
      <c r="CL19" s="294">
        <v>42997</v>
      </c>
      <c r="CM19" s="602">
        <f t="shared" si="8"/>
        <v>17535</v>
      </c>
      <c r="CN19" s="621">
        <f t="shared" si="9"/>
        <v>0.68867331709999213</v>
      </c>
      <c r="CO19" s="294">
        <v>65763</v>
      </c>
      <c r="CP19" s="602">
        <f t="shared" si="10"/>
        <v>25824</v>
      </c>
      <c r="CQ19" s="621">
        <f t="shared" si="11"/>
        <v>0.64658604371666795</v>
      </c>
      <c r="CR19" s="294">
        <v>134903</v>
      </c>
      <c r="CS19" s="602">
        <f t="shared" si="12"/>
        <v>47194</v>
      </c>
      <c r="CT19" s="621">
        <f t="shared" si="13"/>
        <v>0.53807476997799542</v>
      </c>
      <c r="CU19" s="294">
        <v>339688</v>
      </c>
      <c r="CV19" s="602">
        <f t="shared" si="14"/>
        <v>29527</v>
      </c>
      <c r="CW19" s="621">
        <f t="shared" si="15"/>
        <v>9.5198945064015147E-2</v>
      </c>
      <c r="CX19" s="294">
        <v>71513</v>
      </c>
      <c r="CY19" s="602">
        <f t="shared" si="16"/>
        <v>30707</v>
      </c>
      <c r="CZ19" s="621">
        <f t="shared" si="17"/>
        <v>0.7525118855070333</v>
      </c>
      <c r="DA19" s="294">
        <v>61159</v>
      </c>
      <c r="DB19" s="602">
        <f t="shared" si="18"/>
        <v>26441</v>
      </c>
      <c r="DC19" s="621">
        <f t="shared" si="19"/>
        <v>0.76159340975862666</v>
      </c>
      <c r="DD19" s="294">
        <v>37638</v>
      </c>
      <c r="DE19" s="602">
        <f t="shared" si="20"/>
        <v>8401</v>
      </c>
      <c r="DF19" s="621">
        <f t="shared" si="21"/>
        <v>0.28734138249478403</v>
      </c>
      <c r="DG19" s="294">
        <v>170310</v>
      </c>
      <c r="DH19" s="602">
        <f t="shared" si="22"/>
        <v>65549</v>
      </c>
      <c r="DI19" s="621">
        <f t="shared" si="23"/>
        <v>0.62570040377621439</v>
      </c>
      <c r="DJ19" s="294">
        <v>24095</v>
      </c>
      <c r="DK19" s="602">
        <f t="shared" si="24"/>
        <v>8352</v>
      </c>
      <c r="DL19" s="621">
        <f t="shared" si="25"/>
        <v>0.53052150161976752</v>
      </c>
      <c r="DM19" s="294">
        <v>18397</v>
      </c>
      <c r="DN19" s="602">
        <f t="shared" si="26"/>
        <v>4442</v>
      </c>
      <c r="DO19" s="621">
        <f t="shared" si="27"/>
        <v>0.3183088498745969</v>
      </c>
      <c r="DP19" s="294">
        <v>26603</v>
      </c>
      <c r="DQ19" s="602">
        <f t="shared" si="28"/>
        <v>10919</v>
      </c>
      <c r="DR19" s="621">
        <f t="shared" si="29"/>
        <v>0.69618719714358579</v>
      </c>
      <c r="DS19" s="294">
        <v>69095</v>
      </c>
      <c r="DT19" s="602">
        <f t="shared" si="30"/>
        <v>23713</v>
      </c>
      <c r="DU19" s="621">
        <f t="shared" si="31"/>
        <v>0.52251994182715611</v>
      </c>
      <c r="DV19" s="294">
        <v>239405</v>
      </c>
      <c r="DW19" s="602">
        <f t="shared" si="32"/>
        <v>89262</v>
      </c>
      <c r="DX19" s="621">
        <f t="shared" si="33"/>
        <v>0.59451323072004691</v>
      </c>
    </row>
    <row r="20" spans="1:128" x14ac:dyDescent="0.25">
      <c r="A20" s="82" t="s">
        <v>18</v>
      </c>
      <c r="B20" s="294">
        <v>13175.999999999998</v>
      </c>
      <c r="C20" s="294">
        <v>11601.2563889044</v>
      </c>
      <c r="D20" s="294">
        <v>11566.794255876417</v>
      </c>
      <c r="E20" s="294">
        <v>36344.050644780815</v>
      </c>
      <c r="F20" s="294">
        <v>8910.2505571772635</v>
      </c>
      <c r="G20" s="294">
        <v>8339.941906308246</v>
      </c>
      <c r="H20" s="294">
        <v>12039.211547088113</v>
      </c>
      <c r="I20" s="294">
        <v>29289.40401057362</v>
      </c>
      <c r="J20" s="294">
        <v>65633.454655354435</v>
      </c>
      <c r="K20" s="294">
        <v>4330</v>
      </c>
      <c r="L20" s="294">
        <v>52</v>
      </c>
      <c r="M20" s="294">
        <v>4586</v>
      </c>
      <c r="N20" s="294">
        <v>8968</v>
      </c>
      <c r="O20" s="294">
        <v>74601.454655354435</v>
      </c>
      <c r="P20" s="294">
        <v>11572</v>
      </c>
      <c r="Q20" s="294">
        <v>15249.999999999998</v>
      </c>
      <c r="R20" s="294">
        <v>13331.927220197966</v>
      </c>
      <c r="S20" s="294">
        <v>40153.927220197962</v>
      </c>
      <c r="T20" s="294">
        <v>114755.3818755524</v>
      </c>
      <c r="U20" s="294">
        <v>13460</v>
      </c>
      <c r="V20" s="294">
        <v>12503.048388058709</v>
      </c>
      <c r="W20" s="294">
        <v>11496.972611224723</v>
      </c>
      <c r="X20" s="294">
        <v>37460.020999283428</v>
      </c>
      <c r="Y20" s="294">
        <v>9811.1734448180814</v>
      </c>
      <c r="Z20" s="294">
        <v>6102.9884549646877</v>
      </c>
      <c r="AA20" s="294">
        <v>9242.0000000000018</v>
      </c>
      <c r="AB20" s="294">
        <v>25156.161899782768</v>
      </c>
      <c r="AC20" s="294">
        <v>62616.182899066196</v>
      </c>
      <c r="AD20" s="294">
        <v>11024</v>
      </c>
      <c r="AE20" s="294">
        <v>4571</v>
      </c>
      <c r="AF20" s="294">
        <v>6904</v>
      </c>
      <c r="AG20" s="294">
        <v>22499</v>
      </c>
      <c r="AH20" s="294">
        <v>85115.182899066189</v>
      </c>
      <c r="AI20" s="294">
        <v>10095</v>
      </c>
      <c r="AJ20" s="294">
        <v>10430.000000000002</v>
      </c>
      <c r="AK20" s="294">
        <v>12858.54675</v>
      </c>
      <c r="AL20" s="294">
        <v>33383.546750000001</v>
      </c>
      <c r="AM20" s="294">
        <v>118498.7296490662</v>
      </c>
      <c r="AN20" s="294">
        <v>12749</v>
      </c>
      <c r="AO20" s="294">
        <v>12041</v>
      </c>
      <c r="AP20" s="294">
        <v>12424</v>
      </c>
      <c r="AQ20" s="294">
        <v>37214</v>
      </c>
      <c r="AR20" s="294">
        <v>8497</v>
      </c>
      <c r="AS20" s="294">
        <v>9501</v>
      </c>
      <c r="AT20" s="294">
        <v>9045</v>
      </c>
      <c r="AU20" s="294">
        <v>27043</v>
      </c>
      <c r="AV20" s="294">
        <v>64257</v>
      </c>
      <c r="AW20" s="294">
        <v>10102</v>
      </c>
      <c r="AX20" s="294">
        <v>2056</v>
      </c>
      <c r="AY20" s="294">
        <v>6415</v>
      </c>
      <c r="AZ20" s="294">
        <v>18573</v>
      </c>
      <c r="BA20" s="224">
        <v>82830</v>
      </c>
      <c r="BB20" s="294">
        <v>8755</v>
      </c>
      <c r="BC20" s="294">
        <v>11091</v>
      </c>
      <c r="BD20" s="294">
        <v>12630</v>
      </c>
      <c r="BE20" s="294">
        <v>32476</v>
      </c>
      <c r="BF20" s="294">
        <v>115306</v>
      </c>
      <c r="BG20" s="294">
        <v>-3192.7296490661975</v>
      </c>
      <c r="BH20" s="546">
        <v>-2.694315507450129E-2</v>
      </c>
      <c r="BI20" s="1">
        <v>13843</v>
      </c>
      <c r="BJ20" s="1">
        <v>12007</v>
      </c>
      <c r="BK20" s="1">
        <v>11251</v>
      </c>
      <c r="BL20" s="1">
        <v>37101</v>
      </c>
      <c r="BM20" s="1">
        <v>8708</v>
      </c>
      <c r="BN20" s="1">
        <v>12089</v>
      </c>
      <c r="BO20" s="1">
        <v>9039</v>
      </c>
      <c r="BP20" s="1">
        <v>29836</v>
      </c>
      <c r="BQ20" s="1">
        <v>66937</v>
      </c>
      <c r="BR20" s="294">
        <v>2680</v>
      </c>
      <c r="BS20" s="546">
        <v>4.1707518247039235E-2</v>
      </c>
      <c r="BT20" s="1">
        <v>13963</v>
      </c>
      <c r="BU20" s="1">
        <v>3861</v>
      </c>
      <c r="BV20" s="546">
        <v>0.38220154424866365</v>
      </c>
      <c r="BW20" s="294">
        <v>1937</v>
      </c>
      <c r="BX20" s="602">
        <v>-119</v>
      </c>
      <c r="BY20" s="621">
        <v>-5.7879377431906617E-2</v>
      </c>
      <c r="BZ20" s="294">
        <v>12057</v>
      </c>
      <c r="CA20" s="602">
        <f t="shared" si="0"/>
        <v>5642</v>
      </c>
      <c r="CB20" s="621">
        <f t="shared" si="1"/>
        <v>0.87950116913484022</v>
      </c>
      <c r="CC20" s="294">
        <v>27957</v>
      </c>
      <c r="CD20" s="602">
        <f t="shared" si="2"/>
        <v>9384</v>
      </c>
      <c r="CE20" s="621">
        <f t="shared" si="3"/>
        <v>0.5052495558068163</v>
      </c>
      <c r="CF20" s="294">
        <v>94894</v>
      </c>
      <c r="CG20" s="602">
        <f t="shared" si="4"/>
        <v>12064</v>
      </c>
      <c r="CH20" s="621">
        <f t="shared" si="5"/>
        <v>0.14564771218157671</v>
      </c>
      <c r="CI20" s="294">
        <v>13277</v>
      </c>
      <c r="CJ20" s="602">
        <f t="shared" si="6"/>
        <v>4522</v>
      </c>
      <c r="CK20" s="621">
        <f t="shared" si="7"/>
        <v>0.51650485436893201</v>
      </c>
      <c r="CL20" s="294">
        <v>11616</v>
      </c>
      <c r="CM20" s="602">
        <f t="shared" si="8"/>
        <v>525</v>
      </c>
      <c r="CN20" s="621">
        <f t="shared" si="9"/>
        <v>4.7335677576413306E-2</v>
      </c>
      <c r="CO20" s="294">
        <v>12522</v>
      </c>
      <c r="CP20" s="602">
        <f t="shared" si="10"/>
        <v>-108</v>
      </c>
      <c r="CQ20" s="621">
        <f t="shared" si="11"/>
        <v>-8.5510688836104506E-3</v>
      </c>
      <c r="CR20" s="294">
        <v>37415</v>
      </c>
      <c r="CS20" s="602">
        <f t="shared" si="12"/>
        <v>4939</v>
      </c>
      <c r="CT20" s="621">
        <f t="shared" si="13"/>
        <v>0.15208153713511516</v>
      </c>
      <c r="CU20" s="294">
        <v>132309</v>
      </c>
      <c r="CV20" s="602">
        <f t="shared" si="14"/>
        <v>17003</v>
      </c>
      <c r="CW20" s="621">
        <f t="shared" si="15"/>
        <v>0.14745980261217975</v>
      </c>
      <c r="CX20" s="294">
        <v>13252</v>
      </c>
      <c r="CY20" s="602">
        <f t="shared" si="16"/>
        <v>-591</v>
      </c>
      <c r="CZ20" s="621">
        <f t="shared" si="17"/>
        <v>-4.2693057863179944E-2</v>
      </c>
      <c r="DA20" s="294">
        <v>11930</v>
      </c>
      <c r="DB20" s="602">
        <f t="shared" si="18"/>
        <v>-77</v>
      </c>
      <c r="DC20" s="621">
        <f t="shared" si="19"/>
        <v>-6.4129257932872491E-3</v>
      </c>
      <c r="DD20" s="294">
        <v>11683</v>
      </c>
      <c r="DE20" s="602">
        <f t="shared" si="20"/>
        <v>432</v>
      </c>
      <c r="DF20" s="621">
        <f t="shared" si="21"/>
        <v>3.8396586970047109E-2</v>
      </c>
      <c r="DG20" s="294">
        <v>36865</v>
      </c>
      <c r="DH20" s="602">
        <f t="shared" si="22"/>
        <v>-236</v>
      </c>
      <c r="DI20" s="621">
        <f t="shared" si="23"/>
        <v>-6.3610145279102987E-3</v>
      </c>
      <c r="DJ20" s="294">
        <v>9192</v>
      </c>
      <c r="DK20" s="602">
        <f t="shared" si="24"/>
        <v>484</v>
      </c>
      <c r="DL20" s="621">
        <f t="shared" si="25"/>
        <v>5.5581074873679373E-2</v>
      </c>
      <c r="DM20" s="294">
        <v>10826</v>
      </c>
      <c r="DN20" s="602">
        <f t="shared" si="26"/>
        <v>-1263</v>
      </c>
      <c r="DO20" s="621">
        <f t="shared" si="27"/>
        <v>-0.1044751426917032</v>
      </c>
      <c r="DP20" s="294">
        <v>13012</v>
      </c>
      <c r="DQ20" s="602">
        <f t="shared" si="28"/>
        <v>3973</v>
      </c>
      <c r="DR20" s="621">
        <f t="shared" si="29"/>
        <v>0.4395397720986835</v>
      </c>
      <c r="DS20" s="294">
        <v>33030</v>
      </c>
      <c r="DT20" s="602">
        <f t="shared" si="30"/>
        <v>3194</v>
      </c>
      <c r="DU20" s="621">
        <f t="shared" si="31"/>
        <v>0.10705188363051348</v>
      </c>
      <c r="DV20" s="294">
        <v>69895</v>
      </c>
      <c r="DW20" s="602">
        <f t="shared" si="32"/>
        <v>2958</v>
      </c>
      <c r="DX20" s="621">
        <f t="shared" si="33"/>
        <v>4.4190806280532444E-2</v>
      </c>
    </row>
    <row r="21" spans="1:128" x14ac:dyDescent="0.25">
      <c r="A21" s="82" t="s">
        <v>19</v>
      </c>
      <c r="B21" s="294">
        <v>17777</v>
      </c>
      <c r="C21" s="294">
        <v>15564.176521057736</v>
      </c>
      <c r="D21" s="294">
        <v>15402.867763246173</v>
      </c>
      <c r="E21" s="294">
        <v>48744.044284303905</v>
      </c>
      <c r="F21" s="294">
        <v>13198.97785118874</v>
      </c>
      <c r="G21" s="294">
        <v>12831.97025287032</v>
      </c>
      <c r="H21" s="294">
        <v>9884.9186097569655</v>
      </c>
      <c r="I21" s="294">
        <v>35915.866713816024</v>
      </c>
      <c r="J21" s="294">
        <v>84659.910998119929</v>
      </c>
      <c r="K21" s="294">
        <v>9238</v>
      </c>
      <c r="L21" s="294">
        <v>9574</v>
      </c>
      <c r="M21" s="294">
        <v>11437</v>
      </c>
      <c r="N21" s="294">
        <v>30249</v>
      </c>
      <c r="O21" s="294">
        <v>114908.91099811993</v>
      </c>
      <c r="P21" s="294">
        <v>14086.000000000002</v>
      </c>
      <c r="Q21" s="294">
        <v>14616.000000000002</v>
      </c>
      <c r="R21" s="294">
        <v>18123.65185135616</v>
      </c>
      <c r="S21" s="294">
        <v>46825.65185135616</v>
      </c>
      <c r="T21" s="294">
        <v>161734.56284947609</v>
      </c>
      <c r="U21" s="294">
        <v>18342.8345603286</v>
      </c>
      <c r="V21" s="294">
        <v>17578.872155859739</v>
      </c>
      <c r="W21" s="294">
        <v>16380.925581829604</v>
      </c>
      <c r="X21" s="294">
        <v>52302.632298017939</v>
      </c>
      <c r="Y21" s="294">
        <v>13603.173090249595</v>
      </c>
      <c r="Z21" s="294">
        <v>11657.219347901817</v>
      </c>
      <c r="AA21" s="294">
        <v>9757</v>
      </c>
      <c r="AB21" s="294">
        <v>35017.392438151408</v>
      </c>
      <c r="AC21" s="294">
        <v>87320.024736169347</v>
      </c>
      <c r="AD21" s="294">
        <v>10108</v>
      </c>
      <c r="AE21" s="294">
        <v>10407.000000000002</v>
      </c>
      <c r="AF21" s="294">
        <v>11046</v>
      </c>
      <c r="AG21" s="294">
        <v>31561</v>
      </c>
      <c r="AH21" s="294">
        <v>118881.02473616935</v>
      </c>
      <c r="AI21" s="294">
        <v>13394</v>
      </c>
      <c r="AJ21" s="294">
        <v>14772</v>
      </c>
      <c r="AK21" s="294">
        <v>18038.481169999999</v>
      </c>
      <c r="AL21" s="294">
        <v>46204.481169999999</v>
      </c>
      <c r="AM21" s="294">
        <v>165085.50590616936</v>
      </c>
      <c r="AN21" s="294">
        <v>19765</v>
      </c>
      <c r="AO21" s="294">
        <v>16738</v>
      </c>
      <c r="AP21" s="294">
        <v>17062</v>
      </c>
      <c r="AQ21" s="294">
        <v>53565</v>
      </c>
      <c r="AR21" s="294">
        <v>13423</v>
      </c>
      <c r="AS21" s="294">
        <v>13051</v>
      </c>
      <c r="AT21" s="294">
        <v>10546</v>
      </c>
      <c r="AU21" s="294">
        <v>37020</v>
      </c>
      <c r="AV21" s="294">
        <v>90585</v>
      </c>
      <c r="AW21" s="294">
        <v>11028</v>
      </c>
      <c r="AX21" s="294">
        <v>11015</v>
      </c>
      <c r="AY21" s="294">
        <v>11487</v>
      </c>
      <c r="AZ21" s="294">
        <v>33530</v>
      </c>
      <c r="BA21" s="224">
        <v>124115</v>
      </c>
      <c r="BB21" s="294">
        <v>15029</v>
      </c>
      <c r="BC21" s="294">
        <v>15156</v>
      </c>
      <c r="BD21" s="294">
        <v>17109</v>
      </c>
      <c r="BE21" s="294">
        <v>47294</v>
      </c>
      <c r="BF21" s="294">
        <v>171409</v>
      </c>
      <c r="BG21" s="294">
        <v>6323.494093830639</v>
      </c>
      <c r="BH21" s="546">
        <v>3.8304356637006931E-2</v>
      </c>
      <c r="BI21" s="1">
        <v>19628</v>
      </c>
      <c r="BJ21" s="1">
        <v>16454</v>
      </c>
      <c r="BK21" s="1">
        <v>15918</v>
      </c>
      <c r="BL21" s="1">
        <v>52000</v>
      </c>
      <c r="BM21" s="1">
        <v>13813</v>
      </c>
      <c r="BN21" s="1">
        <v>13902</v>
      </c>
      <c r="BO21" s="1">
        <v>11452</v>
      </c>
      <c r="BP21" s="1">
        <v>39167</v>
      </c>
      <c r="BQ21" s="1">
        <v>91167</v>
      </c>
      <c r="BR21" s="294">
        <v>582</v>
      </c>
      <c r="BS21" s="546">
        <v>6.4249047855605233E-3</v>
      </c>
      <c r="BT21" s="1">
        <v>11821</v>
      </c>
      <c r="BU21" s="1">
        <v>793</v>
      </c>
      <c r="BV21" s="546">
        <v>7.1907870874138552E-2</v>
      </c>
      <c r="BW21" s="294">
        <v>11713</v>
      </c>
      <c r="BX21" s="602">
        <v>698</v>
      </c>
      <c r="BY21" s="621">
        <v>6.3368134362233319E-2</v>
      </c>
      <c r="BZ21" s="294">
        <v>11639</v>
      </c>
      <c r="CA21" s="602">
        <f t="shared" si="0"/>
        <v>152</v>
      </c>
      <c r="CB21" s="621">
        <f t="shared" si="1"/>
        <v>1.3232349612605554E-2</v>
      </c>
      <c r="CC21" s="294">
        <v>35173</v>
      </c>
      <c r="CD21" s="602">
        <f t="shared" si="2"/>
        <v>1643</v>
      </c>
      <c r="CE21" s="621">
        <f t="shared" si="3"/>
        <v>4.9000894721145244E-2</v>
      </c>
      <c r="CF21" s="294">
        <v>126340</v>
      </c>
      <c r="CG21" s="602">
        <f t="shared" si="4"/>
        <v>2225</v>
      </c>
      <c r="CH21" s="621">
        <f t="shared" si="5"/>
        <v>1.7926922612093624E-2</v>
      </c>
      <c r="CI21" s="294">
        <v>15246</v>
      </c>
      <c r="CJ21" s="602">
        <f t="shared" si="6"/>
        <v>217</v>
      </c>
      <c r="CK21" s="621">
        <f t="shared" si="7"/>
        <v>1.4438751746623195E-2</v>
      </c>
      <c r="CL21" s="294">
        <v>15776</v>
      </c>
      <c r="CM21" s="602">
        <f t="shared" si="8"/>
        <v>620</v>
      </c>
      <c r="CN21" s="621">
        <f t="shared" si="9"/>
        <v>4.09078912641858E-2</v>
      </c>
      <c r="CO21" s="294">
        <v>18076</v>
      </c>
      <c r="CP21" s="602">
        <f t="shared" si="10"/>
        <v>967</v>
      </c>
      <c r="CQ21" s="621">
        <f t="shared" si="11"/>
        <v>5.6519960254836639E-2</v>
      </c>
      <c r="CR21" s="294">
        <v>49098</v>
      </c>
      <c r="CS21" s="602">
        <f t="shared" si="12"/>
        <v>1804</v>
      </c>
      <c r="CT21" s="621">
        <f t="shared" si="13"/>
        <v>3.8144373493466402E-2</v>
      </c>
      <c r="CU21" s="294">
        <v>175438</v>
      </c>
      <c r="CV21" s="602">
        <f t="shared" si="14"/>
        <v>4029</v>
      </c>
      <c r="CW21" s="621">
        <f t="shared" si="15"/>
        <v>2.3505183508450548E-2</v>
      </c>
      <c r="CX21" s="294">
        <v>18492</v>
      </c>
      <c r="CY21" s="602">
        <f t="shared" si="16"/>
        <v>-1136</v>
      </c>
      <c r="CZ21" s="621">
        <f t="shared" si="17"/>
        <v>-5.78765029549623E-2</v>
      </c>
      <c r="DA21" s="294">
        <v>15818</v>
      </c>
      <c r="DB21" s="602">
        <f t="shared" si="18"/>
        <v>-636</v>
      </c>
      <c r="DC21" s="621">
        <f t="shared" si="19"/>
        <v>-3.8653215023702441E-2</v>
      </c>
      <c r="DD21" s="294">
        <v>16583</v>
      </c>
      <c r="DE21" s="602">
        <f t="shared" si="20"/>
        <v>665</v>
      </c>
      <c r="DF21" s="621">
        <f t="shared" si="21"/>
        <v>4.1776605101143359E-2</v>
      </c>
      <c r="DG21" s="294">
        <v>50893</v>
      </c>
      <c r="DH21" s="602">
        <f t="shared" si="22"/>
        <v>-1107</v>
      </c>
      <c r="DI21" s="621">
        <f t="shared" si="23"/>
        <v>-2.1288461538461537E-2</v>
      </c>
      <c r="DJ21" s="294">
        <v>14948</v>
      </c>
      <c r="DK21" s="602">
        <f t="shared" si="24"/>
        <v>1135</v>
      </c>
      <c r="DL21" s="621">
        <f t="shared" si="25"/>
        <v>8.2168971258958945E-2</v>
      </c>
      <c r="DM21" s="294">
        <v>14330</v>
      </c>
      <c r="DN21" s="602">
        <f t="shared" si="26"/>
        <v>428</v>
      </c>
      <c r="DO21" s="621">
        <f t="shared" si="27"/>
        <v>3.0786937131348009E-2</v>
      </c>
      <c r="DP21" s="294">
        <v>11471</v>
      </c>
      <c r="DQ21" s="602">
        <f t="shared" si="28"/>
        <v>19</v>
      </c>
      <c r="DR21" s="621">
        <f t="shared" si="29"/>
        <v>1.6590988473629061E-3</v>
      </c>
      <c r="DS21" s="294">
        <v>40749</v>
      </c>
      <c r="DT21" s="602">
        <f t="shared" si="30"/>
        <v>1582</v>
      </c>
      <c r="DU21" s="621">
        <f t="shared" si="31"/>
        <v>4.0391145607271431E-2</v>
      </c>
      <c r="DV21" s="294">
        <v>91642</v>
      </c>
      <c r="DW21" s="602">
        <f t="shared" si="32"/>
        <v>475</v>
      </c>
      <c r="DX21" s="621">
        <f t="shared" si="33"/>
        <v>5.2102186098039859E-3</v>
      </c>
    </row>
    <row r="22" spans="1:128" x14ac:dyDescent="0.25">
      <c r="A22" s="82" t="s">
        <v>57</v>
      </c>
      <c r="B22" s="294">
        <v>51175</v>
      </c>
      <c r="C22" s="294">
        <v>39877.999999999993</v>
      </c>
      <c r="D22" s="294">
        <v>34765</v>
      </c>
      <c r="E22" s="294">
        <v>125818</v>
      </c>
      <c r="F22" s="294">
        <v>25481</v>
      </c>
      <c r="G22" s="294">
        <v>8819</v>
      </c>
      <c r="H22" s="294">
        <v>3810.0000000000005</v>
      </c>
      <c r="I22" s="294">
        <v>38110</v>
      </c>
      <c r="J22" s="294">
        <v>163928</v>
      </c>
      <c r="K22" s="294">
        <v>3544.0000000000005</v>
      </c>
      <c r="L22" s="294">
        <v>2954</v>
      </c>
      <c r="M22" s="294">
        <v>3385.9999999999995</v>
      </c>
      <c r="N22" s="294">
        <v>9884</v>
      </c>
      <c r="O22" s="294">
        <v>173812</v>
      </c>
      <c r="P22" s="294">
        <v>21514.000000000004</v>
      </c>
      <c r="Q22" s="294">
        <v>34329</v>
      </c>
      <c r="R22" s="294">
        <v>49081.000000000007</v>
      </c>
      <c r="S22" s="294">
        <v>104924</v>
      </c>
      <c r="T22" s="294">
        <v>278736</v>
      </c>
      <c r="U22" s="294">
        <v>53122</v>
      </c>
      <c r="V22" s="294">
        <v>45811.000000000007</v>
      </c>
      <c r="W22" s="294">
        <v>36882</v>
      </c>
      <c r="X22" s="294">
        <v>135815</v>
      </c>
      <c r="Y22" s="294">
        <v>25167.999999999996</v>
      </c>
      <c r="Z22" s="294">
        <v>5478</v>
      </c>
      <c r="AA22" s="294">
        <v>3227</v>
      </c>
      <c r="AB22" s="294">
        <v>33873</v>
      </c>
      <c r="AC22" s="294">
        <v>169688</v>
      </c>
      <c r="AD22" s="294">
        <v>3497.0000000000005</v>
      </c>
      <c r="AE22" s="294">
        <v>3046</v>
      </c>
      <c r="AF22" s="294">
        <v>3769.9999999999995</v>
      </c>
      <c r="AG22" s="294">
        <v>10313</v>
      </c>
      <c r="AH22" s="294">
        <v>180001</v>
      </c>
      <c r="AI22" s="294">
        <v>21173</v>
      </c>
      <c r="AJ22" s="294">
        <v>34406.000000000007</v>
      </c>
      <c r="AK22" s="294">
        <v>49621.889559999996</v>
      </c>
      <c r="AL22" s="294">
        <v>105200.88956000001</v>
      </c>
      <c r="AM22" s="294">
        <v>285201.88956000004</v>
      </c>
      <c r="AN22" s="88">
        <v>53289.576700000005</v>
      </c>
      <c r="AO22" s="294">
        <v>43287</v>
      </c>
      <c r="AP22" s="294">
        <v>37786</v>
      </c>
      <c r="AQ22" s="294">
        <v>134362.57670000001</v>
      </c>
      <c r="AR22" s="294">
        <v>26353</v>
      </c>
      <c r="AS22" s="294">
        <v>7942</v>
      </c>
      <c r="AT22" s="294">
        <v>3388</v>
      </c>
      <c r="AU22" s="294">
        <v>37683</v>
      </c>
      <c r="AV22" s="294">
        <v>172045.57670000001</v>
      </c>
      <c r="AW22" s="294">
        <v>4014</v>
      </c>
      <c r="AX22" s="294">
        <v>3137</v>
      </c>
      <c r="AY22" s="294">
        <v>3798</v>
      </c>
      <c r="AZ22" s="294">
        <v>10949</v>
      </c>
      <c r="BA22" s="224">
        <v>182994.57670000001</v>
      </c>
      <c r="BB22" s="294">
        <v>21860</v>
      </c>
      <c r="BC22" s="294">
        <v>31394</v>
      </c>
      <c r="BD22" s="294">
        <v>47072</v>
      </c>
      <c r="BE22" s="294">
        <v>100326</v>
      </c>
      <c r="BF22" s="294">
        <v>283320.57669999998</v>
      </c>
      <c r="BG22" s="294">
        <v>-1881.3128600000637</v>
      </c>
      <c r="BH22" s="546">
        <v>-6.5964249497171279E-3</v>
      </c>
      <c r="BI22" s="1">
        <v>52207</v>
      </c>
      <c r="BJ22" s="1">
        <v>42889</v>
      </c>
      <c r="BK22" s="1">
        <v>34162</v>
      </c>
      <c r="BL22" s="1">
        <v>129258</v>
      </c>
      <c r="BM22" s="1">
        <v>20985</v>
      </c>
      <c r="BN22" s="1">
        <v>3942</v>
      </c>
      <c r="BO22" s="1">
        <v>3685</v>
      </c>
      <c r="BP22" s="1">
        <v>28612</v>
      </c>
      <c r="BQ22" s="1">
        <v>157870</v>
      </c>
      <c r="BR22" s="294">
        <v>-14175.576700000005</v>
      </c>
      <c r="BS22" s="546">
        <v>-8.2394310693138587E-2</v>
      </c>
      <c r="BT22" s="1">
        <v>3655</v>
      </c>
      <c r="BU22" s="1">
        <v>-359</v>
      </c>
      <c r="BV22" s="546">
        <v>-8.9436970602889881E-2</v>
      </c>
      <c r="BW22" s="294">
        <v>2879</v>
      </c>
      <c r="BX22" s="602">
        <v>-258</v>
      </c>
      <c r="BY22" s="621">
        <v>-8.2244182339815106E-2</v>
      </c>
      <c r="BZ22" s="294">
        <v>3467</v>
      </c>
      <c r="CA22" s="602">
        <f t="shared" si="0"/>
        <v>-331</v>
      </c>
      <c r="CB22" s="621">
        <f t="shared" si="1"/>
        <v>-8.7151132174828852E-2</v>
      </c>
      <c r="CC22" s="294">
        <v>10001</v>
      </c>
      <c r="CD22" s="602">
        <f t="shared" si="2"/>
        <v>-948</v>
      </c>
      <c r="CE22" s="621">
        <f t="shared" si="3"/>
        <v>-8.6583249611836693E-2</v>
      </c>
      <c r="CF22" s="294">
        <v>167871</v>
      </c>
      <c r="CG22" s="602">
        <f t="shared" si="4"/>
        <v>-15123.576700000005</v>
      </c>
      <c r="CH22" s="621">
        <f t="shared" si="5"/>
        <v>-8.2644944854259189E-2</v>
      </c>
      <c r="CI22" s="294">
        <v>22711</v>
      </c>
      <c r="CJ22" s="602">
        <f t="shared" si="6"/>
        <v>851</v>
      </c>
      <c r="CK22" s="621">
        <f t="shared" si="7"/>
        <v>3.8929551692589201E-2</v>
      </c>
      <c r="CL22" s="294">
        <v>36470</v>
      </c>
      <c r="CM22" s="602">
        <f t="shared" si="8"/>
        <v>5076</v>
      </c>
      <c r="CN22" s="621">
        <f t="shared" si="9"/>
        <v>0.16168694655029622</v>
      </c>
      <c r="CO22" s="294">
        <v>50303</v>
      </c>
      <c r="CP22" s="602">
        <f t="shared" si="10"/>
        <v>3231</v>
      </c>
      <c r="CQ22" s="621">
        <f t="shared" si="11"/>
        <v>6.8639530931339218E-2</v>
      </c>
      <c r="CR22" s="294">
        <v>109484</v>
      </c>
      <c r="CS22" s="602">
        <f t="shared" si="12"/>
        <v>9158</v>
      </c>
      <c r="CT22" s="621">
        <f t="shared" si="13"/>
        <v>9.1282419313039487E-2</v>
      </c>
      <c r="CU22" s="294">
        <v>277355</v>
      </c>
      <c r="CV22" s="602">
        <f t="shared" si="14"/>
        <v>-5965.576699999976</v>
      </c>
      <c r="CW22" s="621">
        <f t="shared" si="15"/>
        <v>-2.1055924597798464E-2</v>
      </c>
      <c r="CX22" s="294">
        <v>47667</v>
      </c>
      <c r="CY22" s="602">
        <f t="shared" si="16"/>
        <v>-4540</v>
      </c>
      <c r="CZ22" s="621">
        <f t="shared" si="17"/>
        <v>-8.6961518570306665E-2</v>
      </c>
      <c r="DA22" s="294">
        <v>37833</v>
      </c>
      <c r="DB22" s="602">
        <f t="shared" si="18"/>
        <v>-5056</v>
      </c>
      <c r="DC22" s="621">
        <f t="shared" si="19"/>
        <v>-0.11788570495931358</v>
      </c>
      <c r="DD22" s="294">
        <v>33195</v>
      </c>
      <c r="DE22" s="602">
        <f t="shared" si="20"/>
        <v>-967</v>
      </c>
      <c r="DF22" s="621">
        <f t="shared" si="21"/>
        <v>-2.830630525144898E-2</v>
      </c>
      <c r="DG22" s="294">
        <v>118695</v>
      </c>
      <c r="DH22" s="602">
        <f t="shared" si="22"/>
        <v>-10563</v>
      </c>
      <c r="DI22" s="621">
        <f t="shared" si="23"/>
        <v>-8.1720280369493567E-2</v>
      </c>
      <c r="DJ22" s="294">
        <v>25531</v>
      </c>
      <c r="DK22" s="602">
        <f t="shared" si="24"/>
        <v>4546</v>
      </c>
      <c r="DL22" s="621">
        <f t="shared" si="25"/>
        <v>0.2166309268525137</v>
      </c>
      <c r="DM22" s="294">
        <v>6126</v>
      </c>
      <c r="DN22" s="602">
        <f t="shared" si="26"/>
        <v>2184</v>
      </c>
      <c r="DO22" s="621">
        <f t="shared" si="27"/>
        <v>0.55403348554033482</v>
      </c>
      <c r="DP22" s="294">
        <v>3181</v>
      </c>
      <c r="DQ22" s="602">
        <f t="shared" si="28"/>
        <v>-504</v>
      </c>
      <c r="DR22" s="621">
        <f t="shared" si="29"/>
        <v>-0.13677069199457259</v>
      </c>
      <c r="DS22" s="294">
        <v>34838</v>
      </c>
      <c r="DT22" s="602">
        <f t="shared" si="30"/>
        <v>6226</v>
      </c>
      <c r="DU22" s="621">
        <f t="shared" si="31"/>
        <v>0.21760100657066964</v>
      </c>
      <c r="DV22" s="294">
        <v>153533</v>
      </c>
      <c r="DW22" s="602">
        <f t="shared" si="32"/>
        <v>-4337</v>
      </c>
      <c r="DX22" s="621">
        <f t="shared" si="33"/>
        <v>-2.7471970608728701E-2</v>
      </c>
    </row>
    <row r="23" spans="1:128" x14ac:dyDescent="0.25">
      <c r="A23" s="82" t="s">
        <v>58</v>
      </c>
      <c r="T23" s="294">
        <v>0</v>
      </c>
      <c r="AM23" s="294">
        <v>0</v>
      </c>
      <c r="BA23" s="224"/>
      <c r="BF23" s="294">
        <v>0</v>
      </c>
      <c r="BG23" s="294">
        <v>0</v>
      </c>
      <c r="BH23" s="546"/>
      <c r="BL23" s="294">
        <v>0</v>
      </c>
      <c r="BR23" s="294">
        <v>0</v>
      </c>
      <c r="BS23" s="546"/>
      <c r="BU23" s="294">
        <v>0</v>
      </c>
      <c r="BV23" s="546"/>
      <c r="BX23" s="602">
        <v>0</v>
      </c>
      <c r="BY23" s="621"/>
      <c r="CA23" s="602">
        <f t="shared" si="0"/>
        <v>0</v>
      </c>
      <c r="CB23" s="621" t="e">
        <f t="shared" si="1"/>
        <v>#DIV/0!</v>
      </c>
      <c r="CD23" s="602">
        <f t="shared" si="2"/>
        <v>0</v>
      </c>
      <c r="CE23" s="621" t="e">
        <f t="shared" si="3"/>
        <v>#DIV/0!</v>
      </c>
      <c r="CG23" s="602">
        <f t="shared" si="4"/>
        <v>0</v>
      </c>
      <c r="CH23" s="621" t="e">
        <f t="shared" si="5"/>
        <v>#DIV/0!</v>
      </c>
      <c r="CJ23" s="602">
        <f t="shared" si="6"/>
        <v>0</v>
      </c>
      <c r="CK23" s="621" t="e">
        <f t="shared" si="7"/>
        <v>#DIV/0!</v>
      </c>
      <c r="CM23" s="602">
        <f t="shared" si="8"/>
        <v>0</v>
      </c>
      <c r="CN23" s="621" t="e">
        <f t="shared" si="9"/>
        <v>#DIV/0!</v>
      </c>
      <c r="CP23" s="602">
        <f t="shared" si="10"/>
        <v>0</v>
      </c>
      <c r="CQ23" s="621" t="e">
        <f t="shared" si="11"/>
        <v>#DIV/0!</v>
      </c>
      <c r="CS23" s="602">
        <f t="shared" si="12"/>
        <v>0</v>
      </c>
      <c r="CT23" s="621" t="e">
        <f t="shared" si="13"/>
        <v>#DIV/0!</v>
      </c>
      <c r="CU23" s="294">
        <v>0</v>
      </c>
      <c r="CV23" s="602">
        <f t="shared" si="14"/>
        <v>0</v>
      </c>
      <c r="CW23" s="621" t="e">
        <f t="shared" si="15"/>
        <v>#DIV/0!</v>
      </c>
      <c r="CY23" s="602">
        <f t="shared" si="16"/>
        <v>0</v>
      </c>
      <c r="CZ23" s="621" t="e">
        <f t="shared" si="17"/>
        <v>#DIV/0!</v>
      </c>
      <c r="DB23" s="602">
        <f t="shared" si="18"/>
        <v>0</v>
      </c>
      <c r="DC23" s="621" t="e">
        <f t="shared" si="19"/>
        <v>#DIV/0!</v>
      </c>
      <c r="DE23" s="602">
        <f t="shared" si="20"/>
        <v>0</v>
      </c>
      <c r="DF23" s="621" t="e">
        <f t="shared" si="21"/>
        <v>#DIV/0!</v>
      </c>
      <c r="DG23" s="294">
        <v>0</v>
      </c>
      <c r="DH23" s="602">
        <f t="shared" si="22"/>
        <v>0</v>
      </c>
      <c r="DI23" s="621" t="e">
        <f t="shared" si="23"/>
        <v>#DIV/0!</v>
      </c>
      <c r="DK23" s="602">
        <f t="shared" si="24"/>
        <v>0</v>
      </c>
      <c r="DL23" s="621" t="e">
        <f t="shared" si="25"/>
        <v>#DIV/0!</v>
      </c>
      <c r="DN23" s="602">
        <f t="shared" si="26"/>
        <v>0</v>
      </c>
      <c r="DO23" s="621" t="e">
        <f t="shared" si="27"/>
        <v>#DIV/0!</v>
      </c>
      <c r="DQ23" s="602">
        <f t="shared" si="28"/>
        <v>0</v>
      </c>
      <c r="DR23" s="621" t="e">
        <f t="shared" si="29"/>
        <v>#DIV/0!</v>
      </c>
      <c r="DT23" s="602">
        <f t="shared" si="30"/>
        <v>0</v>
      </c>
      <c r="DU23" s="621" t="e">
        <f t="shared" si="31"/>
        <v>#DIV/0!</v>
      </c>
      <c r="DW23" s="602">
        <f t="shared" si="32"/>
        <v>0</v>
      </c>
      <c r="DX23" s="621" t="e">
        <f t="shared" si="33"/>
        <v>#DIV/0!</v>
      </c>
    </row>
    <row r="24" spans="1:128" x14ac:dyDescent="0.25">
      <c r="A24" s="82" t="s">
        <v>59</v>
      </c>
      <c r="T24" s="294">
        <v>0</v>
      </c>
      <c r="AM24" s="294">
        <v>0</v>
      </c>
      <c r="BA24" s="224"/>
      <c r="BF24" s="294">
        <v>0</v>
      </c>
      <c r="BG24" s="294">
        <v>0</v>
      </c>
      <c r="BH24" s="546"/>
      <c r="BL24" s="294">
        <v>0</v>
      </c>
      <c r="BR24" s="294">
        <v>0</v>
      </c>
      <c r="BS24" s="546"/>
      <c r="BU24" s="294">
        <v>0</v>
      </c>
      <c r="BV24" s="546"/>
      <c r="BX24" s="602">
        <v>0</v>
      </c>
      <c r="BY24" s="621"/>
      <c r="CA24" s="602">
        <f t="shared" si="0"/>
        <v>0</v>
      </c>
      <c r="CB24" s="621" t="e">
        <f t="shared" si="1"/>
        <v>#DIV/0!</v>
      </c>
      <c r="CD24" s="602">
        <f t="shared" si="2"/>
        <v>0</v>
      </c>
      <c r="CE24" s="621" t="e">
        <f t="shared" si="3"/>
        <v>#DIV/0!</v>
      </c>
      <c r="CG24" s="602">
        <f t="shared" si="4"/>
        <v>0</v>
      </c>
      <c r="CH24" s="621" t="e">
        <f t="shared" si="5"/>
        <v>#DIV/0!</v>
      </c>
      <c r="CJ24" s="602">
        <f t="shared" si="6"/>
        <v>0</v>
      </c>
      <c r="CK24" s="621" t="e">
        <f t="shared" si="7"/>
        <v>#DIV/0!</v>
      </c>
      <c r="CM24" s="602">
        <f t="shared" si="8"/>
        <v>0</v>
      </c>
      <c r="CN24" s="621" t="e">
        <f t="shared" si="9"/>
        <v>#DIV/0!</v>
      </c>
      <c r="CP24" s="602">
        <f t="shared" si="10"/>
        <v>0</v>
      </c>
      <c r="CQ24" s="621" t="e">
        <f t="shared" si="11"/>
        <v>#DIV/0!</v>
      </c>
      <c r="CS24" s="602">
        <f t="shared" si="12"/>
        <v>0</v>
      </c>
      <c r="CT24" s="621" t="e">
        <f t="shared" si="13"/>
        <v>#DIV/0!</v>
      </c>
      <c r="CU24" s="294">
        <v>0</v>
      </c>
      <c r="CV24" s="602">
        <f t="shared" si="14"/>
        <v>0</v>
      </c>
      <c r="CW24" s="621" t="e">
        <f t="shared" si="15"/>
        <v>#DIV/0!</v>
      </c>
      <c r="CY24" s="602">
        <f t="shared" si="16"/>
        <v>0</v>
      </c>
      <c r="CZ24" s="621" t="e">
        <f t="shared" si="17"/>
        <v>#DIV/0!</v>
      </c>
      <c r="DB24" s="602">
        <f t="shared" si="18"/>
        <v>0</v>
      </c>
      <c r="DC24" s="621" t="e">
        <f t="shared" si="19"/>
        <v>#DIV/0!</v>
      </c>
      <c r="DE24" s="602">
        <f t="shared" si="20"/>
        <v>0</v>
      </c>
      <c r="DF24" s="621" t="e">
        <f t="shared" si="21"/>
        <v>#DIV/0!</v>
      </c>
      <c r="DG24" s="294">
        <v>0</v>
      </c>
      <c r="DH24" s="602">
        <f t="shared" si="22"/>
        <v>0</v>
      </c>
      <c r="DI24" s="621" t="e">
        <f t="shared" si="23"/>
        <v>#DIV/0!</v>
      </c>
      <c r="DK24" s="602">
        <f t="shared" si="24"/>
        <v>0</v>
      </c>
      <c r="DL24" s="621" t="e">
        <f t="shared" si="25"/>
        <v>#DIV/0!</v>
      </c>
      <c r="DN24" s="602">
        <f t="shared" si="26"/>
        <v>0</v>
      </c>
      <c r="DO24" s="621" t="e">
        <f t="shared" si="27"/>
        <v>#DIV/0!</v>
      </c>
      <c r="DQ24" s="602">
        <f t="shared" si="28"/>
        <v>0</v>
      </c>
      <c r="DR24" s="621" t="e">
        <f t="shared" si="29"/>
        <v>#DIV/0!</v>
      </c>
      <c r="DT24" s="602">
        <f t="shared" si="30"/>
        <v>0</v>
      </c>
      <c r="DU24" s="621" t="e">
        <f t="shared" si="31"/>
        <v>#DIV/0!</v>
      </c>
      <c r="DW24" s="602">
        <f t="shared" si="32"/>
        <v>0</v>
      </c>
      <c r="DX24" s="621" t="e">
        <f t="shared" si="33"/>
        <v>#DIV/0!</v>
      </c>
    </row>
    <row r="25" spans="1:128" x14ac:dyDescent="0.25">
      <c r="A25" s="82" t="s">
        <v>60</v>
      </c>
      <c r="T25" s="294">
        <v>0</v>
      </c>
      <c r="AD25" s="224"/>
      <c r="AE25" s="224"/>
      <c r="AF25" s="224"/>
      <c r="AG25" s="224"/>
      <c r="AH25" s="224"/>
      <c r="AI25" s="224"/>
      <c r="AJ25" s="224"/>
      <c r="AK25" s="224"/>
      <c r="AL25" s="224"/>
      <c r="AM25" s="224">
        <v>0</v>
      </c>
      <c r="AW25" s="224"/>
      <c r="AX25" s="224"/>
      <c r="AY25" s="224"/>
      <c r="AZ25" s="224"/>
      <c r="BA25" s="224"/>
      <c r="BB25" s="224"/>
      <c r="BC25" s="224"/>
      <c r="BD25" s="224"/>
      <c r="BE25" s="224"/>
      <c r="BF25" s="224">
        <v>0</v>
      </c>
      <c r="BG25" s="224">
        <v>0</v>
      </c>
      <c r="BH25" s="459"/>
      <c r="BI25" s="224"/>
      <c r="BL25" s="294">
        <v>0</v>
      </c>
      <c r="BR25" s="224">
        <v>0</v>
      </c>
      <c r="BS25" s="459"/>
      <c r="BT25" s="224"/>
      <c r="BU25" s="224">
        <v>0</v>
      </c>
      <c r="BV25" s="459"/>
      <c r="BW25" s="224"/>
      <c r="BX25" s="602">
        <v>0</v>
      </c>
      <c r="BY25" s="621"/>
      <c r="CA25" s="602">
        <f t="shared" si="0"/>
        <v>0</v>
      </c>
      <c r="CB25" s="621" t="e">
        <f t="shared" si="1"/>
        <v>#DIV/0!</v>
      </c>
      <c r="CD25" s="602">
        <f t="shared" si="2"/>
        <v>0</v>
      </c>
      <c r="CE25" s="621" t="e">
        <f t="shared" si="3"/>
        <v>#DIV/0!</v>
      </c>
      <c r="CG25" s="602">
        <f t="shared" si="4"/>
        <v>0</v>
      </c>
      <c r="CH25" s="621" t="e">
        <f t="shared" si="5"/>
        <v>#DIV/0!</v>
      </c>
      <c r="CJ25" s="602">
        <f t="shared" si="6"/>
        <v>0</v>
      </c>
      <c r="CK25" s="621" t="e">
        <f t="shared" si="7"/>
        <v>#DIV/0!</v>
      </c>
      <c r="CM25" s="602">
        <f t="shared" si="8"/>
        <v>0</v>
      </c>
      <c r="CN25" s="621" t="e">
        <f t="shared" si="9"/>
        <v>#DIV/0!</v>
      </c>
      <c r="CP25" s="602">
        <f t="shared" si="10"/>
        <v>0</v>
      </c>
      <c r="CQ25" s="621" t="e">
        <f t="shared" si="11"/>
        <v>#DIV/0!</v>
      </c>
      <c r="CS25" s="602">
        <f t="shared" si="12"/>
        <v>0</v>
      </c>
      <c r="CT25" s="621" t="e">
        <f t="shared" si="13"/>
        <v>#DIV/0!</v>
      </c>
      <c r="CU25" s="294">
        <v>0</v>
      </c>
      <c r="CV25" s="602">
        <f t="shared" si="14"/>
        <v>0</v>
      </c>
      <c r="CW25" s="621" t="e">
        <f t="shared" si="15"/>
        <v>#DIV/0!</v>
      </c>
      <c r="CY25" s="602">
        <f t="shared" si="16"/>
        <v>0</v>
      </c>
      <c r="CZ25" s="621" t="e">
        <f t="shared" si="17"/>
        <v>#DIV/0!</v>
      </c>
      <c r="DB25" s="602">
        <f t="shared" si="18"/>
        <v>0</v>
      </c>
      <c r="DC25" s="621" t="e">
        <f t="shared" si="19"/>
        <v>#DIV/0!</v>
      </c>
      <c r="DE25" s="602">
        <f t="shared" si="20"/>
        <v>0</v>
      </c>
      <c r="DF25" s="621" t="e">
        <f t="shared" si="21"/>
        <v>#DIV/0!</v>
      </c>
      <c r="DG25" s="294">
        <v>0</v>
      </c>
      <c r="DH25" s="602">
        <f t="shared" si="22"/>
        <v>0</v>
      </c>
      <c r="DI25" s="621" t="e">
        <f t="shared" si="23"/>
        <v>#DIV/0!</v>
      </c>
      <c r="DK25" s="602">
        <f t="shared" si="24"/>
        <v>0</v>
      </c>
      <c r="DL25" s="621" t="e">
        <f t="shared" si="25"/>
        <v>#DIV/0!</v>
      </c>
      <c r="DN25" s="602">
        <f t="shared" si="26"/>
        <v>0</v>
      </c>
      <c r="DO25" s="621" t="e">
        <f t="shared" si="27"/>
        <v>#DIV/0!</v>
      </c>
      <c r="DQ25" s="602">
        <f t="shared" si="28"/>
        <v>0</v>
      </c>
      <c r="DR25" s="621" t="e">
        <f t="shared" si="29"/>
        <v>#DIV/0!</v>
      </c>
      <c r="DT25" s="602">
        <f t="shared" si="30"/>
        <v>0</v>
      </c>
      <c r="DU25" s="621" t="e">
        <f t="shared" si="31"/>
        <v>#DIV/0!</v>
      </c>
      <c r="DW25" s="602">
        <f t="shared" si="32"/>
        <v>0</v>
      </c>
      <c r="DX25" s="621" t="e">
        <f t="shared" si="33"/>
        <v>#DIV/0!</v>
      </c>
    </row>
    <row r="26" spans="1:128" s="85" customFormat="1" x14ac:dyDescent="0.25">
      <c r="A26" s="81" t="s">
        <v>29</v>
      </c>
      <c r="B26" s="85">
        <v>507819.50458136195</v>
      </c>
      <c r="C26" s="85">
        <v>423236.47026802262</v>
      </c>
      <c r="D26" s="85">
        <v>465961.55573920615</v>
      </c>
      <c r="E26" s="85">
        <v>1397017.5305885905</v>
      </c>
      <c r="F26" s="85">
        <v>382309.71892490989</v>
      </c>
      <c r="G26" s="85">
        <v>354309.50942832232</v>
      </c>
      <c r="H26" s="85">
        <v>278575.41312346503</v>
      </c>
      <c r="I26" s="85">
        <v>1015194.6414766972</v>
      </c>
      <c r="J26" s="85">
        <v>2412212.1720652878</v>
      </c>
      <c r="K26" s="85">
        <v>281557</v>
      </c>
      <c r="L26" s="85">
        <v>294572</v>
      </c>
      <c r="M26" s="85">
        <v>282846.05338583514</v>
      </c>
      <c r="N26" s="85">
        <v>858975.05338583514</v>
      </c>
      <c r="O26" s="85">
        <v>3271187.225451123</v>
      </c>
      <c r="P26" s="85">
        <v>349840</v>
      </c>
      <c r="Q26" s="85">
        <v>429168</v>
      </c>
      <c r="R26" s="85">
        <v>551147.48117991816</v>
      </c>
      <c r="S26" s="85">
        <v>1330155.4811799182</v>
      </c>
      <c r="T26" s="85">
        <v>4601342.7066310411</v>
      </c>
      <c r="U26" s="85">
        <v>579715.63192122395</v>
      </c>
      <c r="V26" s="85">
        <v>496118.39286182815</v>
      </c>
      <c r="W26" s="85">
        <v>468825.94013418833</v>
      </c>
      <c r="X26" s="85">
        <v>1544659.9649172404</v>
      </c>
      <c r="Y26" s="85">
        <v>432161.84027111757</v>
      </c>
      <c r="Z26" s="85">
        <v>317986.75388545712</v>
      </c>
      <c r="AA26" s="85">
        <v>313306.38987879577</v>
      </c>
      <c r="AB26" s="85">
        <v>1063454.9840353704</v>
      </c>
      <c r="AC26" s="85">
        <v>2608114.9489526106</v>
      </c>
      <c r="AD26" s="235">
        <v>321242</v>
      </c>
      <c r="AE26" s="235">
        <v>297914.99784000003</v>
      </c>
      <c r="AF26" s="235">
        <v>270478</v>
      </c>
      <c r="AG26" s="235">
        <v>889634.99784000008</v>
      </c>
      <c r="AH26" s="235">
        <v>3497749.9467926109</v>
      </c>
      <c r="AI26" s="235">
        <v>305623</v>
      </c>
      <c r="AJ26" s="235">
        <v>399271</v>
      </c>
      <c r="AK26" s="235">
        <v>540368.62349000003</v>
      </c>
      <c r="AL26" s="235">
        <v>1245262.6234900001</v>
      </c>
      <c r="AM26" s="235">
        <v>4743012.5702826111</v>
      </c>
      <c r="AN26" s="294">
        <v>518707</v>
      </c>
      <c r="AO26" s="294">
        <v>436024</v>
      </c>
      <c r="AP26" s="294">
        <v>449070</v>
      </c>
      <c r="AQ26" s="294">
        <v>1403801</v>
      </c>
      <c r="AR26" s="294">
        <v>406879</v>
      </c>
      <c r="AS26" s="294">
        <v>312128</v>
      </c>
      <c r="AT26" s="294">
        <v>264955.82444</v>
      </c>
      <c r="AU26" s="294">
        <v>983962.82444</v>
      </c>
      <c r="AV26" s="294">
        <v>2387763.8244400001</v>
      </c>
      <c r="AW26" s="224">
        <v>274585</v>
      </c>
      <c r="AX26" s="224">
        <v>255871</v>
      </c>
      <c r="AY26" s="224">
        <v>243882</v>
      </c>
      <c r="AZ26" s="224">
        <v>774338</v>
      </c>
      <c r="BA26" s="224">
        <v>3162101.8244400001</v>
      </c>
      <c r="BB26" s="224">
        <v>338991</v>
      </c>
      <c r="BC26" s="224">
        <v>376410</v>
      </c>
      <c r="BD26" s="224">
        <v>454453</v>
      </c>
      <c r="BE26" s="224">
        <v>1169854</v>
      </c>
      <c r="BF26" s="224">
        <v>4331955.8244400006</v>
      </c>
      <c r="BG26" s="224">
        <v>-411056.74584261049</v>
      </c>
      <c r="BH26" s="459">
        <v>-8.6665750881220527E-2</v>
      </c>
      <c r="BI26" s="224">
        <v>451240</v>
      </c>
      <c r="BJ26" s="294">
        <v>400513</v>
      </c>
      <c r="BK26" s="294">
        <v>393941</v>
      </c>
      <c r="BL26" s="294">
        <v>1245694</v>
      </c>
      <c r="BM26" s="294">
        <v>326234</v>
      </c>
      <c r="BN26" s="294">
        <v>298373</v>
      </c>
      <c r="BO26" s="294">
        <v>265449</v>
      </c>
      <c r="BP26" s="294">
        <v>890056</v>
      </c>
      <c r="BQ26" s="294">
        <v>2135750</v>
      </c>
      <c r="BR26" s="224">
        <v>-252013.82444000011</v>
      </c>
      <c r="BS26" s="459">
        <v>-0.10554386571255835</v>
      </c>
      <c r="BT26" s="224">
        <v>303629</v>
      </c>
      <c r="BU26" s="224">
        <v>29044</v>
      </c>
      <c r="BV26" s="459">
        <v>0.10577416829032904</v>
      </c>
      <c r="BW26" s="224">
        <v>292522</v>
      </c>
      <c r="BX26" s="602">
        <v>36651</v>
      </c>
      <c r="BY26" s="621">
        <v>0.14324014835600751</v>
      </c>
      <c r="BZ26" s="85">
        <v>288158</v>
      </c>
      <c r="CA26" s="602">
        <f t="shared" si="0"/>
        <v>44276</v>
      </c>
      <c r="CB26" s="621">
        <f t="shared" si="1"/>
        <v>0.18154681362298161</v>
      </c>
      <c r="CC26" s="85">
        <v>884309</v>
      </c>
      <c r="CD26" s="602">
        <f t="shared" si="2"/>
        <v>109971</v>
      </c>
      <c r="CE26" s="621">
        <f t="shared" si="3"/>
        <v>0.14201937655132513</v>
      </c>
      <c r="CF26" s="85">
        <v>3020059</v>
      </c>
      <c r="CG26" s="602">
        <f t="shared" si="4"/>
        <v>-142042.82444000011</v>
      </c>
      <c r="CH26" s="621">
        <f t="shared" si="5"/>
        <v>-4.4920382810618539E-2</v>
      </c>
      <c r="CI26" s="85">
        <v>403089</v>
      </c>
      <c r="CJ26" s="602">
        <f t="shared" si="6"/>
        <v>64098</v>
      </c>
      <c r="CK26" s="621">
        <f t="shared" si="7"/>
        <v>0.18908466596458312</v>
      </c>
      <c r="CL26" s="85">
        <v>481681</v>
      </c>
      <c r="CM26" s="602">
        <f t="shared" si="8"/>
        <v>105271</v>
      </c>
      <c r="CN26" s="621">
        <f t="shared" si="9"/>
        <v>0.27967110331819028</v>
      </c>
      <c r="CO26" s="85">
        <v>606184</v>
      </c>
      <c r="CP26" s="602">
        <f t="shared" si="10"/>
        <v>151731</v>
      </c>
      <c r="CQ26" s="621">
        <f t="shared" si="11"/>
        <v>0.33387611040085552</v>
      </c>
      <c r="CR26" s="85">
        <v>1490954</v>
      </c>
      <c r="CS26" s="602">
        <f t="shared" si="12"/>
        <v>321100</v>
      </c>
      <c r="CT26" s="621">
        <f t="shared" si="13"/>
        <v>0.27447869563210453</v>
      </c>
      <c r="CU26" s="85">
        <v>4511013</v>
      </c>
      <c r="CV26" s="602">
        <f t="shared" si="14"/>
        <v>179057.17555999942</v>
      </c>
      <c r="CW26" s="621">
        <f t="shared" si="15"/>
        <v>4.1334026203544323E-2</v>
      </c>
      <c r="CX26" s="85">
        <v>567415</v>
      </c>
      <c r="CY26" s="602">
        <f t="shared" si="16"/>
        <v>116175</v>
      </c>
      <c r="CZ26" s="621">
        <f t="shared" si="17"/>
        <v>0.25745722896906303</v>
      </c>
      <c r="DA26" s="294">
        <v>499128</v>
      </c>
      <c r="DB26" s="602">
        <f t="shared" si="18"/>
        <v>98615</v>
      </c>
      <c r="DC26" s="621">
        <f t="shared" si="19"/>
        <v>0.24622172064327499</v>
      </c>
      <c r="DD26" s="85">
        <v>527208</v>
      </c>
      <c r="DE26" s="602">
        <f t="shared" si="20"/>
        <v>133267</v>
      </c>
      <c r="DF26" s="621">
        <f t="shared" si="21"/>
        <v>0.33829177465661103</v>
      </c>
      <c r="DG26" s="85">
        <v>1593751</v>
      </c>
      <c r="DH26" s="602">
        <f t="shared" si="22"/>
        <v>348057</v>
      </c>
      <c r="DI26" s="621">
        <f t="shared" si="23"/>
        <v>0.2794081050402426</v>
      </c>
      <c r="DJ26" s="85">
        <v>446309</v>
      </c>
      <c r="DK26" s="602">
        <f t="shared" si="24"/>
        <v>120075</v>
      </c>
      <c r="DL26" s="621">
        <f t="shared" si="25"/>
        <v>0.36806402766112667</v>
      </c>
      <c r="DM26" s="85">
        <v>336981</v>
      </c>
      <c r="DN26" s="602">
        <f t="shared" si="26"/>
        <v>38608</v>
      </c>
      <c r="DO26" s="621">
        <f t="shared" si="27"/>
        <v>0.12939508601649613</v>
      </c>
      <c r="DP26" s="85">
        <v>329747</v>
      </c>
      <c r="DQ26" s="602">
        <f t="shared" si="28"/>
        <v>64298</v>
      </c>
      <c r="DR26" s="621">
        <f t="shared" si="29"/>
        <v>0.2422235533002573</v>
      </c>
      <c r="DS26" s="85">
        <v>1113037</v>
      </c>
      <c r="DT26" s="602">
        <f t="shared" si="30"/>
        <v>222981</v>
      </c>
      <c r="DU26" s="621">
        <f t="shared" si="31"/>
        <v>0.25052468608716755</v>
      </c>
      <c r="DV26" s="85">
        <v>2706788</v>
      </c>
      <c r="DW26" s="602">
        <f t="shared" si="32"/>
        <v>571038</v>
      </c>
      <c r="DX26" s="621">
        <f t="shared" si="33"/>
        <v>0.26737118108392838</v>
      </c>
    </row>
    <row r="27" spans="1:128" x14ac:dyDescent="0.25">
      <c r="A27" s="82" t="s">
        <v>20</v>
      </c>
      <c r="B27" s="294">
        <v>167849.61113316985</v>
      </c>
      <c r="C27" s="294">
        <v>142056.85120659709</v>
      </c>
      <c r="D27" s="294">
        <v>174463.8533820239</v>
      </c>
      <c r="E27" s="294">
        <v>484370.31572179077</v>
      </c>
      <c r="F27" s="294">
        <v>140017.62729115479</v>
      </c>
      <c r="G27" s="294">
        <v>138898.83387391196</v>
      </c>
      <c r="H27" s="294">
        <v>106023.04896340834</v>
      </c>
      <c r="I27" s="294">
        <v>384939.51012847509</v>
      </c>
      <c r="J27" s="294">
        <v>869309.8258502658</v>
      </c>
      <c r="K27" s="294">
        <v>116429.99999999997</v>
      </c>
      <c r="L27" s="294">
        <v>134137.99999999997</v>
      </c>
      <c r="M27" s="294">
        <v>131840.99999999997</v>
      </c>
      <c r="N27" s="294">
        <v>382408.99999999988</v>
      </c>
      <c r="O27" s="294">
        <v>1251718.8258502656</v>
      </c>
      <c r="P27" s="294">
        <v>159187</v>
      </c>
      <c r="Q27" s="294">
        <v>166717.99999999997</v>
      </c>
      <c r="R27" s="294">
        <v>217280.74158414683</v>
      </c>
      <c r="S27" s="294">
        <v>543185.74158414686</v>
      </c>
      <c r="T27" s="83">
        <v>1794904.5674344124</v>
      </c>
      <c r="U27" s="294">
        <v>218558.68859536469</v>
      </c>
      <c r="V27" s="294">
        <v>182689.09343856381</v>
      </c>
      <c r="W27" s="294">
        <v>174451.81044154163</v>
      </c>
      <c r="X27" s="294">
        <v>575699.59247547016</v>
      </c>
      <c r="Y27" s="294">
        <v>173485.83320048582</v>
      </c>
      <c r="Z27" s="294">
        <v>110431.10230684474</v>
      </c>
      <c r="AA27" s="294">
        <v>118921.79251896105</v>
      </c>
      <c r="AB27" s="294">
        <v>402838.72802629165</v>
      </c>
      <c r="AC27" s="294">
        <v>978538.32050176174</v>
      </c>
      <c r="AD27" s="224">
        <v>143784</v>
      </c>
      <c r="AE27" s="224">
        <v>143457.00000000003</v>
      </c>
      <c r="AF27" s="224">
        <v>106078.99999999999</v>
      </c>
      <c r="AG27" s="224">
        <v>393320</v>
      </c>
      <c r="AH27" s="224">
        <v>1371858.3205017617</v>
      </c>
      <c r="AI27" s="224">
        <v>110487</v>
      </c>
      <c r="AJ27" s="224">
        <v>151618</v>
      </c>
      <c r="AK27" s="224">
        <v>199485.07617000001</v>
      </c>
      <c r="AL27" s="224">
        <v>461590.07617000001</v>
      </c>
      <c r="AM27" s="224">
        <v>1833448.3966717618</v>
      </c>
      <c r="AN27" s="294">
        <v>182496.99999999997</v>
      </c>
      <c r="AO27" s="294">
        <v>166435</v>
      </c>
      <c r="AP27" s="294">
        <v>178508</v>
      </c>
      <c r="AQ27" s="294">
        <v>527440</v>
      </c>
      <c r="AR27" s="294">
        <v>184527</v>
      </c>
      <c r="AS27" s="294">
        <v>128474</v>
      </c>
      <c r="AT27" s="294">
        <v>104274</v>
      </c>
      <c r="AU27" s="294">
        <v>417275</v>
      </c>
      <c r="AV27" s="294">
        <v>944715</v>
      </c>
      <c r="AW27" s="224">
        <v>115617</v>
      </c>
      <c r="AX27" s="224">
        <v>109951</v>
      </c>
      <c r="AY27" s="224">
        <v>88988</v>
      </c>
      <c r="AZ27" s="224">
        <v>314556</v>
      </c>
      <c r="BA27" s="224">
        <v>1259271</v>
      </c>
      <c r="BB27" s="224">
        <v>146196</v>
      </c>
      <c r="BC27" s="224">
        <v>141373</v>
      </c>
      <c r="BD27" s="224">
        <v>152627</v>
      </c>
      <c r="BE27" s="224">
        <v>440196</v>
      </c>
      <c r="BF27" s="224">
        <v>1699467</v>
      </c>
      <c r="BG27" s="224">
        <v>-133981.39667176176</v>
      </c>
      <c r="BH27" s="459">
        <v>-7.3076175427122303E-2</v>
      </c>
      <c r="BI27" s="224">
        <v>133048</v>
      </c>
      <c r="BJ27" s="294">
        <v>119025</v>
      </c>
      <c r="BK27" s="294">
        <v>134027</v>
      </c>
      <c r="BL27" s="294">
        <v>386100</v>
      </c>
      <c r="BM27" s="294">
        <v>117654</v>
      </c>
      <c r="BN27" s="294">
        <v>135294</v>
      </c>
      <c r="BO27" s="294">
        <v>106850</v>
      </c>
      <c r="BP27" s="294">
        <v>359798</v>
      </c>
      <c r="BQ27" s="294">
        <v>745898</v>
      </c>
      <c r="BR27" s="224">
        <v>-198817</v>
      </c>
      <c r="BS27" s="459">
        <v>-0.21045182938769894</v>
      </c>
      <c r="BT27" s="224">
        <v>161389</v>
      </c>
      <c r="BU27" s="224">
        <v>45772</v>
      </c>
      <c r="BV27" s="459">
        <v>0.39589333748497191</v>
      </c>
      <c r="BW27" s="224">
        <v>122344</v>
      </c>
      <c r="BX27" s="602">
        <v>12393</v>
      </c>
      <c r="BY27" s="621">
        <v>0.11271384525834235</v>
      </c>
      <c r="BZ27" s="294">
        <v>108833</v>
      </c>
      <c r="CA27" s="602">
        <f t="shared" si="0"/>
        <v>19845</v>
      </c>
      <c r="CB27" s="621">
        <f t="shared" si="1"/>
        <v>0.22300759652986921</v>
      </c>
      <c r="CC27" s="294">
        <v>392566</v>
      </c>
      <c r="CD27" s="602">
        <f t="shared" si="2"/>
        <v>78010</v>
      </c>
      <c r="CE27" s="621">
        <f t="shared" si="3"/>
        <v>0.24800035605742698</v>
      </c>
      <c r="CF27" s="294">
        <v>1138464</v>
      </c>
      <c r="CG27" s="602">
        <f t="shared" si="4"/>
        <v>-120807</v>
      </c>
      <c r="CH27" s="621">
        <f t="shared" si="5"/>
        <v>-9.5934076144054775E-2</v>
      </c>
      <c r="CI27" s="294">
        <v>187047</v>
      </c>
      <c r="CJ27" s="602">
        <f t="shared" si="6"/>
        <v>40851</v>
      </c>
      <c r="CK27" s="621">
        <f t="shared" si="7"/>
        <v>0.27942624969219404</v>
      </c>
      <c r="CL27" s="294">
        <v>211549</v>
      </c>
      <c r="CM27" s="602">
        <f t="shared" si="8"/>
        <v>70176</v>
      </c>
      <c r="CN27" s="621">
        <f t="shared" si="9"/>
        <v>0.49638898516689889</v>
      </c>
      <c r="CO27" s="294">
        <v>234615</v>
      </c>
      <c r="CP27" s="602">
        <f t="shared" si="10"/>
        <v>81988</v>
      </c>
      <c r="CQ27" s="621">
        <f t="shared" si="11"/>
        <v>0.53717887398690922</v>
      </c>
      <c r="CR27" s="294">
        <v>633211</v>
      </c>
      <c r="CS27" s="602">
        <f t="shared" si="12"/>
        <v>193015</v>
      </c>
      <c r="CT27" s="621">
        <f t="shared" si="13"/>
        <v>0.43847513380403275</v>
      </c>
      <c r="CU27" s="294">
        <v>1771675</v>
      </c>
      <c r="CV27" s="602">
        <f t="shared" si="14"/>
        <v>72208</v>
      </c>
      <c r="CW27" s="621">
        <f t="shared" si="15"/>
        <v>4.2488615548286611E-2</v>
      </c>
      <c r="CX27" s="294">
        <v>206327</v>
      </c>
      <c r="CY27" s="602">
        <f t="shared" si="16"/>
        <v>73279</v>
      </c>
      <c r="CZ27" s="621">
        <f t="shared" si="17"/>
        <v>0.55077115026155976</v>
      </c>
      <c r="DA27" s="294">
        <v>190328</v>
      </c>
      <c r="DB27" s="602">
        <f t="shared" si="18"/>
        <v>71303</v>
      </c>
      <c r="DC27" s="621">
        <f t="shared" si="19"/>
        <v>0.59905902121403065</v>
      </c>
      <c r="DD27" s="294">
        <v>227563</v>
      </c>
      <c r="DE27" s="602">
        <f t="shared" si="20"/>
        <v>93536</v>
      </c>
      <c r="DF27" s="621">
        <f t="shared" si="21"/>
        <v>0.69788923127429547</v>
      </c>
      <c r="DG27" s="294">
        <v>624218</v>
      </c>
      <c r="DH27" s="602">
        <f t="shared" si="22"/>
        <v>238118</v>
      </c>
      <c r="DI27" s="621">
        <f t="shared" si="23"/>
        <v>0.61672623672623672</v>
      </c>
      <c r="DJ27" s="294">
        <v>199305</v>
      </c>
      <c r="DK27" s="602">
        <f t="shared" si="24"/>
        <v>81651</v>
      </c>
      <c r="DL27" s="621">
        <f t="shared" si="25"/>
        <v>0.69399255443928809</v>
      </c>
      <c r="DM27" s="294">
        <v>148713</v>
      </c>
      <c r="DN27" s="602">
        <f t="shared" si="26"/>
        <v>13419</v>
      </c>
      <c r="DO27" s="621">
        <f t="shared" si="27"/>
        <v>9.9183999290434172E-2</v>
      </c>
      <c r="DP27" s="294">
        <v>140917</v>
      </c>
      <c r="DQ27" s="602">
        <f t="shared" si="28"/>
        <v>34067</v>
      </c>
      <c r="DR27" s="621">
        <f t="shared" si="29"/>
        <v>0.31883013570425833</v>
      </c>
      <c r="DS27" s="294">
        <v>488935</v>
      </c>
      <c r="DT27" s="602">
        <f t="shared" si="30"/>
        <v>129137</v>
      </c>
      <c r="DU27" s="621">
        <f t="shared" si="31"/>
        <v>0.35891528024057945</v>
      </c>
      <c r="DV27" s="294">
        <v>1113153</v>
      </c>
      <c r="DW27" s="602">
        <f t="shared" si="32"/>
        <v>367255</v>
      </c>
      <c r="DX27" s="621">
        <f t="shared" si="33"/>
        <v>0.49236624846828925</v>
      </c>
    </row>
    <row r="28" spans="1:128" x14ac:dyDescent="0.25">
      <c r="A28" s="82" t="s">
        <v>23</v>
      </c>
      <c r="B28" s="294">
        <v>47300.999999999993</v>
      </c>
      <c r="C28" s="294">
        <v>40521.047739582515</v>
      </c>
      <c r="D28" s="294">
        <v>46611.000434350557</v>
      </c>
      <c r="E28" s="294">
        <v>134433.04817393306</v>
      </c>
      <c r="F28" s="294">
        <v>33933.989804298173</v>
      </c>
      <c r="G28" s="294">
        <v>32258.778785814553</v>
      </c>
      <c r="H28" s="294">
        <v>32373.90082170441</v>
      </c>
      <c r="I28" s="294">
        <v>98566.669411817129</v>
      </c>
      <c r="J28" s="294">
        <v>232999.71758575019</v>
      </c>
      <c r="K28" s="294">
        <v>29331.000000000004</v>
      </c>
      <c r="L28" s="294">
        <v>30234.000000000004</v>
      </c>
      <c r="M28" s="294">
        <v>29076.053385835141</v>
      </c>
      <c r="N28" s="294">
        <v>88641.053385835141</v>
      </c>
      <c r="O28" s="294">
        <v>321640.7709715853</v>
      </c>
      <c r="P28" s="294">
        <v>33864</v>
      </c>
      <c r="Q28" s="294">
        <v>43811</v>
      </c>
      <c r="R28" s="294">
        <v>52899.830428079418</v>
      </c>
      <c r="S28" s="294">
        <v>130574.83042807941</v>
      </c>
      <c r="T28" s="83">
        <v>452215.60139966471</v>
      </c>
      <c r="U28" s="294">
        <v>53904</v>
      </c>
      <c r="V28" s="294">
        <v>49114.588148030853</v>
      </c>
      <c r="W28" s="294">
        <v>44972.474406326539</v>
      </c>
      <c r="X28" s="294">
        <v>147991.0625543574</v>
      </c>
      <c r="Y28" s="294">
        <v>39298.077543415129</v>
      </c>
      <c r="Z28" s="294">
        <v>36160.864517986796</v>
      </c>
      <c r="AA28" s="294">
        <v>40076.494943295722</v>
      </c>
      <c r="AB28" s="294">
        <v>115535.43700469765</v>
      </c>
      <c r="AC28" s="294">
        <v>263526.49955905508</v>
      </c>
      <c r="AD28" s="224">
        <v>36437</v>
      </c>
      <c r="AE28" s="224">
        <v>35012</v>
      </c>
      <c r="AF28" s="224">
        <v>36014.000000000007</v>
      </c>
      <c r="AG28" s="224">
        <v>107463</v>
      </c>
      <c r="AH28" s="224">
        <v>370989.49955905508</v>
      </c>
      <c r="AI28" s="224">
        <v>38750</v>
      </c>
      <c r="AJ28" s="224">
        <v>37789</v>
      </c>
      <c r="AK28" s="224">
        <v>49601.872439999999</v>
      </c>
      <c r="AL28" s="224">
        <v>126140.87244000001</v>
      </c>
      <c r="AM28" s="224">
        <v>497130.37199905509</v>
      </c>
      <c r="AN28" s="294">
        <v>46867</v>
      </c>
      <c r="AO28" s="294">
        <v>34485</v>
      </c>
      <c r="AP28" s="294">
        <v>38621</v>
      </c>
      <c r="AQ28" s="294">
        <v>119973</v>
      </c>
      <c r="AR28" s="294">
        <v>33922</v>
      </c>
      <c r="AS28" s="294">
        <v>35858</v>
      </c>
      <c r="AT28" s="294">
        <v>35706</v>
      </c>
      <c r="AU28" s="294">
        <v>105486</v>
      </c>
      <c r="AV28" s="294">
        <v>225459</v>
      </c>
      <c r="AW28" s="224">
        <v>35969</v>
      </c>
      <c r="AX28" s="224">
        <v>14609</v>
      </c>
      <c r="AY28" s="224">
        <v>31291</v>
      </c>
      <c r="AZ28" s="224">
        <v>81869</v>
      </c>
      <c r="BA28" s="224">
        <v>307328</v>
      </c>
      <c r="BB28" s="224">
        <v>38498</v>
      </c>
      <c r="BC28" s="224">
        <v>34721</v>
      </c>
      <c r="BD28" s="224">
        <v>42227</v>
      </c>
      <c r="BE28" s="224">
        <v>115446</v>
      </c>
      <c r="BF28" s="224">
        <v>422774</v>
      </c>
      <c r="BG28" s="224">
        <v>-74356.371999055089</v>
      </c>
      <c r="BH28" s="459">
        <v>-0.14957117124036112</v>
      </c>
      <c r="BI28" s="224">
        <v>44259</v>
      </c>
      <c r="BJ28" s="294">
        <v>41274</v>
      </c>
      <c r="BK28" s="294">
        <v>35455</v>
      </c>
      <c r="BL28" s="294">
        <v>120988</v>
      </c>
      <c r="BM28" s="294">
        <v>36339</v>
      </c>
      <c r="BN28" s="294">
        <v>36372</v>
      </c>
      <c r="BO28" s="294">
        <v>19663</v>
      </c>
      <c r="BP28" s="294">
        <v>92374</v>
      </c>
      <c r="BQ28" s="294">
        <v>213362</v>
      </c>
      <c r="BR28" s="224">
        <v>-12097</v>
      </c>
      <c r="BS28" s="459">
        <v>-5.3654988268376953E-2</v>
      </c>
      <c r="BT28" s="224">
        <v>899</v>
      </c>
      <c r="BU28" s="224">
        <v>-35070</v>
      </c>
      <c r="BV28" s="459">
        <v>-0.97500625538658292</v>
      </c>
      <c r="BW28" s="224">
        <v>37150</v>
      </c>
      <c r="BX28" s="602">
        <v>22541</v>
      </c>
      <c r="BY28" s="621">
        <v>1.54295297419399</v>
      </c>
      <c r="BZ28" s="294">
        <v>37982</v>
      </c>
      <c r="CA28" s="602">
        <f t="shared" si="0"/>
        <v>6691</v>
      </c>
      <c r="CB28" s="621">
        <f t="shared" si="1"/>
        <v>0.21383145313348886</v>
      </c>
      <c r="CC28" s="294">
        <v>76031</v>
      </c>
      <c r="CD28" s="602">
        <f t="shared" si="2"/>
        <v>-5838</v>
      </c>
      <c r="CE28" s="621">
        <f t="shared" si="3"/>
        <v>-7.1309042494717173E-2</v>
      </c>
      <c r="CF28" s="294">
        <v>289393</v>
      </c>
      <c r="CG28" s="602">
        <f t="shared" si="4"/>
        <v>-17935</v>
      </c>
      <c r="CH28" s="621">
        <f t="shared" si="5"/>
        <v>-5.8357845689296126E-2</v>
      </c>
      <c r="CI28" s="294">
        <v>41944</v>
      </c>
      <c r="CJ28" s="602">
        <f t="shared" si="6"/>
        <v>3446</v>
      </c>
      <c r="CK28" s="621">
        <f t="shared" si="7"/>
        <v>8.951114343602265E-2</v>
      </c>
      <c r="CL28" s="294">
        <v>46476</v>
      </c>
      <c r="CM28" s="602">
        <f t="shared" si="8"/>
        <v>11755</v>
      </c>
      <c r="CN28" s="621">
        <f t="shared" si="9"/>
        <v>0.33855591716828431</v>
      </c>
      <c r="CO28" s="294">
        <v>60608</v>
      </c>
      <c r="CP28" s="602">
        <f t="shared" si="10"/>
        <v>18381</v>
      </c>
      <c r="CQ28" s="621">
        <f t="shared" si="11"/>
        <v>0.43529021715963717</v>
      </c>
      <c r="CR28" s="294">
        <v>149028</v>
      </c>
      <c r="CS28" s="602">
        <f t="shared" si="12"/>
        <v>33582</v>
      </c>
      <c r="CT28" s="621">
        <f t="shared" si="13"/>
        <v>0.29088924692063822</v>
      </c>
      <c r="CU28" s="294">
        <v>438421</v>
      </c>
      <c r="CV28" s="602">
        <f t="shared" si="14"/>
        <v>15647</v>
      </c>
      <c r="CW28" s="621">
        <f t="shared" si="15"/>
        <v>3.7010317569197725E-2</v>
      </c>
      <c r="CX28" s="294">
        <v>50652</v>
      </c>
      <c r="CY28" s="602">
        <f t="shared" si="16"/>
        <v>6393</v>
      </c>
      <c r="CZ28" s="621">
        <f t="shared" si="17"/>
        <v>0.14444519758693147</v>
      </c>
      <c r="DA28" s="294">
        <v>43069</v>
      </c>
      <c r="DB28" s="602">
        <f t="shared" si="18"/>
        <v>1795</v>
      </c>
      <c r="DC28" s="621">
        <f t="shared" si="19"/>
        <v>4.348984833066822E-2</v>
      </c>
      <c r="DD28" s="294">
        <v>41762</v>
      </c>
      <c r="DE28" s="602">
        <f t="shared" si="20"/>
        <v>6307</v>
      </c>
      <c r="DF28" s="621">
        <f t="shared" si="21"/>
        <v>0.17788746298124383</v>
      </c>
      <c r="DG28" s="294">
        <v>135483</v>
      </c>
      <c r="DH28" s="602">
        <f t="shared" si="22"/>
        <v>14495</v>
      </c>
      <c r="DI28" s="621">
        <f t="shared" si="23"/>
        <v>0.11980526994412669</v>
      </c>
      <c r="DJ28" s="294">
        <v>42083</v>
      </c>
      <c r="DK28" s="602">
        <f t="shared" si="24"/>
        <v>5744</v>
      </c>
      <c r="DL28" s="621">
        <f t="shared" si="25"/>
        <v>0.15806709045378245</v>
      </c>
      <c r="DM28" s="294">
        <v>37688</v>
      </c>
      <c r="DN28" s="602">
        <f t="shared" si="26"/>
        <v>1316</v>
      </c>
      <c r="DO28" s="621">
        <f t="shared" si="27"/>
        <v>3.6181678214010776E-2</v>
      </c>
      <c r="DP28" s="294">
        <v>40074</v>
      </c>
      <c r="DQ28" s="602">
        <f t="shared" si="28"/>
        <v>20411</v>
      </c>
      <c r="DR28" s="621">
        <f t="shared" si="29"/>
        <v>1.03804099069318</v>
      </c>
      <c r="DS28" s="294">
        <v>119845</v>
      </c>
      <c r="DT28" s="602">
        <f t="shared" si="30"/>
        <v>27471</v>
      </c>
      <c r="DU28" s="621">
        <f t="shared" si="31"/>
        <v>0.2973888756576526</v>
      </c>
      <c r="DV28" s="294">
        <v>255328</v>
      </c>
      <c r="DW28" s="602">
        <f t="shared" si="32"/>
        <v>41966</v>
      </c>
      <c r="DX28" s="621">
        <f t="shared" si="33"/>
        <v>0.19668919488943673</v>
      </c>
    </row>
    <row r="29" spans="1:128" x14ac:dyDescent="0.25">
      <c r="A29" s="82" t="s">
        <v>21</v>
      </c>
      <c r="B29" s="294">
        <v>146599</v>
      </c>
      <c r="C29" s="294">
        <v>118692.88273230198</v>
      </c>
      <c r="D29" s="294">
        <v>117890.06120972407</v>
      </c>
      <c r="E29" s="294">
        <v>383181.943942026</v>
      </c>
      <c r="F29" s="294">
        <v>100748.17638349422</v>
      </c>
      <c r="G29" s="294">
        <v>92971.049921638885</v>
      </c>
      <c r="H29" s="294">
        <v>79307.816700802156</v>
      </c>
      <c r="I29" s="294">
        <v>273027.04300593527</v>
      </c>
      <c r="J29" s="294">
        <v>656208.98694796127</v>
      </c>
      <c r="K29" s="294">
        <v>62495</v>
      </c>
      <c r="L29" s="294">
        <v>56200.000000000007</v>
      </c>
      <c r="M29" s="294">
        <v>57132.000000000007</v>
      </c>
      <c r="N29" s="294">
        <v>175827</v>
      </c>
      <c r="O29" s="294">
        <v>832035.98694796127</v>
      </c>
      <c r="P29" s="294">
        <v>73828.000000000015</v>
      </c>
      <c r="Q29" s="224">
        <v>102466</v>
      </c>
      <c r="R29" s="224">
        <v>136743.00969954874</v>
      </c>
      <c r="S29" s="224">
        <v>313037.00969954871</v>
      </c>
      <c r="T29" s="487">
        <v>1145072.99664751</v>
      </c>
      <c r="U29" s="224">
        <v>149469</v>
      </c>
      <c r="V29" s="224">
        <v>133685.82083868602</v>
      </c>
      <c r="W29" s="294">
        <v>127013.9760117539</v>
      </c>
      <c r="X29" s="294">
        <v>410168.79685043992</v>
      </c>
      <c r="Y29" s="294">
        <v>102161.85068280131</v>
      </c>
      <c r="Z29" s="294">
        <v>86813.805248776815</v>
      </c>
      <c r="AA29" s="294">
        <v>77736</v>
      </c>
      <c r="AB29" s="294">
        <v>266711.65593157813</v>
      </c>
      <c r="AC29" s="294">
        <v>676880.45278201811</v>
      </c>
      <c r="AD29" s="224">
        <v>61737</v>
      </c>
      <c r="AE29" s="224">
        <v>59337.000000000007</v>
      </c>
      <c r="AF29" s="224">
        <v>57281.000000000007</v>
      </c>
      <c r="AG29" s="224">
        <v>178355</v>
      </c>
      <c r="AH29" s="224">
        <v>855235.45278201811</v>
      </c>
      <c r="AI29" s="224">
        <v>71777</v>
      </c>
      <c r="AJ29" s="224">
        <v>99539</v>
      </c>
      <c r="AK29" s="224">
        <v>141983.52475000001</v>
      </c>
      <c r="AL29" s="224">
        <v>313299.52474999998</v>
      </c>
      <c r="AM29" s="224">
        <v>1168534.977532018</v>
      </c>
      <c r="AN29" s="224">
        <v>148342</v>
      </c>
      <c r="AO29" s="224">
        <v>119125.99999999997</v>
      </c>
      <c r="AP29" s="294">
        <v>115055</v>
      </c>
      <c r="AQ29" s="294">
        <v>382523</v>
      </c>
      <c r="AR29" s="294">
        <v>98104</v>
      </c>
      <c r="AS29" s="294">
        <v>68947</v>
      </c>
      <c r="AT29" s="294">
        <v>52994</v>
      </c>
      <c r="AU29" s="294">
        <v>220045</v>
      </c>
      <c r="AV29" s="294">
        <v>602568</v>
      </c>
      <c r="AW29" s="224">
        <v>48350</v>
      </c>
      <c r="AX29" s="224">
        <v>55667</v>
      </c>
      <c r="AY29" s="224">
        <v>45979</v>
      </c>
      <c r="AZ29" s="224">
        <v>149996</v>
      </c>
      <c r="BA29" s="224">
        <v>752564</v>
      </c>
      <c r="BB29" s="224">
        <v>67579</v>
      </c>
      <c r="BC29" s="224">
        <v>93314</v>
      </c>
      <c r="BD29" s="224">
        <v>123977</v>
      </c>
      <c r="BE29" s="224">
        <v>284870</v>
      </c>
      <c r="BF29" s="224">
        <v>1037434</v>
      </c>
      <c r="BG29" s="224">
        <v>-131100.97753201798</v>
      </c>
      <c r="BH29" s="459">
        <v>-0.11219260018121779</v>
      </c>
      <c r="BI29" s="224">
        <v>129050</v>
      </c>
      <c r="BJ29" s="224">
        <v>116006</v>
      </c>
      <c r="BK29" s="224">
        <v>108036</v>
      </c>
      <c r="BL29" s="224">
        <v>353092</v>
      </c>
      <c r="BM29" s="224">
        <v>87559</v>
      </c>
      <c r="BN29" s="294">
        <v>59818</v>
      </c>
      <c r="BO29" s="294">
        <v>64907</v>
      </c>
      <c r="BP29" s="294">
        <v>212284</v>
      </c>
      <c r="BQ29" s="294">
        <v>565376</v>
      </c>
      <c r="BR29" s="224">
        <v>-37192</v>
      </c>
      <c r="BS29" s="459">
        <v>-6.1722494390674579E-2</v>
      </c>
      <c r="BT29" s="224">
        <v>58820</v>
      </c>
      <c r="BU29" s="224">
        <v>10470</v>
      </c>
      <c r="BV29" s="459">
        <v>0.21654601861427095</v>
      </c>
      <c r="BW29" s="224">
        <v>62893</v>
      </c>
      <c r="BX29" s="602">
        <v>7226</v>
      </c>
      <c r="BY29" s="621">
        <v>0.12980760594247939</v>
      </c>
      <c r="BZ29" s="294">
        <v>64883</v>
      </c>
      <c r="CA29" s="602">
        <f t="shared" si="0"/>
        <v>18904</v>
      </c>
      <c r="CB29" s="621">
        <f t="shared" si="1"/>
        <v>0.41114421801257095</v>
      </c>
      <c r="CC29" s="294">
        <v>186596</v>
      </c>
      <c r="CD29" s="602">
        <f t="shared" si="2"/>
        <v>36600</v>
      </c>
      <c r="CE29" s="621">
        <f t="shared" si="3"/>
        <v>0.24400650684018241</v>
      </c>
      <c r="CF29" s="294">
        <v>751972</v>
      </c>
      <c r="CG29" s="602">
        <f t="shared" si="4"/>
        <v>-592</v>
      </c>
      <c r="CH29" s="621">
        <f t="shared" si="5"/>
        <v>-7.8664405950856005E-4</v>
      </c>
      <c r="CI29" s="294">
        <v>77289</v>
      </c>
      <c r="CJ29" s="602">
        <f t="shared" si="6"/>
        <v>9710</v>
      </c>
      <c r="CK29" s="621">
        <f t="shared" si="7"/>
        <v>0.14368368871986859</v>
      </c>
      <c r="CL29" s="294">
        <v>99302</v>
      </c>
      <c r="CM29" s="602">
        <f t="shared" si="8"/>
        <v>5988</v>
      </c>
      <c r="CN29" s="621">
        <f t="shared" si="9"/>
        <v>6.4170435304455917E-2</v>
      </c>
      <c r="CO29" s="294">
        <v>150920</v>
      </c>
      <c r="CP29" s="602">
        <f t="shared" si="10"/>
        <v>26943</v>
      </c>
      <c r="CQ29" s="621">
        <f t="shared" si="11"/>
        <v>0.21732256789565807</v>
      </c>
      <c r="CR29" s="294">
        <v>327511</v>
      </c>
      <c r="CS29" s="602">
        <f t="shared" si="12"/>
        <v>42641</v>
      </c>
      <c r="CT29" s="621">
        <f t="shared" si="13"/>
        <v>0.14968582160283639</v>
      </c>
      <c r="CU29" s="294">
        <v>1079483</v>
      </c>
      <c r="CV29" s="602">
        <f t="shared" si="14"/>
        <v>42049</v>
      </c>
      <c r="CW29" s="621">
        <f t="shared" si="15"/>
        <v>4.0531735030854978E-2</v>
      </c>
      <c r="CX29" s="294">
        <v>152981</v>
      </c>
      <c r="CY29" s="602">
        <f t="shared" si="16"/>
        <v>23931</v>
      </c>
      <c r="CZ29" s="621">
        <f t="shared" si="17"/>
        <v>0.18543975203409532</v>
      </c>
      <c r="DA29" s="224">
        <v>125618</v>
      </c>
      <c r="DB29" s="602">
        <f t="shared" si="18"/>
        <v>9612</v>
      </c>
      <c r="DC29" s="621">
        <f t="shared" si="19"/>
        <v>8.285778321810941E-2</v>
      </c>
      <c r="DD29" s="294">
        <v>122604</v>
      </c>
      <c r="DE29" s="602">
        <f t="shared" si="20"/>
        <v>14568</v>
      </c>
      <c r="DF29" s="621">
        <f t="shared" si="21"/>
        <v>0.13484394090858604</v>
      </c>
      <c r="DG29" s="294">
        <v>401203</v>
      </c>
      <c r="DH29" s="602">
        <f t="shared" si="22"/>
        <v>48111</v>
      </c>
      <c r="DI29" s="621">
        <f t="shared" si="23"/>
        <v>0.13625627315260613</v>
      </c>
      <c r="DJ29" s="294">
        <v>109549</v>
      </c>
      <c r="DK29" s="602">
        <f t="shared" si="24"/>
        <v>21990</v>
      </c>
      <c r="DL29" s="621">
        <f t="shared" si="25"/>
        <v>0.25114494226749962</v>
      </c>
      <c r="DM29" s="294">
        <v>64653</v>
      </c>
      <c r="DN29" s="602">
        <f t="shared" si="26"/>
        <v>4835</v>
      </c>
      <c r="DO29" s="621">
        <f t="shared" si="27"/>
        <v>8.0828513156574938E-2</v>
      </c>
      <c r="DP29" s="294">
        <v>63688</v>
      </c>
      <c r="DQ29" s="602">
        <f t="shared" si="28"/>
        <v>-1219</v>
      </c>
      <c r="DR29" s="621">
        <f t="shared" si="29"/>
        <v>-1.8780717025898595E-2</v>
      </c>
      <c r="DS29" s="294">
        <v>237890</v>
      </c>
      <c r="DT29" s="602">
        <f t="shared" si="30"/>
        <v>25606</v>
      </c>
      <c r="DU29" s="621">
        <f t="shared" si="31"/>
        <v>0.12062143166701211</v>
      </c>
      <c r="DV29" s="294">
        <v>639093</v>
      </c>
      <c r="DW29" s="602">
        <f t="shared" si="32"/>
        <v>73717</v>
      </c>
      <c r="DX29" s="621">
        <f t="shared" si="33"/>
        <v>0.13038579635499209</v>
      </c>
    </row>
    <row r="30" spans="1:128" x14ac:dyDescent="0.25">
      <c r="A30" s="82" t="s">
        <v>22</v>
      </c>
      <c r="B30" s="294">
        <v>101031</v>
      </c>
      <c r="C30" s="294">
        <v>87364.832615504289</v>
      </c>
      <c r="D30" s="294">
        <v>93697.787634556895</v>
      </c>
      <c r="E30" s="294">
        <v>282093.62025006115</v>
      </c>
      <c r="F30" s="294">
        <v>81329.074158135598</v>
      </c>
      <c r="G30" s="294">
        <v>78466.863504963927</v>
      </c>
      <c r="H30" s="294">
        <v>58550.762537984483</v>
      </c>
      <c r="I30" s="294">
        <v>218346.70020108402</v>
      </c>
      <c r="J30" s="294">
        <v>500440.32045114518</v>
      </c>
      <c r="K30" s="294">
        <v>72295</v>
      </c>
      <c r="L30" s="294">
        <v>71780</v>
      </c>
      <c r="M30" s="294">
        <v>63960</v>
      </c>
      <c r="N30" s="294">
        <v>208035</v>
      </c>
      <c r="O30" s="294">
        <v>708475.32045114518</v>
      </c>
      <c r="P30" s="294">
        <v>80035</v>
      </c>
      <c r="Q30" s="224">
        <v>88837</v>
      </c>
      <c r="R30" s="224">
        <v>105098.92578800657</v>
      </c>
      <c r="S30" s="224">
        <v>273970.92578800657</v>
      </c>
      <c r="T30" s="83">
        <v>982446.24623915181</v>
      </c>
      <c r="U30" s="224">
        <v>110742.99999999999</v>
      </c>
      <c r="V30" s="224">
        <v>96783.890436547459</v>
      </c>
      <c r="W30" s="294">
        <v>94234.841704358798</v>
      </c>
      <c r="X30" s="294">
        <v>301761.73214090627</v>
      </c>
      <c r="Y30" s="294">
        <v>90701.015734880348</v>
      </c>
      <c r="Z30" s="294">
        <v>79832.981811848746</v>
      </c>
      <c r="AA30" s="294">
        <v>75511</v>
      </c>
      <c r="AB30" s="294">
        <v>246044.99754672911</v>
      </c>
      <c r="AC30" s="294">
        <v>547806.72968763532</v>
      </c>
      <c r="AD30" s="224">
        <v>79209</v>
      </c>
      <c r="AE30" s="224">
        <v>59629.999999999993</v>
      </c>
      <c r="AF30" s="224">
        <v>69250</v>
      </c>
      <c r="AG30" s="224">
        <v>208089</v>
      </c>
      <c r="AH30" s="224">
        <v>755895.72968763532</v>
      </c>
      <c r="AI30" s="224">
        <v>76886</v>
      </c>
      <c r="AJ30" s="224">
        <v>82970.000000000015</v>
      </c>
      <c r="AK30" s="224">
        <v>107400.16915</v>
      </c>
      <c r="AL30" s="224">
        <v>267256.16914999997</v>
      </c>
      <c r="AM30" s="224">
        <v>1023151.8988376353</v>
      </c>
      <c r="AN30" s="224">
        <v>96936</v>
      </c>
      <c r="AO30" s="224">
        <v>81044.999999999985</v>
      </c>
      <c r="AP30" s="294">
        <v>87502</v>
      </c>
      <c r="AQ30" s="294">
        <v>265483</v>
      </c>
      <c r="AR30" s="294">
        <v>66290</v>
      </c>
      <c r="AS30" s="294">
        <v>71338</v>
      </c>
      <c r="AT30" s="294">
        <v>66357</v>
      </c>
      <c r="AU30" s="294">
        <v>203985</v>
      </c>
      <c r="AV30" s="294">
        <v>469468</v>
      </c>
      <c r="AW30" s="224">
        <v>70634</v>
      </c>
      <c r="AX30" s="224">
        <v>72701</v>
      </c>
      <c r="AY30" s="224">
        <v>72790</v>
      </c>
      <c r="AZ30" s="224">
        <v>216125</v>
      </c>
      <c r="BA30" s="224">
        <v>685593</v>
      </c>
      <c r="BB30" s="224">
        <v>76790</v>
      </c>
      <c r="BC30" s="224">
        <v>81672</v>
      </c>
      <c r="BD30" s="224">
        <v>99100</v>
      </c>
      <c r="BE30" s="224">
        <v>257562</v>
      </c>
      <c r="BF30" s="224">
        <v>943155</v>
      </c>
      <c r="BG30" s="224">
        <v>-79996.898837635294</v>
      </c>
      <c r="BH30" s="459">
        <v>-7.8186727629120156E-2</v>
      </c>
      <c r="BI30" s="224">
        <v>104307</v>
      </c>
      <c r="BJ30" s="224">
        <v>88787</v>
      </c>
      <c r="BK30" s="224">
        <v>86981</v>
      </c>
      <c r="BL30" s="224">
        <v>280075</v>
      </c>
      <c r="BM30" s="224">
        <v>61815</v>
      </c>
      <c r="BN30" s="294">
        <v>62200</v>
      </c>
      <c r="BO30" s="294">
        <v>68808</v>
      </c>
      <c r="BP30" s="294">
        <v>192823</v>
      </c>
      <c r="BQ30" s="294">
        <v>472898</v>
      </c>
      <c r="BR30" s="224">
        <v>3430</v>
      </c>
      <c r="BS30" s="459">
        <v>7.3061422716777288E-3</v>
      </c>
      <c r="BT30" s="224">
        <v>78115</v>
      </c>
      <c r="BU30" s="224">
        <v>7481</v>
      </c>
      <c r="BV30" s="459">
        <v>0.10591216694509727</v>
      </c>
      <c r="BW30" s="224">
        <v>67506</v>
      </c>
      <c r="BX30" s="602">
        <v>-5195</v>
      </c>
      <c r="BY30" s="621">
        <v>-7.1457063864320991E-2</v>
      </c>
      <c r="BZ30" s="294">
        <v>71505</v>
      </c>
      <c r="CA30" s="602">
        <f t="shared" si="0"/>
        <v>-1285</v>
      </c>
      <c r="CB30" s="621">
        <f t="shared" si="1"/>
        <v>-1.7653523835691715E-2</v>
      </c>
      <c r="CC30" s="294">
        <v>217126</v>
      </c>
      <c r="CD30" s="602">
        <f t="shared" si="2"/>
        <v>1001</v>
      </c>
      <c r="CE30" s="621">
        <f t="shared" si="3"/>
        <v>4.6315789473684215E-3</v>
      </c>
      <c r="CF30" s="294">
        <v>690024</v>
      </c>
      <c r="CG30" s="602">
        <f t="shared" si="4"/>
        <v>4431</v>
      </c>
      <c r="CH30" s="621">
        <f t="shared" si="5"/>
        <v>6.4630181463346328E-3</v>
      </c>
      <c r="CI30" s="294">
        <v>87556</v>
      </c>
      <c r="CJ30" s="602">
        <f t="shared" si="6"/>
        <v>10766</v>
      </c>
      <c r="CK30" s="621">
        <f t="shared" si="7"/>
        <v>0.14020054694621695</v>
      </c>
      <c r="CL30" s="294">
        <v>97589</v>
      </c>
      <c r="CM30" s="602">
        <f t="shared" si="8"/>
        <v>15917</v>
      </c>
      <c r="CN30" s="621">
        <f t="shared" si="9"/>
        <v>0.19488931335096482</v>
      </c>
      <c r="CO30" s="294">
        <v>119596</v>
      </c>
      <c r="CP30" s="602">
        <f t="shared" si="10"/>
        <v>20496</v>
      </c>
      <c r="CQ30" s="621">
        <f t="shared" si="11"/>
        <v>0.20682139253279516</v>
      </c>
      <c r="CR30" s="294">
        <v>304741</v>
      </c>
      <c r="CS30" s="602">
        <f t="shared" si="12"/>
        <v>47179</v>
      </c>
      <c r="CT30" s="621">
        <f t="shared" si="13"/>
        <v>0.18317531312848945</v>
      </c>
      <c r="CU30" s="294">
        <v>994765</v>
      </c>
      <c r="CV30" s="602">
        <f t="shared" si="14"/>
        <v>51610</v>
      </c>
      <c r="CW30" s="621">
        <f t="shared" si="15"/>
        <v>5.472059205538856E-2</v>
      </c>
      <c r="CX30" s="294">
        <v>118569</v>
      </c>
      <c r="CY30" s="602">
        <f t="shared" si="16"/>
        <v>14262</v>
      </c>
      <c r="CZ30" s="621">
        <f t="shared" si="17"/>
        <v>0.13673099600218586</v>
      </c>
      <c r="DA30" s="224">
        <v>107962</v>
      </c>
      <c r="DB30" s="602">
        <f t="shared" si="18"/>
        <v>19175</v>
      </c>
      <c r="DC30" s="621">
        <f t="shared" si="19"/>
        <v>0.21596630137294875</v>
      </c>
      <c r="DD30" s="294">
        <v>104813</v>
      </c>
      <c r="DE30" s="602">
        <f t="shared" si="20"/>
        <v>17832</v>
      </c>
      <c r="DF30" s="621">
        <f t="shared" si="21"/>
        <v>0.20501028960347661</v>
      </c>
      <c r="DG30" s="294">
        <v>331344</v>
      </c>
      <c r="DH30" s="602">
        <f t="shared" si="22"/>
        <v>51269</v>
      </c>
      <c r="DI30" s="621">
        <f t="shared" si="23"/>
        <v>0.18305453896277782</v>
      </c>
      <c r="DJ30" s="294">
        <v>72754</v>
      </c>
      <c r="DK30" s="602">
        <f t="shared" si="24"/>
        <v>10939</v>
      </c>
      <c r="DL30" s="621">
        <f t="shared" si="25"/>
        <v>0.1769635201811858</v>
      </c>
      <c r="DM30" s="294">
        <v>80269</v>
      </c>
      <c r="DN30" s="602">
        <f t="shared" si="26"/>
        <v>18069</v>
      </c>
      <c r="DO30" s="621">
        <f t="shared" si="27"/>
        <v>0.29049839228295821</v>
      </c>
      <c r="DP30" s="294">
        <v>78288</v>
      </c>
      <c r="DQ30" s="602">
        <f t="shared" si="28"/>
        <v>9480</v>
      </c>
      <c r="DR30" s="621">
        <f t="shared" si="29"/>
        <v>0.13777467736309731</v>
      </c>
      <c r="DS30" s="294">
        <v>231311</v>
      </c>
      <c r="DT30" s="602">
        <f t="shared" si="30"/>
        <v>38488</v>
      </c>
      <c r="DU30" s="621">
        <f t="shared" si="31"/>
        <v>0.19960274448587564</v>
      </c>
      <c r="DV30" s="294">
        <v>562655</v>
      </c>
      <c r="DW30" s="602">
        <f t="shared" si="32"/>
        <v>89757</v>
      </c>
      <c r="DX30" s="621">
        <f t="shared" si="33"/>
        <v>0.18980202919022707</v>
      </c>
    </row>
    <row r="31" spans="1:128" x14ac:dyDescent="0.25">
      <c r="A31" s="82" t="s">
        <v>92</v>
      </c>
      <c r="B31" s="294">
        <v>512.89344819210089</v>
      </c>
      <c r="C31" s="294">
        <v>1952.8559740367584</v>
      </c>
      <c r="D31" s="294">
        <v>2619.8530785507596</v>
      </c>
      <c r="E31" s="294">
        <v>5085.6025007796188</v>
      </c>
      <c r="F31" s="294">
        <v>798.85128782708728</v>
      </c>
      <c r="G31" s="294">
        <v>1171.9833419929282</v>
      </c>
      <c r="H31" s="294">
        <v>2319.8840995655996</v>
      </c>
      <c r="I31" s="294">
        <v>4290.718729385615</v>
      </c>
      <c r="J31" s="294">
        <v>9376.3212301652347</v>
      </c>
      <c r="K31" s="294">
        <v>1005.9999999999999</v>
      </c>
      <c r="L31" s="294">
        <v>2220</v>
      </c>
      <c r="M31" s="294">
        <v>836.99999999999989</v>
      </c>
      <c r="N31" s="294">
        <v>4063</v>
      </c>
      <c r="O31" s="294">
        <v>13439.321230165235</v>
      </c>
      <c r="P31" s="294">
        <v>444.99999999999994</v>
      </c>
      <c r="Q31" s="224">
        <v>88</v>
      </c>
      <c r="R31" s="224">
        <v>26.715480136545793</v>
      </c>
      <c r="S31" s="224">
        <v>559.71548013654581</v>
      </c>
      <c r="T31" s="224">
        <v>13999.03671030178</v>
      </c>
      <c r="U31" s="224">
        <v>193.94332585923658</v>
      </c>
      <c r="V31" s="224">
        <v>0</v>
      </c>
      <c r="W31" s="294">
        <v>87.83757020747349</v>
      </c>
      <c r="X31" s="294">
        <v>281.78089606671006</v>
      </c>
      <c r="Y31" s="294">
        <v>81.06310953493994</v>
      </c>
      <c r="Z31" s="294">
        <v>29.000000000000004</v>
      </c>
      <c r="AA31" s="294">
        <v>181.10241653900826</v>
      </c>
      <c r="AB31" s="294">
        <v>291.16552607394817</v>
      </c>
      <c r="AC31" s="294">
        <v>572.94642214065823</v>
      </c>
      <c r="AD31" s="224">
        <v>75</v>
      </c>
      <c r="AE31" s="224">
        <v>131.00000000000003</v>
      </c>
      <c r="AF31" s="224">
        <v>3.9999999999999996</v>
      </c>
      <c r="AG31" s="224">
        <v>210.00000000000003</v>
      </c>
      <c r="AH31" s="224">
        <v>782.94642214065823</v>
      </c>
      <c r="AI31" s="224">
        <v>103</v>
      </c>
      <c r="AJ31" s="224">
        <v>195.99999999999997</v>
      </c>
      <c r="AK31" s="224">
        <v>12.71838</v>
      </c>
      <c r="AL31" s="224">
        <v>311.71838000000002</v>
      </c>
      <c r="AM31" s="224">
        <v>1094.6648021406581</v>
      </c>
      <c r="AN31" s="224">
        <v>0</v>
      </c>
      <c r="AO31" s="224">
        <v>56</v>
      </c>
      <c r="AP31" s="294">
        <v>15</v>
      </c>
      <c r="AQ31" s="294">
        <v>71</v>
      </c>
      <c r="AR31" s="294">
        <v>19</v>
      </c>
      <c r="AS31" s="294">
        <v>356</v>
      </c>
      <c r="AT31" s="294">
        <v>62.824439999999996</v>
      </c>
      <c r="AU31" s="294">
        <v>437.82443999999998</v>
      </c>
      <c r="AV31" s="294">
        <v>508.82443999999998</v>
      </c>
      <c r="AW31" s="224">
        <v>155</v>
      </c>
      <c r="AX31" s="224">
        <v>793</v>
      </c>
      <c r="AY31" s="224">
        <v>20</v>
      </c>
      <c r="AZ31" s="224">
        <v>968</v>
      </c>
      <c r="BA31" s="224">
        <v>1476.8244399999999</v>
      </c>
      <c r="BB31" s="224">
        <v>494</v>
      </c>
      <c r="BC31" s="224">
        <v>0</v>
      </c>
      <c r="BD31" s="224">
        <v>63</v>
      </c>
      <c r="BE31" s="224">
        <v>557</v>
      </c>
      <c r="BF31" s="224">
        <v>2033.8244399999999</v>
      </c>
      <c r="BG31" s="224">
        <v>939.15963785934173</v>
      </c>
      <c r="BH31" s="459">
        <v>0.85794266520927676</v>
      </c>
      <c r="BI31" s="224">
        <v>9</v>
      </c>
      <c r="BJ31" s="224">
        <v>11</v>
      </c>
      <c r="BK31" s="224">
        <v>58</v>
      </c>
      <c r="BL31" s="224">
        <v>78</v>
      </c>
      <c r="BM31" s="224">
        <v>11</v>
      </c>
      <c r="BN31" s="294">
        <v>118</v>
      </c>
      <c r="BO31" s="294">
        <v>12</v>
      </c>
      <c r="BP31" s="294">
        <v>141</v>
      </c>
      <c r="BQ31" s="294">
        <v>219</v>
      </c>
      <c r="BR31" s="224">
        <v>-289.82443999999998</v>
      </c>
      <c r="BS31" s="459">
        <v>-0.56959614597129016</v>
      </c>
      <c r="BT31" s="224">
        <v>257</v>
      </c>
      <c r="BU31" s="224">
        <v>102</v>
      </c>
      <c r="BV31" s="459">
        <v>0.65806451612903227</v>
      </c>
      <c r="BW31" s="224">
        <v>74</v>
      </c>
      <c r="BX31" s="602">
        <v>-719</v>
      </c>
      <c r="BY31" s="621">
        <v>-0.90668348045397229</v>
      </c>
      <c r="BZ31" s="294">
        <v>0</v>
      </c>
      <c r="CA31" s="602">
        <f t="shared" si="0"/>
        <v>-20</v>
      </c>
      <c r="CB31" s="621">
        <f t="shared" si="1"/>
        <v>-1</v>
      </c>
      <c r="CC31" s="294">
        <v>331</v>
      </c>
      <c r="CD31" s="602">
        <f t="shared" si="2"/>
        <v>-637</v>
      </c>
      <c r="CE31" s="621">
        <f t="shared" si="3"/>
        <v>-0.65805785123966942</v>
      </c>
      <c r="CF31" s="294">
        <v>550</v>
      </c>
      <c r="CG31" s="602">
        <f t="shared" si="4"/>
        <v>-926.82443999999987</v>
      </c>
      <c r="CH31" s="621">
        <f t="shared" si="5"/>
        <v>-0.62757929439466753</v>
      </c>
      <c r="CI31" s="294">
        <v>96</v>
      </c>
      <c r="CJ31" s="602">
        <f t="shared" si="6"/>
        <v>-398</v>
      </c>
      <c r="CK31" s="621">
        <f t="shared" si="7"/>
        <v>-0.80566801619433204</v>
      </c>
      <c r="CL31" s="294">
        <v>232</v>
      </c>
      <c r="CM31" s="602">
        <f t="shared" si="8"/>
        <v>232</v>
      </c>
      <c r="CN31" s="621" t="e">
        <f t="shared" si="9"/>
        <v>#DIV/0!</v>
      </c>
      <c r="CO31" s="294">
        <v>159</v>
      </c>
      <c r="CP31" s="602">
        <f t="shared" si="10"/>
        <v>96</v>
      </c>
      <c r="CQ31" s="621">
        <f t="shared" si="11"/>
        <v>1.5238095238095237</v>
      </c>
      <c r="CR31" s="294">
        <v>487</v>
      </c>
      <c r="CS31" s="602">
        <f t="shared" si="12"/>
        <v>-70</v>
      </c>
      <c r="CT31" s="621">
        <f t="shared" si="13"/>
        <v>-0.12567324955116696</v>
      </c>
      <c r="CU31" s="294">
        <v>1037</v>
      </c>
      <c r="CV31" s="602">
        <f t="shared" si="14"/>
        <v>-996.82443999999987</v>
      </c>
      <c r="CW31" s="621">
        <f t="shared" si="15"/>
        <v>-0.49012314946908592</v>
      </c>
      <c r="CX31" s="294">
        <v>142</v>
      </c>
      <c r="CY31" s="602">
        <f t="shared" si="16"/>
        <v>133</v>
      </c>
      <c r="CZ31" s="621">
        <f t="shared" si="17"/>
        <v>14.777777777777779</v>
      </c>
      <c r="DA31" s="224">
        <v>6</v>
      </c>
      <c r="DB31" s="602">
        <f t="shared" si="18"/>
        <v>-5</v>
      </c>
      <c r="DC31" s="621">
        <f t="shared" si="19"/>
        <v>-0.45454545454545453</v>
      </c>
      <c r="DD31" s="294">
        <v>5</v>
      </c>
      <c r="DE31" s="602">
        <f t="shared" si="20"/>
        <v>-53</v>
      </c>
      <c r="DF31" s="621">
        <f t="shared" si="21"/>
        <v>-0.91379310344827591</v>
      </c>
      <c r="DG31" s="294">
        <v>153</v>
      </c>
      <c r="DH31" s="602">
        <f t="shared" si="22"/>
        <v>75</v>
      </c>
      <c r="DI31" s="621">
        <f t="shared" si="23"/>
        <v>0.96153846153846156</v>
      </c>
      <c r="DJ31" s="294">
        <v>5</v>
      </c>
      <c r="DK31" s="602">
        <f t="shared" si="24"/>
        <v>-6</v>
      </c>
      <c r="DL31" s="621">
        <f t="shared" si="25"/>
        <v>-0.54545454545454541</v>
      </c>
      <c r="DM31" s="294">
        <v>359</v>
      </c>
      <c r="DN31" s="602">
        <f t="shared" si="26"/>
        <v>241</v>
      </c>
      <c r="DO31" s="621">
        <f t="shared" si="27"/>
        <v>2.0423728813559321</v>
      </c>
      <c r="DP31" s="294">
        <v>23</v>
      </c>
      <c r="DQ31" s="602">
        <f t="shared" si="28"/>
        <v>11</v>
      </c>
      <c r="DR31" s="621">
        <f t="shared" si="29"/>
        <v>0.91666666666666663</v>
      </c>
      <c r="DS31" s="294">
        <v>387</v>
      </c>
      <c r="DT31" s="602">
        <f t="shared" si="30"/>
        <v>246</v>
      </c>
      <c r="DU31" s="621">
        <f t="shared" si="31"/>
        <v>1.7446808510638299</v>
      </c>
      <c r="DV31" s="294">
        <v>540</v>
      </c>
      <c r="DW31" s="602">
        <f t="shared" si="32"/>
        <v>321</v>
      </c>
      <c r="DX31" s="621">
        <f t="shared" si="33"/>
        <v>1.4657534246575343</v>
      </c>
    </row>
    <row r="32" spans="1:128" x14ac:dyDescent="0.25">
      <c r="A32" s="82" t="s">
        <v>61</v>
      </c>
      <c r="B32" s="294">
        <v>44526</v>
      </c>
      <c r="C32" s="294">
        <v>32648</v>
      </c>
      <c r="D32" s="294">
        <v>30678.999999999996</v>
      </c>
      <c r="E32" s="294">
        <v>107853</v>
      </c>
      <c r="F32" s="294">
        <v>25481.999999999996</v>
      </c>
      <c r="G32" s="294">
        <v>10541.999999999998</v>
      </c>
      <c r="H32" s="294">
        <v>0</v>
      </c>
      <c r="I32" s="294">
        <v>36023.999999999993</v>
      </c>
      <c r="J32" s="294">
        <v>143877</v>
      </c>
      <c r="K32" s="294">
        <v>0</v>
      </c>
      <c r="L32" s="294">
        <v>0</v>
      </c>
      <c r="M32" s="294">
        <v>0</v>
      </c>
      <c r="N32" s="294">
        <v>0</v>
      </c>
      <c r="O32" s="294">
        <v>143877</v>
      </c>
      <c r="P32" s="294">
        <v>2481</v>
      </c>
      <c r="Q32" s="224">
        <v>27248</v>
      </c>
      <c r="R32" s="224">
        <v>39098.258199999997</v>
      </c>
      <c r="S32" s="224">
        <v>68827.258199999997</v>
      </c>
      <c r="T32" s="224">
        <v>212704.25819999998</v>
      </c>
      <c r="U32" s="224">
        <v>46847.000000000007</v>
      </c>
      <c r="V32" s="224">
        <v>33844.999999999993</v>
      </c>
      <c r="W32" s="294">
        <v>28065</v>
      </c>
      <c r="X32" s="294">
        <v>108757</v>
      </c>
      <c r="Y32" s="294">
        <v>26434</v>
      </c>
      <c r="Z32" s="294">
        <v>4719</v>
      </c>
      <c r="AA32" s="294">
        <v>880</v>
      </c>
      <c r="AB32" s="294">
        <v>32033</v>
      </c>
      <c r="AC32" s="294">
        <v>140790</v>
      </c>
      <c r="AD32" s="224">
        <v>0</v>
      </c>
      <c r="AE32" s="224">
        <v>347.99784</v>
      </c>
      <c r="AF32" s="224">
        <v>1850</v>
      </c>
      <c r="AG32" s="224">
        <v>2197.99784</v>
      </c>
      <c r="AH32" s="224">
        <v>142987.99784</v>
      </c>
      <c r="AI32" s="224">
        <v>7620</v>
      </c>
      <c r="AJ32" s="224">
        <v>27158.999999999996</v>
      </c>
      <c r="AK32" s="224">
        <v>41885.262599999995</v>
      </c>
      <c r="AL32" s="224">
        <v>76664.262599999987</v>
      </c>
      <c r="AM32" s="224">
        <v>219652.26043999998</v>
      </c>
      <c r="AN32" s="224">
        <v>44065</v>
      </c>
      <c r="AO32" s="224">
        <v>34877</v>
      </c>
      <c r="AP32" s="294">
        <v>29369</v>
      </c>
      <c r="AQ32" s="294">
        <v>108311</v>
      </c>
      <c r="AR32" s="294">
        <v>24017.000000000004</v>
      </c>
      <c r="AS32" s="294">
        <v>7154.9999999999991</v>
      </c>
      <c r="AT32" s="294">
        <v>5562</v>
      </c>
      <c r="AU32" s="294">
        <v>36734</v>
      </c>
      <c r="AV32" s="294">
        <v>145045</v>
      </c>
      <c r="AW32" s="224">
        <v>3860</v>
      </c>
      <c r="AX32" s="224">
        <v>2150</v>
      </c>
      <c r="AY32" s="224">
        <v>4814</v>
      </c>
      <c r="AZ32" s="224">
        <v>10824</v>
      </c>
      <c r="BA32" s="224">
        <v>155869</v>
      </c>
      <c r="BB32" s="224">
        <v>9434</v>
      </c>
      <c r="BC32" s="224">
        <v>25330</v>
      </c>
      <c r="BD32" s="224">
        <v>36459</v>
      </c>
      <c r="BE32" s="224">
        <v>71223</v>
      </c>
      <c r="BF32" s="224">
        <v>227092</v>
      </c>
      <c r="BG32" s="224">
        <v>7439.7395600000164</v>
      </c>
      <c r="BH32" s="459">
        <v>3.3870534931427443E-2</v>
      </c>
      <c r="BI32" s="224">
        <v>40567</v>
      </c>
      <c r="BJ32" s="224">
        <v>35410</v>
      </c>
      <c r="BK32" s="224">
        <v>29384</v>
      </c>
      <c r="BL32" s="224">
        <v>105361</v>
      </c>
      <c r="BM32" s="224">
        <v>22856</v>
      </c>
      <c r="BN32" s="294">
        <v>4571</v>
      </c>
      <c r="BO32" s="294">
        <v>5209</v>
      </c>
      <c r="BP32" s="294">
        <v>32636</v>
      </c>
      <c r="BQ32" s="294">
        <v>137997</v>
      </c>
      <c r="BR32" s="224">
        <v>-7048</v>
      </c>
      <c r="BS32" s="459">
        <v>-4.8591816332862213E-2</v>
      </c>
      <c r="BT32" s="224">
        <v>4149</v>
      </c>
      <c r="BU32" s="224">
        <v>289</v>
      </c>
      <c r="BV32" s="459">
        <v>7.4870466321243528E-2</v>
      </c>
      <c r="BW32" s="224">
        <v>2555</v>
      </c>
      <c r="BX32" s="602">
        <v>405</v>
      </c>
      <c r="BY32" s="621">
        <v>0.1883720930232558</v>
      </c>
      <c r="BZ32" s="294">
        <v>4955</v>
      </c>
      <c r="CA32" s="602">
        <f t="shared" si="0"/>
        <v>141</v>
      </c>
      <c r="CB32" s="621">
        <f t="shared" si="1"/>
        <v>2.9289572081429165E-2</v>
      </c>
      <c r="CC32" s="294">
        <v>11659</v>
      </c>
      <c r="CD32" s="602">
        <f t="shared" si="2"/>
        <v>835</v>
      </c>
      <c r="CE32" s="621">
        <f t="shared" si="3"/>
        <v>7.7143385070214343E-2</v>
      </c>
      <c r="CF32" s="294">
        <v>149656</v>
      </c>
      <c r="CG32" s="602">
        <f t="shared" si="4"/>
        <v>-6213</v>
      </c>
      <c r="CH32" s="621">
        <f t="shared" si="5"/>
        <v>-3.9860395588603249E-2</v>
      </c>
      <c r="CI32" s="294">
        <v>9157</v>
      </c>
      <c r="CJ32" s="602">
        <f t="shared" si="6"/>
        <v>-277</v>
      </c>
      <c r="CK32" s="621">
        <f t="shared" si="7"/>
        <v>-2.9361882552469791E-2</v>
      </c>
      <c r="CL32" s="294">
        <v>26533</v>
      </c>
      <c r="CM32" s="602">
        <f t="shared" si="8"/>
        <v>1203</v>
      </c>
      <c r="CN32" s="621">
        <f t="shared" si="9"/>
        <v>4.7493091196210029E-2</v>
      </c>
      <c r="CO32" s="294">
        <v>40286</v>
      </c>
      <c r="CP32" s="602">
        <f t="shared" si="10"/>
        <v>3827</v>
      </c>
      <c r="CQ32" s="621">
        <f t="shared" si="11"/>
        <v>0.10496722345648536</v>
      </c>
      <c r="CR32" s="294">
        <v>75976</v>
      </c>
      <c r="CS32" s="602">
        <f t="shared" si="12"/>
        <v>4753</v>
      </c>
      <c r="CT32" s="621">
        <f t="shared" si="13"/>
        <v>6.6734060626483016E-2</v>
      </c>
      <c r="CU32" s="294">
        <v>225632</v>
      </c>
      <c r="CV32" s="602">
        <f t="shared" si="14"/>
        <v>-1460</v>
      </c>
      <c r="CW32" s="621">
        <f t="shared" si="15"/>
        <v>-6.4291124302044986E-3</v>
      </c>
      <c r="CX32" s="294">
        <v>38744</v>
      </c>
      <c r="CY32" s="602">
        <f t="shared" si="16"/>
        <v>-1823</v>
      </c>
      <c r="CZ32" s="621">
        <f t="shared" si="17"/>
        <v>-4.4938003796189022E-2</v>
      </c>
      <c r="DA32" s="224">
        <v>32145</v>
      </c>
      <c r="DB32" s="602">
        <f t="shared" si="18"/>
        <v>-3265</v>
      </c>
      <c r="DC32" s="621">
        <f t="shared" si="19"/>
        <v>-9.2205591640779447E-2</v>
      </c>
      <c r="DD32" s="294">
        <v>30461</v>
      </c>
      <c r="DE32" s="602">
        <f t="shared" si="20"/>
        <v>1077</v>
      </c>
      <c r="DF32" s="621">
        <f t="shared" si="21"/>
        <v>3.6652600054451402E-2</v>
      </c>
      <c r="DG32" s="294">
        <v>101350</v>
      </c>
      <c r="DH32" s="602">
        <f t="shared" si="22"/>
        <v>-4011</v>
      </c>
      <c r="DI32" s="621">
        <f t="shared" si="23"/>
        <v>-3.8069114757832596E-2</v>
      </c>
      <c r="DJ32" s="294">
        <v>22613</v>
      </c>
      <c r="DK32" s="602">
        <f t="shared" si="24"/>
        <v>-243</v>
      </c>
      <c r="DL32" s="621">
        <f t="shared" si="25"/>
        <v>-1.0631781589079453E-2</v>
      </c>
      <c r="DM32" s="294">
        <v>5299</v>
      </c>
      <c r="DN32" s="602">
        <f t="shared" si="26"/>
        <v>728</v>
      </c>
      <c r="DO32" s="621">
        <f t="shared" si="27"/>
        <v>0.15926493108728942</v>
      </c>
      <c r="DP32" s="294">
        <v>6757</v>
      </c>
      <c r="DQ32" s="602">
        <f t="shared" si="28"/>
        <v>1548</v>
      </c>
      <c r="DR32" s="621">
        <f t="shared" si="29"/>
        <v>0.29717796122096374</v>
      </c>
      <c r="DS32" s="294">
        <v>34669</v>
      </c>
      <c r="DT32" s="602">
        <f t="shared" si="30"/>
        <v>2033</v>
      </c>
      <c r="DU32" s="621">
        <f t="shared" si="31"/>
        <v>6.2293173182988111E-2</v>
      </c>
      <c r="DV32" s="294">
        <v>136019</v>
      </c>
      <c r="DW32" s="602">
        <f t="shared" si="32"/>
        <v>-1978</v>
      </c>
      <c r="DX32" s="621">
        <f t="shared" si="33"/>
        <v>-1.4333644934310167E-2</v>
      </c>
    </row>
    <row r="33" spans="1:128" x14ac:dyDescent="0.25">
      <c r="A33" s="82" t="s">
        <v>71</v>
      </c>
      <c r="Q33" s="224"/>
      <c r="R33" s="224"/>
      <c r="S33" s="224"/>
      <c r="T33" s="224">
        <v>0</v>
      </c>
      <c r="U33" s="224"/>
      <c r="V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>
        <v>0</v>
      </c>
      <c r="AN33" s="224"/>
      <c r="AO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>
        <v>0</v>
      </c>
      <c r="BG33" s="224">
        <v>0</v>
      </c>
      <c r="BH33" s="459"/>
      <c r="BI33" s="224"/>
      <c r="BJ33" s="224"/>
      <c r="BK33" s="224"/>
      <c r="BL33" s="224"/>
      <c r="BM33" s="224"/>
      <c r="BR33" s="224">
        <v>0</v>
      </c>
      <c r="BS33" s="459" t="e">
        <v>#DIV/0!</v>
      </c>
      <c r="BT33" s="224"/>
      <c r="BU33" s="224">
        <v>0</v>
      </c>
      <c r="BV33" s="459" t="e">
        <v>#DIV/0!</v>
      </c>
      <c r="BW33" s="224"/>
      <c r="BX33" s="602">
        <v>0</v>
      </c>
      <c r="BY33" s="621" t="e">
        <v>#DIV/0!</v>
      </c>
      <c r="CA33" s="602">
        <f t="shared" si="0"/>
        <v>0</v>
      </c>
      <c r="CB33" s="621" t="e">
        <f t="shared" si="1"/>
        <v>#DIV/0!</v>
      </c>
      <c r="CD33" s="602">
        <f t="shared" si="2"/>
        <v>0</v>
      </c>
      <c r="CE33" s="621" t="e">
        <f t="shared" si="3"/>
        <v>#DIV/0!</v>
      </c>
      <c r="CG33" s="602">
        <f t="shared" si="4"/>
        <v>0</v>
      </c>
      <c r="CH33" s="621" t="e">
        <f t="shared" si="5"/>
        <v>#DIV/0!</v>
      </c>
      <c r="CJ33" s="602">
        <f t="shared" si="6"/>
        <v>0</v>
      </c>
      <c r="CK33" s="621" t="e">
        <f t="shared" si="7"/>
        <v>#DIV/0!</v>
      </c>
      <c r="CM33" s="602">
        <f t="shared" si="8"/>
        <v>0</v>
      </c>
      <c r="CN33" s="621" t="e">
        <f t="shared" si="9"/>
        <v>#DIV/0!</v>
      </c>
      <c r="CP33" s="602">
        <f t="shared" si="10"/>
        <v>0</v>
      </c>
      <c r="CQ33" s="621" t="e">
        <f t="shared" si="11"/>
        <v>#DIV/0!</v>
      </c>
      <c r="CS33" s="602">
        <f t="shared" si="12"/>
        <v>0</v>
      </c>
      <c r="CT33" s="621" t="e">
        <f t="shared" si="13"/>
        <v>#DIV/0!</v>
      </c>
      <c r="CU33" s="294">
        <v>0</v>
      </c>
      <c r="CV33" s="602">
        <f t="shared" si="14"/>
        <v>0</v>
      </c>
      <c r="CW33" s="621" t="e">
        <f t="shared" si="15"/>
        <v>#DIV/0!</v>
      </c>
      <c r="CY33" s="602">
        <f t="shared" si="16"/>
        <v>0</v>
      </c>
      <c r="CZ33" s="621" t="e">
        <f t="shared" si="17"/>
        <v>#DIV/0!</v>
      </c>
      <c r="DA33" s="224"/>
      <c r="DB33" s="602">
        <f t="shared" si="18"/>
        <v>0</v>
      </c>
      <c r="DC33" s="621" t="e">
        <f t="shared" si="19"/>
        <v>#DIV/0!</v>
      </c>
      <c r="DE33" s="602">
        <f t="shared" si="20"/>
        <v>0</v>
      </c>
      <c r="DF33" s="621" t="e">
        <f t="shared" si="21"/>
        <v>#DIV/0!</v>
      </c>
      <c r="DH33" s="602">
        <f t="shared" si="22"/>
        <v>0</v>
      </c>
      <c r="DI33" s="621" t="e">
        <f t="shared" si="23"/>
        <v>#DIV/0!</v>
      </c>
      <c r="DK33" s="602">
        <f t="shared" si="24"/>
        <v>0</v>
      </c>
      <c r="DL33" s="621" t="e">
        <f t="shared" si="25"/>
        <v>#DIV/0!</v>
      </c>
      <c r="DN33" s="602">
        <f t="shared" si="26"/>
        <v>0</v>
      </c>
      <c r="DO33" s="621" t="e">
        <f t="shared" si="27"/>
        <v>#DIV/0!</v>
      </c>
      <c r="DQ33" s="602">
        <f t="shared" si="28"/>
        <v>0</v>
      </c>
      <c r="DR33" s="621" t="e">
        <f t="shared" si="29"/>
        <v>#DIV/0!</v>
      </c>
      <c r="DT33" s="602">
        <f t="shared" si="30"/>
        <v>0</v>
      </c>
      <c r="DU33" s="621" t="e">
        <f t="shared" si="31"/>
        <v>#DIV/0!</v>
      </c>
      <c r="DW33" s="602">
        <f t="shared" si="32"/>
        <v>0</v>
      </c>
      <c r="DX33" s="621" t="e">
        <f t="shared" si="33"/>
        <v>#DIV/0!</v>
      </c>
    </row>
    <row r="34" spans="1:128" x14ac:dyDescent="0.25">
      <c r="A34" s="82" t="s">
        <v>72</v>
      </c>
      <c r="Q34" s="224"/>
      <c r="R34" s="224"/>
      <c r="S34" s="224"/>
      <c r="T34" s="224">
        <v>0</v>
      </c>
      <c r="U34" s="224"/>
      <c r="V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>
        <v>0</v>
      </c>
      <c r="AN34" s="224"/>
      <c r="AO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>
        <v>0</v>
      </c>
      <c r="BG34" s="224">
        <v>0</v>
      </c>
      <c r="BH34" s="459"/>
      <c r="BI34" s="224"/>
      <c r="BJ34" s="224"/>
      <c r="BK34" s="224"/>
      <c r="BL34" s="224"/>
      <c r="BM34" s="224"/>
      <c r="BR34" s="224">
        <v>0</v>
      </c>
      <c r="BS34" s="459" t="e">
        <v>#DIV/0!</v>
      </c>
      <c r="BT34" s="224"/>
      <c r="BU34" s="224">
        <v>0</v>
      </c>
      <c r="BV34" s="459" t="e">
        <v>#DIV/0!</v>
      </c>
      <c r="BW34" s="224"/>
      <c r="BX34" s="602">
        <v>0</v>
      </c>
      <c r="BY34" s="621" t="e">
        <v>#DIV/0!</v>
      </c>
      <c r="CA34" s="602">
        <f t="shared" si="0"/>
        <v>0</v>
      </c>
      <c r="CB34" s="621" t="e">
        <f t="shared" si="1"/>
        <v>#DIV/0!</v>
      </c>
      <c r="CD34" s="602">
        <f t="shared" si="2"/>
        <v>0</v>
      </c>
      <c r="CE34" s="621" t="e">
        <f t="shared" si="3"/>
        <v>#DIV/0!</v>
      </c>
      <c r="CG34" s="602">
        <f t="shared" si="4"/>
        <v>0</v>
      </c>
      <c r="CH34" s="621" t="e">
        <f t="shared" si="5"/>
        <v>#DIV/0!</v>
      </c>
      <c r="CJ34" s="602">
        <f t="shared" si="6"/>
        <v>0</v>
      </c>
      <c r="CK34" s="621" t="e">
        <f t="shared" si="7"/>
        <v>#DIV/0!</v>
      </c>
      <c r="CM34" s="602">
        <f t="shared" si="8"/>
        <v>0</v>
      </c>
      <c r="CN34" s="621" t="e">
        <f t="shared" si="9"/>
        <v>#DIV/0!</v>
      </c>
      <c r="CP34" s="602">
        <f t="shared" si="10"/>
        <v>0</v>
      </c>
      <c r="CQ34" s="621" t="e">
        <f t="shared" si="11"/>
        <v>#DIV/0!</v>
      </c>
      <c r="CS34" s="602">
        <f t="shared" si="12"/>
        <v>0</v>
      </c>
      <c r="CT34" s="621" t="e">
        <f t="shared" si="13"/>
        <v>#DIV/0!</v>
      </c>
      <c r="CU34" s="294">
        <v>0</v>
      </c>
      <c r="CV34" s="602">
        <f t="shared" si="14"/>
        <v>0</v>
      </c>
      <c r="CW34" s="621" t="e">
        <f t="shared" si="15"/>
        <v>#DIV/0!</v>
      </c>
      <c r="CY34" s="602">
        <f t="shared" si="16"/>
        <v>0</v>
      </c>
      <c r="CZ34" s="621" t="e">
        <f t="shared" si="17"/>
        <v>#DIV/0!</v>
      </c>
      <c r="DA34" s="224"/>
      <c r="DB34" s="602">
        <f t="shared" si="18"/>
        <v>0</v>
      </c>
      <c r="DC34" s="621" t="e">
        <f t="shared" si="19"/>
        <v>#DIV/0!</v>
      </c>
      <c r="DE34" s="602">
        <f t="shared" si="20"/>
        <v>0</v>
      </c>
      <c r="DF34" s="621" t="e">
        <f t="shared" si="21"/>
        <v>#DIV/0!</v>
      </c>
      <c r="DH34" s="602">
        <f t="shared" si="22"/>
        <v>0</v>
      </c>
      <c r="DI34" s="621" t="e">
        <f t="shared" si="23"/>
        <v>#DIV/0!</v>
      </c>
      <c r="DK34" s="602">
        <f t="shared" si="24"/>
        <v>0</v>
      </c>
      <c r="DL34" s="621" t="e">
        <f t="shared" si="25"/>
        <v>#DIV/0!</v>
      </c>
      <c r="DN34" s="602">
        <f t="shared" si="26"/>
        <v>0</v>
      </c>
      <c r="DO34" s="621" t="e">
        <f t="shared" si="27"/>
        <v>#DIV/0!</v>
      </c>
      <c r="DQ34" s="602">
        <f t="shared" si="28"/>
        <v>0</v>
      </c>
      <c r="DR34" s="621" t="e">
        <f t="shared" si="29"/>
        <v>#DIV/0!</v>
      </c>
      <c r="DT34" s="602">
        <f t="shared" si="30"/>
        <v>0</v>
      </c>
      <c r="DU34" s="621" t="e">
        <f t="shared" si="31"/>
        <v>#DIV/0!</v>
      </c>
      <c r="DW34" s="602">
        <f t="shared" si="32"/>
        <v>0</v>
      </c>
      <c r="DX34" s="621" t="e">
        <f t="shared" si="33"/>
        <v>#DIV/0!</v>
      </c>
    </row>
    <row r="35" spans="1:128" x14ac:dyDescent="0.25">
      <c r="A35" s="82" t="s">
        <v>89</v>
      </c>
      <c r="Q35" s="224"/>
      <c r="R35" s="224"/>
      <c r="S35" s="224"/>
      <c r="T35" s="224">
        <v>0</v>
      </c>
      <c r="U35" s="224"/>
      <c r="V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>
        <v>0</v>
      </c>
      <c r="AN35" s="224"/>
      <c r="AO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>
        <v>0</v>
      </c>
      <c r="BG35" s="224">
        <v>0</v>
      </c>
      <c r="BH35" s="459"/>
      <c r="BI35" s="224"/>
      <c r="BJ35" s="224"/>
      <c r="BK35" s="224"/>
      <c r="BL35" s="224"/>
      <c r="BM35" s="224"/>
      <c r="BR35" s="224">
        <v>0</v>
      </c>
      <c r="BS35" s="459" t="e">
        <v>#DIV/0!</v>
      </c>
      <c r="BT35" s="224"/>
      <c r="BU35" s="224">
        <v>0</v>
      </c>
      <c r="BV35" s="459" t="e">
        <v>#DIV/0!</v>
      </c>
      <c r="BW35" s="224"/>
      <c r="BX35" s="602">
        <v>0</v>
      </c>
      <c r="BY35" s="621" t="e">
        <v>#DIV/0!</v>
      </c>
      <c r="CA35" s="602">
        <f t="shared" si="0"/>
        <v>0</v>
      </c>
      <c r="CB35" s="621" t="e">
        <f t="shared" si="1"/>
        <v>#DIV/0!</v>
      </c>
      <c r="CD35" s="602">
        <f t="shared" si="2"/>
        <v>0</v>
      </c>
      <c r="CE35" s="621" t="e">
        <f t="shared" si="3"/>
        <v>#DIV/0!</v>
      </c>
      <c r="CG35" s="602">
        <f t="shared" si="4"/>
        <v>0</v>
      </c>
      <c r="CH35" s="621" t="e">
        <f t="shared" si="5"/>
        <v>#DIV/0!</v>
      </c>
      <c r="CJ35" s="602">
        <f t="shared" si="6"/>
        <v>0</v>
      </c>
      <c r="CK35" s="621" t="e">
        <f t="shared" si="7"/>
        <v>#DIV/0!</v>
      </c>
      <c r="CM35" s="602">
        <f t="shared" si="8"/>
        <v>0</v>
      </c>
      <c r="CN35" s="621" t="e">
        <f t="shared" si="9"/>
        <v>#DIV/0!</v>
      </c>
      <c r="CP35" s="602">
        <f t="shared" si="10"/>
        <v>0</v>
      </c>
      <c r="CQ35" s="621" t="e">
        <f t="shared" si="11"/>
        <v>#DIV/0!</v>
      </c>
      <c r="CS35" s="602">
        <f t="shared" si="12"/>
        <v>0</v>
      </c>
      <c r="CT35" s="621" t="e">
        <f t="shared" si="13"/>
        <v>#DIV/0!</v>
      </c>
      <c r="CU35" s="294">
        <v>0</v>
      </c>
      <c r="CV35" s="602">
        <f t="shared" si="14"/>
        <v>0</v>
      </c>
      <c r="CW35" s="621" t="e">
        <f t="shared" si="15"/>
        <v>#DIV/0!</v>
      </c>
      <c r="CY35" s="602">
        <f t="shared" si="16"/>
        <v>0</v>
      </c>
      <c r="CZ35" s="621" t="e">
        <f t="shared" si="17"/>
        <v>#DIV/0!</v>
      </c>
      <c r="DA35" s="224"/>
      <c r="DB35" s="602">
        <f t="shared" si="18"/>
        <v>0</v>
      </c>
      <c r="DC35" s="621" t="e">
        <f t="shared" si="19"/>
        <v>#DIV/0!</v>
      </c>
      <c r="DE35" s="602">
        <f t="shared" si="20"/>
        <v>0</v>
      </c>
      <c r="DF35" s="621" t="e">
        <f t="shared" si="21"/>
        <v>#DIV/0!</v>
      </c>
      <c r="DH35" s="602">
        <f t="shared" si="22"/>
        <v>0</v>
      </c>
      <c r="DI35" s="621" t="e">
        <f t="shared" si="23"/>
        <v>#DIV/0!</v>
      </c>
      <c r="DK35" s="602">
        <f t="shared" si="24"/>
        <v>0</v>
      </c>
      <c r="DL35" s="621" t="e">
        <f t="shared" si="25"/>
        <v>#DIV/0!</v>
      </c>
      <c r="DN35" s="602">
        <f t="shared" si="26"/>
        <v>0</v>
      </c>
      <c r="DO35" s="621" t="e">
        <f t="shared" si="27"/>
        <v>#DIV/0!</v>
      </c>
      <c r="DQ35" s="602">
        <f t="shared" si="28"/>
        <v>0</v>
      </c>
      <c r="DR35" s="621" t="e">
        <f t="shared" si="29"/>
        <v>#DIV/0!</v>
      </c>
      <c r="DT35" s="602">
        <f t="shared" si="30"/>
        <v>0</v>
      </c>
      <c r="DU35" s="621" t="e">
        <f t="shared" si="31"/>
        <v>#DIV/0!</v>
      </c>
      <c r="DW35" s="602">
        <f t="shared" si="32"/>
        <v>0</v>
      </c>
      <c r="DX35" s="621" t="e">
        <f t="shared" si="33"/>
        <v>#DIV/0!</v>
      </c>
    </row>
    <row r="36" spans="1:128" x14ac:dyDescent="0.25">
      <c r="A36" s="82" t="s">
        <v>90</v>
      </c>
      <c r="Q36" s="224"/>
      <c r="R36" s="224"/>
      <c r="S36" s="224"/>
      <c r="T36" s="224">
        <v>0</v>
      </c>
      <c r="U36" s="224"/>
      <c r="V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>
        <v>0</v>
      </c>
      <c r="AN36" s="224"/>
      <c r="AO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>
        <v>0</v>
      </c>
      <c r="BG36" s="224">
        <v>0</v>
      </c>
      <c r="BH36" s="459"/>
      <c r="BI36" s="224"/>
      <c r="BJ36" s="224"/>
      <c r="BK36" s="224"/>
      <c r="BL36" s="224"/>
      <c r="BM36" s="224"/>
      <c r="BR36" s="224">
        <v>0</v>
      </c>
      <c r="BS36" s="459" t="e">
        <v>#DIV/0!</v>
      </c>
      <c r="BT36" s="224"/>
      <c r="BU36" s="224">
        <v>0</v>
      </c>
      <c r="BV36" s="459" t="e">
        <v>#DIV/0!</v>
      </c>
      <c r="BW36" s="224"/>
      <c r="BX36" s="602">
        <v>0</v>
      </c>
      <c r="BY36" s="621" t="e">
        <v>#DIV/0!</v>
      </c>
      <c r="CA36" s="602">
        <f t="shared" si="0"/>
        <v>0</v>
      </c>
      <c r="CB36" s="621" t="e">
        <f t="shared" si="1"/>
        <v>#DIV/0!</v>
      </c>
      <c r="CD36" s="602">
        <f t="shared" si="2"/>
        <v>0</v>
      </c>
      <c r="CE36" s="621" t="e">
        <f t="shared" si="3"/>
        <v>#DIV/0!</v>
      </c>
      <c r="CG36" s="602">
        <f t="shared" si="4"/>
        <v>0</v>
      </c>
      <c r="CH36" s="621" t="e">
        <f t="shared" si="5"/>
        <v>#DIV/0!</v>
      </c>
      <c r="CJ36" s="602">
        <f t="shared" si="6"/>
        <v>0</v>
      </c>
      <c r="CK36" s="621" t="e">
        <f t="shared" si="7"/>
        <v>#DIV/0!</v>
      </c>
      <c r="CM36" s="602">
        <f t="shared" si="8"/>
        <v>0</v>
      </c>
      <c r="CN36" s="621" t="e">
        <f t="shared" si="9"/>
        <v>#DIV/0!</v>
      </c>
      <c r="CP36" s="602">
        <f t="shared" si="10"/>
        <v>0</v>
      </c>
      <c r="CQ36" s="621" t="e">
        <f t="shared" si="11"/>
        <v>#DIV/0!</v>
      </c>
      <c r="CS36" s="602">
        <f t="shared" si="12"/>
        <v>0</v>
      </c>
      <c r="CT36" s="621" t="e">
        <f t="shared" si="13"/>
        <v>#DIV/0!</v>
      </c>
      <c r="CU36" s="294">
        <v>0</v>
      </c>
      <c r="CV36" s="602">
        <f t="shared" si="14"/>
        <v>0</v>
      </c>
      <c r="CW36" s="621" t="e">
        <f t="shared" si="15"/>
        <v>#DIV/0!</v>
      </c>
      <c r="CY36" s="602">
        <f t="shared" si="16"/>
        <v>0</v>
      </c>
      <c r="CZ36" s="621" t="e">
        <f t="shared" si="17"/>
        <v>#DIV/0!</v>
      </c>
      <c r="DA36" s="224"/>
      <c r="DB36" s="602">
        <f t="shared" si="18"/>
        <v>0</v>
      </c>
      <c r="DC36" s="621" t="e">
        <f t="shared" si="19"/>
        <v>#DIV/0!</v>
      </c>
      <c r="DE36" s="602">
        <f t="shared" si="20"/>
        <v>0</v>
      </c>
      <c r="DF36" s="621" t="e">
        <f t="shared" si="21"/>
        <v>#DIV/0!</v>
      </c>
      <c r="DH36" s="602">
        <f t="shared" si="22"/>
        <v>0</v>
      </c>
      <c r="DI36" s="621" t="e">
        <f t="shared" si="23"/>
        <v>#DIV/0!</v>
      </c>
      <c r="DK36" s="602">
        <f t="shared" si="24"/>
        <v>0</v>
      </c>
      <c r="DL36" s="621" t="e">
        <f t="shared" si="25"/>
        <v>#DIV/0!</v>
      </c>
      <c r="DN36" s="602">
        <f t="shared" si="26"/>
        <v>0</v>
      </c>
      <c r="DO36" s="621" t="e">
        <f t="shared" si="27"/>
        <v>#DIV/0!</v>
      </c>
      <c r="DQ36" s="602">
        <f t="shared" si="28"/>
        <v>0</v>
      </c>
      <c r="DR36" s="621" t="e">
        <f t="shared" si="29"/>
        <v>#DIV/0!</v>
      </c>
      <c r="DT36" s="602">
        <f t="shared" si="30"/>
        <v>0</v>
      </c>
      <c r="DU36" s="621" t="e">
        <f t="shared" si="31"/>
        <v>#DIV/0!</v>
      </c>
      <c r="DW36" s="602">
        <f t="shared" si="32"/>
        <v>0</v>
      </c>
      <c r="DX36" s="621" t="e">
        <f t="shared" si="33"/>
        <v>#DIV/0!</v>
      </c>
    </row>
    <row r="37" spans="1:128" x14ac:dyDescent="0.25">
      <c r="A37" s="82" t="s">
        <v>73</v>
      </c>
      <c r="Q37" s="224"/>
      <c r="R37" s="224"/>
      <c r="S37" s="224"/>
      <c r="T37" s="224">
        <v>0</v>
      </c>
      <c r="U37" s="224"/>
      <c r="V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>
        <v>0</v>
      </c>
      <c r="AN37" s="224"/>
      <c r="AO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>
        <v>0</v>
      </c>
      <c r="BG37" s="224">
        <v>0</v>
      </c>
      <c r="BH37" s="459"/>
      <c r="BI37" s="224"/>
      <c r="BJ37" s="224"/>
      <c r="BK37" s="224"/>
      <c r="BL37" s="224"/>
      <c r="BM37" s="224"/>
      <c r="BR37" s="224">
        <v>0</v>
      </c>
      <c r="BS37" s="459" t="e">
        <v>#DIV/0!</v>
      </c>
      <c r="BT37" s="224"/>
      <c r="BU37" s="224">
        <v>0</v>
      </c>
      <c r="BV37" s="459" t="e">
        <v>#DIV/0!</v>
      </c>
      <c r="BW37" s="224"/>
      <c r="BX37" s="602">
        <v>0</v>
      </c>
      <c r="BY37" s="621" t="e">
        <v>#DIV/0!</v>
      </c>
      <c r="CA37" s="602">
        <f t="shared" si="0"/>
        <v>0</v>
      </c>
      <c r="CB37" s="621" t="e">
        <f t="shared" si="1"/>
        <v>#DIV/0!</v>
      </c>
      <c r="CD37" s="602">
        <f t="shared" si="2"/>
        <v>0</v>
      </c>
      <c r="CE37" s="621" t="e">
        <f t="shared" si="3"/>
        <v>#DIV/0!</v>
      </c>
      <c r="CG37" s="602">
        <f t="shared" si="4"/>
        <v>0</v>
      </c>
      <c r="CH37" s="621" t="e">
        <f t="shared" si="5"/>
        <v>#DIV/0!</v>
      </c>
      <c r="CJ37" s="602">
        <f t="shared" si="6"/>
        <v>0</v>
      </c>
      <c r="CK37" s="621" t="e">
        <f t="shared" si="7"/>
        <v>#DIV/0!</v>
      </c>
      <c r="CM37" s="602">
        <f t="shared" si="8"/>
        <v>0</v>
      </c>
      <c r="CN37" s="621" t="e">
        <f t="shared" si="9"/>
        <v>#DIV/0!</v>
      </c>
      <c r="CP37" s="602">
        <f t="shared" si="10"/>
        <v>0</v>
      </c>
      <c r="CQ37" s="621" t="e">
        <f t="shared" si="11"/>
        <v>#DIV/0!</v>
      </c>
      <c r="CS37" s="602">
        <f t="shared" si="12"/>
        <v>0</v>
      </c>
      <c r="CT37" s="621" t="e">
        <f t="shared" si="13"/>
        <v>#DIV/0!</v>
      </c>
      <c r="CU37" s="294">
        <v>0</v>
      </c>
      <c r="CV37" s="602">
        <f t="shared" si="14"/>
        <v>0</v>
      </c>
      <c r="CW37" s="621" t="e">
        <f t="shared" si="15"/>
        <v>#DIV/0!</v>
      </c>
      <c r="CY37" s="602">
        <f t="shared" si="16"/>
        <v>0</v>
      </c>
      <c r="CZ37" s="621" t="e">
        <f t="shared" si="17"/>
        <v>#DIV/0!</v>
      </c>
      <c r="DA37" s="224"/>
      <c r="DB37" s="602">
        <f t="shared" si="18"/>
        <v>0</v>
      </c>
      <c r="DC37" s="621" t="e">
        <f t="shared" si="19"/>
        <v>#DIV/0!</v>
      </c>
      <c r="DE37" s="602">
        <f t="shared" si="20"/>
        <v>0</v>
      </c>
      <c r="DF37" s="621" t="e">
        <f t="shared" si="21"/>
        <v>#DIV/0!</v>
      </c>
      <c r="DH37" s="602">
        <f t="shared" si="22"/>
        <v>0</v>
      </c>
      <c r="DI37" s="621" t="e">
        <f t="shared" si="23"/>
        <v>#DIV/0!</v>
      </c>
      <c r="DK37" s="602">
        <f t="shared" si="24"/>
        <v>0</v>
      </c>
      <c r="DL37" s="621" t="e">
        <f t="shared" si="25"/>
        <v>#DIV/0!</v>
      </c>
      <c r="DN37" s="602">
        <f t="shared" si="26"/>
        <v>0</v>
      </c>
      <c r="DO37" s="621" t="e">
        <f t="shared" si="27"/>
        <v>#DIV/0!</v>
      </c>
      <c r="DQ37" s="602">
        <f t="shared" si="28"/>
        <v>0</v>
      </c>
      <c r="DR37" s="621" t="e">
        <f t="shared" si="29"/>
        <v>#DIV/0!</v>
      </c>
      <c r="DT37" s="602">
        <f t="shared" si="30"/>
        <v>0</v>
      </c>
      <c r="DU37" s="621" t="e">
        <f t="shared" si="31"/>
        <v>#DIV/0!</v>
      </c>
      <c r="DW37" s="602">
        <f t="shared" si="32"/>
        <v>0</v>
      </c>
      <c r="DX37" s="621" t="e">
        <f t="shared" si="33"/>
        <v>#DIV/0!</v>
      </c>
    </row>
    <row r="38" spans="1:128" x14ac:dyDescent="0.25">
      <c r="A38" s="79" t="s">
        <v>30</v>
      </c>
      <c r="B38" s="80">
        <v>377045.75096034497</v>
      </c>
      <c r="C38" s="80">
        <v>366076.05944418989</v>
      </c>
      <c r="D38" s="80">
        <v>345563.71049801639</v>
      </c>
      <c r="E38" s="80">
        <v>1088546.8443476753</v>
      </c>
      <c r="F38" s="80">
        <v>293628.32087498077</v>
      </c>
      <c r="G38" s="80">
        <v>245987.46807561134</v>
      </c>
      <c r="H38" s="80">
        <v>189890.17723173281</v>
      </c>
      <c r="I38" s="80">
        <v>729171.28467953159</v>
      </c>
      <c r="J38" s="80">
        <v>1817718.1290272069</v>
      </c>
      <c r="K38" s="80">
        <v>169720.891328</v>
      </c>
      <c r="L38" s="80">
        <v>178164.18375610278</v>
      </c>
      <c r="M38" s="80">
        <v>215475.88878661828</v>
      </c>
      <c r="N38" s="80">
        <v>563361.68570156512</v>
      </c>
      <c r="O38" s="80">
        <v>2381079.8147287718</v>
      </c>
      <c r="P38" s="80">
        <v>301850.46065333078</v>
      </c>
      <c r="Q38" s="234">
        <v>369898.14853439422</v>
      </c>
      <c r="R38" s="234">
        <v>447044.27065800002</v>
      </c>
      <c r="S38" s="234">
        <v>1118793.891095682</v>
      </c>
      <c r="T38" s="234">
        <v>3499873.7058244538</v>
      </c>
      <c r="U38" s="234">
        <v>445882.19006798463</v>
      </c>
      <c r="V38" s="234">
        <v>413613.9683211855</v>
      </c>
      <c r="W38" s="80">
        <v>400634.62045531237</v>
      </c>
      <c r="X38" s="80">
        <v>1260129.4519264691</v>
      </c>
      <c r="Y38" s="80">
        <v>307594.25945859088</v>
      </c>
      <c r="Z38" s="80">
        <v>249466.94548499986</v>
      </c>
      <c r="AA38" s="80">
        <v>177532.09708089742</v>
      </c>
      <c r="AB38" s="80">
        <v>734594.27351369883</v>
      </c>
      <c r="AC38" s="80">
        <v>1994723.7254401678</v>
      </c>
      <c r="AD38" s="234">
        <v>167509.954509212</v>
      </c>
      <c r="AE38" s="234">
        <v>174504.34890059446</v>
      </c>
      <c r="AF38" s="234">
        <v>199535.92101592754</v>
      </c>
      <c r="AG38" s="234">
        <v>541551.20987545396</v>
      </c>
      <c r="AH38" s="234">
        <v>2536274.935315622</v>
      </c>
      <c r="AI38" s="234">
        <v>297805.38667543209</v>
      </c>
      <c r="AJ38" s="234">
        <v>360966.97097990284</v>
      </c>
      <c r="AK38" s="234">
        <v>437525.29769599997</v>
      </c>
      <c r="AL38" s="234">
        <v>1096297.5108693899</v>
      </c>
      <c r="AM38" s="234">
        <v>3632572.4461850119</v>
      </c>
      <c r="AN38" s="234">
        <v>459606.69084539695</v>
      </c>
      <c r="AO38" s="234">
        <v>398550.44449614896</v>
      </c>
      <c r="AP38" s="80">
        <v>386121.76237880002</v>
      </c>
      <c r="AQ38" s="80">
        <v>1244278.4687203458</v>
      </c>
      <c r="AR38" s="80">
        <v>304322.12620695826</v>
      </c>
      <c r="AS38" s="80">
        <v>254632.55961557789</v>
      </c>
      <c r="AT38" s="80">
        <v>174513.49292000002</v>
      </c>
      <c r="AU38" s="80">
        <v>733467.88774253614</v>
      </c>
      <c r="AV38" s="80">
        <v>1977745.7646628818</v>
      </c>
      <c r="AW38" s="234">
        <v>158474.49012571428</v>
      </c>
      <c r="AX38" s="234">
        <v>169590.42204</v>
      </c>
      <c r="AY38" s="234">
        <v>206247.49768000003</v>
      </c>
      <c r="AZ38" s="234">
        <v>534312.40984571422</v>
      </c>
      <c r="BA38" s="234">
        <v>2512966.9031861164</v>
      </c>
      <c r="BB38" s="234">
        <v>288329.24244080507</v>
      </c>
      <c r="BC38" s="234">
        <v>346432.20734032476</v>
      </c>
      <c r="BD38" s="234">
        <v>392850.27418075717</v>
      </c>
      <c r="BE38" s="234">
        <v>1029546.0484618871</v>
      </c>
      <c r="BF38" s="234">
        <v>3542512.9516480034</v>
      </c>
      <c r="BG38" s="234">
        <v>-90059.494537008461</v>
      </c>
      <c r="BH38" s="596">
        <v>-2.4792208791758696E-2</v>
      </c>
      <c r="BI38" s="234">
        <v>434896.6</v>
      </c>
      <c r="BJ38" s="234">
        <v>360117.5</v>
      </c>
      <c r="BK38" s="234">
        <v>349503.69999999995</v>
      </c>
      <c r="BL38" s="234">
        <v>1144517.7999999998</v>
      </c>
      <c r="BM38" s="234">
        <v>284528.32533812104</v>
      </c>
      <c r="BN38" s="80">
        <v>241567.5</v>
      </c>
      <c r="BO38" s="80">
        <v>170342.1</v>
      </c>
      <c r="BP38" s="80">
        <v>696437.92533812101</v>
      </c>
      <c r="BQ38" s="80">
        <v>1840955.7253381209</v>
      </c>
      <c r="BR38" s="234">
        <v>-136790.0393247609</v>
      </c>
      <c r="BS38" s="596">
        <v>-6.9164622556063246E-2</v>
      </c>
      <c r="BT38" s="234">
        <v>154943</v>
      </c>
      <c r="BU38" s="234">
        <v>-3531.4901257142774</v>
      </c>
      <c r="BV38" s="596">
        <v>-2.2284281356026607E-2</v>
      </c>
      <c r="BW38" s="234">
        <v>158924.29999999999</v>
      </c>
      <c r="BX38" s="602">
        <v>-10666.122040000017</v>
      </c>
      <c r="BY38" s="621">
        <v>-6.2893422350728506E-2</v>
      </c>
      <c r="BZ38" s="294">
        <v>195099.3</v>
      </c>
      <c r="CA38" s="602">
        <f t="shared" si="0"/>
        <v>-11148.197680000041</v>
      </c>
      <c r="CB38" s="621">
        <f t="shared" si="1"/>
        <v>-5.4052523329504082E-2</v>
      </c>
      <c r="CC38" s="294">
        <v>508966.6</v>
      </c>
      <c r="CD38" s="602">
        <f t="shared" si="2"/>
        <v>-25345.809845714248</v>
      </c>
      <c r="CE38" s="621">
        <f t="shared" si="3"/>
        <v>-4.7436311376396811E-2</v>
      </c>
      <c r="CF38" s="294">
        <v>2376271.6761381212</v>
      </c>
      <c r="CG38" s="602">
        <f t="shared" si="4"/>
        <v>-136695.2270479952</v>
      </c>
      <c r="CH38" s="621">
        <f t="shared" si="5"/>
        <v>-5.4395952001868135E-2</v>
      </c>
      <c r="CI38" s="294">
        <v>289876.90000000002</v>
      </c>
      <c r="CJ38" s="602">
        <f t="shared" si="6"/>
        <v>1547.6575591949513</v>
      </c>
      <c r="CK38" s="621">
        <f t="shared" si="7"/>
        <v>5.3676746281213234E-3</v>
      </c>
      <c r="CL38" s="294">
        <v>352190.89999999997</v>
      </c>
      <c r="CM38" s="602">
        <f t="shared" si="8"/>
        <v>5758.6926596752019</v>
      </c>
      <c r="CN38" s="621">
        <f t="shared" si="9"/>
        <v>1.6622855894048074E-2</v>
      </c>
      <c r="CO38" s="294">
        <v>423505.1</v>
      </c>
      <c r="CP38" s="602">
        <f t="shared" si="10"/>
        <v>30654.825819242804</v>
      </c>
      <c r="CQ38" s="621">
        <f t="shared" si="11"/>
        <v>7.8031830022697118E-2</v>
      </c>
      <c r="CR38" s="294">
        <v>1065572.8999999999</v>
      </c>
      <c r="CS38" s="602">
        <f t="shared" si="12"/>
        <v>36026.851538112853</v>
      </c>
      <c r="CT38" s="621">
        <f t="shared" si="13"/>
        <v>3.4992948194921401E-2</v>
      </c>
      <c r="CU38" s="294">
        <v>3415496.4833381209</v>
      </c>
      <c r="CV38" s="602">
        <f t="shared" si="14"/>
        <v>-127016.46830988256</v>
      </c>
      <c r="CW38" s="621">
        <f t="shared" si="15"/>
        <v>-3.5854905837618335E-2</v>
      </c>
      <c r="CX38" s="294">
        <v>414545.2</v>
      </c>
      <c r="CY38" s="602">
        <f t="shared" si="16"/>
        <v>-20351.399999999965</v>
      </c>
      <c r="CZ38" s="621">
        <f t="shared" si="17"/>
        <v>-4.6795951037556897E-2</v>
      </c>
      <c r="DA38" s="234">
        <v>351890</v>
      </c>
      <c r="DB38" s="602">
        <f t="shared" si="18"/>
        <v>-8227.5</v>
      </c>
      <c r="DC38" s="621">
        <f t="shared" si="19"/>
        <v>-2.2846709754455144E-2</v>
      </c>
      <c r="DD38" s="294">
        <v>349073.5</v>
      </c>
      <c r="DE38" s="602">
        <f t="shared" si="20"/>
        <v>-430.19999999995343</v>
      </c>
      <c r="DF38" s="621">
        <f t="shared" si="21"/>
        <v>-1.2308882566907117E-3</v>
      </c>
      <c r="DG38" s="294">
        <v>1115508.7</v>
      </c>
      <c r="DH38" s="602">
        <f t="shared" si="22"/>
        <v>-29009.09999999986</v>
      </c>
      <c r="DI38" s="621">
        <f t="shared" si="23"/>
        <v>-2.534613266827293E-2</v>
      </c>
      <c r="DJ38" s="294">
        <v>289706</v>
      </c>
      <c r="DK38" s="602">
        <f t="shared" si="24"/>
        <v>5177.6746618789621</v>
      </c>
      <c r="DL38" s="621">
        <f t="shared" si="25"/>
        <v>1.8197396184460861E-2</v>
      </c>
      <c r="DM38" s="294">
        <v>242623.7</v>
      </c>
      <c r="DN38" s="602">
        <f t="shared" si="26"/>
        <v>1056.2000000000116</v>
      </c>
      <c r="DO38" s="621">
        <f t="shared" si="27"/>
        <v>4.3722768998313583E-3</v>
      </c>
      <c r="DP38" s="294">
        <v>168529.5</v>
      </c>
      <c r="DQ38" s="602">
        <f t="shared" si="28"/>
        <v>-1812.6000000000058</v>
      </c>
      <c r="DR38" s="621">
        <f t="shared" si="29"/>
        <v>-1.0640939615045288E-2</v>
      </c>
      <c r="DS38" s="294">
        <v>700859.2</v>
      </c>
      <c r="DT38" s="602">
        <f t="shared" si="30"/>
        <v>4421.2746618789388</v>
      </c>
      <c r="DU38" s="621">
        <f t="shared" si="31"/>
        <v>6.3484116832557723E-3</v>
      </c>
      <c r="DV38" s="294">
        <v>1816367.9000000001</v>
      </c>
      <c r="DW38" s="602">
        <f t="shared" si="32"/>
        <v>-24587.825338120805</v>
      </c>
      <c r="DX38" s="621">
        <f t="shared" si="33"/>
        <v>-1.3356011228137959E-2</v>
      </c>
    </row>
    <row r="39" spans="1:128" x14ac:dyDescent="0.25">
      <c r="A39" s="84" t="s">
        <v>76</v>
      </c>
      <c r="B39" s="85">
        <v>54547.429990000004</v>
      </c>
      <c r="C39" s="85">
        <v>79423.408280000003</v>
      </c>
      <c r="D39" s="85">
        <v>78130.298583553755</v>
      </c>
      <c r="E39" s="85">
        <v>212101.13685355376</v>
      </c>
      <c r="F39" s="85">
        <v>69479.997659999994</v>
      </c>
      <c r="G39" s="85">
        <v>59360.226600000002</v>
      </c>
      <c r="H39" s="85">
        <v>40348.361700000001</v>
      </c>
      <c r="I39" s="85">
        <v>169188.58596</v>
      </c>
      <c r="J39" s="85">
        <v>381289.7228135537</v>
      </c>
      <c r="K39" s="85">
        <v>31067.079040000001</v>
      </c>
      <c r="L39" s="85">
        <v>34580.91141710279</v>
      </c>
      <c r="M39" s="85">
        <v>35279.477751114275</v>
      </c>
      <c r="N39" s="85">
        <v>100927.46820821706</v>
      </c>
      <c r="O39" s="85">
        <v>482217.19102177082</v>
      </c>
      <c r="P39" s="85">
        <v>60278.523679730824</v>
      </c>
      <c r="Q39" s="235">
        <v>76204.157912281196</v>
      </c>
      <c r="R39" s="235">
        <v>94048.745599999995</v>
      </c>
      <c r="S39" s="235">
        <v>230531.42719201202</v>
      </c>
      <c r="T39" s="235">
        <v>712748.61821378279</v>
      </c>
      <c r="U39" s="235">
        <v>92723.299199999994</v>
      </c>
      <c r="V39" s="235">
        <v>87680.688850000006</v>
      </c>
      <c r="W39" s="85">
        <v>87107.387611099999</v>
      </c>
      <c r="X39" s="85">
        <v>267511.37566110003</v>
      </c>
      <c r="Y39" s="85">
        <v>69366.169899999994</v>
      </c>
      <c r="Z39" s="85">
        <v>56019.423640000001</v>
      </c>
      <c r="AA39" s="85">
        <v>35893.707699999999</v>
      </c>
      <c r="AB39" s="85">
        <v>161279.30124</v>
      </c>
      <c r="AC39" s="85">
        <v>428790.67690109997</v>
      </c>
      <c r="AD39" s="235">
        <v>30646.754649999999</v>
      </c>
      <c r="AE39" s="235">
        <v>36547.307526110126</v>
      </c>
      <c r="AF39" s="235">
        <v>36101.128413627543</v>
      </c>
      <c r="AG39" s="235">
        <v>103295.19058973767</v>
      </c>
      <c r="AH39" s="235">
        <v>532085.8674908377</v>
      </c>
      <c r="AI39" s="235">
        <v>56837.396978032106</v>
      </c>
      <c r="AJ39" s="235">
        <v>70265.954405902798</v>
      </c>
      <c r="AK39" s="235">
        <v>87059.765199999994</v>
      </c>
      <c r="AL39" s="235">
        <v>214163.1165839349</v>
      </c>
      <c r="AM39" s="224">
        <v>746248.98407477257</v>
      </c>
      <c r="AN39" s="235">
        <v>89904.300945396913</v>
      </c>
      <c r="AO39" s="235">
        <v>78784.013809148935</v>
      </c>
      <c r="AP39" s="85">
        <v>84069.38145880001</v>
      </c>
      <c r="AQ39" s="85">
        <v>252757.69621334586</v>
      </c>
      <c r="AR39" s="85">
        <v>67855.601006958284</v>
      </c>
      <c r="AS39" s="85">
        <v>57556.590615577916</v>
      </c>
      <c r="AT39" s="85">
        <v>34791.639320000002</v>
      </c>
      <c r="AU39" s="85">
        <v>160203.83094253621</v>
      </c>
      <c r="AV39" s="85">
        <v>412961.52715588204</v>
      </c>
      <c r="AW39" s="235">
        <v>28983.402125714285</v>
      </c>
      <c r="AX39" s="235">
        <v>34865.1</v>
      </c>
      <c r="AY39" s="235">
        <v>37588.693800000001</v>
      </c>
      <c r="AZ39" s="235">
        <v>101437.19592571429</v>
      </c>
      <c r="BA39" s="235">
        <v>515307.45175911637</v>
      </c>
      <c r="BB39" s="235">
        <v>58240.240640805074</v>
      </c>
      <c r="BC39" s="235">
        <v>67871.607340324772</v>
      </c>
      <c r="BD39" s="235">
        <v>79422.174180757152</v>
      </c>
      <c r="BE39" s="235">
        <v>205534.022161887</v>
      </c>
      <c r="BF39" s="224">
        <v>720841.4739210034</v>
      </c>
      <c r="BG39" s="235">
        <v>-25407.510153769166</v>
      </c>
      <c r="BH39" s="597">
        <v>-3.4046961129562292E-2</v>
      </c>
      <c r="BI39" s="235">
        <v>86758.9</v>
      </c>
      <c r="BJ39" s="235">
        <v>74112.7</v>
      </c>
      <c r="BK39" s="235">
        <v>76876.2</v>
      </c>
      <c r="BL39" s="235">
        <v>237747.8</v>
      </c>
      <c r="BM39" s="235">
        <v>63242.12533812099</v>
      </c>
      <c r="BN39" s="85">
        <v>55580.5</v>
      </c>
      <c r="BO39" s="85">
        <v>35401.599999999999</v>
      </c>
      <c r="BP39" s="85">
        <v>154224.225338121</v>
      </c>
      <c r="BQ39" s="85">
        <v>391972.02533812099</v>
      </c>
      <c r="BR39" s="235">
        <v>-20989.501817761047</v>
      </c>
      <c r="BS39" s="597">
        <v>-5.0826773046676731E-2</v>
      </c>
      <c r="BT39" s="235">
        <v>30185.8</v>
      </c>
      <c r="BU39" s="235">
        <v>1202.3978742857144</v>
      </c>
      <c r="BV39" s="597">
        <v>4.1485739633682898E-2</v>
      </c>
      <c r="BW39" s="235">
        <v>36338.9</v>
      </c>
      <c r="BX39" s="602">
        <v>1473.8000000000029</v>
      </c>
      <c r="BY39" s="621">
        <v>4.2271497858890492E-2</v>
      </c>
      <c r="BZ39" s="294">
        <v>35103.300000000003</v>
      </c>
      <c r="CA39" s="602">
        <f t="shared" si="0"/>
        <v>-2485.393799999998</v>
      </c>
      <c r="CB39" s="621">
        <f t="shared" si="1"/>
        <v>-6.6120781244066479E-2</v>
      </c>
      <c r="CC39" s="294">
        <v>101628</v>
      </c>
      <c r="CD39" s="602">
        <f t="shared" si="2"/>
        <v>190.80407428571198</v>
      </c>
      <c r="CE39" s="621">
        <f t="shared" si="3"/>
        <v>1.8810069870764559E-3</v>
      </c>
      <c r="CF39" s="294">
        <v>493600.02533812099</v>
      </c>
      <c r="CG39" s="602">
        <f t="shared" si="4"/>
        <v>-21707.426420995384</v>
      </c>
      <c r="CH39" s="621">
        <f t="shared" si="5"/>
        <v>-4.2125194089261207E-2</v>
      </c>
      <c r="CI39" s="294">
        <v>54214.9</v>
      </c>
      <c r="CJ39" s="602">
        <f t="shared" si="6"/>
        <v>-4025.3406408050723</v>
      </c>
      <c r="CK39" s="621">
        <f t="shared" si="7"/>
        <v>-6.9116140258266429E-2</v>
      </c>
      <c r="CL39" s="294">
        <v>68255.199999999997</v>
      </c>
      <c r="CM39" s="602">
        <f t="shared" si="8"/>
        <v>383.59265967522515</v>
      </c>
      <c r="CN39" s="621">
        <f t="shared" si="9"/>
        <v>5.6517397289826679E-3</v>
      </c>
      <c r="CO39" s="294">
        <v>84234.1</v>
      </c>
      <c r="CP39" s="602">
        <f t="shared" si="10"/>
        <v>4811.9258192428533</v>
      </c>
      <c r="CQ39" s="621">
        <f t="shared" si="11"/>
        <v>6.0586679587634779E-2</v>
      </c>
      <c r="CR39" s="294">
        <v>206704.2</v>
      </c>
      <c r="CS39" s="602">
        <f t="shared" si="12"/>
        <v>1170.1778381130134</v>
      </c>
      <c r="CT39" s="621">
        <f t="shared" si="13"/>
        <v>5.6933534691951558E-3</v>
      </c>
      <c r="CU39" s="294">
        <v>700304.22533812094</v>
      </c>
      <c r="CV39" s="602">
        <f t="shared" si="14"/>
        <v>-20537.248582882457</v>
      </c>
      <c r="CW39" s="621">
        <f t="shared" si="15"/>
        <v>-2.8490658939434334E-2</v>
      </c>
      <c r="CX39" s="294">
        <v>81438.2</v>
      </c>
      <c r="CY39" s="602">
        <f t="shared" si="16"/>
        <v>-5320.6999999999971</v>
      </c>
      <c r="CZ39" s="621">
        <f t="shared" si="17"/>
        <v>-6.1327425774185672E-2</v>
      </c>
      <c r="DA39" s="234">
        <v>69593</v>
      </c>
      <c r="DB39" s="602">
        <f t="shared" si="18"/>
        <v>-4519.6999999999971</v>
      </c>
      <c r="DC39" s="621">
        <f t="shared" si="19"/>
        <v>-6.0984149815078888E-2</v>
      </c>
      <c r="DD39" s="294">
        <v>73418.5</v>
      </c>
      <c r="DE39" s="602">
        <f t="shared" si="20"/>
        <v>-3457.6999999999971</v>
      </c>
      <c r="DF39" s="621">
        <f t="shared" si="21"/>
        <v>-4.4977509294163824E-2</v>
      </c>
      <c r="DG39" s="294">
        <v>224449.7</v>
      </c>
      <c r="DH39" s="602">
        <f t="shared" si="22"/>
        <v>-13298.099999999977</v>
      </c>
      <c r="DI39" s="621">
        <f t="shared" si="23"/>
        <v>-5.5933640605717393E-2</v>
      </c>
      <c r="DJ39" s="294">
        <v>63773.599999999999</v>
      </c>
      <c r="DK39" s="602">
        <f t="shared" si="24"/>
        <v>531.47466187900864</v>
      </c>
      <c r="DL39" s="621">
        <f t="shared" si="25"/>
        <v>8.4038077315951171E-3</v>
      </c>
      <c r="DM39" s="294">
        <v>54355.8</v>
      </c>
      <c r="DN39" s="602">
        <f t="shared" si="26"/>
        <v>-1224.6999999999971</v>
      </c>
      <c r="DO39" s="621">
        <f t="shared" si="27"/>
        <v>-2.2034706416818796E-2</v>
      </c>
      <c r="DP39" s="294">
        <v>34960.1</v>
      </c>
      <c r="DQ39" s="602">
        <f t="shared" si="28"/>
        <v>-441.5</v>
      </c>
      <c r="DR39" s="621">
        <f t="shared" si="29"/>
        <v>-1.2471187742926874E-2</v>
      </c>
      <c r="DS39" s="294">
        <v>153088.90000000002</v>
      </c>
      <c r="DT39" s="602">
        <f t="shared" si="30"/>
        <v>-1135.3253381209797</v>
      </c>
      <c r="DU39" s="621">
        <f t="shared" si="31"/>
        <v>-7.3615240124039775E-3</v>
      </c>
      <c r="DV39" s="294">
        <v>377538.60000000003</v>
      </c>
      <c r="DW39" s="602">
        <f t="shared" si="32"/>
        <v>-14433.425338120956</v>
      </c>
      <c r="DX39" s="621">
        <f t="shared" si="33"/>
        <v>-3.6822590402135119E-2</v>
      </c>
    </row>
    <row r="40" spans="1:128" x14ac:dyDescent="0.25">
      <c r="A40" s="86" t="s">
        <v>31</v>
      </c>
      <c r="B40" s="294">
        <v>49423</v>
      </c>
      <c r="C40" s="294">
        <v>74692</v>
      </c>
      <c r="D40" s="294">
        <v>73751.768843053753</v>
      </c>
      <c r="E40" s="294">
        <v>197866.76884305375</v>
      </c>
      <c r="F40" s="294">
        <v>65371</v>
      </c>
      <c r="G40" s="294">
        <v>55613</v>
      </c>
      <c r="H40" s="294">
        <v>36697</v>
      </c>
      <c r="I40" s="294">
        <v>157681</v>
      </c>
      <c r="J40" s="294">
        <v>355547.76884305372</v>
      </c>
      <c r="K40" s="294">
        <v>27557</v>
      </c>
      <c r="L40" s="294">
        <v>31245</v>
      </c>
      <c r="M40" s="294">
        <v>31344</v>
      </c>
      <c r="N40" s="294">
        <v>90146</v>
      </c>
      <c r="O40" s="294">
        <v>445693.76884305372</v>
      </c>
      <c r="P40" s="294">
        <v>55066</v>
      </c>
      <c r="Q40" s="224">
        <v>69896</v>
      </c>
      <c r="R40" s="224">
        <v>86487</v>
      </c>
      <c r="S40" s="224">
        <v>211449</v>
      </c>
      <c r="T40" s="224">
        <v>657142.76884305372</v>
      </c>
      <c r="U40" s="224">
        <v>84980</v>
      </c>
      <c r="V40" s="224">
        <v>80322</v>
      </c>
      <c r="W40" s="294">
        <v>80156</v>
      </c>
      <c r="X40" s="294">
        <v>245458</v>
      </c>
      <c r="Y40" s="294">
        <v>63743</v>
      </c>
      <c r="Z40" s="294">
        <v>51783</v>
      </c>
      <c r="AA40" s="294">
        <v>32128</v>
      </c>
      <c r="AB40" s="294">
        <v>147654</v>
      </c>
      <c r="AC40" s="294">
        <v>393112</v>
      </c>
      <c r="AD40" s="224">
        <v>27329</v>
      </c>
      <c r="AE40" s="224">
        <v>33230</v>
      </c>
      <c r="AF40" s="224">
        <v>32016</v>
      </c>
      <c r="AG40" s="224">
        <v>92575</v>
      </c>
      <c r="AH40" s="224">
        <v>485687</v>
      </c>
      <c r="AI40" s="224">
        <v>51766</v>
      </c>
      <c r="AJ40" s="224">
        <v>64872</v>
      </c>
      <c r="AK40" s="224">
        <v>80439</v>
      </c>
      <c r="AL40" s="224">
        <v>197077</v>
      </c>
      <c r="AM40" s="224">
        <v>682764</v>
      </c>
      <c r="AN40" s="224">
        <v>82871</v>
      </c>
      <c r="AO40" s="224">
        <v>72467.399999999994</v>
      </c>
      <c r="AP40" s="294">
        <v>77679.600000000006</v>
      </c>
      <c r="AQ40" s="294">
        <v>233018</v>
      </c>
      <c r="AR40" s="294">
        <v>62895.6</v>
      </c>
      <c r="AS40" s="294">
        <v>53334.1</v>
      </c>
      <c r="AT40" s="294">
        <v>31015</v>
      </c>
      <c r="AU40" s="294">
        <v>147244.70000000001</v>
      </c>
      <c r="AV40" s="294">
        <v>380262.7</v>
      </c>
      <c r="AW40" s="224">
        <v>25579</v>
      </c>
      <c r="AX40" s="224">
        <v>31815.3</v>
      </c>
      <c r="AY40" s="224">
        <v>33158.800000000003</v>
      </c>
      <c r="AZ40" s="224">
        <v>90553.1</v>
      </c>
      <c r="BA40" s="224">
        <v>470815.80000000005</v>
      </c>
      <c r="BB40" s="224">
        <v>52865.1</v>
      </c>
      <c r="BC40" s="224">
        <v>61942.933585818493</v>
      </c>
      <c r="BD40" s="224">
        <v>73078.574180757147</v>
      </c>
      <c r="BE40" s="224">
        <v>187886.60776657565</v>
      </c>
      <c r="BF40" s="224">
        <v>658702.40776657569</v>
      </c>
      <c r="BG40" s="224">
        <v>-24061.592233424308</v>
      </c>
      <c r="BH40" s="459">
        <v>-3.5241448338553694E-2</v>
      </c>
      <c r="BI40" s="224">
        <v>79837</v>
      </c>
      <c r="BJ40" s="224">
        <v>68564</v>
      </c>
      <c r="BK40" s="224">
        <v>70647</v>
      </c>
      <c r="BL40" s="224">
        <v>219048</v>
      </c>
      <c r="BM40" s="224">
        <v>58213</v>
      </c>
      <c r="BN40" s="294">
        <v>51237</v>
      </c>
      <c r="BO40" s="294">
        <v>31633</v>
      </c>
      <c r="BP40" s="294">
        <v>141083</v>
      </c>
      <c r="BQ40" s="294">
        <v>360131</v>
      </c>
      <c r="BR40" s="224">
        <v>-20131.700000000012</v>
      </c>
      <c r="BS40" s="459">
        <v>-5.294155855938542E-2</v>
      </c>
      <c r="BT40" s="224">
        <v>26949</v>
      </c>
      <c r="BU40" s="224">
        <v>1370</v>
      </c>
      <c r="BV40" s="459">
        <v>5.3559560577035849E-2</v>
      </c>
      <c r="BW40" s="224">
        <v>32913.5</v>
      </c>
      <c r="BX40" s="602">
        <v>1098.2000000000007</v>
      </c>
      <c r="BY40" s="621">
        <v>3.4517983485932893E-2</v>
      </c>
      <c r="BZ40" s="294">
        <v>31362</v>
      </c>
      <c r="CA40" s="602">
        <f t="shared" si="0"/>
        <v>-1796.8000000000029</v>
      </c>
      <c r="CB40" s="621">
        <f t="shared" si="1"/>
        <v>-5.4187726938248755E-2</v>
      </c>
      <c r="CC40" s="294">
        <v>91224.5</v>
      </c>
      <c r="CD40" s="602">
        <f t="shared" si="2"/>
        <v>671.39999999999418</v>
      </c>
      <c r="CE40" s="621">
        <f t="shared" si="3"/>
        <v>7.4144341828164262E-3</v>
      </c>
      <c r="CF40" s="294">
        <v>451355.5</v>
      </c>
      <c r="CG40" s="602">
        <f t="shared" si="4"/>
        <v>-19460.300000000047</v>
      </c>
      <c r="CH40" s="621">
        <f t="shared" si="5"/>
        <v>-4.1333149822074887E-2</v>
      </c>
      <c r="CI40" s="294">
        <v>49380</v>
      </c>
      <c r="CJ40" s="602">
        <f t="shared" si="6"/>
        <v>-3485.0999999999985</v>
      </c>
      <c r="CK40" s="621">
        <f t="shared" si="7"/>
        <v>-6.5924400029509042E-2</v>
      </c>
      <c r="CL40" s="294">
        <v>62599.1</v>
      </c>
      <c r="CM40" s="602">
        <f t="shared" si="8"/>
        <v>656.16641418150539</v>
      </c>
      <c r="CN40" s="621">
        <f t="shared" si="9"/>
        <v>1.0593079407071078E-2</v>
      </c>
      <c r="CO40" s="294">
        <v>77198.5</v>
      </c>
      <c r="CP40" s="602">
        <f t="shared" si="10"/>
        <v>4119.9258192428533</v>
      </c>
      <c r="CQ40" s="621">
        <f t="shared" si="11"/>
        <v>5.6376658486143552E-2</v>
      </c>
      <c r="CR40" s="294">
        <v>189177.60000000001</v>
      </c>
      <c r="CS40" s="602">
        <f t="shared" si="12"/>
        <v>1290.9922334243602</v>
      </c>
      <c r="CT40" s="621">
        <f t="shared" si="13"/>
        <v>6.8711242848572152E-3</v>
      </c>
      <c r="CU40" s="294">
        <v>640533.1</v>
      </c>
      <c r="CV40" s="602">
        <f t="shared" si="14"/>
        <v>-18169.307766575716</v>
      </c>
      <c r="CW40" s="621">
        <f t="shared" si="15"/>
        <v>-2.7583484669778786E-2</v>
      </c>
      <c r="CX40" s="294">
        <v>74603.199999999997</v>
      </c>
      <c r="CY40" s="602">
        <f t="shared" si="16"/>
        <v>-5233.8000000000029</v>
      </c>
      <c r="CZ40" s="621">
        <f t="shared" si="17"/>
        <v>-6.5556070493630811E-2</v>
      </c>
      <c r="DA40" s="224">
        <v>63523</v>
      </c>
      <c r="DB40" s="602">
        <f t="shared" si="18"/>
        <v>-5041</v>
      </c>
      <c r="DC40" s="621">
        <f t="shared" si="19"/>
        <v>-7.3522548276063235E-2</v>
      </c>
      <c r="DD40" s="294">
        <v>67195.5</v>
      </c>
      <c r="DE40" s="602">
        <f t="shared" si="20"/>
        <v>-3451.5</v>
      </c>
      <c r="DF40" s="621">
        <f t="shared" si="21"/>
        <v>-4.8855577731538494E-2</v>
      </c>
      <c r="DG40" s="294">
        <v>205321.7</v>
      </c>
      <c r="DH40" s="602">
        <f t="shared" si="22"/>
        <v>-13726.299999999988</v>
      </c>
      <c r="DI40" s="621">
        <f t="shared" si="23"/>
        <v>-6.2663434498374734E-2</v>
      </c>
      <c r="DJ40" s="294">
        <v>58353</v>
      </c>
      <c r="DK40" s="602">
        <f t="shared" si="24"/>
        <v>140</v>
      </c>
      <c r="DL40" s="621">
        <f t="shared" si="25"/>
        <v>2.4049610911652036E-3</v>
      </c>
      <c r="DM40" s="294">
        <v>49710</v>
      </c>
      <c r="DN40" s="602">
        <f t="shared" si="26"/>
        <v>-1527</v>
      </c>
      <c r="DO40" s="621">
        <f t="shared" si="27"/>
        <v>-2.9802681655834651E-2</v>
      </c>
      <c r="DP40" s="294">
        <v>31198.2</v>
      </c>
      <c r="DQ40" s="602">
        <f t="shared" si="28"/>
        <v>-434.79999999999927</v>
      </c>
      <c r="DR40" s="621">
        <f t="shared" si="29"/>
        <v>-1.3745139569436958E-2</v>
      </c>
      <c r="DS40" s="294">
        <v>139261.20000000001</v>
      </c>
      <c r="DT40" s="602">
        <f t="shared" si="30"/>
        <v>-1821.7999999999884</v>
      </c>
      <c r="DU40" s="621">
        <f t="shared" si="31"/>
        <v>-1.2912966126322721E-2</v>
      </c>
      <c r="DV40" s="294">
        <v>344582.9</v>
      </c>
      <c r="DW40" s="602">
        <f t="shared" si="32"/>
        <v>-15548.099999999977</v>
      </c>
      <c r="DX40" s="621">
        <f t="shared" si="33"/>
        <v>-4.3173456325614784E-2</v>
      </c>
    </row>
    <row r="41" spans="1:128" x14ac:dyDescent="0.25">
      <c r="A41" s="87" t="s">
        <v>32</v>
      </c>
      <c r="B41" s="294">
        <v>12636</v>
      </c>
      <c r="C41" s="294">
        <v>10525</v>
      </c>
      <c r="D41" s="294">
        <v>12330</v>
      </c>
      <c r="E41" s="294">
        <v>35491</v>
      </c>
      <c r="F41" s="294">
        <v>11687</v>
      </c>
      <c r="G41" s="294">
        <v>12252</v>
      </c>
      <c r="H41" s="294">
        <v>11129</v>
      </c>
      <c r="I41" s="294">
        <v>35068</v>
      </c>
      <c r="J41" s="294">
        <v>70559</v>
      </c>
      <c r="K41" s="294">
        <v>7592</v>
      </c>
      <c r="L41" s="294">
        <v>10807</v>
      </c>
      <c r="M41" s="294">
        <v>9425</v>
      </c>
      <c r="N41" s="294">
        <v>27824</v>
      </c>
      <c r="O41" s="294">
        <v>98383</v>
      </c>
      <c r="P41" s="294">
        <v>13065</v>
      </c>
      <c r="Q41" s="224">
        <v>10311</v>
      </c>
      <c r="R41" s="224">
        <v>12254</v>
      </c>
      <c r="S41" s="224">
        <v>35630</v>
      </c>
      <c r="T41" s="224">
        <v>134013</v>
      </c>
      <c r="U41" s="224">
        <v>12045</v>
      </c>
      <c r="V41" s="224">
        <v>11883</v>
      </c>
      <c r="W41" s="294">
        <v>11850</v>
      </c>
      <c r="X41" s="294">
        <v>35778</v>
      </c>
      <c r="Y41" s="294">
        <v>11087</v>
      </c>
      <c r="Z41" s="294">
        <v>11616</v>
      </c>
      <c r="AA41" s="294">
        <v>9033</v>
      </c>
      <c r="AB41" s="294">
        <v>31736</v>
      </c>
      <c r="AC41" s="294">
        <v>67514</v>
      </c>
      <c r="AD41" s="224">
        <v>6003</v>
      </c>
      <c r="AE41" s="224">
        <v>13317</v>
      </c>
      <c r="AF41" s="224">
        <v>10383</v>
      </c>
      <c r="AG41" s="224">
        <v>29703</v>
      </c>
      <c r="AH41" s="224">
        <v>97217</v>
      </c>
      <c r="AI41" s="224">
        <v>12189</v>
      </c>
      <c r="AJ41" s="224">
        <v>12048</v>
      </c>
      <c r="AK41" s="224">
        <v>11810</v>
      </c>
      <c r="AL41" s="224">
        <v>36047</v>
      </c>
      <c r="AM41" s="224">
        <v>133264</v>
      </c>
      <c r="AN41" s="224">
        <v>11481</v>
      </c>
      <c r="AO41" s="224">
        <v>9997</v>
      </c>
      <c r="AP41" s="294">
        <v>12428</v>
      </c>
      <c r="AQ41" s="294">
        <v>33906</v>
      </c>
      <c r="AR41" s="294">
        <v>10648</v>
      </c>
      <c r="AS41" s="294">
        <v>12071</v>
      </c>
      <c r="AT41" s="294">
        <v>7508</v>
      </c>
      <c r="AU41" s="294">
        <v>30227</v>
      </c>
      <c r="AV41" s="294">
        <v>64133</v>
      </c>
      <c r="AW41" s="224">
        <v>5525</v>
      </c>
      <c r="AX41" s="224">
        <v>16776</v>
      </c>
      <c r="AY41" s="224">
        <v>9972</v>
      </c>
      <c r="AZ41" s="224">
        <v>32273</v>
      </c>
      <c r="BA41" s="224">
        <v>96406</v>
      </c>
      <c r="BB41" s="224">
        <v>12380</v>
      </c>
      <c r="BC41" s="224">
        <v>9952</v>
      </c>
      <c r="BD41" s="224">
        <v>11570</v>
      </c>
      <c r="BE41" s="224">
        <v>33902</v>
      </c>
      <c r="BF41" s="224">
        <v>130308</v>
      </c>
      <c r="BG41" s="224">
        <v>-2956</v>
      </c>
      <c r="BH41" s="459">
        <v>-2.2181534397886948E-2</v>
      </c>
      <c r="BI41" s="224">
        <v>11245</v>
      </c>
      <c r="BJ41" s="224">
        <v>9687</v>
      </c>
      <c r="BK41" s="224">
        <v>10753</v>
      </c>
      <c r="BL41" s="224">
        <v>31685</v>
      </c>
      <c r="BM41" s="224">
        <v>10713</v>
      </c>
      <c r="BN41" s="294">
        <v>12015</v>
      </c>
      <c r="BO41" s="294">
        <v>7623</v>
      </c>
      <c r="BP41" s="294">
        <v>30351</v>
      </c>
      <c r="BQ41" s="294">
        <v>62036</v>
      </c>
      <c r="BR41" s="224">
        <v>-2097</v>
      </c>
      <c r="BS41" s="459">
        <v>-3.2697675143841705E-2</v>
      </c>
      <c r="BT41" s="224">
        <v>6217</v>
      </c>
      <c r="BU41" s="224">
        <v>692</v>
      </c>
      <c r="BV41" s="459">
        <v>0.12524886877828054</v>
      </c>
      <c r="BW41" s="224">
        <v>12080</v>
      </c>
      <c r="BX41" s="602">
        <v>-4696</v>
      </c>
      <c r="BY41" s="621">
        <v>-0.27992370052455889</v>
      </c>
      <c r="BZ41" s="294">
        <v>9583</v>
      </c>
      <c r="CA41" s="602">
        <f t="shared" si="0"/>
        <v>-389</v>
      </c>
      <c r="CB41" s="621">
        <f t="shared" si="1"/>
        <v>-3.9009225832330525E-2</v>
      </c>
      <c r="CC41" s="294">
        <v>27880</v>
      </c>
      <c r="CD41" s="602">
        <f t="shared" si="2"/>
        <v>-4393</v>
      </c>
      <c r="CE41" s="621">
        <f t="shared" si="3"/>
        <v>-0.13611997645090324</v>
      </c>
      <c r="CF41" s="294">
        <v>89916</v>
      </c>
      <c r="CG41" s="602">
        <f t="shared" si="4"/>
        <v>-6490</v>
      </c>
      <c r="CH41" s="621">
        <f t="shared" si="5"/>
        <v>-6.7319461444308448E-2</v>
      </c>
      <c r="CI41" s="294">
        <v>12068</v>
      </c>
      <c r="CJ41" s="602">
        <f t="shared" si="6"/>
        <v>-312</v>
      </c>
      <c r="CK41" s="621">
        <f t="shared" si="7"/>
        <v>-2.5201938610662358E-2</v>
      </c>
      <c r="CL41" s="294">
        <v>12362</v>
      </c>
      <c r="CM41" s="602">
        <f t="shared" si="8"/>
        <v>2410</v>
      </c>
      <c r="CN41" s="621">
        <f t="shared" si="9"/>
        <v>0.24216237942122187</v>
      </c>
      <c r="CO41" s="294">
        <v>12875</v>
      </c>
      <c r="CP41" s="602">
        <f t="shared" si="10"/>
        <v>1305</v>
      </c>
      <c r="CQ41" s="621">
        <f t="shared" si="11"/>
        <v>0.11279170267934313</v>
      </c>
      <c r="CR41" s="294">
        <v>37305</v>
      </c>
      <c r="CS41" s="602">
        <f t="shared" si="12"/>
        <v>3403</v>
      </c>
      <c r="CT41" s="621">
        <f t="shared" si="13"/>
        <v>0.10037755884608578</v>
      </c>
      <c r="CU41" s="294">
        <v>127221</v>
      </c>
      <c r="CV41" s="602">
        <f t="shared" si="14"/>
        <v>-3087</v>
      </c>
      <c r="CW41" s="621">
        <f t="shared" si="15"/>
        <v>-2.3690026705958191E-2</v>
      </c>
      <c r="CX41" s="294">
        <v>11969</v>
      </c>
      <c r="CY41" s="602">
        <f t="shared" si="16"/>
        <v>724</v>
      </c>
      <c r="CZ41" s="621">
        <f t="shared" si="17"/>
        <v>6.4384170742552246E-2</v>
      </c>
      <c r="DA41" s="224">
        <v>9593</v>
      </c>
      <c r="DB41" s="602">
        <f t="shared" si="18"/>
        <v>-94</v>
      </c>
      <c r="DC41" s="621">
        <f t="shared" si="19"/>
        <v>-9.7037266439558168E-3</v>
      </c>
      <c r="DD41" s="294">
        <v>9934</v>
      </c>
      <c r="DE41" s="602">
        <f t="shared" si="20"/>
        <v>-819</v>
      </c>
      <c r="DF41" s="621">
        <f t="shared" si="21"/>
        <v>-7.6164791221054587E-2</v>
      </c>
      <c r="DG41" s="294">
        <v>31496</v>
      </c>
      <c r="DH41" s="602">
        <f t="shared" si="22"/>
        <v>-189</v>
      </c>
      <c r="DI41" s="621">
        <f t="shared" si="23"/>
        <v>-5.9649676503077164E-3</v>
      </c>
      <c r="DJ41" s="294">
        <v>10620</v>
      </c>
      <c r="DK41" s="602">
        <f t="shared" si="24"/>
        <v>-93</v>
      </c>
      <c r="DL41" s="621">
        <f t="shared" si="25"/>
        <v>-8.6810417250070011E-3</v>
      </c>
      <c r="DM41" s="294">
        <v>11886</v>
      </c>
      <c r="DN41" s="602">
        <f t="shared" si="26"/>
        <v>-129</v>
      </c>
      <c r="DO41" s="621">
        <f t="shared" si="27"/>
        <v>-1.0736579275905118E-2</v>
      </c>
      <c r="DP41" s="294">
        <v>9417</v>
      </c>
      <c r="DQ41" s="602">
        <f t="shared" si="28"/>
        <v>1794</v>
      </c>
      <c r="DR41" s="621">
        <f t="shared" si="29"/>
        <v>0.23534041715859896</v>
      </c>
      <c r="DS41" s="294">
        <v>31923</v>
      </c>
      <c r="DT41" s="602">
        <f t="shared" si="30"/>
        <v>1572</v>
      </c>
      <c r="DU41" s="621">
        <f t="shared" si="31"/>
        <v>5.1794010082040133E-2</v>
      </c>
      <c r="DV41" s="294">
        <v>63419</v>
      </c>
      <c r="DW41" s="602">
        <f t="shared" si="32"/>
        <v>1383</v>
      </c>
      <c r="DX41" s="621">
        <f t="shared" si="33"/>
        <v>2.2293506995937844E-2</v>
      </c>
    </row>
    <row r="42" spans="1:128" x14ac:dyDescent="0.25">
      <c r="A42" s="87" t="s">
        <v>33</v>
      </c>
      <c r="B42" s="294">
        <v>36783</v>
      </c>
      <c r="C42" s="294">
        <v>34269</v>
      </c>
      <c r="D42" s="294">
        <v>32333</v>
      </c>
      <c r="E42" s="294">
        <v>103385</v>
      </c>
      <c r="F42" s="294">
        <v>29099</v>
      </c>
      <c r="G42" s="294">
        <v>22684</v>
      </c>
      <c r="H42" s="294">
        <v>17228</v>
      </c>
      <c r="I42" s="294">
        <v>69011</v>
      </c>
      <c r="J42" s="294">
        <v>172396</v>
      </c>
      <c r="K42" s="294">
        <v>17138</v>
      </c>
      <c r="L42" s="294">
        <v>18351</v>
      </c>
      <c r="M42" s="294">
        <v>17457</v>
      </c>
      <c r="N42" s="294">
        <v>52946</v>
      </c>
      <c r="O42" s="294">
        <v>225342</v>
      </c>
      <c r="P42" s="294">
        <v>22714</v>
      </c>
      <c r="Q42" s="224">
        <v>32108</v>
      </c>
      <c r="R42" s="224">
        <v>39167</v>
      </c>
      <c r="S42" s="224">
        <v>93989</v>
      </c>
      <c r="T42" s="224">
        <v>319331</v>
      </c>
      <c r="U42" s="224">
        <v>39507</v>
      </c>
      <c r="V42" s="224">
        <v>36773</v>
      </c>
      <c r="W42" s="294">
        <v>36177</v>
      </c>
      <c r="X42" s="294">
        <v>112457</v>
      </c>
      <c r="Y42" s="294">
        <v>28849</v>
      </c>
      <c r="Z42" s="294">
        <v>22854</v>
      </c>
      <c r="AA42" s="294">
        <v>17593</v>
      </c>
      <c r="AB42" s="294">
        <v>69296</v>
      </c>
      <c r="AC42" s="294">
        <v>181753</v>
      </c>
      <c r="AD42" s="224">
        <v>18326</v>
      </c>
      <c r="AE42" s="224">
        <v>18280</v>
      </c>
      <c r="AF42" s="224">
        <v>17017</v>
      </c>
      <c r="AG42" s="224">
        <v>53623</v>
      </c>
      <c r="AH42" s="224">
        <v>235376</v>
      </c>
      <c r="AI42" s="224">
        <v>21259</v>
      </c>
      <c r="AJ42" s="224">
        <v>28577</v>
      </c>
      <c r="AK42" s="224">
        <v>37500.999999999993</v>
      </c>
      <c r="AL42" s="224">
        <v>87337</v>
      </c>
      <c r="AM42" s="224">
        <v>322713</v>
      </c>
      <c r="AN42" s="224">
        <v>37805</v>
      </c>
      <c r="AO42" s="224">
        <v>33396</v>
      </c>
      <c r="AP42" s="294">
        <v>36376</v>
      </c>
      <c r="AQ42" s="294">
        <v>107577</v>
      </c>
      <c r="AR42" s="294">
        <v>28323</v>
      </c>
      <c r="AS42" s="294">
        <v>22349</v>
      </c>
      <c r="AT42" s="294">
        <v>17728</v>
      </c>
      <c r="AU42" s="294">
        <v>68400</v>
      </c>
      <c r="AV42" s="294">
        <v>175977</v>
      </c>
      <c r="AW42" s="224">
        <v>17371</v>
      </c>
      <c r="AX42" s="224">
        <v>13218</v>
      </c>
      <c r="AY42" s="224">
        <v>18382</v>
      </c>
      <c r="AZ42" s="224">
        <v>48971</v>
      </c>
      <c r="BA42" s="224">
        <v>224948</v>
      </c>
      <c r="BB42" s="224">
        <v>22338</v>
      </c>
      <c r="BC42" s="224">
        <v>29622</v>
      </c>
      <c r="BD42" s="224">
        <v>33976</v>
      </c>
      <c r="BE42" s="224">
        <v>85936</v>
      </c>
      <c r="BF42" s="224">
        <v>310884</v>
      </c>
      <c r="BG42" s="224">
        <v>-11829</v>
      </c>
      <c r="BH42" s="459">
        <v>-3.6654860510732412E-2</v>
      </c>
      <c r="BI42" s="224">
        <v>36773</v>
      </c>
      <c r="BJ42" s="224">
        <v>32672</v>
      </c>
      <c r="BK42" s="224">
        <v>33497</v>
      </c>
      <c r="BL42" s="224">
        <v>102942</v>
      </c>
      <c r="BM42" s="224">
        <v>26795</v>
      </c>
      <c r="BN42" s="294">
        <v>22236</v>
      </c>
      <c r="BO42" s="294">
        <v>17997</v>
      </c>
      <c r="BP42" s="294">
        <v>67028</v>
      </c>
      <c r="BQ42" s="294">
        <v>169970</v>
      </c>
      <c r="BR42" s="224">
        <v>-6007</v>
      </c>
      <c r="BS42" s="459">
        <v>-3.4135142660688615E-2</v>
      </c>
      <c r="BT42" s="224">
        <v>17933</v>
      </c>
      <c r="BU42" s="224">
        <v>562</v>
      </c>
      <c r="BV42" s="459">
        <v>3.2352771861147891E-2</v>
      </c>
      <c r="BW42" s="224">
        <v>18993.5</v>
      </c>
      <c r="BX42" s="602">
        <v>5775.5</v>
      </c>
      <c r="BY42" s="621">
        <v>0.43694204872144043</v>
      </c>
      <c r="BZ42" s="294">
        <v>17705</v>
      </c>
      <c r="CA42" s="602">
        <f t="shared" si="0"/>
        <v>-677</v>
      </c>
      <c r="CB42" s="621">
        <f t="shared" si="1"/>
        <v>-3.6829507126536827E-2</v>
      </c>
      <c r="CC42" s="294">
        <v>54631.5</v>
      </c>
      <c r="CD42" s="602">
        <f t="shared" si="2"/>
        <v>5660.5</v>
      </c>
      <c r="CE42" s="621">
        <f t="shared" si="3"/>
        <v>0.11558881787180168</v>
      </c>
      <c r="CF42" s="294">
        <v>224601.5</v>
      </c>
      <c r="CG42" s="602">
        <f t="shared" si="4"/>
        <v>-346.5</v>
      </c>
      <c r="CH42" s="621">
        <f t="shared" si="5"/>
        <v>-1.5403559933851378E-3</v>
      </c>
      <c r="CI42" s="294">
        <v>21123</v>
      </c>
      <c r="CJ42" s="602">
        <f t="shared" si="6"/>
        <v>-1215</v>
      </c>
      <c r="CK42" s="621">
        <f t="shared" si="7"/>
        <v>-5.4391619661563258E-2</v>
      </c>
      <c r="CL42" s="294">
        <v>27613.1</v>
      </c>
      <c r="CM42" s="602">
        <f t="shared" si="8"/>
        <v>-2008.9000000000015</v>
      </c>
      <c r="CN42" s="621">
        <f t="shared" si="9"/>
        <v>-6.7817838093309074E-2</v>
      </c>
      <c r="CO42" s="294">
        <v>35383.5</v>
      </c>
      <c r="CP42" s="602">
        <f t="shared" si="10"/>
        <v>1407.5</v>
      </c>
      <c r="CQ42" s="621">
        <f t="shared" si="11"/>
        <v>4.1426300918295265E-2</v>
      </c>
      <c r="CR42" s="294">
        <v>84119.6</v>
      </c>
      <c r="CS42" s="602">
        <f t="shared" si="12"/>
        <v>-1816.3999999999942</v>
      </c>
      <c r="CT42" s="621">
        <f t="shared" si="13"/>
        <v>-2.1136659839880775E-2</v>
      </c>
      <c r="CU42" s="294">
        <v>308721.09999999998</v>
      </c>
      <c r="CV42" s="602">
        <f t="shared" si="14"/>
        <v>-2162.9000000000233</v>
      </c>
      <c r="CW42" s="621">
        <f t="shared" si="15"/>
        <v>-6.9572573693082417E-3</v>
      </c>
      <c r="CX42" s="294">
        <v>34735</v>
      </c>
      <c r="CY42" s="602">
        <f t="shared" si="16"/>
        <v>-2038</v>
      </c>
      <c r="CZ42" s="621">
        <f t="shared" si="17"/>
        <v>-5.5421097000516686E-2</v>
      </c>
      <c r="DA42" s="224">
        <v>31764</v>
      </c>
      <c r="DB42" s="602">
        <f t="shared" si="18"/>
        <v>-908</v>
      </c>
      <c r="DC42" s="621">
        <f t="shared" si="19"/>
        <v>-2.7791380999020569E-2</v>
      </c>
      <c r="DD42" s="294">
        <v>33437.5</v>
      </c>
      <c r="DE42" s="602">
        <f t="shared" si="20"/>
        <v>-59.5</v>
      </c>
      <c r="DF42" s="621">
        <f t="shared" si="21"/>
        <v>-1.7762784726990477E-3</v>
      </c>
      <c r="DG42" s="294">
        <v>99936.5</v>
      </c>
      <c r="DH42" s="602">
        <f t="shared" si="22"/>
        <v>-3005.5</v>
      </c>
      <c r="DI42" s="621">
        <f t="shared" si="23"/>
        <v>-2.9196052145868547E-2</v>
      </c>
      <c r="DJ42" s="294">
        <v>27794</v>
      </c>
      <c r="DK42" s="602">
        <f t="shared" si="24"/>
        <v>999</v>
      </c>
      <c r="DL42" s="621">
        <f t="shared" si="25"/>
        <v>3.7283075200597128E-2</v>
      </c>
      <c r="DM42" s="294">
        <v>21983</v>
      </c>
      <c r="DN42" s="602">
        <f t="shared" si="26"/>
        <v>-253</v>
      </c>
      <c r="DO42" s="621">
        <f t="shared" si="27"/>
        <v>-1.1377945673682317E-2</v>
      </c>
      <c r="DP42" s="294">
        <v>18538</v>
      </c>
      <c r="DQ42" s="602">
        <f t="shared" si="28"/>
        <v>541</v>
      </c>
      <c r="DR42" s="621">
        <f t="shared" si="29"/>
        <v>3.0060565649830527E-2</v>
      </c>
      <c r="DS42" s="294">
        <v>68315</v>
      </c>
      <c r="DT42" s="602">
        <f t="shared" si="30"/>
        <v>1287</v>
      </c>
      <c r="DU42" s="621">
        <f t="shared" si="31"/>
        <v>1.9200930954228083E-2</v>
      </c>
      <c r="DV42" s="294">
        <v>168251.5</v>
      </c>
      <c r="DW42" s="602">
        <f t="shared" si="32"/>
        <v>-1718.5</v>
      </c>
      <c r="DX42" s="621">
        <f t="shared" si="33"/>
        <v>-1.0110607754309584E-2</v>
      </c>
    </row>
    <row r="43" spans="1:128" x14ac:dyDescent="0.25">
      <c r="A43" s="87" t="s">
        <v>34</v>
      </c>
      <c r="B43" s="294">
        <v>4</v>
      </c>
      <c r="C43" s="294">
        <v>8</v>
      </c>
      <c r="D43" s="294">
        <v>30</v>
      </c>
      <c r="E43" s="294">
        <v>42</v>
      </c>
      <c r="F43" s="294">
        <v>0</v>
      </c>
      <c r="G43" s="294">
        <v>4</v>
      </c>
      <c r="H43" s="294">
        <v>21</v>
      </c>
      <c r="I43" s="294">
        <v>25</v>
      </c>
      <c r="J43" s="294">
        <v>67</v>
      </c>
      <c r="K43" s="294">
        <v>0</v>
      </c>
      <c r="L43" s="294">
        <v>8</v>
      </c>
      <c r="M43" s="294">
        <v>18</v>
      </c>
      <c r="N43" s="294">
        <v>26</v>
      </c>
      <c r="O43" s="294">
        <v>93</v>
      </c>
      <c r="P43" s="294">
        <v>13</v>
      </c>
      <c r="Q43" s="224">
        <v>3</v>
      </c>
      <c r="R43" s="224">
        <v>20</v>
      </c>
      <c r="S43" s="224">
        <v>36</v>
      </c>
      <c r="T43" s="224">
        <v>129</v>
      </c>
      <c r="U43" s="224">
        <v>11</v>
      </c>
      <c r="V43" s="224">
        <v>1</v>
      </c>
      <c r="W43" s="294">
        <v>6</v>
      </c>
      <c r="X43" s="294">
        <v>18</v>
      </c>
      <c r="Y43" s="294">
        <v>247</v>
      </c>
      <c r="Z43" s="294">
        <v>5</v>
      </c>
      <c r="AA43" s="294">
        <v>2</v>
      </c>
      <c r="AB43" s="294">
        <v>254</v>
      </c>
      <c r="AC43" s="294">
        <v>272</v>
      </c>
      <c r="AD43" s="224">
        <v>10</v>
      </c>
      <c r="AE43" s="224">
        <v>28</v>
      </c>
      <c r="AF43" s="224">
        <v>31</v>
      </c>
      <c r="AG43" s="224">
        <v>69</v>
      </c>
      <c r="AH43" s="224">
        <v>341</v>
      </c>
      <c r="AI43" s="224">
        <v>8</v>
      </c>
      <c r="AJ43" s="224">
        <v>29</v>
      </c>
      <c r="AK43" s="224">
        <v>3</v>
      </c>
      <c r="AL43" s="224">
        <v>40</v>
      </c>
      <c r="AM43" s="224">
        <v>381</v>
      </c>
      <c r="AN43" s="224">
        <v>6</v>
      </c>
      <c r="AO43" s="224">
        <v>1.4</v>
      </c>
      <c r="AP43" s="294">
        <v>1.6</v>
      </c>
      <c r="AQ43" s="294">
        <v>9</v>
      </c>
      <c r="AR43" s="294">
        <v>19.600000000000001</v>
      </c>
      <c r="AS43" s="294">
        <v>7.1</v>
      </c>
      <c r="AT43" s="294">
        <v>11</v>
      </c>
      <c r="AU43" s="294">
        <v>37.700000000000003</v>
      </c>
      <c r="AV43" s="294">
        <v>46.7</v>
      </c>
      <c r="AW43" s="224">
        <v>0</v>
      </c>
      <c r="AX43" s="224">
        <v>35.299999999999997</v>
      </c>
      <c r="AY43" s="224">
        <v>17.8</v>
      </c>
      <c r="AZ43" s="224">
        <v>53.099999999999994</v>
      </c>
      <c r="BA43" s="224">
        <v>99.8</v>
      </c>
      <c r="BB43" s="224">
        <v>4.0999999999999996</v>
      </c>
      <c r="BC43" s="224">
        <v>4.9000000000000004</v>
      </c>
      <c r="BD43" s="224">
        <v>9.6000000000000001E-51</v>
      </c>
      <c r="BE43" s="224">
        <v>9</v>
      </c>
      <c r="BF43" s="224">
        <v>108.8</v>
      </c>
      <c r="BG43" s="224">
        <v>-272.2</v>
      </c>
      <c r="BH43" s="459">
        <v>-0.71443569553805775</v>
      </c>
      <c r="BI43" s="224">
        <v>5</v>
      </c>
      <c r="BJ43" s="224">
        <v>12</v>
      </c>
      <c r="BK43" s="224">
        <v>0</v>
      </c>
      <c r="BL43" s="224">
        <v>17</v>
      </c>
      <c r="BM43" s="224">
        <v>14</v>
      </c>
      <c r="BN43" s="294">
        <v>9</v>
      </c>
      <c r="BO43" s="294">
        <v>11</v>
      </c>
      <c r="BP43" s="294">
        <v>34</v>
      </c>
      <c r="BQ43" s="294">
        <v>51</v>
      </c>
      <c r="BR43" s="224">
        <v>4.2999999999999972</v>
      </c>
      <c r="BS43" s="459">
        <v>9.207708779443248E-2</v>
      </c>
      <c r="BT43" s="224">
        <v>0</v>
      </c>
      <c r="BU43" s="224">
        <v>0</v>
      </c>
      <c r="BV43" s="459" t="e">
        <v>#DIV/0!</v>
      </c>
      <c r="BW43" s="224">
        <v>3</v>
      </c>
      <c r="BX43" s="602">
        <v>-32.299999999999997</v>
      </c>
      <c r="BY43" s="621">
        <v>-0.91501416430594895</v>
      </c>
      <c r="BZ43" s="294">
        <v>11</v>
      </c>
      <c r="CA43" s="602">
        <f t="shared" si="0"/>
        <v>-6.8000000000000007</v>
      </c>
      <c r="CB43" s="621">
        <f t="shared" si="1"/>
        <v>-0.3820224719101124</v>
      </c>
      <c r="CC43" s="294">
        <v>14</v>
      </c>
      <c r="CD43" s="602">
        <f t="shared" si="2"/>
        <v>-39.099999999999994</v>
      </c>
      <c r="CE43" s="621">
        <f t="shared" si="3"/>
        <v>-0.73634651600753298</v>
      </c>
      <c r="CF43" s="294">
        <v>65</v>
      </c>
      <c r="CG43" s="602">
        <f t="shared" si="4"/>
        <v>-34.799999999999997</v>
      </c>
      <c r="CH43" s="621">
        <f t="shared" si="5"/>
        <v>-0.34869739478957912</v>
      </c>
      <c r="CI43" s="294">
        <v>13</v>
      </c>
      <c r="CJ43" s="602">
        <f t="shared" si="6"/>
        <v>8.9</v>
      </c>
      <c r="CK43" s="621">
        <f t="shared" si="7"/>
        <v>2.1707317073170733</v>
      </c>
      <c r="CL43" s="294">
        <v>6</v>
      </c>
      <c r="CM43" s="602">
        <f t="shared" si="8"/>
        <v>1.0999999999999996</v>
      </c>
      <c r="CN43" s="621">
        <f t="shared" si="9"/>
        <v>0.22448979591836726</v>
      </c>
      <c r="CO43" s="294">
        <v>5</v>
      </c>
      <c r="CP43" s="602">
        <f t="shared" si="10"/>
        <v>5</v>
      </c>
      <c r="CQ43" s="621">
        <f t="shared" si="11"/>
        <v>5.208333333333333E+50</v>
      </c>
      <c r="CR43" s="294">
        <v>24</v>
      </c>
      <c r="CS43" s="602">
        <f t="shared" si="12"/>
        <v>15</v>
      </c>
      <c r="CT43" s="621">
        <f t="shared" si="13"/>
        <v>1.6666666666666667</v>
      </c>
      <c r="CU43" s="294">
        <v>89</v>
      </c>
      <c r="CV43" s="602">
        <f t="shared" si="14"/>
        <v>-19.799999999999997</v>
      </c>
      <c r="CW43" s="621">
        <f t="shared" si="15"/>
        <v>-0.18198529411764705</v>
      </c>
      <c r="CX43" s="294">
        <v>8.1999999999999993</v>
      </c>
      <c r="CY43" s="602">
        <f t="shared" si="16"/>
        <v>3.1999999999999993</v>
      </c>
      <c r="CZ43" s="621">
        <f t="shared" si="17"/>
        <v>0.6399999999999999</v>
      </c>
      <c r="DA43" s="224">
        <v>0</v>
      </c>
      <c r="DB43" s="602">
        <f t="shared" si="18"/>
        <v>-12</v>
      </c>
      <c r="DC43" s="621">
        <f t="shared" si="19"/>
        <v>-1</v>
      </c>
      <c r="DD43" s="294">
        <v>0</v>
      </c>
      <c r="DE43" s="602">
        <f t="shared" si="20"/>
        <v>0</v>
      </c>
      <c r="DF43" s="621" t="e">
        <f t="shared" si="21"/>
        <v>#DIV/0!</v>
      </c>
      <c r="DG43" s="294">
        <v>8.1999999999999993</v>
      </c>
      <c r="DH43" s="602">
        <f t="shared" si="22"/>
        <v>-8.8000000000000007</v>
      </c>
      <c r="DI43" s="621">
        <f t="shared" si="23"/>
        <v>-0.51764705882352946</v>
      </c>
      <c r="DJ43" s="294">
        <v>0</v>
      </c>
      <c r="DK43" s="602">
        <f t="shared" si="24"/>
        <v>-14</v>
      </c>
      <c r="DL43" s="621">
        <f t="shared" si="25"/>
        <v>-1</v>
      </c>
      <c r="DM43" s="294">
        <v>0</v>
      </c>
      <c r="DN43" s="602">
        <f t="shared" si="26"/>
        <v>-9</v>
      </c>
      <c r="DO43" s="621">
        <f t="shared" si="27"/>
        <v>-1</v>
      </c>
      <c r="DP43" s="294">
        <v>19.2</v>
      </c>
      <c r="DQ43" s="602">
        <f t="shared" si="28"/>
        <v>8.1999999999999993</v>
      </c>
      <c r="DR43" s="621">
        <f t="shared" si="29"/>
        <v>0.74545454545454537</v>
      </c>
      <c r="DS43" s="294">
        <v>19.2</v>
      </c>
      <c r="DT43" s="602">
        <f t="shared" si="30"/>
        <v>-14.8</v>
      </c>
      <c r="DU43" s="621">
        <f t="shared" si="31"/>
        <v>-0.43529411764705883</v>
      </c>
      <c r="DV43" s="294">
        <v>27.4</v>
      </c>
      <c r="DW43" s="602">
        <f t="shared" si="32"/>
        <v>-23.6</v>
      </c>
      <c r="DX43" s="621">
        <f t="shared" si="33"/>
        <v>-0.46274509803921571</v>
      </c>
    </row>
    <row r="44" spans="1:128" x14ac:dyDescent="0.25">
      <c r="A44" s="87" t="s">
        <v>62</v>
      </c>
      <c r="B44" s="294">
        <v>0</v>
      </c>
      <c r="C44" s="294">
        <v>29890</v>
      </c>
      <c r="D44" s="294">
        <v>29058.768843053749</v>
      </c>
      <c r="E44" s="294">
        <v>58948.768843053753</v>
      </c>
      <c r="F44" s="294">
        <v>24585</v>
      </c>
      <c r="G44" s="294">
        <v>20673</v>
      </c>
      <c r="H44" s="294">
        <v>8312</v>
      </c>
      <c r="I44" s="294">
        <v>53570</v>
      </c>
      <c r="J44" s="294">
        <v>112518.76884305375</v>
      </c>
      <c r="K44" s="294">
        <v>2827</v>
      </c>
      <c r="L44" s="294">
        <v>2079</v>
      </c>
      <c r="M44" s="294">
        <v>4444</v>
      </c>
      <c r="N44" s="294">
        <v>9350</v>
      </c>
      <c r="O44" s="294">
        <v>121868.76884305375</v>
      </c>
      <c r="P44" s="294">
        <v>19274</v>
      </c>
      <c r="Q44" s="224">
        <v>27474</v>
      </c>
      <c r="R44" s="224">
        <v>35046</v>
      </c>
      <c r="S44" s="224">
        <v>81794</v>
      </c>
      <c r="T44" s="224">
        <v>203662.76884305375</v>
      </c>
      <c r="U44" s="224">
        <v>33417</v>
      </c>
      <c r="V44" s="224">
        <v>31665</v>
      </c>
      <c r="W44" s="294">
        <v>32123</v>
      </c>
      <c r="X44" s="294">
        <v>97205</v>
      </c>
      <c r="Y44" s="294">
        <v>23560</v>
      </c>
      <c r="Z44" s="294">
        <v>17308</v>
      </c>
      <c r="AA44" s="294">
        <v>5489</v>
      </c>
      <c r="AB44" s="83">
        <v>46357</v>
      </c>
      <c r="AC44" s="294">
        <v>143562</v>
      </c>
      <c r="AD44" s="224">
        <v>2990</v>
      </c>
      <c r="AE44" s="224">
        <v>1605</v>
      </c>
      <c r="AF44" s="224">
        <v>4585</v>
      </c>
      <c r="AG44" s="224">
        <v>9180</v>
      </c>
      <c r="AH44" s="224">
        <v>152742</v>
      </c>
      <c r="AI44" s="224">
        <v>18310</v>
      </c>
      <c r="AJ44" s="224">
        <v>24218</v>
      </c>
      <c r="AK44" s="224">
        <v>31125</v>
      </c>
      <c r="AL44" s="224">
        <v>73653</v>
      </c>
      <c r="AM44" s="224">
        <v>226395</v>
      </c>
      <c r="AN44" s="224">
        <v>33579</v>
      </c>
      <c r="AO44" s="224">
        <v>29073</v>
      </c>
      <c r="AP44" s="294">
        <v>28874</v>
      </c>
      <c r="AQ44" s="294">
        <v>91526</v>
      </c>
      <c r="AR44" s="294">
        <v>23905</v>
      </c>
      <c r="AS44" s="294">
        <v>18907</v>
      </c>
      <c r="AT44" s="294">
        <v>5768</v>
      </c>
      <c r="AU44" s="224">
        <v>48580</v>
      </c>
      <c r="AV44" s="294">
        <v>140106</v>
      </c>
      <c r="AW44" s="224">
        <v>2683</v>
      </c>
      <c r="AX44" s="224">
        <v>1786</v>
      </c>
      <c r="AY44" s="224">
        <v>4787</v>
      </c>
      <c r="AZ44" s="224">
        <v>9256</v>
      </c>
      <c r="BA44" s="224">
        <v>149362</v>
      </c>
      <c r="BB44" s="224">
        <v>18143</v>
      </c>
      <c r="BC44" s="224">
        <v>22364.033585818492</v>
      </c>
      <c r="BD44" s="224">
        <v>27532.574180757147</v>
      </c>
      <c r="BE44" s="224">
        <v>68039.607766575646</v>
      </c>
      <c r="BF44" s="224">
        <v>217401.60776657565</v>
      </c>
      <c r="BG44" s="224">
        <v>-8993.3922334243543</v>
      </c>
      <c r="BH44" s="459">
        <v>-3.9724341232908689E-2</v>
      </c>
      <c r="BI44" s="224">
        <v>31814</v>
      </c>
      <c r="BJ44" s="224">
        <v>26193</v>
      </c>
      <c r="BK44" s="224">
        <v>26397</v>
      </c>
      <c r="BL44" s="224">
        <v>84404</v>
      </c>
      <c r="BM44" s="224">
        <v>20691</v>
      </c>
      <c r="BN44" s="294">
        <v>16977</v>
      </c>
      <c r="BO44" s="294">
        <v>6002</v>
      </c>
      <c r="BP44" s="294">
        <v>43670</v>
      </c>
      <c r="BQ44" s="294">
        <v>128074</v>
      </c>
      <c r="BR44" s="224">
        <v>-12032</v>
      </c>
      <c r="BS44" s="459">
        <v>-8.5877835353232554E-2</v>
      </c>
      <c r="BT44" s="224">
        <v>2799</v>
      </c>
      <c r="BU44" s="224">
        <v>116</v>
      </c>
      <c r="BV44" s="459">
        <v>4.3235184494968319E-2</v>
      </c>
      <c r="BW44" s="224">
        <v>1837</v>
      </c>
      <c r="BX44" s="602">
        <v>51</v>
      </c>
      <c r="BY44" s="621">
        <v>2.8555431131019039E-2</v>
      </c>
      <c r="BZ44" s="294">
        <v>4063</v>
      </c>
      <c r="CA44" s="602">
        <f t="shared" si="0"/>
        <v>-724</v>
      </c>
      <c r="CB44" s="621">
        <f t="shared" si="1"/>
        <v>-0.15124294965531648</v>
      </c>
      <c r="CC44" s="294">
        <v>8699</v>
      </c>
      <c r="CD44" s="602">
        <f t="shared" si="2"/>
        <v>-557</v>
      </c>
      <c r="CE44" s="621">
        <f t="shared" si="3"/>
        <v>-6.0177182368193603E-2</v>
      </c>
      <c r="CF44" s="294">
        <v>136773</v>
      </c>
      <c r="CG44" s="602">
        <f t="shared" si="4"/>
        <v>-12589</v>
      </c>
      <c r="CH44" s="621">
        <f t="shared" si="5"/>
        <v>-8.4285159545265859E-2</v>
      </c>
      <c r="CI44" s="294">
        <v>16176</v>
      </c>
      <c r="CJ44" s="602">
        <f t="shared" si="6"/>
        <v>-1967</v>
      </c>
      <c r="CK44" s="621">
        <f t="shared" si="7"/>
        <v>-0.10841646916166015</v>
      </c>
      <c r="CL44" s="294">
        <v>22618</v>
      </c>
      <c r="CM44" s="602">
        <f t="shared" si="8"/>
        <v>253.9664141815083</v>
      </c>
      <c r="CN44" s="621">
        <f t="shared" si="9"/>
        <v>1.1356020067084579E-2</v>
      </c>
      <c r="CO44" s="294">
        <v>28935</v>
      </c>
      <c r="CP44" s="602">
        <f t="shared" si="10"/>
        <v>1402.4258192428533</v>
      </c>
      <c r="CQ44" s="621">
        <f t="shared" si="11"/>
        <v>5.0936966882777927E-2</v>
      </c>
      <c r="CR44" s="294">
        <v>67729</v>
      </c>
      <c r="CS44" s="602">
        <f t="shared" si="12"/>
        <v>-310.60776657564566</v>
      </c>
      <c r="CT44" s="621">
        <f t="shared" si="13"/>
        <v>-4.5651022510484144E-3</v>
      </c>
      <c r="CU44" s="294">
        <v>204502</v>
      </c>
      <c r="CV44" s="602">
        <f t="shared" si="14"/>
        <v>-12899.607766575646</v>
      </c>
      <c r="CW44" s="621">
        <f t="shared" si="15"/>
        <v>-5.9335383482655608E-2</v>
      </c>
      <c r="CX44" s="294">
        <v>27891</v>
      </c>
      <c r="CY44" s="602">
        <f t="shared" si="16"/>
        <v>-3923</v>
      </c>
      <c r="CZ44" s="621">
        <f t="shared" si="17"/>
        <v>-0.12331049223612246</v>
      </c>
      <c r="DA44" s="224">
        <v>22166</v>
      </c>
      <c r="DB44" s="602">
        <f t="shared" si="18"/>
        <v>-4027</v>
      </c>
      <c r="DC44" s="621">
        <f t="shared" si="19"/>
        <v>-0.15374336654831444</v>
      </c>
      <c r="DD44" s="294">
        <v>23824</v>
      </c>
      <c r="DE44" s="602">
        <f t="shared" si="20"/>
        <v>-2573</v>
      </c>
      <c r="DF44" s="621">
        <f t="shared" si="21"/>
        <v>-9.7473197711861193E-2</v>
      </c>
      <c r="DG44" s="294">
        <v>73881</v>
      </c>
      <c r="DH44" s="602">
        <f t="shared" si="22"/>
        <v>-10523</v>
      </c>
      <c r="DI44" s="621">
        <f t="shared" si="23"/>
        <v>-0.12467418605753282</v>
      </c>
      <c r="DJ44" s="294">
        <v>19939</v>
      </c>
      <c r="DK44" s="602">
        <f t="shared" si="24"/>
        <v>-752</v>
      </c>
      <c r="DL44" s="621">
        <f t="shared" si="25"/>
        <v>-3.6344304286888021E-2</v>
      </c>
      <c r="DM44" s="294">
        <v>15841</v>
      </c>
      <c r="DN44" s="602">
        <f t="shared" si="26"/>
        <v>-1136</v>
      </c>
      <c r="DO44" s="621">
        <f t="shared" si="27"/>
        <v>-6.6914060199092892E-2</v>
      </c>
      <c r="DP44" s="294">
        <v>3224</v>
      </c>
      <c r="DQ44" s="602">
        <f t="shared" si="28"/>
        <v>-2778</v>
      </c>
      <c r="DR44" s="621">
        <f t="shared" si="29"/>
        <v>-0.46284571809396868</v>
      </c>
      <c r="DS44" s="294">
        <v>39004</v>
      </c>
      <c r="DT44" s="602">
        <f t="shared" si="30"/>
        <v>-4666</v>
      </c>
      <c r="DU44" s="621">
        <f t="shared" si="31"/>
        <v>-0.10684680558735975</v>
      </c>
      <c r="DV44" s="294">
        <v>112885</v>
      </c>
      <c r="DW44" s="602">
        <f t="shared" si="32"/>
        <v>-15189</v>
      </c>
      <c r="DX44" s="621">
        <f t="shared" si="33"/>
        <v>-0.11859549947686494</v>
      </c>
    </row>
    <row r="45" spans="1:128" x14ac:dyDescent="0.25">
      <c r="A45" s="87" t="s">
        <v>63</v>
      </c>
      <c r="B45" s="294">
        <v>0</v>
      </c>
      <c r="C45" s="294">
        <v>0</v>
      </c>
      <c r="D45" s="294">
        <v>0</v>
      </c>
      <c r="E45" s="294">
        <v>0</v>
      </c>
      <c r="F45" s="294">
        <v>0</v>
      </c>
      <c r="G45" s="294">
        <v>0</v>
      </c>
      <c r="H45" s="294">
        <v>7</v>
      </c>
      <c r="I45" s="294">
        <v>7</v>
      </c>
      <c r="J45" s="294">
        <v>7</v>
      </c>
      <c r="K45" s="294">
        <v>0</v>
      </c>
      <c r="L45" s="294">
        <v>0</v>
      </c>
      <c r="M45" s="294">
        <v>0</v>
      </c>
      <c r="N45" s="294">
        <v>0</v>
      </c>
      <c r="O45" s="294">
        <v>7</v>
      </c>
      <c r="P45" s="294">
        <v>0</v>
      </c>
      <c r="Q45" s="224">
        <v>0</v>
      </c>
      <c r="R45" s="224">
        <v>0</v>
      </c>
      <c r="S45" s="224">
        <v>0</v>
      </c>
      <c r="T45" s="224">
        <v>7</v>
      </c>
      <c r="U45" s="224">
        <v>0</v>
      </c>
      <c r="V45" s="224">
        <v>0</v>
      </c>
      <c r="W45" s="294">
        <v>0</v>
      </c>
      <c r="X45" s="294">
        <v>0</v>
      </c>
      <c r="Y45" s="294">
        <v>0</v>
      </c>
      <c r="Z45" s="294">
        <v>0</v>
      </c>
      <c r="AA45" s="294">
        <v>11</v>
      </c>
      <c r="AB45" s="294">
        <v>11</v>
      </c>
      <c r="AC45" s="294">
        <v>11</v>
      </c>
      <c r="AD45" s="224">
        <v>0</v>
      </c>
      <c r="AE45" s="224">
        <v>0</v>
      </c>
      <c r="AF45" s="224">
        <v>0</v>
      </c>
      <c r="AG45" s="224">
        <v>0</v>
      </c>
      <c r="AH45" s="224">
        <v>11</v>
      </c>
      <c r="AI45" s="224">
        <v>0</v>
      </c>
      <c r="AJ45" s="224">
        <v>0</v>
      </c>
      <c r="AK45" s="224">
        <v>0</v>
      </c>
      <c r="AL45" s="224">
        <v>0</v>
      </c>
      <c r="AM45" s="224">
        <v>11</v>
      </c>
      <c r="AN45" s="224">
        <v>0</v>
      </c>
      <c r="AO45" s="224">
        <v>0</v>
      </c>
      <c r="AP45" s="294">
        <v>0</v>
      </c>
      <c r="AQ45" s="294">
        <v>0</v>
      </c>
      <c r="AR45" s="294">
        <v>0</v>
      </c>
      <c r="AS45" s="294">
        <v>0</v>
      </c>
      <c r="AT45" s="294">
        <v>0</v>
      </c>
      <c r="AU45" s="294">
        <v>0</v>
      </c>
      <c r="AV45" s="294">
        <v>0</v>
      </c>
      <c r="AW45" s="224">
        <v>0</v>
      </c>
      <c r="AX45" s="224">
        <v>0</v>
      </c>
      <c r="AY45" s="224">
        <v>0</v>
      </c>
      <c r="AZ45" s="224">
        <v>0</v>
      </c>
      <c r="BA45" s="224">
        <v>0</v>
      </c>
      <c r="BB45" s="224"/>
      <c r="BC45" s="224"/>
      <c r="BD45" s="224"/>
      <c r="BE45" s="224">
        <v>0</v>
      </c>
      <c r="BF45" s="224">
        <v>0</v>
      </c>
      <c r="BG45" s="224">
        <v>-11</v>
      </c>
      <c r="BH45" s="459"/>
      <c r="BI45" s="224"/>
      <c r="BJ45" s="224"/>
      <c r="BK45" s="224"/>
      <c r="BL45" s="224">
        <v>0</v>
      </c>
      <c r="BM45" s="224"/>
      <c r="BP45" s="294">
        <v>0</v>
      </c>
      <c r="BQ45" s="294">
        <v>0</v>
      </c>
      <c r="BR45" s="224">
        <v>0</v>
      </c>
      <c r="BS45" s="459" t="e">
        <v>#DIV/0!</v>
      </c>
      <c r="BT45" s="224"/>
      <c r="BU45" s="224">
        <v>0</v>
      </c>
      <c r="BV45" s="459" t="e">
        <v>#DIV/0!</v>
      </c>
      <c r="BW45" s="224"/>
      <c r="BX45" s="602">
        <v>0</v>
      </c>
      <c r="BY45" s="621" t="e">
        <v>#DIV/0!</v>
      </c>
      <c r="CA45" s="602">
        <f t="shared" si="0"/>
        <v>0</v>
      </c>
      <c r="CB45" s="621" t="e">
        <f t="shared" si="1"/>
        <v>#DIV/0!</v>
      </c>
      <c r="CC45" s="294">
        <v>0</v>
      </c>
      <c r="CD45" s="602">
        <f t="shared" si="2"/>
        <v>0</v>
      </c>
      <c r="CE45" s="621" t="e">
        <f t="shared" si="3"/>
        <v>#DIV/0!</v>
      </c>
      <c r="CF45" s="294">
        <v>0</v>
      </c>
      <c r="CG45" s="602">
        <f t="shared" si="4"/>
        <v>0</v>
      </c>
      <c r="CH45" s="621" t="e">
        <f t="shared" si="5"/>
        <v>#DIV/0!</v>
      </c>
      <c r="CJ45" s="602">
        <f t="shared" si="6"/>
        <v>0</v>
      </c>
      <c r="CK45" s="621" t="e">
        <f t="shared" si="7"/>
        <v>#DIV/0!</v>
      </c>
      <c r="CM45" s="602">
        <f t="shared" si="8"/>
        <v>0</v>
      </c>
      <c r="CN45" s="621" t="e">
        <f t="shared" si="9"/>
        <v>#DIV/0!</v>
      </c>
      <c r="CP45" s="602">
        <f t="shared" si="10"/>
        <v>0</v>
      </c>
      <c r="CQ45" s="621" t="e">
        <f t="shared" si="11"/>
        <v>#DIV/0!</v>
      </c>
      <c r="CR45" s="294">
        <v>0</v>
      </c>
      <c r="CS45" s="602">
        <f t="shared" si="12"/>
        <v>0</v>
      </c>
      <c r="CT45" s="621" t="e">
        <f t="shared" si="13"/>
        <v>#DIV/0!</v>
      </c>
      <c r="CU45" s="294">
        <v>0</v>
      </c>
      <c r="CV45" s="602">
        <f t="shared" si="14"/>
        <v>0</v>
      </c>
      <c r="CW45" s="621" t="e">
        <f t="shared" si="15"/>
        <v>#DIV/0!</v>
      </c>
      <c r="CY45" s="602">
        <f t="shared" si="16"/>
        <v>0</v>
      </c>
      <c r="CZ45" s="621" t="e">
        <f t="shared" si="17"/>
        <v>#DIV/0!</v>
      </c>
      <c r="DA45" s="224"/>
      <c r="DB45" s="602">
        <f t="shared" si="18"/>
        <v>0</v>
      </c>
      <c r="DC45" s="621" t="e">
        <f t="shared" si="19"/>
        <v>#DIV/0!</v>
      </c>
      <c r="DE45" s="602">
        <f t="shared" si="20"/>
        <v>0</v>
      </c>
      <c r="DF45" s="621" t="e">
        <f t="shared" si="21"/>
        <v>#DIV/0!</v>
      </c>
      <c r="DG45" s="294">
        <v>0</v>
      </c>
      <c r="DH45" s="602">
        <f t="shared" si="22"/>
        <v>0</v>
      </c>
      <c r="DI45" s="621" t="e">
        <f t="shared" si="23"/>
        <v>#DIV/0!</v>
      </c>
      <c r="DK45" s="602">
        <f t="shared" si="24"/>
        <v>0</v>
      </c>
      <c r="DL45" s="621" t="e">
        <f t="shared" si="25"/>
        <v>#DIV/0!</v>
      </c>
      <c r="DN45" s="602">
        <f t="shared" si="26"/>
        <v>0</v>
      </c>
      <c r="DO45" s="621" t="e">
        <f t="shared" si="27"/>
        <v>#DIV/0!</v>
      </c>
      <c r="DQ45" s="602">
        <f t="shared" si="28"/>
        <v>0</v>
      </c>
      <c r="DR45" s="621" t="e">
        <f t="shared" si="29"/>
        <v>#DIV/0!</v>
      </c>
      <c r="DS45" s="294">
        <v>0</v>
      </c>
      <c r="DT45" s="602">
        <f t="shared" si="30"/>
        <v>0</v>
      </c>
      <c r="DU45" s="621" t="e">
        <f t="shared" si="31"/>
        <v>#DIV/0!</v>
      </c>
      <c r="DV45" s="294">
        <v>0</v>
      </c>
      <c r="DW45" s="602">
        <f t="shared" si="32"/>
        <v>0</v>
      </c>
      <c r="DX45" s="621" t="e">
        <f t="shared" si="33"/>
        <v>#DIV/0!</v>
      </c>
    </row>
    <row r="46" spans="1:128" x14ac:dyDescent="0.25">
      <c r="A46" s="86" t="s">
        <v>35</v>
      </c>
      <c r="B46" s="294">
        <v>5124.4299900000005</v>
      </c>
      <c r="C46" s="294">
        <v>4731.4082800000006</v>
      </c>
      <c r="D46" s="294">
        <v>4378.5297405000001</v>
      </c>
      <c r="E46" s="294">
        <v>14234.368010500002</v>
      </c>
      <c r="F46" s="294">
        <v>4108.99766</v>
      </c>
      <c r="G46" s="294">
        <v>3747.2266</v>
      </c>
      <c r="H46" s="294">
        <v>3651.3616999999999</v>
      </c>
      <c r="I46" s="294">
        <v>11507.58596</v>
      </c>
      <c r="J46" s="294">
        <v>25741.953970500002</v>
      </c>
      <c r="K46" s="294">
        <v>3510.0790399999996</v>
      </c>
      <c r="L46" s="294">
        <v>3335.9114171027886</v>
      </c>
      <c r="M46" s="294">
        <v>3935.4777511142743</v>
      </c>
      <c r="N46" s="294">
        <v>10781.468208217062</v>
      </c>
      <c r="O46" s="294">
        <v>36523.422178717068</v>
      </c>
      <c r="P46" s="294">
        <v>5212.5236797308253</v>
      </c>
      <c r="Q46" s="224">
        <v>6308.1579122812036</v>
      </c>
      <c r="R46" s="224">
        <v>7561.7456000000002</v>
      </c>
      <c r="S46" s="224">
        <v>19082.42719201203</v>
      </c>
      <c r="T46" s="224">
        <v>55605.849370729098</v>
      </c>
      <c r="U46" s="224">
        <v>7743.2991999999995</v>
      </c>
      <c r="V46" s="224">
        <v>7358.6888500000005</v>
      </c>
      <c r="W46" s="294">
        <v>6951.387611099999</v>
      </c>
      <c r="X46" s="294">
        <v>22053.375661099999</v>
      </c>
      <c r="Y46" s="294">
        <v>5623.1698999999999</v>
      </c>
      <c r="Z46" s="294">
        <v>4236.42364</v>
      </c>
      <c r="AA46" s="294">
        <v>3765.7077000000004</v>
      </c>
      <c r="AB46" s="294">
        <v>13625.301240000001</v>
      </c>
      <c r="AC46" s="294">
        <v>35678.6769011</v>
      </c>
      <c r="AD46" s="224">
        <v>3317.7546499999999</v>
      </c>
      <c r="AE46" s="224">
        <v>3317.3075261101249</v>
      </c>
      <c r="AF46" s="224">
        <v>4085.1284136275417</v>
      </c>
      <c r="AG46" s="224">
        <v>10720.190589737667</v>
      </c>
      <c r="AH46" s="224">
        <v>46398.867490837671</v>
      </c>
      <c r="AI46" s="224">
        <v>5071.396978032104</v>
      </c>
      <c r="AJ46" s="224">
        <v>5393.9544059028021</v>
      </c>
      <c r="AK46" s="224">
        <v>6620.7651999999998</v>
      </c>
      <c r="AL46" s="224">
        <v>17086.116583934905</v>
      </c>
      <c r="AM46" s="224">
        <v>63484.984074772576</v>
      </c>
      <c r="AN46" s="224">
        <v>7033.3009453969062</v>
      </c>
      <c r="AO46" s="224">
        <v>6316.6138091489393</v>
      </c>
      <c r="AP46" s="294">
        <v>6389.7814588000001</v>
      </c>
      <c r="AQ46" s="294">
        <v>19739.696213345844</v>
      </c>
      <c r="AR46" s="294">
        <v>4960.0010069582859</v>
      </c>
      <c r="AS46" s="294">
        <v>4222.490615577919</v>
      </c>
      <c r="AT46" s="294">
        <v>3776.6393200000002</v>
      </c>
      <c r="AU46" s="294">
        <v>12959.130942536205</v>
      </c>
      <c r="AV46" s="294">
        <v>32698.827155882049</v>
      </c>
      <c r="AW46" s="224">
        <v>3404.4021257142858</v>
      </c>
      <c r="AX46" s="224">
        <v>3049.7999999999997</v>
      </c>
      <c r="AY46" s="224">
        <v>4429.8937999999998</v>
      </c>
      <c r="AZ46" s="224">
        <v>10884.095925714286</v>
      </c>
      <c r="BA46" s="224">
        <v>44491.651759116336</v>
      </c>
      <c r="BB46" s="224">
        <v>5375.1406408050743</v>
      </c>
      <c r="BC46" s="224">
        <v>5928.6737545062733</v>
      </c>
      <c r="BD46" s="224">
        <v>6343.6</v>
      </c>
      <c r="BE46" s="224">
        <v>17647.414395311349</v>
      </c>
      <c r="BF46" s="224">
        <v>62139.066154427681</v>
      </c>
      <c r="BG46" s="224">
        <v>-1345.9179203448948</v>
      </c>
      <c r="BH46" s="459">
        <v>-2.1200571126546608E-2</v>
      </c>
      <c r="BI46" s="224">
        <v>6921.9</v>
      </c>
      <c r="BJ46" s="224">
        <v>5548.7</v>
      </c>
      <c r="BK46" s="224">
        <v>6229.2</v>
      </c>
      <c r="BL46" s="224">
        <v>18699.8</v>
      </c>
      <c r="BM46" s="224">
        <v>5029.125338120989</v>
      </c>
      <c r="BN46" s="294">
        <v>4343.5</v>
      </c>
      <c r="BO46" s="294">
        <v>3768.6</v>
      </c>
      <c r="BP46" s="294">
        <v>13141.225338120988</v>
      </c>
      <c r="BQ46" s="294">
        <v>31841.025338120988</v>
      </c>
      <c r="BR46" s="224">
        <v>-857.8018177610611</v>
      </c>
      <c r="BS46" s="459">
        <v>-2.6233412399525619E-2</v>
      </c>
      <c r="BT46" s="224">
        <v>3236.8</v>
      </c>
      <c r="BU46" s="224">
        <v>-167.60212571428565</v>
      </c>
      <c r="BV46" s="459">
        <v>-4.9231001369769337E-2</v>
      </c>
      <c r="BW46" s="224">
        <v>3425.4</v>
      </c>
      <c r="BX46" s="602">
        <v>375.60000000000036</v>
      </c>
      <c r="BY46" s="621">
        <v>0.123155616761755</v>
      </c>
      <c r="BZ46" s="294">
        <v>3741.3</v>
      </c>
      <c r="CA46" s="602">
        <f t="shared" si="0"/>
        <v>-688.59379999999965</v>
      </c>
      <c r="CB46" s="621">
        <f t="shared" si="1"/>
        <v>-0.15544250744792112</v>
      </c>
      <c r="CC46" s="294">
        <v>10403.5</v>
      </c>
      <c r="CD46" s="602">
        <f t="shared" si="2"/>
        <v>-480.59592571428584</v>
      </c>
      <c r="CE46" s="621">
        <f t="shared" si="3"/>
        <v>-4.4155796585626468E-2</v>
      </c>
      <c r="CF46" s="294">
        <v>42244.525338120991</v>
      </c>
      <c r="CG46" s="602">
        <f t="shared" si="4"/>
        <v>-2247.1264209953442</v>
      </c>
      <c r="CH46" s="621">
        <f t="shared" si="5"/>
        <v>-5.0506698046671378E-2</v>
      </c>
      <c r="CI46" s="294">
        <v>4834.8999999999996</v>
      </c>
      <c r="CJ46" s="602">
        <f t="shared" si="6"/>
        <v>-540.24064080507469</v>
      </c>
      <c r="CK46" s="621">
        <f t="shared" si="7"/>
        <v>-0.10050725681554611</v>
      </c>
      <c r="CL46" s="294">
        <v>5656.1</v>
      </c>
      <c r="CM46" s="602">
        <f t="shared" si="8"/>
        <v>-272.57375450627296</v>
      </c>
      <c r="CN46" s="621">
        <f t="shared" si="9"/>
        <v>-4.59755024130135E-2</v>
      </c>
      <c r="CO46" s="294">
        <v>7035.6</v>
      </c>
      <c r="CP46" s="602">
        <f t="shared" si="10"/>
        <v>692</v>
      </c>
      <c r="CQ46" s="621">
        <f t="shared" si="11"/>
        <v>0.10908632322340626</v>
      </c>
      <c r="CR46" s="294">
        <v>17526.599999999999</v>
      </c>
      <c r="CS46" s="602">
        <f t="shared" si="12"/>
        <v>-120.81439531135038</v>
      </c>
      <c r="CT46" s="621">
        <f t="shared" si="13"/>
        <v>-6.8460111269019065E-3</v>
      </c>
      <c r="CU46" s="294">
        <v>59771.12533812099</v>
      </c>
      <c r="CV46" s="602">
        <f t="shared" si="14"/>
        <v>-2367.940816306691</v>
      </c>
      <c r="CW46" s="621">
        <f t="shared" si="15"/>
        <v>-3.810711944756133E-2</v>
      </c>
      <c r="CX46" s="294">
        <v>6835</v>
      </c>
      <c r="CY46" s="602">
        <f t="shared" si="16"/>
        <v>-86.899999999999636</v>
      </c>
      <c r="CZ46" s="621">
        <f t="shared" si="17"/>
        <v>-1.255435646282085E-2</v>
      </c>
      <c r="DA46" s="224">
        <v>6070</v>
      </c>
      <c r="DB46" s="602">
        <f t="shared" si="18"/>
        <v>521.30000000000018</v>
      </c>
      <c r="DC46" s="621">
        <f t="shared" si="19"/>
        <v>9.3949934218826067E-2</v>
      </c>
      <c r="DD46" s="294">
        <v>6223</v>
      </c>
      <c r="DE46" s="602">
        <f t="shared" si="20"/>
        <v>-6.1999999999998181</v>
      </c>
      <c r="DF46" s="621">
        <f t="shared" si="21"/>
        <v>-9.9531239966605951E-4</v>
      </c>
      <c r="DG46" s="294">
        <v>19128</v>
      </c>
      <c r="DH46" s="602">
        <f t="shared" si="22"/>
        <v>428.20000000000073</v>
      </c>
      <c r="DI46" s="621">
        <f t="shared" si="23"/>
        <v>2.2898640627172524E-2</v>
      </c>
      <c r="DJ46" s="294">
        <v>5420.6</v>
      </c>
      <c r="DK46" s="602">
        <f t="shared" si="24"/>
        <v>391.47466187901136</v>
      </c>
      <c r="DL46" s="621">
        <f t="shared" si="25"/>
        <v>7.784150037216539E-2</v>
      </c>
      <c r="DM46" s="294">
        <v>4645.8</v>
      </c>
      <c r="DN46" s="602">
        <f t="shared" si="26"/>
        <v>302.30000000000018</v>
      </c>
      <c r="DO46" s="621">
        <f t="shared" si="27"/>
        <v>6.959825025900776E-2</v>
      </c>
      <c r="DP46" s="294">
        <v>3761.8999999999996</v>
      </c>
      <c r="DQ46" s="602">
        <f t="shared" si="28"/>
        <v>-6.7000000000002728</v>
      </c>
      <c r="DR46" s="621">
        <f t="shared" si="29"/>
        <v>-1.7778485379186628E-3</v>
      </c>
      <c r="DS46" s="294">
        <v>13827.7</v>
      </c>
      <c r="DT46" s="602">
        <f t="shared" si="30"/>
        <v>686.47466187901227</v>
      </c>
      <c r="DU46" s="621">
        <f t="shared" si="31"/>
        <v>5.2238253603919142E-2</v>
      </c>
      <c r="DV46" s="294">
        <v>32955.699999999997</v>
      </c>
      <c r="DW46" s="602">
        <f t="shared" si="32"/>
        <v>1114.6746618790094</v>
      </c>
      <c r="DX46" s="621">
        <f t="shared" si="33"/>
        <v>3.5007498974742153E-2</v>
      </c>
    </row>
    <row r="47" spans="1:128" x14ac:dyDescent="0.25">
      <c r="A47" s="84" t="s">
        <v>77</v>
      </c>
      <c r="B47" s="85">
        <v>34796.401400000002</v>
      </c>
      <c r="C47" s="85">
        <v>33617.715174950485</v>
      </c>
      <c r="D47" s="85">
        <v>31309.927800000001</v>
      </c>
      <c r="E47" s="85">
        <v>99723.016600000003</v>
      </c>
      <c r="F47" s="85">
        <v>24415.3066</v>
      </c>
      <c r="G47" s="85">
        <v>13154.729300000001</v>
      </c>
      <c r="H47" s="85">
        <v>8142.9999999999991</v>
      </c>
      <c r="I47" s="85">
        <v>45491.128900000003</v>
      </c>
      <c r="J47" s="85">
        <v>145214.14550000001</v>
      </c>
      <c r="K47" s="85">
        <v>3119.0000000000005</v>
      </c>
      <c r="L47" s="85">
        <v>2440.0245999999997</v>
      </c>
      <c r="M47" s="85">
        <v>8447</v>
      </c>
      <c r="N47" s="85">
        <v>14006.024600000001</v>
      </c>
      <c r="O47" s="85">
        <v>159220.17010000002</v>
      </c>
      <c r="P47" s="85">
        <v>19747.984400000001</v>
      </c>
      <c r="Q47" s="235">
        <v>28907</v>
      </c>
      <c r="R47" s="235">
        <v>35456.303400000004</v>
      </c>
      <c r="S47" s="235">
        <v>84112.284100000004</v>
      </c>
      <c r="T47" s="235">
        <v>243332.45420000004</v>
      </c>
      <c r="U47" s="235">
        <v>33313.337099999997</v>
      </c>
      <c r="V47" s="235">
        <v>33861</v>
      </c>
      <c r="W47" s="85">
        <v>35184.011100000003</v>
      </c>
      <c r="X47" s="85">
        <v>102357.00839999999</v>
      </c>
      <c r="Y47" s="85">
        <v>24309.160400000001</v>
      </c>
      <c r="Z47" s="85">
        <v>13829</v>
      </c>
      <c r="AA47" s="85">
        <v>5729.6540999999988</v>
      </c>
      <c r="AB47" s="85">
        <v>43867.8145</v>
      </c>
      <c r="AC47" s="85">
        <v>146224.8229</v>
      </c>
      <c r="AD47" s="235">
        <v>2135.0000000000005</v>
      </c>
      <c r="AE47" s="235">
        <v>2916</v>
      </c>
      <c r="AF47" s="235">
        <v>8967.9869999999992</v>
      </c>
      <c r="AG47" s="235">
        <v>14018.982</v>
      </c>
      <c r="AH47" s="235">
        <v>160243.80489999999</v>
      </c>
      <c r="AI47" s="235">
        <v>18236</v>
      </c>
      <c r="AJ47" s="235">
        <v>26121</v>
      </c>
      <c r="AK47" s="235">
        <v>33817.166299999997</v>
      </c>
      <c r="AL47" s="235">
        <v>78174.114799999996</v>
      </c>
      <c r="AM47" s="236">
        <v>238417.91969999997</v>
      </c>
      <c r="AN47" s="235">
        <v>35040.156900000002</v>
      </c>
      <c r="AO47" s="235">
        <v>33393.392686999992</v>
      </c>
      <c r="AP47" s="85">
        <v>31763.585700000003</v>
      </c>
      <c r="AQ47" s="85">
        <v>100197.07728699999</v>
      </c>
      <c r="AR47" s="85">
        <v>22556.903200000001</v>
      </c>
      <c r="AS47" s="85">
        <v>13363</v>
      </c>
      <c r="AT47" s="85">
        <v>7484.3875000000007</v>
      </c>
      <c r="AU47" s="85">
        <v>43404.290699999998</v>
      </c>
      <c r="AV47" s="85">
        <v>143601.36798699998</v>
      </c>
      <c r="AW47" s="235">
        <v>2182</v>
      </c>
      <c r="AX47" s="235">
        <v>2904</v>
      </c>
      <c r="AY47" s="235">
        <v>8380.8080000000009</v>
      </c>
      <c r="AZ47" s="235">
        <v>13466.808000000001</v>
      </c>
      <c r="BA47" s="235">
        <v>157068.175987</v>
      </c>
      <c r="BB47" s="235">
        <v>20871</v>
      </c>
      <c r="BC47" s="235">
        <v>27764</v>
      </c>
      <c r="BD47" s="235">
        <v>31741</v>
      </c>
      <c r="BE47" s="235">
        <v>80376</v>
      </c>
      <c r="BF47" s="236">
        <v>237444.175987</v>
      </c>
      <c r="BG47" s="235">
        <v>-973.74371299997438</v>
      </c>
      <c r="BH47" s="597">
        <v>-4.0841884461756406E-3</v>
      </c>
      <c r="BI47" s="235">
        <v>37068</v>
      </c>
      <c r="BJ47" s="235">
        <v>27762</v>
      </c>
      <c r="BK47" s="235">
        <v>30460</v>
      </c>
      <c r="BL47" s="235">
        <v>95290</v>
      </c>
      <c r="BM47" s="235">
        <v>22080</v>
      </c>
      <c r="BN47" s="85">
        <v>14938</v>
      </c>
      <c r="BO47" s="85">
        <v>7023</v>
      </c>
      <c r="BP47" s="85">
        <v>44041</v>
      </c>
      <c r="BQ47" s="85">
        <v>139331</v>
      </c>
      <c r="BR47" s="235">
        <v>-4270.367986999976</v>
      </c>
      <c r="BS47" s="597">
        <v>-2.9737655336170378E-2</v>
      </c>
      <c r="BT47" s="235">
        <v>2563</v>
      </c>
      <c r="BU47" s="235">
        <v>381</v>
      </c>
      <c r="BV47" s="597">
        <v>0.17461044912923923</v>
      </c>
      <c r="BW47" s="235">
        <v>2205</v>
      </c>
      <c r="BX47" s="602">
        <v>-699</v>
      </c>
      <c r="BY47" s="621">
        <v>-0.24070247933884298</v>
      </c>
      <c r="BZ47" s="294">
        <v>5789</v>
      </c>
      <c r="CA47" s="602">
        <f t="shared" si="0"/>
        <v>-2591.8080000000009</v>
      </c>
      <c r="CB47" s="621">
        <f t="shared" si="1"/>
        <v>-0.30925514580455732</v>
      </c>
      <c r="CC47" s="294">
        <v>10557</v>
      </c>
      <c r="CD47" s="602">
        <f t="shared" si="2"/>
        <v>-2909.8080000000009</v>
      </c>
      <c r="CE47" s="621">
        <f t="shared" si="3"/>
        <v>-0.21607258379268501</v>
      </c>
      <c r="CF47" s="294">
        <v>149888</v>
      </c>
      <c r="CG47" s="602">
        <f t="shared" si="4"/>
        <v>-7180.1759869999951</v>
      </c>
      <c r="CH47" s="621">
        <f t="shared" si="5"/>
        <v>-4.5713754182733199E-2</v>
      </c>
      <c r="CI47" s="294">
        <v>20139</v>
      </c>
      <c r="CJ47" s="602">
        <f t="shared" si="6"/>
        <v>-732</v>
      </c>
      <c r="CK47" s="621">
        <f t="shared" si="7"/>
        <v>-3.507258875952278E-2</v>
      </c>
      <c r="CL47" s="294">
        <v>31171</v>
      </c>
      <c r="CM47" s="602">
        <f t="shared" si="8"/>
        <v>3407</v>
      </c>
      <c r="CN47" s="621">
        <f t="shared" si="9"/>
        <v>0.12271286558132834</v>
      </c>
      <c r="CO47" s="294">
        <v>36366</v>
      </c>
      <c r="CP47" s="602">
        <f t="shared" si="10"/>
        <v>4625</v>
      </c>
      <c r="CQ47" s="621">
        <f t="shared" si="11"/>
        <v>0.14571059512932799</v>
      </c>
      <c r="CR47" s="294">
        <v>87676</v>
      </c>
      <c r="CS47" s="602">
        <f t="shared" si="12"/>
        <v>7300</v>
      </c>
      <c r="CT47" s="621">
        <f t="shared" si="13"/>
        <v>9.0823131282970038E-2</v>
      </c>
      <c r="CU47" s="294">
        <v>237564</v>
      </c>
      <c r="CV47" s="602">
        <f t="shared" si="14"/>
        <v>119.82401300000492</v>
      </c>
      <c r="CW47" s="621">
        <f t="shared" si="15"/>
        <v>5.0464077504501633E-4</v>
      </c>
      <c r="CX47" s="294">
        <v>33874</v>
      </c>
      <c r="CY47" s="602">
        <f t="shared" si="16"/>
        <v>-3194</v>
      </c>
      <c r="CZ47" s="621">
        <f t="shared" si="17"/>
        <v>-8.6165965253048454E-2</v>
      </c>
      <c r="DA47" s="234">
        <v>29635</v>
      </c>
      <c r="DB47" s="602">
        <f t="shared" si="18"/>
        <v>1873</v>
      </c>
      <c r="DC47" s="621">
        <f t="shared" si="19"/>
        <v>6.7466320870254309E-2</v>
      </c>
      <c r="DD47" s="294">
        <v>31961</v>
      </c>
      <c r="DE47" s="602">
        <f t="shared" si="20"/>
        <v>1501</v>
      </c>
      <c r="DF47" s="621">
        <f t="shared" si="21"/>
        <v>4.927774130006566E-2</v>
      </c>
      <c r="DG47" s="294">
        <v>95470</v>
      </c>
      <c r="DH47" s="602">
        <f t="shared" si="22"/>
        <v>180</v>
      </c>
      <c r="DI47" s="621">
        <f t="shared" si="23"/>
        <v>1.888970511071466E-3</v>
      </c>
      <c r="DJ47" s="294">
        <v>22246</v>
      </c>
      <c r="DK47" s="602">
        <f t="shared" si="24"/>
        <v>166</v>
      </c>
      <c r="DL47" s="621">
        <f t="shared" si="25"/>
        <v>7.5181159420289858E-3</v>
      </c>
      <c r="DM47" s="294">
        <v>15219</v>
      </c>
      <c r="DN47" s="602">
        <f t="shared" si="26"/>
        <v>281</v>
      </c>
      <c r="DO47" s="621">
        <f t="shared" si="27"/>
        <v>1.8811085821395099E-2</v>
      </c>
      <c r="DP47" s="294">
        <v>6953</v>
      </c>
      <c r="DQ47" s="602">
        <f t="shared" si="28"/>
        <v>-70</v>
      </c>
      <c r="DR47" s="621">
        <f t="shared" si="29"/>
        <v>-9.9672504627651998E-3</v>
      </c>
      <c r="DS47" s="294">
        <v>44418</v>
      </c>
      <c r="DT47" s="602">
        <f t="shared" si="30"/>
        <v>377</v>
      </c>
      <c r="DU47" s="621">
        <f t="shared" si="31"/>
        <v>8.5602052632774012E-3</v>
      </c>
      <c r="DV47" s="294">
        <v>139888</v>
      </c>
      <c r="DW47" s="602">
        <f t="shared" si="32"/>
        <v>557</v>
      </c>
      <c r="DX47" s="621">
        <f t="shared" si="33"/>
        <v>3.9976746022062568E-3</v>
      </c>
    </row>
    <row r="48" spans="1:128" x14ac:dyDescent="0.25">
      <c r="A48" s="86" t="s">
        <v>36</v>
      </c>
      <c r="B48" s="294">
        <v>34796.401400000002</v>
      </c>
      <c r="C48" s="294">
        <v>33617.715174950485</v>
      </c>
      <c r="D48" s="294">
        <v>31309.927800000001</v>
      </c>
      <c r="E48" s="294">
        <v>99723.016600000003</v>
      </c>
      <c r="F48" s="294">
        <v>24415.3066</v>
      </c>
      <c r="G48" s="294">
        <v>13154.729300000001</v>
      </c>
      <c r="H48" s="294">
        <v>8142.9999999999991</v>
      </c>
      <c r="I48" s="294">
        <v>45491.128900000003</v>
      </c>
      <c r="J48" s="294">
        <v>145214.14550000001</v>
      </c>
      <c r="K48" s="294">
        <v>3119.0000000000005</v>
      </c>
      <c r="L48" s="294">
        <v>2440.0245999999997</v>
      </c>
      <c r="M48" s="294">
        <v>8447</v>
      </c>
      <c r="N48" s="294">
        <v>14006.024600000001</v>
      </c>
      <c r="O48" s="294">
        <v>159220.17010000002</v>
      </c>
      <c r="P48" s="294">
        <v>19747.984400000001</v>
      </c>
      <c r="Q48" s="224">
        <v>28907</v>
      </c>
      <c r="R48" s="224">
        <v>35456.303400000004</v>
      </c>
      <c r="S48" s="224">
        <v>84112.284100000004</v>
      </c>
      <c r="T48" s="224">
        <v>243332.45420000004</v>
      </c>
      <c r="U48" s="224">
        <v>33313.337099999997</v>
      </c>
      <c r="V48" s="224">
        <v>33861</v>
      </c>
      <c r="W48" s="294">
        <v>35184.011100000003</v>
      </c>
      <c r="X48" s="294">
        <v>102357.00839999999</v>
      </c>
      <c r="Y48" s="294">
        <v>24309.160400000001</v>
      </c>
      <c r="Z48" s="294">
        <v>13829</v>
      </c>
      <c r="AA48" s="294">
        <v>5729.6540999999988</v>
      </c>
      <c r="AB48" s="294">
        <v>43867.8145</v>
      </c>
      <c r="AC48" s="294">
        <v>146224.8229</v>
      </c>
      <c r="AD48" s="224">
        <v>2135.0000000000005</v>
      </c>
      <c r="AE48" s="224">
        <v>2916</v>
      </c>
      <c r="AF48" s="224">
        <v>8967.9869999999992</v>
      </c>
      <c r="AG48" s="224">
        <v>14018.982</v>
      </c>
      <c r="AH48" s="224">
        <v>160243.80489999999</v>
      </c>
      <c r="AI48" s="224">
        <v>18236</v>
      </c>
      <c r="AJ48" s="224">
        <v>26121</v>
      </c>
      <c r="AK48" s="224">
        <v>33817.166299999997</v>
      </c>
      <c r="AL48" s="224">
        <v>78174.114799999996</v>
      </c>
      <c r="AM48" s="224">
        <v>238417.91969999997</v>
      </c>
      <c r="AN48" s="224">
        <v>35040.156900000002</v>
      </c>
      <c r="AO48" s="224">
        <v>33393.392686999992</v>
      </c>
      <c r="AP48" s="294">
        <v>31763.585700000003</v>
      </c>
      <c r="AQ48" s="294">
        <v>100197.07728699999</v>
      </c>
      <c r="AR48" s="294">
        <v>22556.903200000001</v>
      </c>
      <c r="AS48" s="294">
        <v>13363</v>
      </c>
      <c r="AT48" s="294">
        <v>7484.3875000000007</v>
      </c>
      <c r="AU48" s="294">
        <v>43404.290699999998</v>
      </c>
      <c r="AV48" s="294">
        <v>143601.36798699998</v>
      </c>
      <c r="AW48" s="224">
        <v>2182</v>
      </c>
      <c r="AX48" s="224">
        <v>2904</v>
      </c>
      <c r="AY48" s="224">
        <v>8380.8080000000009</v>
      </c>
      <c r="AZ48" s="224">
        <v>13466.808000000001</v>
      </c>
      <c r="BA48" s="224">
        <v>157068.175987</v>
      </c>
      <c r="BB48" s="224">
        <v>20871</v>
      </c>
      <c r="BC48" s="224">
        <v>27764</v>
      </c>
      <c r="BD48" s="224">
        <v>31741</v>
      </c>
      <c r="BE48" s="224">
        <v>80376</v>
      </c>
      <c r="BF48" s="224">
        <v>237444.175987</v>
      </c>
      <c r="BG48" s="224">
        <v>-973.74371299997438</v>
      </c>
      <c r="BH48" s="459">
        <v>-4.0841884461756406E-3</v>
      </c>
      <c r="BI48" s="224">
        <v>37068</v>
      </c>
      <c r="BJ48" s="224">
        <v>27762</v>
      </c>
      <c r="BK48" s="224">
        <v>30460</v>
      </c>
      <c r="BL48" s="224">
        <v>95290</v>
      </c>
      <c r="BM48" s="224">
        <v>22080</v>
      </c>
      <c r="BN48" s="294">
        <v>14938</v>
      </c>
      <c r="BO48" s="294">
        <v>7023</v>
      </c>
      <c r="BP48" s="294">
        <v>44041</v>
      </c>
      <c r="BQ48" s="294">
        <v>139331</v>
      </c>
      <c r="BR48" s="224">
        <v>-4270.367986999976</v>
      </c>
      <c r="BS48" s="459">
        <v>-2.9737655336170378E-2</v>
      </c>
      <c r="BT48" s="224">
        <v>2563</v>
      </c>
      <c r="BU48" s="224">
        <v>381</v>
      </c>
      <c r="BV48" s="459">
        <v>0.17461044912923923</v>
      </c>
      <c r="BW48" s="224">
        <v>2205</v>
      </c>
      <c r="BX48" s="602">
        <v>-699</v>
      </c>
      <c r="BY48" s="621">
        <v>-0.24070247933884298</v>
      </c>
      <c r="BZ48" s="294">
        <v>5789</v>
      </c>
      <c r="CA48" s="602">
        <f t="shared" si="0"/>
        <v>-2591.8080000000009</v>
      </c>
      <c r="CB48" s="621">
        <f t="shared" si="1"/>
        <v>-0.30925514580455732</v>
      </c>
      <c r="CC48" s="294">
        <v>10557</v>
      </c>
      <c r="CD48" s="602">
        <f t="shared" si="2"/>
        <v>-2909.8080000000009</v>
      </c>
      <c r="CE48" s="621">
        <f t="shared" si="3"/>
        <v>-0.21607258379268501</v>
      </c>
      <c r="CF48" s="294">
        <v>149888</v>
      </c>
      <c r="CG48" s="602">
        <f t="shared" si="4"/>
        <v>-7180.1759869999951</v>
      </c>
      <c r="CH48" s="621">
        <f t="shared" si="5"/>
        <v>-4.5713754182733199E-2</v>
      </c>
      <c r="CI48" s="294">
        <v>20139</v>
      </c>
      <c r="CJ48" s="602">
        <f t="shared" si="6"/>
        <v>-732</v>
      </c>
      <c r="CK48" s="621">
        <f t="shared" si="7"/>
        <v>-3.507258875952278E-2</v>
      </c>
      <c r="CL48" s="294">
        <v>31171</v>
      </c>
      <c r="CM48" s="602">
        <f t="shared" si="8"/>
        <v>3407</v>
      </c>
      <c r="CN48" s="621">
        <f t="shared" si="9"/>
        <v>0.12271286558132834</v>
      </c>
      <c r="CO48" s="294">
        <v>36366</v>
      </c>
      <c r="CP48" s="602">
        <f t="shared" si="10"/>
        <v>4625</v>
      </c>
      <c r="CQ48" s="621">
        <f t="shared" si="11"/>
        <v>0.14571059512932799</v>
      </c>
      <c r="CR48" s="294">
        <v>87676</v>
      </c>
      <c r="CS48" s="602">
        <f t="shared" si="12"/>
        <v>7300</v>
      </c>
      <c r="CT48" s="621">
        <f t="shared" si="13"/>
        <v>9.0823131282970038E-2</v>
      </c>
      <c r="CU48" s="294">
        <v>237564</v>
      </c>
      <c r="CV48" s="602">
        <f t="shared" si="14"/>
        <v>119.82401300000492</v>
      </c>
      <c r="CW48" s="621">
        <f t="shared" si="15"/>
        <v>5.0464077504501633E-4</v>
      </c>
      <c r="CX48" s="294">
        <v>33874</v>
      </c>
      <c r="CY48" s="602">
        <f t="shared" si="16"/>
        <v>-3194</v>
      </c>
      <c r="CZ48" s="621">
        <f t="shared" si="17"/>
        <v>-8.6165965253048454E-2</v>
      </c>
      <c r="DA48" s="224">
        <v>29635</v>
      </c>
      <c r="DB48" s="602">
        <f t="shared" si="18"/>
        <v>1873</v>
      </c>
      <c r="DC48" s="621">
        <f t="shared" si="19"/>
        <v>6.7466320870254309E-2</v>
      </c>
      <c r="DD48" s="294">
        <v>31961</v>
      </c>
      <c r="DE48" s="602">
        <f t="shared" si="20"/>
        <v>1501</v>
      </c>
      <c r="DF48" s="621">
        <f t="shared" si="21"/>
        <v>4.927774130006566E-2</v>
      </c>
      <c r="DG48" s="294">
        <v>95470</v>
      </c>
      <c r="DH48" s="602">
        <f t="shared" si="22"/>
        <v>180</v>
      </c>
      <c r="DI48" s="621">
        <f t="shared" si="23"/>
        <v>1.888970511071466E-3</v>
      </c>
      <c r="DJ48" s="294">
        <v>22246</v>
      </c>
      <c r="DK48" s="602">
        <f t="shared" si="24"/>
        <v>166</v>
      </c>
      <c r="DL48" s="621">
        <f t="shared" si="25"/>
        <v>7.5181159420289858E-3</v>
      </c>
      <c r="DM48" s="294">
        <v>15219</v>
      </c>
      <c r="DN48" s="602">
        <f t="shared" si="26"/>
        <v>281</v>
      </c>
      <c r="DO48" s="621">
        <f t="shared" si="27"/>
        <v>1.8811085821395099E-2</v>
      </c>
      <c r="DP48" s="294">
        <v>6953</v>
      </c>
      <c r="DQ48" s="602">
        <f t="shared" si="28"/>
        <v>-70</v>
      </c>
      <c r="DR48" s="621">
        <f t="shared" si="29"/>
        <v>-9.9672504627651998E-3</v>
      </c>
      <c r="DS48" s="294">
        <v>44418</v>
      </c>
      <c r="DT48" s="602">
        <f t="shared" si="30"/>
        <v>377</v>
      </c>
      <c r="DU48" s="621">
        <f t="shared" si="31"/>
        <v>8.5602052632774012E-3</v>
      </c>
      <c r="DV48" s="294">
        <v>139888</v>
      </c>
      <c r="DW48" s="602">
        <f t="shared" si="32"/>
        <v>557</v>
      </c>
      <c r="DX48" s="621">
        <f t="shared" si="33"/>
        <v>3.9976746022062568E-3</v>
      </c>
    </row>
    <row r="49" spans="1:128" x14ac:dyDescent="0.25">
      <c r="A49" s="87" t="s">
        <v>37</v>
      </c>
      <c r="B49" s="294">
        <v>6145.9686000000002</v>
      </c>
      <c r="C49" s="294">
        <v>4515.7151749504856</v>
      </c>
      <c r="D49" s="294">
        <v>8453.9268000000011</v>
      </c>
      <c r="E49" s="294">
        <v>19114.5828</v>
      </c>
      <c r="F49" s="294">
        <v>5170.1494999999995</v>
      </c>
      <c r="G49" s="294">
        <v>0</v>
      </c>
      <c r="H49" s="294">
        <v>0</v>
      </c>
      <c r="I49" s="294">
        <v>4948.2425000000003</v>
      </c>
      <c r="J49" s="294">
        <v>24062.8253</v>
      </c>
      <c r="K49" s="294">
        <v>0</v>
      </c>
      <c r="L49" s="294">
        <v>508.02459999999996</v>
      </c>
      <c r="M49" s="294">
        <v>0</v>
      </c>
      <c r="N49" s="294">
        <v>508.02459999999996</v>
      </c>
      <c r="O49" s="294">
        <v>24570.849900000001</v>
      </c>
      <c r="P49" s="294">
        <v>1848.9844000000001</v>
      </c>
      <c r="Q49" s="224">
        <v>6038</v>
      </c>
      <c r="R49" s="224">
        <v>6652.4149000000007</v>
      </c>
      <c r="S49" s="224">
        <v>14540.395600000002</v>
      </c>
      <c r="T49" s="224">
        <v>39111.245500000005</v>
      </c>
      <c r="U49" s="224">
        <v>6262.0475999999999</v>
      </c>
      <c r="V49" s="224">
        <v>6177</v>
      </c>
      <c r="W49" s="294">
        <v>7850.8160000000007</v>
      </c>
      <c r="X49" s="294">
        <v>20288.523800000003</v>
      </c>
      <c r="Y49" s="294">
        <v>5226.1604000000007</v>
      </c>
      <c r="Z49" s="294">
        <v>0</v>
      </c>
      <c r="AA49" s="294">
        <v>0</v>
      </c>
      <c r="AB49" s="294">
        <v>5226.1604000000007</v>
      </c>
      <c r="AC49" s="294">
        <v>25514.684200000003</v>
      </c>
      <c r="AD49" s="224">
        <v>0</v>
      </c>
      <c r="AE49" s="224">
        <v>0</v>
      </c>
      <c r="AF49" s="224">
        <v>322.00959999999998</v>
      </c>
      <c r="AG49" s="224">
        <v>322.00459999999998</v>
      </c>
      <c r="AH49" s="224">
        <v>25836.688800000004</v>
      </c>
      <c r="AI49" s="224">
        <v>1855</v>
      </c>
      <c r="AJ49" s="224">
        <v>5841</v>
      </c>
      <c r="AK49" s="224">
        <v>6240.5410000000002</v>
      </c>
      <c r="AL49" s="224">
        <v>13936.4895</v>
      </c>
      <c r="AM49" s="224">
        <v>39773.1783</v>
      </c>
      <c r="AN49" s="224">
        <v>6629.1210000000001</v>
      </c>
      <c r="AO49" s="224">
        <v>5903.4273999999987</v>
      </c>
      <c r="AP49" s="294">
        <v>7028.2800999999999</v>
      </c>
      <c r="AQ49" s="294">
        <v>19560.770499999999</v>
      </c>
      <c r="AR49" s="294">
        <v>2758.9031999999997</v>
      </c>
      <c r="AS49" s="294">
        <v>0</v>
      </c>
      <c r="AT49" s="294">
        <v>0</v>
      </c>
      <c r="AU49" s="294">
        <v>2758.9031999999997</v>
      </c>
      <c r="AV49" s="294">
        <v>22319.673699999999</v>
      </c>
      <c r="AW49" s="224">
        <v>0</v>
      </c>
      <c r="AX49" s="224">
        <v>0</v>
      </c>
      <c r="AY49" s="224">
        <v>0</v>
      </c>
      <c r="AZ49" s="224">
        <v>0</v>
      </c>
      <c r="BA49" s="224">
        <v>22319.673699999999</v>
      </c>
      <c r="BB49" s="224">
        <v>3260</v>
      </c>
      <c r="BC49" s="224">
        <v>6136</v>
      </c>
      <c r="BD49" s="224">
        <v>6302</v>
      </c>
      <c r="BE49" s="224">
        <v>15698</v>
      </c>
      <c r="BF49" s="224">
        <v>38017.673699999999</v>
      </c>
      <c r="BG49" s="224">
        <v>-1755.5046000000002</v>
      </c>
      <c r="BH49" s="459">
        <v>-4.4137900842588729E-2</v>
      </c>
      <c r="BI49" s="224">
        <v>6268</v>
      </c>
      <c r="BJ49" s="224">
        <v>5571</v>
      </c>
      <c r="BK49" s="224">
        <v>6886</v>
      </c>
      <c r="BL49" s="224">
        <v>18725</v>
      </c>
      <c r="BM49" s="224">
        <v>2882</v>
      </c>
      <c r="BN49" s="294">
        <v>0</v>
      </c>
      <c r="BO49" s="294">
        <v>0</v>
      </c>
      <c r="BP49" s="294">
        <v>2882</v>
      </c>
      <c r="BQ49" s="294">
        <v>21607</v>
      </c>
      <c r="BR49" s="224">
        <v>-712.67369999999937</v>
      </c>
      <c r="BS49" s="459">
        <v>-3.1930292063364681E-2</v>
      </c>
      <c r="BT49" s="224">
        <v>0</v>
      </c>
      <c r="BU49" s="224">
        <v>0</v>
      </c>
      <c r="BV49" s="459" t="e">
        <v>#DIV/0!</v>
      </c>
      <c r="BW49" s="224">
        <v>0</v>
      </c>
      <c r="BX49" s="602">
        <v>0</v>
      </c>
      <c r="BY49" s="621" t="e">
        <v>#DIV/0!</v>
      </c>
      <c r="BZ49" s="294">
        <v>0</v>
      </c>
      <c r="CA49" s="602">
        <f t="shared" si="0"/>
        <v>0</v>
      </c>
      <c r="CB49" s="621" t="e">
        <f t="shared" si="1"/>
        <v>#DIV/0!</v>
      </c>
      <c r="CC49" s="294">
        <v>0</v>
      </c>
      <c r="CD49" s="602">
        <f t="shared" si="2"/>
        <v>0</v>
      </c>
      <c r="CE49" s="621" t="e">
        <f t="shared" si="3"/>
        <v>#DIV/0!</v>
      </c>
      <c r="CF49" s="294">
        <v>21607</v>
      </c>
      <c r="CG49" s="602">
        <f t="shared" si="4"/>
        <v>-712.67369999999937</v>
      </c>
      <c r="CH49" s="621">
        <f t="shared" si="5"/>
        <v>-3.1930292063364681E-2</v>
      </c>
      <c r="CI49" s="294">
        <v>580</v>
      </c>
      <c r="CJ49" s="602">
        <f t="shared" si="6"/>
        <v>-2680</v>
      </c>
      <c r="CK49" s="621">
        <f t="shared" si="7"/>
        <v>-0.82208588957055218</v>
      </c>
      <c r="CL49" s="294">
        <v>5474</v>
      </c>
      <c r="CM49" s="602">
        <f t="shared" si="8"/>
        <v>-662</v>
      </c>
      <c r="CN49" s="621">
        <f t="shared" si="9"/>
        <v>-0.10788787483702737</v>
      </c>
      <c r="CO49" s="294">
        <v>6351</v>
      </c>
      <c r="CP49" s="602">
        <f t="shared" si="10"/>
        <v>49</v>
      </c>
      <c r="CQ49" s="621">
        <f t="shared" si="11"/>
        <v>7.7753094255791815E-3</v>
      </c>
      <c r="CR49" s="294">
        <v>12405</v>
      </c>
      <c r="CS49" s="602">
        <f t="shared" si="12"/>
        <v>-3293</v>
      </c>
      <c r="CT49" s="621">
        <f t="shared" si="13"/>
        <v>-0.20977194547076061</v>
      </c>
      <c r="CU49" s="294">
        <v>34012</v>
      </c>
      <c r="CV49" s="602">
        <f t="shared" si="14"/>
        <v>-4005.6736999999994</v>
      </c>
      <c r="CW49" s="621">
        <f t="shared" si="15"/>
        <v>-0.10536346152079262</v>
      </c>
      <c r="CX49" s="294">
        <v>6315</v>
      </c>
      <c r="CY49" s="602">
        <f t="shared" si="16"/>
        <v>47</v>
      </c>
      <c r="CZ49" s="621">
        <f t="shared" si="17"/>
        <v>7.4984045947670708E-3</v>
      </c>
      <c r="DA49" s="224">
        <v>5774</v>
      </c>
      <c r="DB49" s="602">
        <f t="shared" si="18"/>
        <v>203</v>
      </c>
      <c r="DC49" s="621">
        <f t="shared" si="19"/>
        <v>3.6438700412852271E-2</v>
      </c>
      <c r="DD49" s="294">
        <v>6366</v>
      </c>
      <c r="DE49" s="602">
        <f t="shared" si="20"/>
        <v>-520</v>
      </c>
      <c r="DF49" s="621">
        <f t="shared" si="21"/>
        <v>-7.5515538774324723E-2</v>
      </c>
      <c r="DG49" s="294">
        <v>18455</v>
      </c>
      <c r="DH49" s="602">
        <f t="shared" si="22"/>
        <v>-270</v>
      </c>
      <c r="DI49" s="621">
        <f t="shared" si="23"/>
        <v>-1.4419225634178905E-2</v>
      </c>
      <c r="DJ49" s="294">
        <v>1234</v>
      </c>
      <c r="DK49" s="602">
        <f t="shared" si="24"/>
        <v>-1648</v>
      </c>
      <c r="DL49" s="621">
        <f t="shared" si="25"/>
        <v>-0.57182512144344211</v>
      </c>
      <c r="DM49" s="294">
        <v>0</v>
      </c>
      <c r="DN49" s="602">
        <f t="shared" si="26"/>
        <v>0</v>
      </c>
      <c r="DO49" s="621" t="e">
        <f t="shared" si="27"/>
        <v>#DIV/0!</v>
      </c>
      <c r="DP49" s="294">
        <v>0</v>
      </c>
      <c r="DQ49" s="602">
        <f t="shared" si="28"/>
        <v>0</v>
      </c>
      <c r="DR49" s="621" t="e">
        <f t="shared" si="29"/>
        <v>#DIV/0!</v>
      </c>
      <c r="DS49" s="294">
        <v>1234</v>
      </c>
      <c r="DT49" s="602">
        <f t="shared" si="30"/>
        <v>-1648</v>
      </c>
      <c r="DU49" s="621">
        <f t="shared" si="31"/>
        <v>-0.57182512144344211</v>
      </c>
      <c r="DV49" s="294">
        <v>19689</v>
      </c>
      <c r="DW49" s="602">
        <f t="shared" si="32"/>
        <v>-1918</v>
      </c>
      <c r="DX49" s="621">
        <f t="shared" si="33"/>
        <v>-8.8767529041514318E-2</v>
      </c>
    </row>
    <row r="50" spans="1:128" x14ac:dyDescent="0.25">
      <c r="A50" s="87" t="s">
        <v>64</v>
      </c>
      <c r="J50" s="294">
        <v>0</v>
      </c>
      <c r="O50" s="294">
        <v>0</v>
      </c>
      <c r="Q50" s="224"/>
      <c r="R50" s="224"/>
      <c r="S50" s="224"/>
      <c r="T50" s="224">
        <v>0</v>
      </c>
      <c r="U50" s="224"/>
      <c r="V50" s="224"/>
      <c r="AC50" s="294">
        <v>0</v>
      </c>
      <c r="AD50" s="224"/>
      <c r="AE50" s="224"/>
      <c r="AF50" s="224"/>
      <c r="AG50" s="224"/>
      <c r="AH50" s="224">
        <v>0</v>
      </c>
      <c r="AI50" s="224"/>
      <c r="AJ50" s="224"/>
      <c r="AK50" s="224"/>
      <c r="AL50" s="224"/>
      <c r="AM50" s="224">
        <v>0</v>
      </c>
      <c r="AN50" s="224"/>
      <c r="AO50" s="224"/>
      <c r="AV50" s="294">
        <v>0</v>
      </c>
      <c r="AW50" s="224">
        <v>0</v>
      </c>
      <c r="AX50" s="224"/>
      <c r="AY50" s="224"/>
      <c r="AZ50" s="224"/>
      <c r="BA50" s="224">
        <v>0</v>
      </c>
      <c r="BB50" s="224"/>
      <c r="BC50" s="224"/>
      <c r="BD50" s="224"/>
      <c r="BE50" s="224"/>
      <c r="BF50" s="224">
        <v>0</v>
      </c>
      <c r="BG50" s="224">
        <v>0</v>
      </c>
      <c r="BH50" s="459"/>
      <c r="BI50" s="224"/>
      <c r="BJ50" s="224"/>
      <c r="BK50" s="224"/>
      <c r="BL50" s="224"/>
      <c r="BM50" s="224"/>
      <c r="BQ50" s="294">
        <v>0</v>
      </c>
      <c r="BR50" s="224">
        <v>0</v>
      </c>
      <c r="BS50" s="459" t="e">
        <v>#DIV/0!</v>
      </c>
      <c r="BT50" s="224"/>
      <c r="BU50" s="224">
        <v>0</v>
      </c>
      <c r="BV50" s="459" t="e">
        <v>#DIV/0!</v>
      </c>
      <c r="BW50" s="224"/>
      <c r="BX50" s="602">
        <v>0</v>
      </c>
      <c r="BY50" s="621" t="e">
        <v>#DIV/0!</v>
      </c>
      <c r="CA50" s="602">
        <f t="shared" si="0"/>
        <v>0</v>
      </c>
      <c r="CB50" s="621" t="e">
        <f t="shared" si="1"/>
        <v>#DIV/0!</v>
      </c>
      <c r="CD50" s="602">
        <f t="shared" si="2"/>
        <v>0</v>
      </c>
      <c r="CE50" s="621" t="e">
        <f t="shared" si="3"/>
        <v>#DIV/0!</v>
      </c>
      <c r="CF50" s="294">
        <v>0</v>
      </c>
      <c r="CG50" s="602">
        <f t="shared" si="4"/>
        <v>0</v>
      </c>
      <c r="CH50" s="621" t="e">
        <f t="shared" si="5"/>
        <v>#DIV/0!</v>
      </c>
      <c r="CJ50" s="602">
        <f t="shared" si="6"/>
        <v>0</v>
      </c>
      <c r="CK50" s="621" t="e">
        <f t="shared" si="7"/>
        <v>#DIV/0!</v>
      </c>
      <c r="CM50" s="602">
        <f t="shared" si="8"/>
        <v>0</v>
      </c>
      <c r="CN50" s="621" t="e">
        <f t="shared" si="9"/>
        <v>#DIV/0!</v>
      </c>
      <c r="CP50" s="602">
        <f t="shared" si="10"/>
        <v>0</v>
      </c>
      <c r="CQ50" s="621" t="e">
        <f t="shared" si="11"/>
        <v>#DIV/0!</v>
      </c>
      <c r="CS50" s="602">
        <f t="shared" si="12"/>
        <v>0</v>
      </c>
      <c r="CT50" s="621" t="e">
        <f t="shared" si="13"/>
        <v>#DIV/0!</v>
      </c>
      <c r="CU50" s="294">
        <v>0</v>
      </c>
      <c r="CV50" s="602">
        <f t="shared" si="14"/>
        <v>0</v>
      </c>
      <c r="CW50" s="621" t="e">
        <f t="shared" si="15"/>
        <v>#DIV/0!</v>
      </c>
      <c r="CY50" s="602">
        <f t="shared" si="16"/>
        <v>0</v>
      </c>
      <c r="CZ50" s="621" t="e">
        <f t="shared" si="17"/>
        <v>#DIV/0!</v>
      </c>
      <c r="DA50" s="224"/>
      <c r="DB50" s="602">
        <f t="shared" si="18"/>
        <v>0</v>
      </c>
      <c r="DC50" s="621" t="e">
        <f t="shared" si="19"/>
        <v>#DIV/0!</v>
      </c>
      <c r="DE50" s="602">
        <f t="shared" si="20"/>
        <v>0</v>
      </c>
      <c r="DF50" s="621" t="e">
        <f t="shared" si="21"/>
        <v>#DIV/0!</v>
      </c>
      <c r="DH50" s="602">
        <f t="shared" si="22"/>
        <v>0</v>
      </c>
      <c r="DI50" s="621" t="e">
        <f t="shared" si="23"/>
        <v>#DIV/0!</v>
      </c>
      <c r="DK50" s="602">
        <f t="shared" si="24"/>
        <v>0</v>
      </c>
      <c r="DL50" s="621" t="e">
        <f t="shared" si="25"/>
        <v>#DIV/0!</v>
      </c>
      <c r="DN50" s="602">
        <f t="shared" si="26"/>
        <v>0</v>
      </c>
      <c r="DO50" s="621" t="e">
        <f t="shared" si="27"/>
        <v>#DIV/0!</v>
      </c>
      <c r="DQ50" s="602">
        <f t="shared" si="28"/>
        <v>0</v>
      </c>
      <c r="DR50" s="621" t="e">
        <f t="shared" si="29"/>
        <v>#DIV/0!</v>
      </c>
      <c r="DT50" s="602">
        <f t="shared" si="30"/>
        <v>0</v>
      </c>
      <c r="DU50" s="621" t="e">
        <f t="shared" si="31"/>
        <v>#DIV/0!</v>
      </c>
      <c r="DV50" s="294">
        <v>0</v>
      </c>
      <c r="DW50" s="602">
        <f t="shared" si="32"/>
        <v>0</v>
      </c>
      <c r="DX50" s="621" t="e">
        <f t="shared" si="33"/>
        <v>#DIV/0!</v>
      </c>
    </row>
    <row r="51" spans="1:128" x14ac:dyDescent="0.25">
      <c r="A51" s="87" t="s">
        <v>65</v>
      </c>
      <c r="J51" s="294">
        <v>0</v>
      </c>
      <c r="O51" s="294">
        <v>0</v>
      </c>
      <c r="Q51" s="224"/>
      <c r="R51" s="224"/>
      <c r="S51" s="224"/>
      <c r="T51" s="224">
        <v>0</v>
      </c>
      <c r="U51" s="224"/>
      <c r="V51" s="224"/>
      <c r="AC51" s="294">
        <v>0</v>
      </c>
      <c r="AD51" s="224"/>
      <c r="AE51" s="224"/>
      <c r="AF51" s="224"/>
      <c r="AG51" s="224"/>
      <c r="AH51" s="224">
        <v>0</v>
      </c>
      <c r="AI51" s="224"/>
      <c r="AJ51" s="224"/>
      <c r="AK51" s="224"/>
      <c r="AL51" s="224"/>
      <c r="AM51" s="224">
        <v>0</v>
      </c>
      <c r="AN51" s="224"/>
      <c r="AO51" s="224"/>
      <c r="AV51" s="294">
        <v>0</v>
      </c>
      <c r="AW51" s="224">
        <v>0</v>
      </c>
      <c r="AX51" s="224"/>
      <c r="AY51" s="224"/>
      <c r="AZ51" s="224"/>
      <c r="BA51" s="224">
        <v>0</v>
      </c>
      <c r="BB51" s="224"/>
      <c r="BC51" s="224"/>
      <c r="BD51" s="224"/>
      <c r="BE51" s="224"/>
      <c r="BF51" s="224">
        <v>0</v>
      </c>
      <c r="BG51" s="224">
        <v>0</v>
      </c>
      <c r="BH51" s="459"/>
      <c r="BI51" s="224"/>
      <c r="BJ51" s="224"/>
      <c r="BK51" s="224"/>
      <c r="BL51" s="224"/>
      <c r="BM51" s="224"/>
      <c r="BQ51" s="294">
        <v>0</v>
      </c>
      <c r="BR51" s="224">
        <v>0</v>
      </c>
      <c r="BS51" s="459" t="e">
        <v>#DIV/0!</v>
      </c>
      <c r="BT51" s="224"/>
      <c r="BU51" s="224">
        <v>0</v>
      </c>
      <c r="BV51" s="459" t="e">
        <v>#DIV/0!</v>
      </c>
      <c r="BW51" s="224"/>
      <c r="BX51" s="602">
        <v>0</v>
      </c>
      <c r="BY51" s="621" t="e">
        <v>#DIV/0!</v>
      </c>
      <c r="CA51" s="602">
        <f t="shared" si="0"/>
        <v>0</v>
      </c>
      <c r="CB51" s="621" t="e">
        <f t="shared" si="1"/>
        <v>#DIV/0!</v>
      </c>
      <c r="CD51" s="602">
        <f t="shared" si="2"/>
        <v>0</v>
      </c>
      <c r="CE51" s="621" t="e">
        <f t="shared" si="3"/>
        <v>#DIV/0!</v>
      </c>
      <c r="CF51" s="294">
        <v>0</v>
      </c>
      <c r="CG51" s="602">
        <f t="shared" si="4"/>
        <v>0</v>
      </c>
      <c r="CH51" s="621" t="e">
        <f t="shared" si="5"/>
        <v>#DIV/0!</v>
      </c>
      <c r="CJ51" s="602">
        <f t="shared" si="6"/>
        <v>0</v>
      </c>
      <c r="CK51" s="621" t="e">
        <f t="shared" si="7"/>
        <v>#DIV/0!</v>
      </c>
      <c r="CM51" s="602">
        <f t="shared" si="8"/>
        <v>0</v>
      </c>
      <c r="CN51" s="621" t="e">
        <f t="shared" si="9"/>
        <v>#DIV/0!</v>
      </c>
      <c r="CP51" s="602">
        <f t="shared" si="10"/>
        <v>0</v>
      </c>
      <c r="CQ51" s="621" t="e">
        <f t="shared" si="11"/>
        <v>#DIV/0!</v>
      </c>
      <c r="CS51" s="602">
        <f t="shared" si="12"/>
        <v>0</v>
      </c>
      <c r="CT51" s="621" t="e">
        <f t="shared" si="13"/>
        <v>#DIV/0!</v>
      </c>
      <c r="CU51" s="294">
        <v>0</v>
      </c>
      <c r="CV51" s="602">
        <f t="shared" si="14"/>
        <v>0</v>
      </c>
      <c r="CW51" s="621" t="e">
        <f t="shared" si="15"/>
        <v>#DIV/0!</v>
      </c>
      <c r="CY51" s="602">
        <f t="shared" si="16"/>
        <v>0</v>
      </c>
      <c r="CZ51" s="621" t="e">
        <f t="shared" si="17"/>
        <v>#DIV/0!</v>
      </c>
      <c r="DA51" s="224"/>
      <c r="DB51" s="602">
        <f t="shared" si="18"/>
        <v>0</v>
      </c>
      <c r="DC51" s="621" t="e">
        <f t="shared" si="19"/>
        <v>#DIV/0!</v>
      </c>
      <c r="DE51" s="602">
        <f t="shared" si="20"/>
        <v>0</v>
      </c>
      <c r="DF51" s="621" t="e">
        <f t="shared" si="21"/>
        <v>#DIV/0!</v>
      </c>
      <c r="DH51" s="602">
        <f t="shared" si="22"/>
        <v>0</v>
      </c>
      <c r="DI51" s="621" t="e">
        <f t="shared" si="23"/>
        <v>#DIV/0!</v>
      </c>
      <c r="DK51" s="602">
        <f t="shared" si="24"/>
        <v>0</v>
      </c>
      <c r="DL51" s="621" t="e">
        <f t="shared" si="25"/>
        <v>#DIV/0!</v>
      </c>
      <c r="DN51" s="602">
        <f t="shared" si="26"/>
        <v>0</v>
      </c>
      <c r="DO51" s="621" t="e">
        <f t="shared" si="27"/>
        <v>#DIV/0!</v>
      </c>
      <c r="DQ51" s="602">
        <f t="shared" si="28"/>
        <v>0</v>
      </c>
      <c r="DR51" s="621" t="e">
        <f t="shared" si="29"/>
        <v>#DIV/0!</v>
      </c>
      <c r="DT51" s="602">
        <f t="shared" si="30"/>
        <v>0</v>
      </c>
      <c r="DU51" s="621" t="e">
        <f t="shared" si="31"/>
        <v>#DIV/0!</v>
      </c>
      <c r="DV51" s="294">
        <v>0</v>
      </c>
      <c r="DW51" s="602">
        <f t="shared" si="32"/>
        <v>0</v>
      </c>
      <c r="DX51" s="621" t="e">
        <f t="shared" si="33"/>
        <v>#DIV/0!</v>
      </c>
    </row>
    <row r="52" spans="1:128" x14ac:dyDescent="0.25">
      <c r="A52" s="87" t="s">
        <v>38</v>
      </c>
      <c r="B52" s="294">
        <v>28650.432800000002</v>
      </c>
      <c r="C52" s="294">
        <v>29101.999999999996</v>
      </c>
      <c r="D52" s="294">
        <v>22856.001</v>
      </c>
      <c r="E52" s="294">
        <v>80608.433799999999</v>
      </c>
      <c r="F52" s="294">
        <v>19245.1571</v>
      </c>
      <c r="G52" s="294">
        <v>13154.729300000001</v>
      </c>
      <c r="H52" s="294">
        <v>8142.9999999999991</v>
      </c>
      <c r="I52" s="294">
        <v>40542.886400000003</v>
      </c>
      <c r="J52" s="294">
        <v>121151.3202</v>
      </c>
      <c r="K52" s="294">
        <v>3119.0000000000005</v>
      </c>
      <c r="L52" s="294">
        <v>1931.9999999999998</v>
      </c>
      <c r="M52" s="294">
        <v>8447</v>
      </c>
      <c r="N52" s="294">
        <v>13498</v>
      </c>
      <c r="O52" s="294">
        <v>134649.32020000002</v>
      </c>
      <c r="P52" s="294">
        <v>17899</v>
      </c>
      <c r="Q52" s="224">
        <v>22869</v>
      </c>
      <c r="R52" s="224">
        <v>28803.888500000001</v>
      </c>
      <c r="S52" s="224">
        <v>69571.888500000001</v>
      </c>
      <c r="T52" s="224">
        <v>204221.20870000002</v>
      </c>
      <c r="U52" s="224">
        <v>27051.289499999999</v>
      </c>
      <c r="V52" s="224">
        <v>27684</v>
      </c>
      <c r="W52" s="294">
        <v>27333.195100000004</v>
      </c>
      <c r="X52" s="294">
        <v>82068.484599999996</v>
      </c>
      <c r="Y52" s="294">
        <v>19083</v>
      </c>
      <c r="Z52" s="294">
        <v>13829</v>
      </c>
      <c r="AA52" s="294">
        <v>5729.6540999999988</v>
      </c>
      <c r="AB52" s="294">
        <v>38641.6541</v>
      </c>
      <c r="AC52" s="294">
        <v>120710.1387</v>
      </c>
      <c r="AD52" s="294">
        <v>2135.0000000000005</v>
      </c>
      <c r="AE52" s="294">
        <v>2916</v>
      </c>
      <c r="AF52" s="294">
        <v>8645.9773999999998</v>
      </c>
      <c r="AG52" s="294">
        <v>13696.9774</v>
      </c>
      <c r="AH52" s="294">
        <v>134407.11609999998</v>
      </c>
      <c r="AI52" s="294">
        <v>16381.000000000002</v>
      </c>
      <c r="AJ52" s="294">
        <v>20280</v>
      </c>
      <c r="AK52" s="294">
        <v>27576.6253</v>
      </c>
      <c r="AL52" s="294">
        <v>64237.6253</v>
      </c>
      <c r="AM52" s="294">
        <v>198644.7414</v>
      </c>
      <c r="AN52" s="224">
        <v>28411.035899999999</v>
      </c>
      <c r="AO52" s="224">
        <v>27489.965286999995</v>
      </c>
      <c r="AP52" s="294">
        <v>24735.305600000003</v>
      </c>
      <c r="AQ52" s="294">
        <v>80636.306786999994</v>
      </c>
      <c r="AR52" s="294">
        <v>19798</v>
      </c>
      <c r="AS52" s="294">
        <v>13363</v>
      </c>
      <c r="AT52" s="294">
        <v>7484.3875000000007</v>
      </c>
      <c r="AU52" s="294">
        <v>40645.387499999997</v>
      </c>
      <c r="AV52" s="294">
        <v>121281.69428699999</v>
      </c>
      <c r="AW52" s="224">
        <v>2182</v>
      </c>
      <c r="AX52" s="224">
        <v>2904</v>
      </c>
      <c r="AY52" s="294">
        <v>8380.8080000000009</v>
      </c>
      <c r="AZ52" s="294">
        <v>13466.808000000001</v>
      </c>
      <c r="BA52" s="294">
        <v>134748.50228699998</v>
      </c>
      <c r="BB52" s="294">
        <v>17611</v>
      </c>
      <c r="BC52" s="294">
        <v>21628</v>
      </c>
      <c r="BD52" s="294">
        <v>25439</v>
      </c>
      <c r="BE52" s="294">
        <v>64678</v>
      </c>
      <c r="BF52" s="294">
        <v>199426.50228699998</v>
      </c>
      <c r="BG52" s="294">
        <v>781.76088699998218</v>
      </c>
      <c r="BH52" s="546">
        <v>3.9354723487283749E-3</v>
      </c>
      <c r="BI52" s="294">
        <v>30800</v>
      </c>
      <c r="BJ52" s="224">
        <v>22191</v>
      </c>
      <c r="BK52" s="224">
        <v>23574</v>
      </c>
      <c r="BL52" s="224">
        <v>76565</v>
      </c>
      <c r="BM52" s="224">
        <v>19198</v>
      </c>
      <c r="BN52" s="294">
        <v>14938</v>
      </c>
      <c r="BO52" s="294">
        <v>7023</v>
      </c>
      <c r="BP52" s="294">
        <v>41159</v>
      </c>
      <c r="BQ52" s="294">
        <v>117724</v>
      </c>
      <c r="BR52" s="294">
        <v>-3557.6942869999912</v>
      </c>
      <c r="BS52" s="546">
        <v>-2.9334140720207066E-2</v>
      </c>
      <c r="BT52" s="224">
        <v>2563</v>
      </c>
      <c r="BU52" s="294">
        <v>381</v>
      </c>
      <c r="BV52" s="546">
        <v>0.17461044912923923</v>
      </c>
      <c r="BW52" s="224">
        <v>2205</v>
      </c>
      <c r="BX52" s="602">
        <v>-699</v>
      </c>
      <c r="BY52" s="621">
        <v>-0.24070247933884298</v>
      </c>
      <c r="BZ52" s="294">
        <v>5789</v>
      </c>
      <c r="CA52" s="602">
        <f t="shared" si="0"/>
        <v>-2591.8080000000009</v>
      </c>
      <c r="CB52" s="621">
        <f t="shared" si="1"/>
        <v>-0.30925514580455732</v>
      </c>
      <c r="CC52" s="294">
        <v>10557</v>
      </c>
      <c r="CD52" s="602">
        <f t="shared" si="2"/>
        <v>-2909.8080000000009</v>
      </c>
      <c r="CE52" s="621">
        <f t="shared" si="3"/>
        <v>-0.21607258379268501</v>
      </c>
      <c r="CF52" s="294">
        <v>128281</v>
      </c>
      <c r="CG52" s="602">
        <f t="shared" si="4"/>
        <v>-6467.5022869999812</v>
      </c>
      <c r="CH52" s="621">
        <f t="shared" si="5"/>
        <v>-4.7996839870063188E-2</v>
      </c>
      <c r="CI52" s="294">
        <v>19559</v>
      </c>
      <c r="CJ52" s="602">
        <f t="shared" si="6"/>
        <v>1948</v>
      </c>
      <c r="CK52" s="621">
        <f t="shared" si="7"/>
        <v>0.11061268525353472</v>
      </c>
      <c r="CL52" s="294">
        <v>25697</v>
      </c>
      <c r="CM52" s="602">
        <f t="shared" si="8"/>
        <v>4069</v>
      </c>
      <c r="CN52" s="621">
        <f t="shared" si="9"/>
        <v>0.18813574995376364</v>
      </c>
      <c r="CO52" s="294">
        <v>30015</v>
      </c>
      <c r="CP52" s="602">
        <f t="shared" si="10"/>
        <v>4576</v>
      </c>
      <c r="CQ52" s="621">
        <f t="shared" si="11"/>
        <v>0.1798812846416919</v>
      </c>
      <c r="CR52" s="294">
        <v>75271</v>
      </c>
      <c r="CS52" s="602">
        <f t="shared" si="12"/>
        <v>10593</v>
      </c>
      <c r="CT52" s="621">
        <f t="shared" si="13"/>
        <v>0.16378057453848294</v>
      </c>
      <c r="CU52" s="294">
        <v>203552</v>
      </c>
      <c r="CV52" s="602">
        <f t="shared" si="14"/>
        <v>4125.4977130000188</v>
      </c>
      <c r="CW52" s="621">
        <f t="shared" si="15"/>
        <v>2.0686807749668624E-2</v>
      </c>
      <c r="CX52" s="294">
        <v>27559</v>
      </c>
      <c r="CY52" s="602">
        <f t="shared" si="16"/>
        <v>-3241</v>
      </c>
      <c r="CZ52" s="621">
        <f t="shared" si="17"/>
        <v>-0.10522727272727272</v>
      </c>
      <c r="DA52" s="224">
        <v>23861</v>
      </c>
      <c r="DB52" s="602">
        <f t="shared" si="18"/>
        <v>1670</v>
      </c>
      <c r="DC52" s="621">
        <f t="shared" si="19"/>
        <v>7.5255734306700919E-2</v>
      </c>
      <c r="DD52" s="294">
        <v>25595</v>
      </c>
      <c r="DE52" s="602">
        <f t="shared" si="20"/>
        <v>2021</v>
      </c>
      <c r="DF52" s="621">
        <f t="shared" si="21"/>
        <v>8.5730041571222534E-2</v>
      </c>
      <c r="DG52" s="294">
        <v>77015</v>
      </c>
      <c r="DH52" s="602">
        <f t="shared" si="22"/>
        <v>450</v>
      </c>
      <c r="DI52" s="621">
        <f t="shared" si="23"/>
        <v>5.8773591066414157E-3</v>
      </c>
      <c r="DJ52" s="294">
        <v>21012</v>
      </c>
      <c r="DK52" s="602">
        <f t="shared" si="24"/>
        <v>1814</v>
      </c>
      <c r="DL52" s="621">
        <f t="shared" si="25"/>
        <v>9.4489009271799151E-2</v>
      </c>
      <c r="DM52" s="294">
        <v>15219</v>
      </c>
      <c r="DN52" s="602">
        <f t="shared" si="26"/>
        <v>281</v>
      </c>
      <c r="DO52" s="621">
        <f t="shared" si="27"/>
        <v>1.8811085821395099E-2</v>
      </c>
      <c r="DP52" s="294">
        <v>6953</v>
      </c>
      <c r="DQ52" s="602">
        <f t="shared" si="28"/>
        <v>-70</v>
      </c>
      <c r="DR52" s="621">
        <f t="shared" si="29"/>
        <v>-9.9672504627651998E-3</v>
      </c>
      <c r="DS52" s="294">
        <v>43184</v>
      </c>
      <c r="DT52" s="602">
        <f t="shared" si="30"/>
        <v>2025</v>
      </c>
      <c r="DU52" s="621">
        <f t="shared" si="31"/>
        <v>4.9199446050681502E-2</v>
      </c>
      <c r="DV52" s="294">
        <v>120199</v>
      </c>
      <c r="DW52" s="602">
        <f t="shared" si="32"/>
        <v>2475</v>
      </c>
      <c r="DX52" s="621">
        <f t="shared" si="33"/>
        <v>2.1023750467194454E-2</v>
      </c>
    </row>
    <row r="53" spans="1:128" x14ac:dyDescent="0.25">
      <c r="A53" s="87" t="s">
        <v>64</v>
      </c>
      <c r="J53" s="294">
        <v>0</v>
      </c>
      <c r="O53" s="294">
        <v>0</v>
      </c>
      <c r="Q53" s="224"/>
      <c r="R53" s="224"/>
      <c r="S53" s="224"/>
      <c r="T53" s="224">
        <v>0</v>
      </c>
      <c r="U53" s="224"/>
      <c r="V53" s="224"/>
      <c r="AC53" s="294">
        <v>0</v>
      </c>
      <c r="AH53" s="294">
        <v>0</v>
      </c>
      <c r="AM53" s="294">
        <v>0</v>
      </c>
      <c r="AN53" s="224"/>
      <c r="AO53" s="224"/>
      <c r="AV53" s="294">
        <v>0</v>
      </c>
      <c r="BA53" s="294">
        <v>0</v>
      </c>
      <c r="BF53" s="294">
        <v>0</v>
      </c>
      <c r="BG53" s="294">
        <v>0</v>
      </c>
      <c r="BH53" s="546"/>
      <c r="BJ53" s="224"/>
      <c r="BK53" s="224"/>
      <c r="BL53" s="224"/>
      <c r="BM53" s="224"/>
      <c r="BQ53" s="294">
        <v>0</v>
      </c>
      <c r="BR53" s="294">
        <v>0</v>
      </c>
      <c r="BS53" s="546" t="e">
        <v>#DIV/0!</v>
      </c>
      <c r="BU53" s="294">
        <v>0</v>
      </c>
      <c r="BV53" s="546" t="e">
        <v>#DIV/0!</v>
      </c>
      <c r="BX53" s="602">
        <v>0</v>
      </c>
      <c r="BY53" s="621" t="e">
        <v>#DIV/0!</v>
      </c>
      <c r="CA53" s="602">
        <f t="shared" si="0"/>
        <v>0</v>
      </c>
      <c r="CB53" s="621" t="e">
        <f t="shared" si="1"/>
        <v>#DIV/0!</v>
      </c>
      <c r="CD53" s="602">
        <f t="shared" si="2"/>
        <v>0</v>
      </c>
      <c r="CE53" s="621" t="e">
        <f t="shared" si="3"/>
        <v>#DIV/0!</v>
      </c>
      <c r="CF53" s="294">
        <v>0</v>
      </c>
      <c r="CG53" s="602">
        <f t="shared" si="4"/>
        <v>0</v>
      </c>
      <c r="CH53" s="621" t="e">
        <f t="shared" si="5"/>
        <v>#DIV/0!</v>
      </c>
      <c r="CJ53" s="602">
        <f t="shared" si="6"/>
        <v>0</v>
      </c>
      <c r="CK53" s="621" t="e">
        <f t="shared" si="7"/>
        <v>#DIV/0!</v>
      </c>
      <c r="CM53" s="602">
        <f t="shared" si="8"/>
        <v>0</v>
      </c>
      <c r="CN53" s="621" t="e">
        <f t="shared" si="9"/>
        <v>#DIV/0!</v>
      </c>
      <c r="CP53" s="602">
        <f t="shared" si="10"/>
        <v>0</v>
      </c>
      <c r="CQ53" s="621" t="e">
        <f t="shared" si="11"/>
        <v>#DIV/0!</v>
      </c>
      <c r="CS53" s="602">
        <f t="shared" si="12"/>
        <v>0</v>
      </c>
      <c r="CT53" s="621" t="e">
        <f t="shared" si="13"/>
        <v>#DIV/0!</v>
      </c>
      <c r="CU53" s="294">
        <v>0</v>
      </c>
      <c r="CV53" s="602">
        <f t="shared" si="14"/>
        <v>0</v>
      </c>
      <c r="CW53" s="621" t="e">
        <f t="shared" si="15"/>
        <v>#DIV/0!</v>
      </c>
      <c r="CY53" s="602">
        <f t="shared" si="16"/>
        <v>0</v>
      </c>
      <c r="CZ53" s="621" t="e">
        <f t="shared" si="17"/>
        <v>#DIV/0!</v>
      </c>
      <c r="DA53" s="224"/>
      <c r="DB53" s="602">
        <f t="shared" si="18"/>
        <v>0</v>
      </c>
      <c r="DC53" s="621" t="e">
        <f t="shared" si="19"/>
        <v>#DIV/0!</v>
      </c>
      <c r="DE53" s="602">
        <f t="shared" si="20"/>
        <v>0</v>
      </c>
      <c r="DF53" s="621" t="e">
        <f t="shared" si="21"/>
        <v>#DIV/0!</v>
      </c>
      <c r="DH53" s="602">
        <f t="shared" si="22"/>
        <v>0</v>
      </c>
      <c r="DI53" s="621" t="e">
        <f t="shared" si="23"/>
        <v>#DIV/0!</v>
      </c>
      <c r="DK53" s="602">
        <f t="shared" si="24"/>
        <v>0</v>
      </c>
      <c r="DL53" s="621" t="e">
        <f t="shared" si="25"/>
        <v>#DIV/0!</v>
      </c>
      <c r="DN53" s="602">
        <f t="shared" si="26"/>
        <v>0</v>
      </c>
      <c r="DO53" s="621" t="e">
        <f t="shared" si="27"/>
        <v>#DIV/0!</v>
      </c>
      <c r="DQ53" s="602">
        <f t="shared" si="28"/>
        <v>0</v>
      </c>
      <c r="DR53" s="621" t="e">
        <f t="shared" si="29"/>
        <v>#DIV/0!</v>
      </c>
      <c r="DT53" s="602">
        <f t="shared" si="30"/>
        <v>0</v>
      </c>
      <c r="DU53" s="621" t="e">
        <f t="shared" si="31"/>
        <v>#DIV/0!</v>
      </c>
      <c r="DV53" s="294">
        <v>0</v>
      </c>
      <c r="DW53" s="602">
        <f t="shared" si="32"/>
        <v>0</v>
      </c>
      <c r="DX53" s="621" t="e">
        <f t="shared" si="33"/>
        <v>#DIV/0!</v>
      </c>
    </row>
    <row r="54" spans="1:128" x14ac:dyDescent="0.25">
      <c r="A54" s="84" t="s">
        <v>79</v>
      </c>
      <c r="B54" s="85">
        <v>20955.878100000002</v>
      </c>
      <c r="C54" s="85">
        <v>18758.452880000001</v>
      </c>
      <c r="D54" s="85">
        <v>18002.588630000002</v>
      </c>
      <c r="E54" s="85">
        <v>57716.919609999997</v>
      </c>
      <c r="F54" s="85">
        <v>18452.654299999998</v>
      </c>
      <c r="G54" s="85">
        <v>14876.758970000001</v>
      </c>
      <c r="H54" s="85">
        <v>9416</v>
      </c>
      <c r="I54" s="85">
        <v>42745.413269999997</v>
      </c>
      <c r="J54" s="85">
        <v>100462.33288</v>
      </c>
      <c r="K54" s="85">
        <v>6449.2035999999989</v>
      </c>
      <c r="L54" s="85">
        <v>8202.5663000000004</v>
      </c>
      <c r="M54" s="85">
        <v>10299.9357</v>
      </c>
      <c r="N54" s="85">
        <v>24951.705600000001</v>
      </c>
      <c r="O54" s="85">
        <v>125414.03848</v>
      </c>
      <c r="P54" s="85">
        <v>14763</v>
      </c>
      <c r="Q54" s="235">
        <v>17049</v>
      </c>
      <c r="R54" s="235">
        <v>20240</v>
      </c>
      <c r="S54" s="235">
        <v>52052</v>
      </c>
      <c r="T54" s="235">
        <v>177466.03847999999</v>
      </c>
      <c r="U54" s="235">
        <v>22263.657700000003</v>
      </c>
      <c r="V54" s="235">
        <v>20576.887309999998</v>
      </c>
      <c r="W54" s="85">
        <v>20400.011599999998</v>
      </c>
      <c r="X54" s="85">
        <v>63240.55661</v>
      </c>
      <c r="Y54" s="85">
        <v>17357.929919999999</v>
      </c>
      <c r="Z54" s="85">
        <v>14618.348099999999</v>
      </c>
      <c r="AA54" s="85">
        <v>7950.3896500000001</v>
      </c>
      <c r="AB54" s="85">
        <v>39926.667669999995</v>
      </c>
      <c r="AC54" s="85">
        <v>103167.22427999999</v>
      </c>
      <c r="AD54" s="85">
        <v>5871.6</v>
      </c>
      <c r="AE54" s="85">
        <v>7985.8867999999993</v>
      </c>
      <c r="AF54" s="85">
        <v>10019.632900000001</v>
      </c>
      <c r="AG54" s="85">
        <v>23877.119699999999</v>
      </c>
      <c r="AH54" s="85">
        <v>127044.34397999999</v>
      </c>
      <c r="AI54" s="85">
        <v>13733.099999999999</v>
      </c>
      <c r="AJ54" s="85">
        <v>17113</v>
      </c>
      <c r="AK54" s="85">
        <v>19997</v>
      </c>
      <c r="AL54" s="85">
        <v>50843.1</v>
      </c>
      <c r="AM54" s="294">
        <v>177887.44397999998</v>
      </c>
      <c r="AN54" s="235">
        <v>21175</v>
      </c>
      <c r="AO54" s="235">
        <v>20532.800000000003</v>
      </c>
      <c r="AP54" s="85">
        <v>19424.67152</v>
      </c>
      <c r="AQ54" s="85">
        <v>61132.471520000006</v>
      </c>
      <c r="AR54" s="85">
        <v>18304.7</v>
      </c>
      <c r="AS54" s="85">
        <v>17283.7</v>
      </c>
      <c r="AT54" s="85">
        <v>11455.397999999999</v>
      </c>
      <c r="AU54" s="85">
        <v>47043.798000000003</v>
      </c>
      <c r="AV54" s="85">
        <v>108176.26952</v>
      </c>
      <c r="AW54" s="85">
        <v>6943</v>
      </c>
      <c r="AX54" s="85">
        <v>8927</v>
      </c>
      <c r="AY54" s="85">
        <v>10090.6569</v>
      </c>
      <c r="AZ54" s="85">
        <v>25960.656900000002</v>
      </c>
      <c r="BA54" s="85">
        <v>134136.92642</v>
      </c>
      <c r="BB54" s="85">
        <v>15516</v>
      </c>
      <c r="BC54" s="85">
        <v>19096</v>
      </c>
      <c r="BD54" s="85">
        <v>19547</v>
      </c>
      <c r="BE54" s="85">
        <v>54159</v>
      </c>
      <c r="BF54" s="294">
        <v>188295.92642</v>
      </c>
      <c r="BG54" s="85">
        <v>10408.482440000022</v>
      </c>
      <c r="BH54" s="485">
        <v>5.8511619522568781E-2</v>
      </c>
      <c r="BI54" s="85">
        <v>21038</v>
      </c>
      <c r="BJ54" s="235">
        <v>17344</v>
      </c>
      <c r="BK54" s="235">
        <v>19219</v>
      </c>
      <c r="BL54" s="235">
        <v>57601</v>
      </c>
      <c r="BM54" s="235">
        <v>17083</v>
      </c>
      <c r="BN54" s="85">
        <v>15695</v>
      </c>
      <c r="BO54" s="85">
        <v>13280</v>
      </c>
      <c r="BP54" s="85">
        <v>46058</v>
      </c>
      <c r="BQ54" s="85">
        <v>103659</v>
      </c>
      <c r="BR54" s="85">
        <v>-4517.2695200000016</v>
      </c>
      <c r="BS54" s="485">
        <v>-4.1758414669354385E-2</v>
      </c>
      <c r="BT54" s="85">
        <v>8484</v>
      </c>
      <c r="BU54" s="85">
        <v>1541</v>
      </c>
      <c r="BV54" s="485">
        <v>0.22195016563445197</v>
      </c>
      <c r="BW54" s="85">
        <v>7618.5</v>
      </c>
      <c r="BX54" s="602">
        <v>-1308.5</v>
      </c>
      <c r="BY54" s="621">
        <v>-0.14657779769239387</v>
      </c>
      <c r="BZ54" s="294">
        <v>9808</v>
      </c>
      <c r="CA54" s="602">
        <f t="shared" si="0"/>
        <v>-282.65689999999995</v>
      </c>
      <c r="CB54" s="621">
        <f t="shared" si="1"/>
        <v>-2.8011744210627156E-2</v>
      </c>
      <c r="CC54" s="294">
        <v>25910.5</v>
      </c>
      <c r="CD54" s="602">
        <f t="shared" si="2"/>
        <v>-50.15690000000177</v>
      </c>
      <c r="CE54" s="621">
        <f t="shared" si="3"/>
        <v>-1.9320350865236298E-3</v>
      </c>
      <c r="CF54" s="294">
        <v>129569.5</v>
      </c>
      <c r="CG54" s="602">
        <f t="shared" si="4"/>
        <v>-4567.4264200000034</v>
      </c>
      <c r="CH54" s="621">
        <f t="shared" si="5"/>
        <v>-3.4050477686500755E-2</v>
      </c>
      <c r="CI54" s="294">
        <v>13337</v>
      </c>
      <c r="CJ54" s="602">
        <f t="shared" si="6"/>
        <v>-2179</v>
      </c>
      <c r="CK54" s="621">
        <f t="shared" si="7"/>
        <v>-0.14043567929878834</v>
      </c>
      <c r="CL54" s="294">
        <v>16551</v>
      </c>
      <c r="CM54" s="602">
        <f t="shared" si="8"/>
        <v>-2545</v>
      </c>
      <c r="CN54" s="621">
        <f t="shared" si="9"/>
        <v>-0.1332739840804357</v>
      </c>
      <c r="CO54" s="294">
        <v>19745</v>
      </c>
      <c r="CP54" s="602">
        <f t="shared" si="10"/>
        <v>198</v>
      </c>
      <c r="CQ54" s="621">
        <f t="shared" si="11"/>
        <v>1.0129431626336522E-2</v>
      </c>
      <c r="CR54" s="294">
        <v>49633</v>
      </c>
      <c r="CS54" s="602">
        <f t="shared" si="12"/>
        <v>-4526</v>
      </c>
      <c r="CT54" s="621">
        <f t="shared" si="13"/>
        <v>-8.3568751269410435E-2</v>
      </c>
      <c r="CU54" s="294">
        <v>179202.5</v>
      </c>
      <c r="CV54" s="602">
        <f t="shared" si="14"/>
        <v>-9093.4264200000034</v>
      </c>
      <c r="CW54" s="621">
        <f t="shared" si="15"/>
        <v>-4.8293272153518758E-2</v>
      </c>
      <c r="CX54" s="294">
        <v>21413</v>
      </c>
      <c r="CY54" s="602">
        <f t="shared" si="16"/>
        <v>375</v>
      </c>
      <c r="CZ54" s="621">
        <f t="shared" si="17"/>
        <v>1.782488829736667E-2</v>
      </c>
      <c r="DA54" s="234">
        <v>19251</v>
      </c>
      <c r="DB54" s="602">
        <f t="shared" si="18"/>
        <v>1907</v>
      </c>
      <c r="DC54" s="621">
        <f t="shared" si="19"/>
        <v>0.10995156826568266</v>
      </c>
      <c r="DD54" s="294">
        <v>19821</v>
      </c>
      <c r="DE54" s="602">
        <f t="shared" si="20"/>
        <v>602</v>
      </c>
      <c r="DF54" s="621">
        <f t="shared" si="21"/>
        <v>3.1323169779905305E-2</v>
      </c>
      <c r="DG54" s="294">
        <v>60485</v>
      </c>
      <c r="DH54" s="602">
        <f t="shared" si="22"/>
        <v>2884</v>
      </c>
      <c r="DI54" s="621">
        <f t="shared" si="23"/>
        <v>5.0068575198347252E-2</v>
      </c>
      <c r="DJ54" s="294">
        <v>17941</v>
      </c>
      <c r="DK54" s="602">
        <f t="shared" si="24"/>
        <v>858</v>
      </c>
      <c r="DL54" s="621">
        <f t="shared" si="25"/>
        <v>5.0225370251126854E-2</v>
      </c>
      <c r="DM54" s="294">
        <v>16101</v>
      </c>
      <c r="DN54" s="602">
        <f t="shared" si="26"/>
        <v>406</v>
      </c>
      <c r="DO54" s="621">
        <f t="shared" si="27"/>
        <v>2.586811086333227E-2</v>
      </c>
      <c r="DP54" s="294">
        <v>9401</v>
      </c>
      <c r="DQ54" s="602">
        <f t="shared" si="28"/>
        <v>-3879</v>
      </c>
      <c r="DR54" s="621">
        <f t="shared" si="29"/>
        <v>-0.29209337349397591</v>
      </c>
      <c r="DS54" s="294">
        <v>43442.8</v>
      </c>
      <c r="DT54" s="602">
        <f t="shared" si="30"/>
        <v>-2615.1999999999971</v>
      </c>
      <c r="DU54" s="621">
        <f t="shared" si="31"/>
        <v>-5.6780581006556884E-2</v>
      </c>
      <c r="DV54" s="294">
        <v>103927.8</v>
      </c>
      <c r="DW54" s="602">
        <f t="shared" si="32"/>
        <v>268.80000000000291</v>
      </c>
      <c r="DX54" s="621">
        <f t="shared" si="33"/>
        <v>2.5931178190027196E-3</v>
      </c>
    </row>
    <row r="55" spans="1:128" x14ac:dyDescent="0.25">
      <c r="A55" s="86" t="s">
        <v>39</v>
      </c>
      <c r="B55" s="294">
        <v>20955.878100000002</v>
      </c>
      <c r="C55" s="294">
        <v>18758.452880000001</v>
      </c>
      <c r="D55" s="294">
        <v>18002.588630000002</v>
      </c>
      <c r="E55" s="294">
        <v>57716.919609999997</v>
      </c>
      <c r="F55" s="294">
        <v>18452.654299999998</v>
      </c>
      <c r="G55" s="294">
        <v>14876.758970000001</v>
      </c>
      <c r="H55" s="294">
        <v>9416</v>
      </c>
      <c r="I55" s="294">
        <v>42745.413269999997</v>
      </c>
      <c r="J55" s="294">
        <v>100462.33288</v>
      </c>
      <c r="K55" s="294">
        <v>6449.2035999999989</v>
      </c>
      <c r="L55" s="294">
        <v>8202.5663000000004</v>
      </c>
      <c r="M55" s="294">
        <v>10299.9357</v>
      </c>
      <c r="N55" s="294">
        <v>24951.705600000001</v>
      </c>
      <c r="O55" s="294">
        <v>125414.03848</v>
      </c>
      <c r="P55" s="294">
        <v>14763</v>
      </c>
      <c r="Q55" s="224">
        <v>17049</v>
      </c>
      <c r="R55" s="224">
        <v>20240</v>
      </c>
      <c r="S55" s="224">
        <v>52052</v>
      </c>
      <c r="T55" s="224">
        <v>177466.03847999999</v>
      </c>
      <c r="U55" s="224">
        <v>22263.657700000003</v>
      </c>
      <c r="V55" s="224">
        <v>20576.887309999998</v>
      </c>
      <c r="W55" s="294">
        <v>20400.011599999998</v>
      </c>
      <c r="X55" s="294">
        <v>63240.55661</v>
      </c>
      <c r="Y55" s="294">
        <v>17357.929919999999</v>
      </c>
      <c r="Z55" s="294">
        <v>14618.348099999999</v>
      </c>
      <c r="AA55" s="294">
        <v>7950.3896500000001</v>
      </c>
      <c r="AB55" s="294">
        <v>39926.667669999995</v>
      </c>
      <c r="AC55" s="294">
        <v>103167.22427999999</v>
      </c>
      <c r="AD55" s="294">
        <v>5871.6</v>
      </c>
      <c r="AE55" s="294">
        <v>7985.8867999999993</v>
      </c>
      <c r="AF55" s="294">
        <v>10019.632900000001</v>
      </c>
      <c r="AG55" s="294">
        <v>23877.119699999999</v>
      </c>
      <c r="AH55" s="294">
        <v>127044.34397999999</v>
      </c>
      <c r="AI55" s="294">
        <v>13733.099999999999</v>
      </c>
      <c r="AJ55" s="294">
        <v>17113</v>
      </c>
      <c r="AK55" s="294">
        <v>19997</v>
      </c>
      <c r="AL55" s="294">
        <v>50843.1</v>
      </c>
      <c r="AM55" s="294">
        <v>177887.44397999998</v>
      </c>
      <c r="AN55" s="224">
        <v>21175</v>
      </c>
      <c r="AO55" s="224">
        <v>20532.800000000003</v>
      </c>
      <c r="AP55" s="294">
        <v>19424.67152</v>
      </c>
      <c r="AQ55" s="294">
        <v>61132.471520000006</v>
      </c>
      <c r="AR55" s="294">
        <v>18304.7</v>
      </c>
      <c r="AS55" s="294">
        <v>17283.7</v>
      </c>
      <c r="AT55" s="294">
        <v>11455.397999999999</v>
      </c>
      <c r="AU55" s="294">
        <v>47043.798000000003</v>
      </c>
      <c r="AV55" s="294">
        <v>108176.26952</v>
      </c>
      <c r="AW55" s="294">
        <v>6943</v>
      </c>
      <c r="AX55" s="294">
        <v>8927</v>
      </c>
      <c r="AY55" s="294">
        <v>10090.6569</v>
      </c>
      <c r="AZ55" s="294">
        <v>25960.656900000002</v>
      </c>
      <c r="BA55" s="294">
        <v>134136.92642</v>
      </c>
      <c r="BB55" s="294">
        <v>15516</v>
      </c>
      <c r="BC55" s="294">
        <v>19096</v>
      </c>
      <c r="BD55" s="294">
        <v>19547</v>
      </c>
      <c r="BE55" s="294">
        <v>54159</v>
      </c>
      <c r="BF55" s="294">
        <v>188295.92642</v>
      </c>
      <c r="BG55" s="294">
        <v>10408.482440000022</v>
      </c>
      <c r="BH55" s="546">
        <v>5.8511619522568781E-2</v>
      </c>
      <c r="BI55" s="294">
        <v>21038</v>
      </c>
      <c r="BJ55" s="224">
        <v>17344</v>
      </c>
      <c r="BK55" s="224">
        <v>19219</v>
      </c>
      <c r="BL55" s="224">
        <v>57601</v>
      </c>
      <c r="BM55" s="224">
        <v>17083</v>
      </c>
      <c r="BN55" s="294">
        <v>15695</v>
      </c>
      <c r="BO55" s="294">
        <v>13280</v>
      </c>
      <c r="BP55" s="294">
        <v>46058</v>
      </c>
      <c r="BQ55" s="294">
        <v>103659</v>
      </c>
      <c r="BR55" s="294">
        <v>-4517.2695200000016</v>
      </c>
      <c r="BS55" s="546">
        <v>-4.1758414669354385E-2</v>
      </c>
      <c r="BT55" s="294">
        <v>8484</v>
      </c>
      <c r="BU55" s="294">
        <v>1541</v>
      </c>
      <c r="BV55" s="546">
        <v>0.22195016563445197</v>
      </c>
      <c r="BW55" s="294">
        <v>7618.5</v>
      </c>
      <c r="BX55" s="602">
        <v>-1308.5</v>
      </c>
      <c r="BY55" s="621">
        <v>-0.14657779769239387</v>
      </c>
      <c r="BZ55" s="294">
        <v>9808</v>
      </c>
      <c r="CA55" s="602">
        <f t="shared" si="0"/>
        <v>-282.65689999999995</v>
      </c>
      <c r="CB55" s="621">
        <f t="shared" si="1"/>
        <v>-2.8011744210627156E-2</v>
      </c>
      <c r="CC55" s="294">
        <v>25910.5</v>
      </c>
      <c r="CD55" s="602">
        <f t="shared" si="2"/>
        <v>-50.15690000000177</v>
      </c>
      <c r="CE55" s="621">
        <f t="shared" si="3"/>
        <v>-1.9320350865236298E-3</v>
      </c>
      <c r="CF55" s="294">
        <v>129569.5</v>
      </c>
      <c r="CG55" s="602">
        <f t="shared" si="4"/>
        <v>-4567.4264200000034</v>
      </c>
      <c r="CH55" s="621">
        <f t="shared" si="5"/>
        <v>-3.4050477686500755E-2</v>
      </c>
      <c r="CI55" s="294">
        <v>13337</v>
      </c>
      <c r="CJ55" s="602">
        <f t="shared" si="6"/>
        <v>-2179</v>
      </c>
      <c r="CK55" s="621">
        <f t="shared" si="7"/>
        <v>-0.14043567929878834</v>
      </c>
      <c r="CL55" s="294">
        <v>16551</v>
      </c>
      <c r="CM55" s="602">
        <f t="shared" si="8"/>
        <v>-2545</v>
      </c>
      <c r="CN55" s="621">
        <f t="shared" si="9"/>
        <v>-0.1332739840804357</v>
      </c>
      <c r="CO55" s="294">
        <v>19745</v>
      </c>
      <c r="CP55" s="602">
        <f t="shared" si="10"/>
        <v>198</v>
      </c>
      <c r="CQ55" s="621">
        <f t="shared" si="11"/>
        <v>1.0129431626336522E-2</v>
      </c>
      <c r="CR55" s="294">
        <v>49633</v>
      </c>
      <c r="CS55" s="602">
        <f t="shared" si="12"/>
        <v>-4526</v>
      </c>
      <c r="CT55" s="621">
        <f t="shared" si="13"/>
        <v>-8.3568751269410435E-2</v>
      </c>
      <c r="CU55" s="294">
        <v>179202.5</v>
      </c>
      <c r="CV55" s="602">
        <f t="shared" si="14"/>
        <v>-9093.4264200000034</v>
      </c>
      <c r="CW55" s="621">
        <f t="shared" si="15"/>
        <v>-4.8293272153518758E-2</v>
      </c>
      <c r="CX55" s="294">
        <v>21413</v>
      </c>
      <c r="CY55" s="602">
        <f t="shared" si="16"/>
        <v>375</v>
      </c>
      <c r="CZ55" s="621">
        <f t="shared" si="17"/>
        <v>1.782488829736667E-2</v>
      </c>
      <c r="DA55" s="224">
        <v>19251</v>
      </c>
      <c r="DB55" s="602">
        <f t="shared" si="18"/>
        <v>1907</v>
      </c>
      <c r="DC55" s="621">
        <f t="shared" si="19"/>
        <v>0.10995156826568266</v>
      </c>
      <c r="DD55" s="294">
        <v>19821</v>
      </c>
      <c r="DE55" s="602">
        <f t="shared" si="20"/>
        <v>602</v>
      </c>
      <c r="DF55" s="621">
        <f t="shared" si="21"/>
        <v>3.1323169779905305E-2</v>
      </c>
      <c r="DG55" s="294">
        <v>60485</v>
      </c>
      <c r="DH55" s="602">
        <f t="shared" si="22"/>
        <v>2884</v>
      </c>
      <c r="DI55" s="621">
        <f t="shared" si="23"/>
        <v>5.0068575198347252E-2</v>
      </c>
      <c r="DJ55" s="294">
        <v>17941</v>
      </c>
      <c r="DK55" s="602">
        <f t="shared" si="24"/>
        <v>858</v>
      </c>
      <c r="DL55" s="621">
        <f t="shared" si="25"/>
        <v>5.0225370251126854E-2</v>
      </c>
      <c r="DM55" s="294">
        <v>16101</v>
      </c>
      <c r="DN55" s="602">
        <f t="shared" si="26"/>
        <v>406</v>
      </c>
      <c r="DO55" s="621">
        <f t="shared" si="27"/>
        <v>2.586811086333227E-2</v>
      </c>
      <c r="DP55" s="294">
        <v>9401</v>
      </c>
      <c r="DQ55" s="602">
        <f t="shared" si="28"/>
        <v>-3879</v>
      </c>
      <c r="DR55" s="621">
        <f t="shared" si="29"/>
        <v>-0.29209337349397591</v>
      </c>
      <c r="DS55" s="294">
        <v>43442.8</v>
      </c>
      <c r="DT55" s="602">
        <f t="shared" si="30"/>
        <v>-2615.1999999999971</v>
      </c>
      <c r="DU55" s="621">
        <f t="shared" si="31"/>
        <v>-5.6780581006556884E-2</v>
      </c>
      <c r="DV55" s="294">
        <v>103927.8</v>
      </c>
      <c r="DW55" s="602">
        <f t="shared" si="32"/>
        <v>268.80000000000291</v>
      </c>
      <c r="DX55" s="621">
        <f t="shared" si="33"/>
        <v>2.5931178190027196E-3</v>
      </c>
    </row>
    <row r="56" spans="1:128" x14ac:dyDescent="0.25">
      <c r="A56" s="87" t="s">
        <v>40</v>
      </c>
      <c r="B56" s="294">
        <v>5830.7250000000004</v>
      </c>
      <c r="C56" s="294">
        <v>5195.0332799999996</v>
      </c>
      <c r="D56" s="294">
        <v>5537.9815799999997</v>
      </c>
      <c r="E56" s="294">
        <v>16563.739860000001</v>
      </c>
      <c r="F56" s="294">
        <v>5222.1574999999993</v>
      </c>
      <c r="G56" s="294">
        <v>4832.7785999999996</v>
      </c>
      <c r="H56" s="294">
        <v>1394</v>
      </c>
      <c r="I56" s="294">
        <v>11448.936099999999</v>
      </c>
      <c r="J56" s="294">
        <v>28012.67596</v>
      </c>
      <c r="K56" s="294">
        <v>0</v>
      </c>
      <c r="L56" s="294">
        <v>0</v>
      </c>
      <c r="M56" s="294">
        <v>0</v>
      </c>
      <c r="N56" s="294">
        <v>0</v>
      </c>
      <c r="O56" s="294">
        <v>28012.67596</v>
      </c>
      <c r="P56" s="294">
        <v>4424</v>
      </c>
      <c r="Q56" s="224">
        <v>5822</v>
      </c>
      <c r="R56" s="224">
        <v>7149</v>
      </c>
      <c r="S56" s="224">
        <v>17395</v>
      </c>
      <c r="T56" s="224">
        <v>45407.67596</v>
      </c>
      <c r="U56" s="224">
        <v>8183.6010000000006</v>
      </c>
      <c r="V56" s="224">
        <v>7195.8770999999997</v>
      </c>
      <c r="W56" s="294">
        <v>7082.9063499999993</v>
      </c>
      <c r="X56" s="294">
        <v>22462.384449999998</v>
      </c>
      <c r="Y56" s="294">
        <v>5297.4409999999998</v>
      </c>
      <c r="Z56" s="294">
        <v>5294.5123000000003</v>
      </c>
      <c r="AA56" s="294">
        <v>0</v>
      </c>
      <c r="AB56" s="294">
        <v>10591.953300000001</v>
      </c>
      <c r="AC56" s="294">
        <v>33054.337749999999</v>
      </c>
      <c r="AD56" s="294">
        <v>0</v>
      </c>
      <c r="AE56" s="294">
        <v>0</v>
      </c>
      <c r="AF56" s="294">
        <v>0</v>
      </c>
      <c r="AG56" s="294">
        <v>0</v>
      </c>
      <c r="AH56" s="294">
        <v>33054.337749999999</v>
      </c>
      <c r="AI56" s="294">
        <v>4533.3999999999996</v>
      </c>
      <c r="AJ56" s="294">
        <v>5493</v>
      </c>
      <c r="AK56" s="294">
        <v>5814.0000000000009</v>
      </c>
      <c r="AL56" s="294">
        <v>15840.400000000001</v>
      </c>
      <c r="AM56" s="294">
        <v>48894.73775</v>
      </c>
      <c r="AN56" s="224">
        <v>6281</v>
      </c>
      <c r="AO56" s="224">
        <v>5904</v>
      </c>
      <c r="AP56" s="294">
        <v>5425.02214</v>
      </c>
      <c r="AQ56" s="294">
        <v>17610.022140000001</v>
      </c>
      <c r="AR56" s="294">
        <v>5848</v>
      </c>
      <c r="AS56" s="294">
        <v>6074</v>
      </c>
      <c r="AT56" s="294">
        <v>4622.7155000000002</v>
      </c>
      <c r="AU56" s="294">
        <v>16544.715499999998</v>
      </c>
      <c r="AV56" s="294">
        <v>34154.737639999999</v>
      </c>
      <c r="AW56" s="294">
        <v>0</v>
      </c>
      <c r="AX56" s="294">
        <v>0</v>
      </c>
      <c r="AY56" s="294">
        <v>521.03680000000008</v>
      </c>
      <c r="AZ56" s="294">
        <v>521.03680000000008</v>
      </c>
      <c r="BA56" s="294">
        <v>34675.774440000001</v>
      </c>
      <c r="BB56" s="294">
        <v>6138</v>
      </c>
      <c r="BC56" s="294">
        <v>7355</v>
      </c>
      <c r="BD56" s="294">
        <v>7144</v>
      </c>
      <c r="BE56" s="294">
        <v>20637</v>
      </c>
      <c r="BF56" s="294">
        <v>55312.774440000001</v>
      </c>
      <c r="BG56" s="294">
        <v>6418.0366900000008</v>
      </c>
      <c r="BH56" s="546">
        <v>0.13126231953253509</v>
      </c>
      <c r="BI56" s="294">
        <v>6231</v>
      </c>
      <c r="BJ56" s="224">
        <v>5055</v>
      </c>
      <c r="BK56" s="224">
        <v>5323</v>
      </c>
      <c r="BL56" s="224">
        <v>16609</v>
      </c>
      <c r="BM56" s="224">
        <v>5127</v>
      </c>
      <c r="BN56" s="294">
        <v>5230</v>
      </c>
      <c r="BO56" s="294">
        <v>955</v>
      </c>
      <c r="BP56" s="294">
        <v>11312</v>
      </c>
      <c r="BQ56" s="294">
        <v>27921</v>
      </c>
      <c r="BR56" s="294">
        <v>-6233.7376399999994</v>
      </c>
      <c r="BS56" s="546">
        <v>-0.18251458130655984</v>
      </c>
      <c r="BT56" s="294">
        <v>0</v>
      </c>
      <c r="BU56" s="294">
        <v>0</v>
      </c>
      <c r="BV56" s="546" t="e">
        <v>#DIV/0!</v>
      </c>
      <c r="BW56" s="294">
        <v>0</v>
      </c>
      <c r="BX56" s="602">
        <v>0</v>
      </c>
      <c r="BY56" s="621" t="e">
        <v>#DIV/0!</v>
      </c>
      <c r="BZ56" s="294">
        <v>0</v>
      </c>
      <c r="CA56" s="602">
        <f t="shared" si="0"/>
        <v>-521.03680000000008</v>
      </c>
      <c r="CB56" s="621">
        <f t="shared" si="1"/>
        <v>-1</v>
      </c>
      <c r="CC56" s="294">
        <v>0</v>
      </c>
      <c r="CD56" s="602">
        <f t="shared" si="2"/>
        <v>-521.03680000000008</v>
      </c>
      <c r="CE56" s="621">
        <f t="shared" si="3"/>
        <v>-1</v>
      </c>
      <c r="CF56" s="294">
        <v>27921</v>
      </c>
      <c r="CG56" s="602">
        <f t="shared" si="4"/>
        <v>-6754.7744400000011</v>
      </c>
      <c r="CH56" s="621">
        <f t="shared" si="5"/>
        <v>-0.1947980845153981</v>
      </c>
      <c r="CI56" s="294">
        <v>3469</v>
      </c>
      <c r="CJ56" s="602">
        <f t="shared" si="6"/>
        <v>-2669</v>
      </c>
      <c r="CK56" s="621">
        <f t="shared" si="7"/>
        <v>-0.43483219289670905</v>
      </c>
      <c r="CL56" s="294">
        <v>5490</v>
      </c>
      <c r="CM56" s="602">
        <f t="shared" si="8"/>
        <v>-1865</v>
      </c>
      <c r="CN56" s="621">
        <f t="shared" si="9"/>
        <v>-0.25356900067980964</v>
      </c>
      <c r="CO56" s="294">
        <v>6341</v>
      </c>
      <c r="CP56" s="602">
        <f t="shared" si="10"/>
        <v>-803</v>
      </c>
      <c r="CQ56" s="621">
        <f t="shared" si="11"/>
        <v>-0.1124020156774916</v>
      </c>
      <c r="CR56" s="294">
        <v>15300</v>
      </c>
      <c r="CS56" s="602">
        <f t="shared" si="12"/>
        <v>-5337</v>
      </c>
      <c r="CT56" s="621">
        <f t="shared" si="13"/>
        <v>-0.25861317051897076</v>
      </c>
      <c r="CU56" s="294">
        <v>43221</v>
      </c>
      <c r="CV56" s="602">
        <f t="shared" si="14"/>
        <v>-12091.774440000001</v>
      </c>
      <c r="CW56" s="621">
        <f t="shared" si="15"/>
        <v>-0.21860726680988379</v>
      </c>
      <c r="CX56" s="294">
        <v>5858</v>
      </c>
      <c r="CY56" s="602">
        <f t="shared" si="16"/>
        <v>-373</v>
      </c>
      <c r="CZ56" s="621">
        <f t="shared" si="17"/>
        <v>-5.9861980420478252E-2</v>
      </c>
      <c r="DA56" s="224">
        <v>5131</v>
      </c>
      <c r="DB56" s="602">
        <f t="shared" si="18"/>
        <v>76</v>
      </c>
      <c r="DC56" s="621">
        <f t="shared" si="19"/>
        <v>1.503461918892186E-2</v>
      </c>
      <c r="DD56" s="294">
        <v>6138</v>
      </c>
      <c r="DE56" s="602">
        <f t="shared" si="20"/>
        <v>815</v>
      </c>
      <c r="DF56" s="621">
        <f t="shared" si="21"/>
        <v>0.15310914897614128</v>
      </c>
      <c r="DG56" s="294">
        <v>17127</v>
      </c>
      <c r="DH56" s="602">
        <f t="shared" si="22"/>
        <v>518</v>
      </c>
      <c r="DI56" s="621">
        <f t="shared" si="23"/>
        <v>3.118791016918538E-2</v>
      </c>
      <c r="DJ56" s="294">
        <v>5333</v>
      </c>
      <c r="DK56" s="602">
        <f t="shared" si="24"/>
        <v>206</v>
      </c>
      <c r="DL56" s="621">
        <f t="shared" si="25"/>
        <v>4.0179442168909694E-2</v>
      </c>
      <c r="DM56" s="294">
        <v>5251</v>
      </c>
      <c r="DN56" s="602">
        <f t="shared" si="26"/>
        <v>21</v>
      </c>
      <c r="DO56" s="621">
        <f t="shared" si="27"/>
        <v>4.0152963671128104E-3</v>
      </c>
      <c r="DP56" s="294">
        <v>822</v>
      </c>
      <c r="DQ56" s="602">
        <f t="shared" si="28"/>
        <v>-133</v>
      </c>
      <c r="DR56" s="621">
        <f t="shared" si="29"/>
        <v>-0.13926701570680627</v>
      </c>
      <c r="DS56" s="294">
        <v>11406</v>
      </c>
      <c r="DT56" s="602">
        <f t="shared" si="30"/>
        <v>94</v>
      </c>
      <c r="DU56" s="621">
        <f t="shared" si="31"/>
        <v>8.3097595473833104E-3</v>
      </c>
      <c r="DV56" s="294">
        <v>28533</v>
      </c>
      <c r="DW56" s="602">
        <f t="shared" si="32"/>
        <v>612</v>
      </c>
      <c r="DX56" s="621">
        <f t="shared" si="33"/>
        <v>2.1918985709680885E-2</v>
      </c>
    </row>
    <row r="57" spans="1:128" x14ac:dyDescent="0.25">
      <c r="A57" s="87" t="s">
        <v>41</v>
      </c>
      <c r="B57" s="294">
        <v>3281.7473</v>
      </c>
      <c r="C57" s="294">
        <v>2975.3544099999999</v>
      </c>
      <c r="D57" s="294">
        <v>2708.64714</v>
      </c>
      <c r="E57" s="294">
        <v>8965.7488499999999</v>
      </c>
      <c r="F57" s="294">
        <v>2572.5091000000002</v>
      </c>
      <c r="G57" s="294">
        <v>1313.9766</v>
      </c>
      <c r="H57" s="294">
        <v>2043</v>
      </c>
      <c r="I57" s="294">
        <v>5929.4857000000002</v>
      </c>
      <c r="J57" s="294">
        <v>14895.234550000001</v>
      </c>
      <c r="K57" s="294">
        <v>2100.0171999999998</v>
      </c>
      <c r="L57" s="294">
        <v>2312.7374</v>
      </c>
      <c r="M57" s="294">
        <v>3025.3</v>
      </c>
      <c r="N57" s="294">
        <v>7438.0546000000004</v>
      </c>
      <c r="O57" s="294">
        <v>22333.289150000001</v>
      </c>
      <c r="P57" s="294">
        <v>1468</v>
      </c>
      <c r="Q57" s="224">
        <v>1999.0000000000002</v>
      </c>
      <c r="R57" s="224">
        <v>2166</v>
      </c>
      <c r="S57" s="224">
        <v>5633</v>
      </c>
      <c r="T57" s="224">
        <v>27966.289150000001</v>
      </c>
      <c r="U57" s="224">
        <v>2818.768</v>
      </c>
      <c r="V57" s="224">
        <v>2684.0049100000001</v>
      </c>
      <c r="W57" s="294">
        <v>2552.0605999999998</v>
      </c>
      <c r="X57" s="294">
        <v>8054.8335099999995</v>
      </c>
      <c r="Y57" s="294">
        <v>2074.0571199999999</v>
      </c>
      <c r="Z57" s="294">
        <v>1031.0804000000001</v>
      </c>
      <c r="AA57" s="294">
        <v>2466.0408200000002</v>
      </c>
      <c r="AB57" s="294">
        <v>5571.1783400000004</v>
      </c>
      <c r="AC57" s="294">
        <v>13626.011849999999</v>
      </c>
      <c r="AD57" s="294">
        <v>2079</v>
      </c>
      <c r="AE57" s="294">
        <v>2282</v>
      </c>
      <c r="AF57" s="294">
        <v>3233</v>
      </c>
      <c r="AG57" s="294">
        <v>7594</v>
      </c>
      <c r="AH57" s="294">
        <v>21220.011849999999</v>
      </c>
      <c r="AI57" s="294">
        <v>1222.6999999999998</v>
      </c>
      <c r="AJ57" s="294">
        <v>1571</v>
      </c>
      <c r="AK57" s="294">
        <v>2775</v>
      </c>
      <c r="AL57" s="294">
        <v>5568.7</v>
      </c>
      <c r="AM57" s="294">
        <v>26788.71185</v>
      </c>
      <c r="AN57" s="224">
        <v>2984</v>
      </c>
      <c r="AO57" s="224">
        <v>3275</v>
      </c>
      <c r="AP57" s="294">
        <v>2713.1597299999999</v>
      </c>
      <c r="AQ57" s="294">
        <v>8972.1597299999994</v>
      </c>
      <c r="AR57" s="294">
        <v>1509</v>
      </c>
      <c r="AS57" s="294">
        <v>291</v>
      </c>
      <c r="AT57" s="294">
        <v>452.99</v>
      </c>
      <c r="AU57" s="294">
        <v>2252.9899999999998</v>
      </c>
      <c r="AV57" s="294">
        <v>11225.149729999999</v>
      </c>
      <c r="AW57" s="294">
        <v>2168</v>
      </c>
      <c r="AX57" s="294">
        <v>2349</v>
      </c>
      <c r="AY57" s="294">
        <v>2671.4825000000001</v>
      </c>
      <c r="AZ57" s="294">
        <v>7188.4825000000001</v>
      </c>
      <c r="BA57" s="294">
        <v>18413.632229999999</v>
      </c>
      <c r="BB57" s="294">
        <v>880</v>
      </c>
      <c r="BC57" s="294">
        <v>1030</v>
      </c>
      <c r="BD57" s="294">
        <v>1699</v>
      </c>
      <c r="BE57" s="294">
        <v>3609</v>
      </c>
      <c r="BF57" s="294">
        <v>22022.632229999999</v>
      </c>
      <c r="BG57" s="294">
        <v>-4766.0796200000004</v>
      </c>
      <c r="BH57" s="546">
        <v>-0.17791372898730851</v>
      </c>
      <c r="BI57" s="294">
        <v>2834</v>
      </c>
      <c r="BJ57" s="224">
        <v>2028</v>
      </c>
      <c r="BK57" s="224">
        <v>2975</v>
      </c>
      <c r="BL57" s="224">
        <v>7837</v>
      </c>
      <c r="BM57" s="224">
        <v>1788</v>
      </c>
      <c r="BN57" s="294">
        <v>766</v>
      </c>
      <c r="BO57" s="294">
        <v>2351</v>
      </c>
      <c r="BP57" s="294">
        <v>4905</v>
      </c>
      <c r="BQ57" s="294">
        <v>12742</v>
      </c>
      <c r="BR57" s="294">
        <v>1516.8502700000008</v>
      </c>
      <c r="BS57" s="546">
        <v>0.13512962468073919</v>
      </c>
      <c r="BT57" s="294">
        <v>2072</v>
      </c>
      <c r="BU57" s="294">
        <v>-96</v>
      </c>
      <c r="BV57" s="546">
        <v>-4.4280442804428041E-2</v>
      </c>
      <c r="BW57" s="294">
        <v>2066</v>
      </c>
      <c r="BX57" s="602">
        <v>-283</v>
      </c>
      <c r="BY57" s="621">
        <v>-0.12047679863771818</v>
      </c>
      <c r="BZ57" s="294">
        <v>2791</v>
      </c>
      <c r="CA57" s="602">
        <f t="shared" si="0"/>
        <v>119.51749999999993</v>
      </c>
      <c r="CB57" s="621">
        <f t="shared" si="1"/>
        <v>4.4738267984162326E-2</v>
      </c>
      <c r="CC57" s="294">
        <v>6929</v>
      </c>
      <c r="CD57" s="602">
        <f t="shared" si="2"/>
        <v>-259.48250000000007</v>
      </c>
      <c r="CE57" s="621">
        <f t="shared" si="3"/>
        <v>-3.6096978743427433E-2</v>
      </c>
      <c r="CF57" s="294">
        <v>19671</v>
      </c>
      <c r="CG57" s="602">
        <f t="shared" si="4"/>
        <v>1257.3677700000007</v>
      </c>
      <c r="CH57" s="621">
        <f t="shared" si="5"/>
        <v>6.8284614045427836E-2</v>
      </c>
      <c r="CI57" s="294">
        <v>1836</v>
      </c>
      <c r="CJ57" s="602">
        <f t="shared" si="6"/>
        <v>956</v>
      </c>
      <c r="CK57" s="621">
        <f t="shared" si="7"/>
        <v>1.0863636363636364</v>
      </c>
      <c r="CL57" s="294">
        <v>1368</v>
      </c>
      <c r="CM57" s="602">
        <f t="shared" si="8"/>
        <v>338</v>
      </c>
      <c r="CN57" s="621">
        <f t="shared" si="9"/>
        <v>0.32815533980582523</v>
      </c>
      <c r="CO57" s="294">
        <v>2180</v>
      </c>
      <c r="CP57" s="602">
        <f t="shared" si="10"/>
        <v>481</v>
      </c>
      <c r="CQ57" s="621">
        <f t="shared" si="11"/>
        <v>0.2831077104178929</v>
      </c>
      <c r="CR57" s="294">
        <v>5384</v>
      </c>
      <c r="CS57" s="602">
        <f t="shared" si="12"/>
        <v>1775</v>
      </c>
      <c r="CT57" s="621">
        <f t="shared" si="13"/>
        <v>0.49182599057910781</v>
      </c>
      <c r="CU57" s="294">
        <v>25055</v>
      </c>
      <c r="CV57" s="602">
        <f t="shared" si="14"/>
        <v>3032.3677700000007</v>
      </c>
      <c r="CW57" s="621">
        <f t="shared" si="15"/>
        <v>0.13769324839694699</v>
      </c>
      <c r="CX57" s="294">
        <v>2885</v>
      </c>
      <c r="CY57" s="602">
        <f t="shared" si="16"/>
        <v>51</v>
      </c>
      <c r="CZ57" s="621">
        <f t="shared" si="17"/>
        <v>1.7995765702187722E-2</v>
      </c>
      <c r="DA57" s="224">
        <v>3123</v>
      </c>
      <c r="DB57" s="602">
        <f t="shared" si="18"/>
        <v>1095</v>
      </c>
      <c r="DC57" s="621">
        <f t="shared" si="19"/>
        <v>0.5399408284023669</v>
      </c>
      <c r="DD57" s="294">
        <v>2784</v>
      </c>
      <c r="DE57" s="602">
        <f t="shared" si="20"/>
        <v>-191</v>
      </c>
      <c r="DF57" s="621">
        <f t="shared" si="21"/>
        <v>-6.4201680672268904E-2</v>
      </c>
      <c r="DG57" s="294">
        <v>8792</v>
      </c>
      <c r="DH57" s="602">
        <f t="shared" si="22"/>
        <v>955</v>
      </c>
      <c r="DI57" s="621">
        <f t="shared" si="23"/>
        <v>0.12185785377057548</v>
      </c>
      <c r="DJ57" s="294">
        <v>2008</v>
      </c>
      <c r="DK57" s="602">
        <f t="shared" si="24"/>
        <v>220</v>
      </c>
      <c r="DL57" s="621">
        <f t="shared" si="25"/>
        <v>0.12304250559284116</v>
      </c>
      <c r="DM57" s="294">
        <v>950</v>
      </c>
      <c r="DN57" s="602">
        <f t="shared" si="26"/>
        <v>184</v>
      </c>
      <c r="DO57" s="621">
        <f t="shared" si="27"/>
        <v>0.24020887728459531</v>
      </c>
      <c r="DP57" s="294">
        <v>2246</v>
      </c>
      <c r="DQ57" s="602">
        <f t="shared" si="28"/>
        <v>-105</v>
      </c>
      <c r="DR57" s="621">
        <f t="shared" si="29"/>
        <v>-4.4661846022968951E-2</v>
      </c>
      <c r="DS57" s="294">
        <v>5204</v>
      </c>
      <c r="DT57" s="602">
        <f t="shared" si="30"/>
        <v>299</v>
      </c>
      <c r="DU57" s="621">
        <f t="shared" si="31"/>
        <v>6.0958205912334355E-2</v>
      </c>
      <c r="DV57" s="294">
        <v>13996</v>
      </c>
      <c r="DW57" s="602">
        <f t="shared" si="32"/>
        <v>1254</v>
      </c>
      <c r="DX57" s="621">
        <f t="shared" si="33"/>
        <v>9.841469157118192E-2</v>
      </c>
    </row>
    <row r="58" spans="1:128" x14ac:dyDescent="0.25">
      <c r="A58" s="87" t="s">
        <v>42</v>
      </c>
      <c r="B58" s="294">
        <v>5684.7106000000003</v>
      </c>
      <c r="C58" s="294">
        <v>5013.04558</v>
      </c>
      <c r="D58" s="294">
        <v>4323.0173599999998</v>
      </c>
      <c r="E58" s="294">
        <v>15020.77354</v>
      </c>
      <c r="F58" s="294">
        <v>5329.2280000000001</v>
      </c>
      <c r="G58" s="294">
        <v>4136.0500700000002</v>
      </c>
      <c r="H58" s="294">
        <v>2641</v>
      </c>
      <c r="I58" s="294">
        <v>12106.27807</v>
      </c>
      <c r="J58" s="294">
        <v>27127.051610000002</v>
      </c>
      <c r="K58" s="294">
        <v>1482.152</v>
      </c>
      <c r="L58" s="294">
        <v>3064.884</v>
      </c>
      <c r="M58" s="294">
        <v>3650</v>
      </c>
      <c r="N58" s="294">
        <v>8197.0360000000001</v>
      </c>
      <c r="O58" s="294">
        <v>35324.087610000002</v>
      </c>
      <c r="P58" s="294">
        <v>4394.0000000000009</v>
      </c>
      <c r="Q58" s="294">
        <v>4751</v>
      </c>
      <c r="R58" s="294">
        <v>5424</v>
      </c>
      <c r="S58" s="294">
        <v>14569</v>
      </c>
      <c r="T58" s="294">
        <v>49893.087610000002</v>
      </c>
      <c r="U58" s="294">
        <v>5754.44</v>
      </c>
      <c r="V58" s="294">
        <v>5416.97714</v>
      </c>
      <c r="W58" s="294">
        <v>5745.0651300000009</v>
      </c>
      <c r="X58" s="294">
        <v>16916.48227</v>
      </c>
      <c r="Y58" s="294">
        <v>5641.5540999999994</v>
      </c>
      <c r="Z58" s="294">
        <v>4666.7431999999999</v>
      </c>
      <c r="AA58" s="294">
        <v>2877.3921500000001</v>
      </c>
      <c r="AB58" s="294">
        <v>13185.689449999998</v>
      </c>
      <c r="AC58" s="294">
        <v>30102.171719999998</v>
      </c>
      <c r="AD58" s="294">
        <v>1549</v>
      </c>
      <c r="AE58" s="294">
        <v>2669.9843999999998</v>
      </c>
      <c r="AF58" s="294">
        <v>2995</v>
      </c>
      <c r="AG58" s="294">
        <v>7213.9843999999994</v>
      </c>
      <c r="AH58" s="294">
        <v>37316.15612</v>
      </c>
      <c r="AI58" s="294">
        <v>3731</v>
      </c>
      <c r="AJ58" s="294">
        <v>4896</v>
      </c>
      <c r="AK58" s="294">
        <v>5568</v>
      </c>
      <c r="AL58" s="294">
        <v>14195</v>
      </c>
      <c r="AM58" s="294">
        <v>51511.15612</v>
      </c>
      <c r="AN58" s="294">
        <v>5757</v>
      </c>
      <c r="AO58" s="294">
        <v>5359</v>
      </c>
      <c r="AP58" s="294">
        <v>5961.9890699999996</v>
      </c>
      <c r="AQ58" s="294">
        <v>17077.98907</v>
      </c>
      <c r="AR58" s="294">
        <v>6053</v>
      </c>
      <c r="AS58" s="294">
        <v>6675.0000000000009</v>
      </c>
      <c r="AT58" s="294">
        <v>3330.1797499999998</v>
      </c>
      <c r="AU58" s="294">
        <v>16058.179749999999</v>
      </c>
      <c r="AV58" s="294">
        <v>33136.168819999999</v>
      </c>
      <c r="AW58" s="294">
        <v>2488</v>
      </c>
      <c r="AX58" s="294">
        <v>3421</v>
      </c>
      <c r="AY58" s="294">
        <v>3331.4148</v>
      </c>
      <c r="AZ58" s="294">
        <v>9240.4148000000005</v>
      </c>
      <c r="BA58" s="294">
        <v>42376.583619999998</v>
      </c>
      <c r="BB58" s="294">
        <v>3973</v>
      </c>
      <c r="BC58" s="294">
        <v>5630</v>
      </c>
      <c r="BD58" s="294">
        <v>5362</v>
      </c>
      <c r="BE58" s="294">
        <v>14965</v>
      </c>
      <c r="BF58" s="294">
        <v>57341.583619999998</v>
      </c>
      <c r="BG58" s="294">
        <v>5830.427499999998</v>
      </c>
      <c r="BH58" s="546">
        <v>0.11318766533636859</v>
      </c>
      <c r="BI58" s="294">
        <v>6393</v>
      </c>
      <c r="BJ58" s="294">
        <v>5482</v>
      </c>
      <c r="BK58" s="294">
        <v>5904</v>
      </c>
      <c r="BL58" s="294">
        <v>17779</v>
      </c>
      <c r="BM58" s="294">
        <v>5576</v>
      </c>
      <c r="BN58" s="294">
        <v>5636</v>
      </c>
      <c r="BO58" s="294">
        <v>6612</v>
      </c>
      <c r="BP58" s="294">
        <v>17824</v>
      </c>
      <c r="BQ58" s="294">
        <v>35603</v>
      </c>
      <c r="BR58" s="294">
        <v>2466.831180000001</v>
      </c>
      <c r="BS58" s="546">
        <v>7.4445274388845323E-2</v>
      </c>
      <c r="BT58" s="294">
        <v>4339</v>
      </c>
      <c r="BU58" s="294">
        <v>1851</v>
      </c>
      <c r="BV58" s="546">
        <v>0.74397106109324762</v>
      </c>
      <c r="BW58" s="294">
        <v>3077</v>
      </c>
      <c r="BX58" s="602">
        <v>-344</v>
      </c>
      <c r="BY58" s="621">
        <v>-0.10055539315989477</v>
      </c>
      <c r="BZ58" s="294">
        <v>3344</v>
      </c>
      <c r="CA58" s="602">
        <f t="shared" si="0"/>
        <v>12.585199999999986</v>
      </c>
      <c r="CB58" s="621">
        <f t="shared" si="1"/>
        <v>3.7777343127610484E-3</v>
      </c>
      <c r="CC58" s="294">
        <v>10760</v>
      </c>
      <c r="CD58" s="602">
        <f t="shared" si="2"/>
        <v>1519.5851999999995</v>
      </c>
      <c r="CE58" s="621">
        <f t="shared" si="3"/>
        <v>0.16444989027981724</v>
      </c>
      <c r="CF58" s="294">
        <v>46363</v>
      </c>
      <c r="CG58" s="602">
        <f t="shared" si="4"/>
        <v>3986.4163800000024</v>
      </c>
      <c r="CH58" s="621">
        <f t="shared" si="5"/>
        <v>9.4071207243770785E-2</v>
      </c>
      <c r="CI58" s="294">
        <v>3574</v>
      </c>
      <c r="CJ58" s="602">
        <f t="shared" si="6"/>
        <v>-399</v>
      </c>
      <c r="CK58" s="621">
        <f t="shared" si="7"/>
        <v>-0.1004278882456582</v>
      </c>
      <c r="CL58" s="294">
        <v>4736</v>
      </c>
      <c r="CM58" s="602">
        <f t="shared" si="8"/>
        <v>-894</v>
      </c>
      <c r="CN58" s="621">
        <f t="shared" si="9"/>
        <v>-0.15879218472468917</v>
      </c>
      <c r="CO58" s="294">
        <v>5326</v>
      </c>
      <c r="CP58" s="602">
        <f t="shared" si="10"/>
        <v>-36</v>
      </c>
      <c r="CQ58" s="621">
        <f t="shared" si="11"/>
        <v>-6.713912719134651E-3</v>
      </c>
      <c r="CR58" s="294">
        <v>13636</v>
      </c>
      <c r="CS58" s="602">
        <f t="shared" si="12"/>
        <v>-1329</v>
      </c>
      <c r="CT58" s="621">
        <f t="shared" si="13"/>
        <v>-8.8807216839291686E-2</v>
      </c>
      <c r="CU58" s="294">
        <v>59999</v>
      </c>
      <c r="CV58" s="602">
        <f t="shared" si="14"/>
        <v>2657.4163800000024</v>
      </c>
      <c r="CW58" s="621">
        <f t="shared" si="15"/>
        <v>4.6343616835045523E-2</v>
      </c>
      <c r="CX58" s="294">
        <v>6790</v>
      </c>
      <c r="CY58" s="602">
        <f t="shared" si="16"/>
        <v>397</v>
      </c>
      <c r="CZ58" s="621">
        <f t="shared" si="17"/>
        <v>6.209917096824652E-2</v>
      </c>
      <c r="DA58" s="294">
        <v>5550</v>
      </c>
      <c r="DB58" s="602">
        <f t="shared" si="18"/>
        <v>68</v>
      </c>
      <c r="DC58" s="621">
        <f t="shared" si="19"/>
        <v>1.2404232032105071E-2</v>
      </c>
      <c r="DD58" s="294">
        <v>5715</v>
      </c>
      <c r="DE58" s="602">
        <f t="shared" si="20"/>
        <v>-189</v>
      </c>
      <c r="DF58" s="621">
        <f t="shared" si="21"/>
        <v>-3.201219512195122E-2</v>
      </c>
      <c r="DG58" s="294">
        <v>18055</v>
      </c>
      <c r="DH58" s="602">
        <f t="shared" si="22"/>
        <v>276</v>
      </c>
      <c r="DI58" s="621">
        <f t="shared" si="23"/>
        <v>1.5523932729624839E-2</v>
      </c>
      <c r="DJ58" s="294">
        <v>5936</v>
      </c>
      <c r="DK58" s="602">
        <f t="shared" si="24"/>
        <v>360</v>
      </c>
      <c r="DL58" s="621">
        <f t="shared" si="25"/>
        <v>6.4562410329985651E-2</v>
      </c>
      <c r="DM58" s="294">
        <v>6107</v>
      </c>
      <c r="DN58" s="602">
        <f t="shared" si="26"/>
        <v>471</v>
      </c>
      <c r="DO58" s="621">
        <f t="shared" si="27"/>
        <v>8.3569907735982968E-2</v>
      </c>
      <c r="DP58" s="294">
        <v>3172</v>
      </c>
      <c r="DQ58" s="602">
        <f t="shared" si="28"/>
        <v>-3440</v>
      </c>
      <c r="DR58" s="621">
        <f t="shared" si="29"/>
        <v>-0.52026618269812464</v>
      </c>
      <c r="DS58" s="294">
        <v>15215</v>
      </c>
      <c r="DT58" s="602">
        <f t="shared" si="30"/>
        <v>-2609</v>
      </c>
      <c r="DU58" s="621">
        <f t="shared" si="31"/>
        <v>-0.14637567324955117</v>
      </c>
      <c r="DV58" s="294">
        <v>33270</v>
      </c>
      <c r="DW58" s="602">
        <f t="shared" si="32"/>
        <v>-2333</v>
      </c>
      <c r="DX58" s="621">
        <f t="shared" si="33"/>
        <v>-6.5528185827037053E-2</v>
      </c>
    </row>
    <row r="59" spans="1:128" x14ac:dyDescent="0.25">
      <c r="A59" s="87" t="s">
        <v>43</v>
      </c>
      <c r="B59" s="294">
        <v>6158.6952000000001</v>
      </c>
      <c r="C59" s="294">
        <v>5575.0196100000003</v>
      </c>
      <c r="D59" s="294">
        <v>5432.9425500000007</v>
      </c>
      <c r="E59" s="294">
        <v>17166.657360000001</v>
      </c>
      <c r="F59" s="294">
        <v>5328.7596999999996</v>
      </c>
      <c r="G59" s="294">
        <v>4593.9537</v>
      </c>
      <c r="H59" s="294">
        <v>3337.9999999999995</v>
      </c>
      <c r="I59" s="294">
        <v>13260.713400000001</v>
      </c>
      <c r="J59" s="294">
        <v>30427.370760000002</v>
      </c>
      <c r="K59" s="294">
        <v>2867.0343999999996</v>
      </c>
      <c r="L59" s="294">
        <v>2824.9449000000004</v>
      </c>
      <c r="M59" s="294">
        <v>3624.6356999999998</v>
      </c>
      <c r="N59" s="294">
        <v>9316.6149999999998</v>
      </c>
      <c r="O59" s="294">
        <v>39743.985760000003</v>
      </c>
      <c r="P59" s="294">
        <v>4477</v>
      </c>
      <c r="Q59" s="294">
        <v>4477</v>
      </c>
      <c r="R59" s="294">
        <v>5501</v>
      </c>
      <c r="S59" s="294">
        <v>14455</v>
      </c>
      <c r="T59" s="294">
        <v>54198.985760000003</v>
      </c>
      <c r="U59" s="294">
        <v>5506.8487000000005</v>
      </c>
      <c r="V59" s="294">
        <v>5280.0281599999998</v>
      </c>
      <c r="W59" s="294">
        <v>5019.9795199999999</v>
      </c>
      <c r="X59" s="294">
        <v>15806.856380000001</v>
      </c>
      <c r="Y59" s="294">
        <v>4344.8777</v>
      </c>
      <c r="Z59" s="294">
        <v>3626.0122000000001</v>
      </c>
      <c r="AA59" s="294">
        <v>2606.9566800000002</v>
      </c>
      <c r="AB59" s="294">
        <v>10577.846580000001</v>
      </c>
      <c r="AC59" s="294">
        <v>26384.702960000002</v>
      </c>
      <c r="AD59" s="294">
        <v>2243.6</v>
      </c>
      <c r="AE59" s="294">
        <v>3033.9023999999999</v>
      </c>
      <c r="AF59" s="294">
        <v>3791.6329000000001</v>
      </c>
      <c r="AG59" s="294">
        <v>9069.1352999999999</v>
      </c>
      <c r="AH59" s="294">
        <v>35453.838260000004</v>
      </c>
      <c r="AI59" s="294">
        <v>4246</v>
      </c>
      <c r="AJ59" s="294">
        <v>5153</v>
      </c>
      <c r="AK59" s="294">
        <v>5840</v>
      </c>
      <c r="AL59" s="294">
        <v>15239</v>
      </c>
      <c r="AM59" s="294">
        <v>50692.838260000004</v>
      </c>
      <c r="AN59" s="294">
        <v>6153</v>
      </c>
      <c r="AO59" s="294">
        <v>5994.8000000000011</v>
      </c>
      <c r="AP59" s="294">
        <v>5324.5005799999999</v>
      </c>
      <c r="AQ59" s="294">
        <v>17472.300580000003</v>
      </c>
      <c r="AR59" s="294">
        <v>4894.7000000000007</v>
      </c>
      <c r="AS59" s="294">
        <v>4243.7</v>
      </c>
      <c r="AT59" s="294">
        <v>3049.5127499999999</v>
      </c>
      <c r="AU59" s="294">
        <v>12187.912750000001</v>
      </c>
      <c r="AV59" s="294">
        <v>29660.213330000006</v>
      </c>
      <c r="AW59" s="294">
        <v>2287</v>
      </c>
      <c r="AX59" s="294">
        <v>3157</v>
      </c>
      <c r="AY59" s="294">
        <v>3566.7228</v>
      </c>
      <c r="AZ59" s="294">
        <v>9010.7227999999996</v>
      </c>
      <c r="BA59" s="294">
        <v>38670.936130000002</v>
      </c>
      <c r="BB59" s="294">
        <v>4525</v>
      </c>
      <c r="BC59" s="294">
        <v>5081</v>
      </c>
      <c r="BD59" s="294">
        <v>5342</v>
      </c>
      <c r="BE59" s="294">
        <v>14948</v>
      </c>
      <c r="BF59" s="294">
        <v>53618.936130000002</v>
      </c>
      <c r="BG59" s="294">
        <v>2926.0978699999978</v>
      </c>
      <c r="BH59" s="546">
        <v>5.7722115597320656E-2</v>
      </c>
      <c r="BI59" s="294">
        <v>5580</v>
      </c>
      <c r="BJ59" s="294">
        <v>4779</v>
      </c>
      <c r="BK59" s="294">
        <v>5017</v>
      </c>
      <c r="BL59" s="294">
        <v>15376</v>
      </c>
      <c r="BM59" s="294">
        <v>4592</v>
      </c>
      <c r="BN59" s="294">
        <v>4063</v>
      </c>
      <c r="BO59" s="294">
        <v>3362</v>
      </c>
      <c r="BP59" s="294">
        <v>12017</v>
      </c>
      <c r="BQ59" s="294">
        <v>27393</v>
      </c>
      <c r="BR59" s="294">
        <v>-2267.213330000006</v>
      </c>
      <c r="BS59" s="546">
        <v>-7.6439548993628412E-2</v>
      </c>
      <c r="BT59" s="294">
        <v>2073</v>
      </c>
      <c r="BU59" s="294">
        <v>-214</v>
      </c>
      <c r="BV59" s="546">
        <v>-9.3572365544381281E-2</v>
      </c>
      <c r="BW59" s="294">
        <v>2475.5</v>
      </c>
      <c r="BX59" s="602">
        <v>-681.5</v>
      </c>
      <c r="BY59" s="621">
        <v>-0.21586949635730124</v>
      </c>
      <c r="BZ59" s="294">
        <v>3673</v>
      </c>
      <c r="CA59" s="602">
        <f t="shared" si="0"/>
        <v>106.27719999999999</v>
      </c>
      <c r="CB59" s="621">
        <f t="shared" si="1"/>
        <v>2.9796876841676621E-2</v>
      </c>
      <c r="CC59" s="294">
        <v>8221.5</v>
      </c>
      <c r="CD59" s="602">
        <f t="shared" si="2"/>
        <v>-789.22279999999955</v>
      </c>
      <c r="CE59" s="621">
        <f t="shared" si="3"/>
        <v>-8.7587069041786481E-2</v>
      </c>
      <c r="CF59" s="294">
        <v>35614.5</v>
      </c>
      <c r="CG59" s="602">
        <f t="shared" si="4"/>
        <v>-3056.4361300000019</v>
      </c>
      <c r="CH59" s="621">
        <f t="shared" si="5"/>
        <v>-7.9037034938207532E-2</v>
      </c>
      <c r="CI59" s="294">
        <v>4458</v>
      </c>
      <c r="CJ59" s="602">
        <f t="shared" si="6"/>
        <v>-67</v>
      </c>
      <c r="CK59" s="621">
        <f t="shared" si="7"/>
        <v>-1.4806629834254143E-2</v>
      </c>
      <c r="CL59" s="294">
        <v>4957</v>
      </c>
      <c r="CM59" s="602">
        <f t="shared" si="8"/>
        <v>-124</v>
      </c>
      <c r="CN59" s="621">
        <f t="shared" si="9"/>
        <v>-2.4404644754969493E-2</v>
      </c>
      <c r="CO59" s="294">
        <v>5898</v>
      </c>
      <c r="CP59" s="602">
        <f t="shared" si="10"/>
        <v>556</v>
      </c>
      <c r="CQ59" s="621">
        <f t="shared" si="11"/>
        <v>0.10408086858854362</v>
      </c>
      <c r="CR59" s="294">
        <v>15313</v>
      </c>
      <c r="CS59" s="602">
        <f t="shared" si="12"/>
        <v>365</v>
      </c>
      <c r="CT59" s="621">
        <f t="shared" si="13"/>
        <v>2.441798233877442E-2</v>
      </c>
      <c r="CU59" s="294">
        <v>50927.5</v>
      </c>
      <c r="CV59" s="602">
        <f t="shared" si="14"/>
        <v>-2691.4361300000019</v>
      </c>
      <c r="CW59" s="621">
        <f t="shared" si="15"/>
        <v>-5.0195627221595186E-2</v>
      </c>
      <c r="CX59" s="294">
        <v>5880</v>
      </c>
      <c r="CY59" s="602">
        <f t="shared" si="16"/>
        <v>300</v>
      </c>
      <c r="CZ59" s="621">
        <f t="shared" si="17"/>
        <v>5.3763440860215055E-2</v>
      </c>
      <c r="DA59" s="294">
        <v>5447</v>
      </c>
      <c r="DB59" s="602">
        <f t="shared" si="18"/>
        <v>668</v>
      </c>
      <c r="DC59" s="621">
        <f t="shared" si="19"/>
        <v>0.13977819627537141</v>
      </c>
      <c r="DD59" s="294">
        <v>5184</v>
      </c>
      <c r="DE59" s="602">
        <f t="shared" si="20"/>
        <v>167</v>
      </c>
      <c r="DF59" s="621">
        <f t="shared" si="21"/>
        <v>3.3286824795694642E-2</v>
      </c>
      <c r="DG59" s="294">
        <v>16511</v>
      </c>
      <c r="DH59" s="602">
        <f t="shared" si="22"/>
        <v>1135</v>
      </c>
      <c r="DI59" s="621">
        <f t="shared" si="23"/>
        <v>7.3816337148803327E-2</v>
      </c>
      <c r="DJ59" s="294">
        <v>4664</v>
      </c>
      <c r="DK59" s="602">
        <f t="shared" si="24"/>
        <v>72</v>
      </c>
      <c r="DL59" s="621">
        <f t="shared" si="25"/>
        <v>1.5679442508710801E-2</v>
      </c>
      <c r="DM59" s="294">
        <v>3793</v>
      </c>
      <c r="DN59" s="602">
        <f t="shared" si="26"/>
        <v>-270</v>
      </c>
      <c r="DO59" s="621">
        <f t="shared" si="27"/>
        <v>-6.6453359586512425E-2</v>
      </c>
      <c r="DP59" s="294">
        <v>3161</v>
      </c>
      <c r="DQ59" s="602">
        <f t="shared" si="28"/>
        <v>-201</v>
      </c>
      <c r="DR59" s="621">
        <f t="shared" si="29"/>
        <v>-5.9785841760856634E-2</v>
      </c>
      <c r="DS59" s="294">
        <v>11617.8</v>
      </c>
      <c r="DT59" s="602">
        <f t="shared" si="30"/>
        <v>-399.20000000000073</v>
      </c>
      <c r="DU59" s="621">
        <f t="shared" si="31"/>
        <v>-3.3219605558791769E-2</v>
      </c>
      <c r="DV59" s="294">
        <v>28128.799999999999</v>
      </c>
      <c r="DW59" s="602">
        <f t="shared" si="32"/>
        <v>735.79999999999927</v>
      </c>
      <c r="DX59" s="621">
        <f t="shared" si="33"/>
        <v>2.686087686635269E-2</v>
      </c>
    </row>
    <row r="60" spans="1:128" x14ac:dyDescent="0.25">
      <c r="A60" s="84" t="s">
        <v>80</v>
      </c>
      <c r="B60" s="85">
        <v>109320.90156822999</v>
      </c>
      <c r="C60" s="85">
        <v>96006.866113919998</v>
      </c>
      <c r="D60" s="85">
        <v>98514.627491480001</v>
      </c>
      <c r="E60" s="85">
        <v>303704.74629078776</v>
      </c>
      <c r="F60" s="85">
        <v>89583.014322529998</v>
      </c>
      <c r="G60" s="85">
        <v>84163.811216229995</v>
      </c>
      <c r="H60" s="85">
        <v>74001.355533130001</v>
      </c>
      <c r="I60" s="85">
        <v>247635.40656087</v>
      </c>
      <c r="J60" s="85">
        <v>551340.15285165783</v>
      </c>
      <c r="K60" s="85">
        <v>69034.279687999995</v>
      </c>
      <c r="L60" s="85">
        <v>72554.185438999993</v>
      </c>
      <c r="M60" s="85">
        <v>74280.555335504003</v>
      </c>
      <c r="N60" s="85">
        <v>215869.74229334801</v>
      </c>
      <c r="O60" s="85">
        <v>767209.89514500578</v>
      </c>
      <c r="P60" s="85">
        <v>86662.680573599995</v>
      </c>
      <c r="Q60" s="85">
        <v>91903.100622112979</v>
      </c>
      <c r="R60" s="85">
        <v>111050.56065799999</v>
      </c>
      <c r="S60" s="85">
        <v>289616.35680367</v>
      </c>
      <c r="T60" s="85">
        <v>1056826.2519486758</v>
      </c>
      <c r="U60" s="85">
        <v>111037.55106282</v>
      </c>
      <c r="V60" s="85">
        <v>107996.98416024999</v>
      </c>
      <c r="W60" s="85">
        <v>102946.63113472</v>
      </c>
      <c r="X60" s="85">
        <v>321981.17925619998</v>
      </c>
      <c r="Y60" s="85">
        <v>86253.2392444</v>
      </c>
      <c r="Z60" s="85">
        <v>80697.737745830003</v>
      </c>
      <c r="AA60" s="85">
        <v>71596.623631690003</v>
      </c>
      <c r="AB60" s="85">
        <v>238548.57210379999</v>
      </c>
      <c r="AC60" s="85">
        <v>560529.75135999999</v>
      </c>
      <c r="AD60" s="85">
        <v>71240.951159211996</v>
      </c>
      <c r="AE60" s="85">
        <v>64864.838573840003</v>
      </c>
      <c r="AF60" s="85">
        <v>60311.456702299998</v>
      </c>
      <c r="AG60" s="85">
        <v>196418.23688507199</v>
      </c>
      <c r="AH60" s="85">
        <v>756947.98824507196</v>
      </c>
      <c r="AI60" s="85">
        <v>79866.999697399995</v>
      </c>
      <c r="AJ60" s="85">
        <v>88018.648574000006</v>
      </c>
      <c r="AK60" s="85">
        <v>105927.645196</v>
      </c>
      <c r="AL60" s="85">
        <v>273813.20048545499</v>
      </c>
      <c r="AM60" s="294">
        <v>1030761.1887305269</v>
      </c>
      <c r="AN60" s="85">
        <v>108936.6</v>
      </c>
      <c r="AO60" s="85">
        <v>95996.5</v>
      </c>
      <c r="AP60" s="85">
        <v>93907.7</v>
      </c>
      <c r="AQ60" s="85">
        <v>298840.8</v>
      </c>
      <c r="AR60" s="85">
        <v>82152.399999999994</v>
      </c>
      <c r="AS60" s="85">
        <v>77426.5</v>
      </c>
      <c r="AT60" s="85">
        <v>59065.9</v>
      </c>
      <c r="AU60" s="85">
        <v>218644.8</v>
      </c>
      <c r="AV60" s="85">
        <v>517485.6</v>
      </c>
      <c r="AW60" s="85">
        <v>58940</v>
      </c>
      <c r="AX60" s="85">
        <v>63541.322039999999</v>
      </c>
      <c r="AY60" s="85">
        <v>61421.388180000002</v>
      </c>
      <c r="AZ60" s="85">
        <v>183902.71022000001</v>
      </c>
      <c r="BA60" s="85">
        <v>701388.31021999998</v>
      </c>
      <c r="BB60" s="85">
        <v>75770.399999999994</v>
      </c>
      <c r="BC60" s="85">
        <v>80640.600000000006</v>
      </c>
      <c r="BD60" s="85">
        <v>92202.1</v>
      </c>
      <c r="BE60" s="85">
        <v>248613.1</v>
      </c>
      <c r="BF60" s="85">
        <v>950001.41021999996</v>
      </c>
      <c r="BG60" s="85">
        <v>-80759.778510526987</v>
      </c>
      <c r="BH60" s="485">
        <v>-7.834965013573103E-2</v>
      </c>
      <c r="BI60" s="85">
        <v>96593.7</v>
      </c>
      <c r="BJ60" s="85">
        <v>82393.8</v>
      </c>
      <c r="BK60" s="85">
        <v>83634.399999999994</v>
      </c>
      <c r="BL60" s="85">
        <v>262621.90000000002</v>
      </c>
      <c r="BM60" s="85">
        <v>73006.600000000006</v>
      </c>
      <c r="BN60" s="85">
        <v>68943</v>
      </c>
      <c r="BO60" s="85">
        <v>55283.5</v>
      </c>
      <c r="BP60" s="85">
        <v>197233.1</v>
      </c>
      <c r="BQ60" s="85">
        <v>459855</v>
      </c>
      <c r="BR60" s="85">
        <v>-57630.599999999977</v>
      </c>
      <c r="BS60" s="485">
        <v>-0.11136657715692955</v>
      </c>
      <c r="BT60" s="85">
        <v>52793.4</v>
      </c>
      <c r="BU60" s="85">
        <v>-6146.5999999999985</v>
      </c>
      <c r="BV60" s="485">
        <v>-0.10428571428571426</v>
      </c>
      <c r="BW60" s="85">
        <v>52088.1</v>
      </c>
      <c r="BX60" s="602">
        <v>-11453.222040000001</v>
      </c>
      <c r="BY60" s="621">
        <v>-0.1802484064273964</v>
      </c>
      <c r="BZ60" s="294">
        <v>52980.800000000003</v>
      </c>
      <c r="CA60" s="602">
        <f t="shared" si="0"/>
        <v>-8440.5881799999988</v>
      </c>
      <c r="CB60" s="621">
        <f t="shared" si="1"/>
        <v>-0.13742099340484165</v>
      </c>
      <c r="CC60" s="294">
        <v>157862.29999999999</v>
      </c>
      <c r="CD60" s="602">
        <f t="shared" si="2"/>
        <v>-26040.41022000002</v>
      </c>
      <c r="CE60" s="621">
        <f t="shared" si="3"/>
        <v>-0.14159883880367111</v>
      </c>
      <c r="CF60" s="294">
        <v>617717.30000000005</v>
      </c>
      <c r="CG60" s="602">
        <f t="shared" si="4"/>
        <v>-83671.010219999938</v>
      </c>
      <c r="CH60" s="621">
        <f t="shared" si="5"/>
        <v>-0.11929341992277485</v>
      </c>
      <c r="CI60" s="294">
        <v>72511.100000000006</v>
      </c>
      <c r="CJ60" s="602">
        <f t="shared" si="6"/>
        <v>-3259.2999999999884</v>
      </c>
      <c r="CK60" s="621">
        <f t="shared" si="7"/>
        <v>-4.3015478339826482E-2</v>
      </c>
      <c r="CL60" s="294">
        <v>80318.399999999994</v>
      </c>
      <c r="CM60" s="602">
        <f t="shared" si="8"/>
        <v>-322.20000000001164</v>
      </c>
      <c r="CN60" s="621">
        <f t="shared" si="9"/>
        <v>-3.9955059858187017E-3</v>
      </c>
      <c r="CO60" s="294">
        <v>90798.399999999994</v>
      </c>
      <c r="CP60" s="602">
        <f t="shared" si="10"/>
        <v>-1403.7000000000116</v>
      </c>
      <c r="CQ60" s="621">
        <f t="shared" si="11"/>
        <v>-1.5224165176281359E-2</v>
      </c>
      <c r="CR60" s="294">
        <v>243627.9</v>
      </c>
      <c r="CS60" s="602">
        <f t="shared" si="12"/>
        <v>-4985.2000000000116</v>
      </c>
      <c r="CT60" s="621">
        <f t="shared" si="13"/>
        <v>-2.0052040700992875E-2</v>
      </c>
      <c r="CU60" s="294">
        <v>861345.20000000007</v>
      </c>
      <c r="CV60" s="602">
        <f t="shared" si="14"/>
        <v>-88656.210219999892</v>
      </c>
      <c r="CW60" s="621">
        <f t="shared" si="15"/>
        <v>-9.3322188015983062E-2</v>
      </c>
      <c r="CX60" s="294">
        <v>91057</v>
      </c>
      <c r="CY60" s="602">
        <f t="shared" si="16"/>
        <v>-5536.6999999999971</v>
      </c>
      <c r="CZ60" s="621">
        <f t="shared" si="17"/>
        <v>-5.7319473216162105E-2</v>
      </c>
      <c r="DA60" s="234">
        <v>78711</v>
      </c>
      <c r="DB60" s="602">
        <f t="shared" si="18"/>
        <v>-3682.8000000000029</v>
      </c>
      <c r="DC60" s="621">
        <f t="shared" si="19"/>
        <v>-4.4697537921542671E-2</v>
      </c>
      <c r="DD60" s="294">
        <v>80317</v>
      </c>
      <c r="DE60" s="602">
        <f t="shared" si="20"/>
        <v>-3317.3999999999942</v>
      </c>
      <c r="DF60" s="621">
        <f t="shared" si="21"/>
        <v>-3.9665496494265449E-2</v>
      </c>
      <c r="DG60" s="294">
        <v>250085</v>
      </c>
      <c r="DH60" s="602">
        <f t="shared" si="22"/>
        <v>-12536.900000000023</v>
      </c>
      <c r="DI60" s="621">
        <f t="shared" si="23"/>
        <v>-4.7737450684805886E-2</v>
      </c>
      <c r="DJ60" s="294">
        <v>71479.199999999997</v>
      </c>
      <c r="DK60" s="602">
        <f t="shared" si="24"/>
        <v>-1527.4000000000087</v>
      </c>
      <c r="DL60" s="621">
        <f t="shared" si="25"/>
        <v>-2.0921396147745665E-2</v>
      </c>
      <c r="DM60" s="294">
        <v>68402.399999999994</v>
      </c>
      <c r="DN60" s="602">
        <f t="shared" si="26"/>
        <v>-540.60000000000582</v>
      </c>
      <c r="DO60" s="621">
        <f t="shared" si="27"/>
        <v>-7.8412601714460614E-3</v>
      </c>
      <c r="DP60" s="294">
        <v>56732.6</v>
      </c>
      <c r="DQ60" s="602">
        <f t="shared" si="28"/>
        <v>1449.0999999999985</v>
      </c>
      <c r="DR60" s="621">
        <f t="shared" si="29"/>
        <v>2.6212160952182813E-2</v>
      </c>
      <c r="DS60" s="294">
        <v>196614.2</v>
      </c>
      <c r="DT60" s="602">
        <f t="shared" si="30"/>
        <v>-618.89999999999418</v>
      </c>
      <c r="DU60" s="621">
        <f t="shared" si="31"/>
        <v>-3.1379114357579642E-3</v>
      </c>
      <c r="DV60" s="294">
        <v>446699.2</v>
      </c>
      <c r="DW60" s="602">
        <f t="shared" si="32"/>
        <v>-13155.799999999988</v>
      </c>
      <c r="DX60" s="621">
        <f t="shared" si="33"/>
        <v>-2.8608583140337689E-2</v>
      </c>
    </row>
    <row r="61" spans="1:128" x14ac:dyDescent="0.25">
      <c r="A61" s="86" t="s">
        <v>44</v>
      </c>
      <c r="B61" s="294">
        <v>109245</v>
      </c>
      <c r="C61" s="294">
        <v>95942</v>
      </c>
      <c r="D61" s="294">
        <v>98449</v>
      </c>
      <c r="E61" s="294">
        <v>303636</v>
      </c>
      <c r="F61" s="294">
        <v>89526</v>
      </c>
      <c r="G61" s="294">
        <v>84105</v>
      </c>
      <c r="H61" s="294">
        <v>73948</v>
      </c>
      <c r="I61" s="224">
        <v>247579</v>
      </c>
      <c r="J61" s="294">
        <v>551215</v>
      </c>
      <c r="K61" s="294">
        <v>68983</v>
      </c>
      <c r="L61" s="294">
        <v>72484</v>
      </c>
      <c r="M61" s="294">
        <v>74225</v>
      </c>
      <c r="N61" s="294">
        <v>215692</v>
      </c>
      <c r="O61" s="294">
        <v>766907</v>
      </c>
      <c r="P61" s="294">
        <v>86598</v>
      </c>
      <c r="Q61" s="224">
        <v>91837.999999999985</v>
      </c>
      <c r="R61" s="224">
        <v>110976.57237999998</v>
      </c>
      <c r="S61" s="224">
        <v>289412.57238000003</v>
      </c>
      <c r="T61" s="224">
        <v>1056319.57238</v>
      </c>
      <c r="U61" s="224">
        <v>110960</v>
      </c>
      <c r="V61" s="224">
        <v>107923</v>
      </c>
      <c r="W61" s="224">
        <v>102873</v>
      </c>
      <c r="X61" s="224">
        <v>321756</v>
      </c>
      <c r="Y61" s="224">
        <v>86191</v>
      </c>
      <c r="Z61" s="224">
        <v>80641</v>
      </c>
      <c r="AA61" s="224">
        <v>71537</v>
      </c>
      <c r="AB61" s="224">
        <v>238369</v>
      </c>
      <c r="AC61" s="224">
        <v>560125</v>
      </c>
      <c r="AD61" s="224">
        <v>71185</v>
      </c>
      <c r="AE61" s="224">
        <v>64802</v>
      </c>
      <c r="AF61" s="224">
        <v>60259</v>
      </c>
      <c r="AG61" s="224">
        <v>196246</v>
      </c>
      <c r="AH61" s="224">
        <v>756371</v>
      </c>
      <c r="AI61" s="224">
        <v>79801</v>
      </c>
      <c r="AJ61" s="224">
        <v>87951</v>
      </c>
      <c r="AK61" s="224">
        <v>105854</v>
      </c>
      <c r="AL61" s="294">
        <v>273606</v>
      </c>
      <c r="AM61" s="294">
        <v>1029977</v>
      </c>
      <c r="AN61" s="224">
        <v>108849</v>
      </c>
      <c r="AO61" s="224">
        <v>95920</v>
      </c>
      <c r="AP61" s="224">
        <v>93831</v>
      </c>
      <c r="AQ61" s="224">
        <v>298600</v>
      </c>
      <c r="AR61" s="224">
        <v>82088</v>
      </c>
      <c r="AS61" s="224">
        <v>77364</v>
      </c>
      <c r="AT61" s="224">
        <v>59021</v>
      </c>
      <c r="AU61" s="224">
        <v>218473</v>
      </c>
      <c r="AV61" s="224">
        <v>517073</v>
      </c>
      <c r="AW61" s="224">
        <v>58900</v>
      </c>
      <c r="AX61" s="224">
        <v>63481.122040000002</v>
      </c>
      <c r="AY61" s="224">
        <v>61369.98818</v>
      </c>
      <c r="AZ61" s="224">
        <v>183751.11022</v>
      </c>
      <c r="BA61" s="224">
        <v>700824.11022000003</v>
      </c>
      <c r="BB61" s="224">
        <v>75712</v>
      </c>
      <c r="BC61" s="224">
        <v>80580</v>
      </c>
      <c r="BD61" s="224">
        <v>92135</v>
      </c>
      <c r="BE61" s="294">
        <v>248427</v>
      </c>
      <c r="BF61" s="294">
        <v>949251.11022000003</v>
      </c>
      <c r="BG61" s="224">
        <v>-80725.889779999969</v>
      </c>
      <c r="BH61" s="459">
        <v>-7.8376400424475468E-2</v>
      </c>
      <c r="BI61" s="224">
        <v>96522</v>
      </c>
      <c r="BJ61" s="224">
        <v>82330</v>
      </c>
      <c r="BK61" s="224">
        <v>83566</v>
      </c>
      <c r="BL61" s="224">
        <v>262418</v>
      </c>
      <c r="BM61" s="224">
        <v>72944</v>
      </c>
      <c r="BN61" s="224">
        <v>68890</v>
      </c>
      <c r="BO61" s="224">
        <v>55237</v>
      </c>
      <c r="BP61" s="224">
        <v>197071</v>
      </c>
      <c r="BQ61" s="224">
        <v>459489</v>
      </c>
      <c r="BR61" s="224">
        <v>-57584</v>
      </c>
      <c r="BS61" s="459">
        <v>-0.11136531979043578</v>
      </c>
      <c r="BT61" s="224">
        <v>52751</v>
      </c>
      <c r="BU61" s="224">
        <v>-6149</v>
      </c>
      <c r="BV61" s="459">
        <v>-0.10439728353140917</v>
      </c>
      <c r="BW61" s="224">
        <v>52028</v>
      </c>
      <c r="BX61" s="602">
        <v>-11453.122040000002</v>
      </c>
      <c r="BY61" s="621">
        <v>-0.1804177631388319</v>
      </c>
      <c r="BZ61" s="294">
        <v>52935</v>
      </c>
      <c r="CA61" s="602">
        <f t="shared" si="0"/>
        <v>-8434.9881800000003</v>
      </c>
      <c r="CB61" s="621">
        <f t="shared" si="1"/>
        <v>-0.13744483957304879</v>
      </c>
      <c r="CC61" s="294">
        <v>157714</v>
      </c>
      <c r="CD61" s="602">
        <f t="shared" si="2"/>
        <v>-26037.110220000002</v>
      </c>
      <c r="CE61" s="621">
        <f t="shared" si="3"/>
        <v>-0.14169770288095951</v>
      </c>
      <c r="CF61" s="294">
        <v>617203</v>
      </c>
      <c r="CG61" s="602">
        <f t="shared" si="4"/>
        <v>-83621.110220000031</v>
      </c>
      <c r="CH61" s="621">
        <f t="shared" si="5"/>
        <v>-0.11931825546605411</v>
      </c>
      <c r="CI61" s="294">
        <v>72455</v>
      </c>
      <c r="CJ61" s="602">
        <f t="shared" si="6"/>
        <v>-3257</v>
      </c>
      <c r="CK61" s="621">
        <f t="shared" si="7"/>
        <v>-4.3018279797125948E-2</v>
      </c>
      <c r="CL61" s="294">
        <v>80259</v>
      </c>
      <c r="CM61" s="602">
        <f t="shared" si="8"/>
        <v>-321</v>
      </c>
      <c r="CN61" s="621">
        <f t="shared" si="9"/>
        <v>-3.9836187639612809E-3</v>
      </c>
      <c r="CO61" s="294">
        <v>90739</v>
      </c>
      <c r="CP61" s="602">
        <f t="shared" si="10"/>
        <v>-1396</v>
      </c>
      <c r="CQ61" s="621">
        <f t="shared" si="11"/>
        <v>-1.5151679600586096E-2</v>
      </c>
      <c r="CR61" s="294">
        <v>243453</v>
      </c>
      <c r="CS61" s="602">
        <f t="shared" si="12"/>
        <v>-4974</v>
      </c>
      <c r="CT61" s="621">
        <f t="shared" si="13"/>
        <v>-2.002197828738422E-2</v>
      </c>
      <c r="CU61" s="294">
        <v>860656</v>
      </c>
      <c r="CV61" s="602">
        <f t="shared" si="14"/>
        <v>-88595.110220000031</v>
      </c>
      <c r="CW61" s="621">
        <f t="shared" si="15"/>
        <v>-9.3331584515573635E-2</v>
      </c>
      <c r="CX61" s="294">
        <v>90977</v>
      </c>
      <c r="CY61" s="602">
        <f t="shared" si="16"/>
        <v>-5545</v>
      </c>
      <c r="CZ61" s="621">
        <f t="shared" si="17"/>
        <v>-5.74480429332173E-2</v>
      </c>
      <c r="DA61" s="224">
        <v>78653</v>
      </c>
      <c r="DB61" s="602">
        <f t="shared" si="18"/>
        <v>-3677</v>
      </c>
      <c r="DC61" s="621">
        <f t="shared" si="19"/>
        <v>-4.4661727195433015E-2</v>
      </c>
      <c r="DD61" s="294">
        <v>80257</v>
      </c>
      <c r="DE61" s="602">
        <f t="shared" si="20"/>
        <v>-3309</v>
      </c>
      <c r="DF61" s="621">
        <f t="shared" si="21"/>
        <v>-3.9597443936529211E-2</v>
      </c>
      <c r="DG61" s="294">
        <v>249887</v>
      </c>
      <c r="DH61" s="602">
        <f t="shared" si="22"/>
        <v>-12531</v>
      </c>
      <c r="DI61" s="621">
        <f t="shared" si="23"/>
        <v>-4.775205969102729E-2</v>
      </c>
      <c r="DJ61" s="294">
        <v>71426</v>
      </c>
      <c r="DK61" s="602">
        <f t="shared" si="24"/>
        <v>-1518</v>
      </c>
      <c r="DL61" s="621">
        <f t="shared" si="25"/>
        <v>-2.0810484755428821E-2</v>
      </c>
      <c r="DM61" s="294">
        <v>68352</v>
      </c>
      <c r="DN61" s="602">
        <f t="shared" si="26"/>
        <v>-538</v>
      </c>
      <c r="DO61" s="621">
        <f t="shared" si="27"/>
        <v>-7.809551458847438E-3</v>
      </c>
      <c r="DP61" s="294">
        <v>56686</v>
      </c>
      <c r="DQ61" s="602">
        <f t="shared" si="28"/>
        <v>1449</v>
      </c>
      <c r="DR61" s="621">
        <f t="shared" si="29"/>
        <v>2.623241667722722E-2</v>
      </c>
      <c r="DS61" s="294">
        <v>196464</v>
      </c>
      <c r="DT61" s="602">
        <f t="shared" si="30"/>
        <v>-607</v>
      </c>
      <c r="DU61" s="621">
        <f t="shared" si="31"/>
        <v>-3.0801081843599516E-3</v>
      </c>
      <c r="DV61" s="294">
        <v>446351</v>
      </c>
      <c r="DW61" s="602">
        <f t="shared" si="32"/>
        <v>-13138</v>
      </c>
      <c r="DX61" s="621">
        <f t="shared" si="33"/>
        <v>-2.8592632250173562E-2</v>
      </c>
    </row>
    <row r="62" spans="1:128" x14ac:dyDescent="0.25">
      <c r="A62" s="86" t="s">
        <v>45</v>
      </c>
      <c r="B62" s="294">
        <v>37638</v>
      </c>
      <c r="C62" s="294">
        <v>33283.999999999993</v>
      </c>
      <c r="D62" s="294">
        <v>31993.000000000004</v>
      </c>
      <c r="E62" s="294">
        <v>102915</v>
      </c>
      <c r="F62" s="294">
        <v>29155</v>
      </c>
      <c r="G62" s="294">
        <v>21724</v>
      </c>
      <c r="H62" s="294">
        <v>36542</v>
      </c>
      <c r="I62" s="294">
        <v>87421</v>
      </c>
      <c r="J62" s="294">
        <v>190336</v>
      </c>
      <c r="K62" s="294">
        <v>39376</v>
      </c>
      <c r="L62" s="294">
        <v>44998</v>
      </c>
      <c r="M62" s="294">
        <v>42974</v>
      </c>
      <c r="N62" s="294">
        <v>127348</v>
      </c>
      <c r="O62" s="294">
        <v>317684.58759000001</v>
      </c>
      <c r="P62" s="294">
        <v>28185</v>
      </c>
      <c r="Q62" s="294">
        <v>29042.999999999996</v>
      </c>
      <c r="R62" s="294">
        <v>40104.00847999999</v>
      </c>
      <c r="S62" s="294">
        <v>97332.00847999999</v>
      </c>
      <c r="T62" s="294">
        <v>415016.59606999997</v>
      </c>
      <c r="U62" s="294">
        <v>39311.999999999993</v>
      </c>
      <c r="V62" s="294">
        <v>39015</v>
      </c>
      <c r="W62" s="294">
        <v>35906</v>
      </c>
      <c r="X62" s="294">
        <v>114233</v>
      </c>
      <c r="Y62" s="294">
        <v>23698.000000000004</v>
      </c>
      <c r="Z62" s="294">
        <v>24136</v>
      </c>
      <c r="AA62" s="294">
        <v>36358.999999999993</v>
      </c>
      <c r="AB62" s="294">
        <v>84193</v>
      </c>
      <c r="AC62" s="294">
        <v>198426</v>
      </c>
      <c r="AD62" s="294">
        <v>36194</v>
      </c>
      <c r="AE62" s="294">
        <v>36548</v>
      </c>
      <c r="AF62" s="294">
        <v>25544</v>
      </c>
      <c r="AG62" s="294">
        <v>98286</v>
      </c>
      <c r="AH62" s="294">
        <v>296712</v>
      </c>
      <c r="AI62" s="294">
        <v>14326</v>
      </c>
      <c r="AJ62" s="294">
        <v>17405</v>
      </c>
      <c r="AK62" s="294">
        <v>24915.000000000004</v>
      </c>
      <c r="AL62" s="294">
        <v>56646</v>
      </c>
      <c r="AM62" s="294">
        <v>353358</v>
      </c>
      <c r="AN62" s="294">
        <v>21626</v>
      </c>
      <c r="AO62" s="294">
        <v>21819</v>
      </c>
      <c r="AP62" s="294">
        <v>15607</v>
      </c>
      <c r="AQ62" s="294">
        <v>59052</v>
      </c>
      <c r="AR62" s="294">
        <v>12835</v>
      </c>
      <c r="AS62" s="294">
        <v>14715</v>
      </c>
      <c r="AT62" s="294">
        <v>12675</v>
      </c>
      <c r="AU62" s="294">
        <v>40225</v>
      </c>
      <c r="AV62" s="294">
        <v>99277</v>
      </c>
      <c r="AW62" s="294">
        <v>14930</v>
      </c>
      <c r="AX62" s="294">
        <v>17837.122039999998</v>
      </c>
      <c r="AY62" s="294">
        <v>12549.988179999998</v>
      </c>
      <c r="AZ62" s="294">
        <v>45317.110219999995</v>
      </c>
      <c r="BA62" s="294">
        <v>144594.11022</v>
      </c>
      <c r="BB62" s="224">
        <v>13424</v>
      </c>
      <c r="BC62" s="294">
        <v>12280</v>
      </c>
      <c r="BD62" s="294">
        <v>12710</v>
      </c>
      <c r="BE62" s="294">
        <v>38414</v>
      </c>
      <c r="BF62" s="294">
        <v>183008.11022</v>
      </c>
      <c r="BG62" s="224">
        <v>-170349.88978</v>
      </c>
      <c r="BH62" s="459">
        <v>-0.48208867431896263</v>
      </c>
      <c r="BI62" s="224">
        <v>12984</v>
      </c>
      <c r="BJ62" s="294">
        <v>11268</v>
      </c>
      <c r="BK62" s="294">
        <v>12123</v>
      </c>
      <c r="BL62" s="294">
        <v>36375</v>
      </c>
      <c r="BM62" s="294">
        <v>11603</v>
      </c>
      <c r="BN62" s="294">
        <v>14461</v>
      </c>
      <c r="BO62" s="294">
        <v>3977</v>
      </c>
      <c r="BP62" s="294">
        <v>30041</v>
      </c>
      <c r="BQ62" s="294">
        <v>66416</v>
      </c>
      <c r="BR62" s="224">
        <v>-32861</v>
      </c>
      <c r="BS62" s="459">
        <v>-0.33100315279470571</v>
      </c>
      <c r="BT62" s="294">
        <v>0</v>
      </c>
      <c r="BU62" s="224">
        <v>-14930</v>
      </c>
      <c r="BV62" s="459">
        <v>-1</v>
      </c>
      <c r="BW62" s="294">
        <v>0</v>
      </c>
      <c r="BX62" s="602">
        <v>-17837.122039999998</v>
      </c>
      <c r="BY62" s="621">
        <v>-1</v>
      </c>
      <c r="BZ62" s="294">
        <v>0</v>
      </c>
      <c r="CA62" s="602">
        <f t="shared" si="0"/>
        <v>-12549.988179999998</v>
      </c>
      <c r="CB62" s="621">
        <f t="shared" si="1"/>
        <v>-1</v>
      </c>
      <c r="CC62" s="294">
        <v>0</v>
      </c>
      <c r="CD62" s="602">
        <f t="shared" si="2"/>
        <v>-45317.110219999995</v>
      </c>
      <c r="CE62" s="621">
        <f t="shared" si="3"/>
        <v>-1</v>
      </c>
      <c r="CF62" s="294">
        <v>66416</v>
      </c>
      <c r="CG62" s="602">
        <f t="shared" si="4"/>
        <v>-78178.110220000002</v>
      </c>
      <c r="CH62" s="621">
        <f t="shared" si="5"/>
        <v>-0.5406728538323724</v>
      </c>
      <c r="CI62" s="294">
        <v>8194</v>
      </c>
      <c r="CJ62" s="602">
        <f t="shared" si="6"/>
        <v>-5230</v>
      </c>
      <c r="CK62" s="621">
        <f t="shared" si="7"/>
        <v>-0.38960071513706795</v>
      </c>
      <c r="CL62" s="294">
        <v>11731</v>
      </c>
      <c r="CM62" s="602">
        <f t="shared" si="8"/>
        <v>-549</v>
      </c>
      <c r="CN62" s="621">
        <f t="shared" si="9"/>
        <v>-4.4706840390879479E-2</v>
      </c>
      <c r="CO62" s="294">
        <v>12351</v>
      </c>
      <c r="CP62" s="602">
        <f t="shared" si="10"/>
        <v>-359</v>
      </c>
      <c r="CQ62" s="621">
        <f t="shared" si="11"/>
        <v>-2.8245476003147127E-2</v>
      </c>
      <c r="CR62" s="294">
        <v>32276</v>
      </c>
      <c r="CS62" s="602">
        <f t="shared" si="12"/>
        <v>-6138</v>
      </c>
      <c r="CT62" s="621">
        <f t="shared" si="13"/>
        <v>-0.15978549487166138</v>
      </c>
      <c r="CU62" s="294">
        <v>98692</v>
      </c>
      <c r="CV62" s="602">
        <f t="shared" si="14"/>
        <v>-84316.110220000002</v>
      </c>
      <c r="CW62" s="621">
        <f t="shared" si="15"/>
        <v>-0.46072335329095998</v>
      </c>
      <c r="CX62" s="294">
        <v>12755</v>
      </c>
      <c r="CY62" s="602">
        <f t="shared" si="16"/>
        <v>-229</v>
      </c>
      <c r="CZ62" s="621">
        <f t="shared" si="17"/>
        <v>-1.7637091805298828E-2</v>
      </c>
      <c r="DA62" s="294">
        <v>10725</v>
      </c>
      <c r="DB62" s="602">
        <f t="shared" si="18"/>
        <v>-543</v>
      </c>
      <c r="DC62" s="621">
        <f t="shared" si="19"/>
        <v>-4.8189563365282212E-2</v>
      </c>
      <c r="DD62" s="294">
        <v>11886</v>
      </c>
      <c r="DE62" s="602">
        <f t="shared" si="20"/>
        <v>-237</v>
      </c>
      <c r="DF62" s="621">
        <f t="shared" si="21"/>
        <v>-1.9549616431576343E-2</v>
      </c>
      <c r="DG62" s="294">
        <v>35366</v>
      </c>
      <c r="DH62" s="602">
        <f t="shared" si="22"/>
        <v>-1009</v>
      </c>
      <c r="DI62" s="621">
        <f t="shared" si="23"/>
        <v>-2.7738831615120276E-2</v>
      </c>
      <c r="DJ62" s="294">
        <v>3698</v>
      </c>
      <c r="DK62" s="602">
        <f t="shared" si="24"/>
        <v>-7905</v>
      </c>
      <c r="DL62" s="621">
        <f t="shared" si="25"/>
        <v>-0.68128932172713952</v>
      </c>
      <c r="DM62" s="294">
        <v>3577</v>
      </c>
      <c r="DN62" s="602">
        <f t="shared" si="26"/>
        <v>-10884</v>
      </c>
      <c r="DO62" s="621">
        <f t="shared" si="27"/>
        <v>-0.7526450452942397</v>
      </c>
      <c r="DP62" s="294">
        <v>0</v>
      </c>
      <c r="DQ62" s="602">
        <f t="shared" si="28"/>
        <v>-3977</v>
      </c>
      <c r="DR62" s="621">
        <f t="shared" si="29"/>
        <v>-1</v>
      </c>
      <c r="DS62" s="294">
        <v>7275</v>
      </c>
      <c r="DT62" s="602">
        <f t="shared" si="30"/>
        <v>-22766</v>
      </c>
      <c r="DU62" s="621">
        <f t="shared" si="31"/>
        <v>-0.75783096434872343</v>
      </c>
      <c r="DV62" s="294">
        <v>42641</v>
      </c>
      <c r="DW62" s="602">
        <f t="shared" si="32"/>
        <v>-23775</v>
      </c>
      <c r="DX62" s="621">
        <f t="shared" si="33"/>
        <v>-0.35797097085039747</v>
      </c>
    </row>
    <row r="63" spans="1:128" x14ac:dyDescent="0.25">
      <c r="A63" s="86" t="s">
        <v>46</v>
      </c>
      <c r="B63" s="294">
        <v>71607</v>
      </c>
      <c r="C63" s="294">
        <v>62658</v>
      </c>
      <c r="D63" s="294">
        <v>66456</v>
      </c>
      <c r="E63" s="294">
        <v>200721</v>
      </c>
      <c r="F63" s="294">
        <v>60371</v>
      </c>
      <c r="G63" s="294">
        <v>62381</v>
      </c>
      <c r="H63" s="294">
        <v>37406</v>
      </c>
      <c r="I63" s="294">
        <v>160158</v>
      </c>
      <c r="J63" s="294">
        <v>360879</v>
      </c>
      <c r="K63" s="294">
        <v>29607</v>
      </c>
      <c r="L63" s="294">
        <v>27485.999999999996</v>
      </c>
      <c r="M63" s="294">
        <v>31251</v>
      </c>
      <c r="N63" s="294">
        <v>88344</v>
      </c>
      <c r="O63" s="294">
        <v>449225.05335</v>
      </c>
      <c r="P63" s="294">
        <v>58413</v>
      </c>
      <c r="Q63" s="294">
        <v>62794.999999999993</v>
      </c>
      <c r="R63" s="294">
        <v>70872.563899999994</v>
      </c>
      <c r="S63" s="294">
        <v>192080.56390000001</v>
      </c>
      <c r="T63" s="294">
        <v>641305.61725000001</v>
      </c>
      <c r="U63" s="294">
        <v>71648</v>
      </c>
      <c r="V63" s="294">
        <v>68908</v>
      </c>
      <c r="W63" s="294">
        <v>66967</v>
      </c>
      <c r="X63" s="294">
        <v>207523</v>
      </c>
      <c r="Y63" s="294">
        <v>62493</v>
      </c>
      <c r="Z63" s="294">
        <v>56505</v>
      </c>
      <c r="AA63" s="294">
        <v>35178.000000000007</v>
      </c>
      <c r="AB63" s="294">
        <v>154176</v>
      </c>
      <c r="AC63" s="294">
        <v>361699</v>
      </c>
      <c r="AD63" s="294">
        <v>34991.000000000007</v>
      </c>
      <c r="AE63" s="294">
        <v>28254</v>
      </c>
      <c r="AF63" s="294">
        <v>34715</v>
      </c>
      <c r="AG63" s="294">
        <v>97960</v>
      </c>
      <c r="AH63" s="294">
        <v>459659</v>
      </c>
      <c r="AI63" s="294">
        <v>65475</v>
      </c>
      <c r="AJ63" s="294">
        <v>70546</v>
      </c>
      <c r="AK63" s="294">
        <v>80939</v>
      </c>
      <c r="AL63" s="294">
        <v>216960</v>
      </c>
      <c r="AM63" s="294">
        <v>676619</v>
      </c>
      <c r="AN63" s="294">
        <v>87223</v>
      </c>
      <c r="AO63" s="294">
        <v>74101</v>
      </c>
      <c r="AP63" s="294">
        <v>78224</v>
      </c>
      <c r="AQ63" s="294">
        <v>239548</v>
      </c>
      <c r="AR63" s="294">
        <v>69253</v>
      </c>
      <c r="AS63" s="294">
        <v>62649</v>
      </c>
      <c r="AT63" s="294">
        <v>46346</v>
      </c>
      <c r="AU63" s="294">
        <v>178248</v>
      </c>
      <c r="AV63" s="294">
        <v>417796</v>
      </c>
      <c r="AW63" s="294">
        <v>43970</v>
      </c>
      <c r="AX63" s="294">
        <v>45644</v>
      </c>
      <c r="AY63" s="294">
        <v>48820</v>
      </c>
      <c r="AZ63" s="294">
        <v>138434</v>
      </c>
      <c r="BA63" s="294">
        <v>556230</v>
      </c>
      <c r="BB63" s="224">
        <v>62288</v>
      </c>
      <c r="BC63" s="294">
        <v>68300</v>
      </c>
      <c r="BD63" s="294">
        <v>79425</v>
      </c>
      <c r="BE63" s="294">
        <v>210013</v>
      </c>
      <c r="BF63" s="294">
        <v>766243</v>
      </c>
      <c r="BG63" s="224">
        <v>89624</v>
      </c>
      <c r="BH63" s="459">
        <v>0.13245859191066178</v>
      </c>
      <c r="BI63" s="224">
        <v>83538</v>
      </c>
      <c r="BJ63" s="294">
        <v>71062</v>
      </c>
      <c r="BK63" s="294">
        <v>71443</v>
      </c>
      <c r="BL63" s="294">
        <v>226043</v>
      </c>
      <c r="BM63" s="294">
        <v>61341</v>
      </c>
      <c r="BN63" s="294">
        <v>54429</v>
      </c>
      <c r="BO63" s="294">
        <v>51260</v>
      </c>
      <c r="BP63" s="294">
        <v>167030</v>
      </c>
      <c r="BQ63" s="294">
        <v>393073</v>
      </c>
      <c r="BR63" s="224">
        <v>-24723</v>
      </c>
      <c r="BS63" s="459">
        <v>-5.9174812587961589E-2</v>
      </c>
      <c r="BT63" s="294">
        <v>52751</v>
      </c>
      <c r="BU63" s="224">
        <v>8781</v>
      </c>
      <c r="BV63" s="459">
        <v>0.19970434387082101</v>
      </c>
      <c r="BW63" s="294">
        <v>52028</v>
      </c>
      <c r="BX63" s="602">
        <v>6384</v>
      </c>
      <c r="BY63" s="621">
        <v>0.13986504250284812</v>
      </c>
      <c r="BZ63" s="294">
        <v>52935</v>
      </c>
      <c r="CA63" s="602">
        <f t="shared" si="0"/>
        <v>4115</v>
      </c>
      <c r="CB63" s="621">
        <f t="shared" si="1"/>
        <v>8.4289225727160993E-2</v>
      </c>
      <c r="CC63" s="294">
        <v>157714</v>
      </c>
      <c r="CD63" s="602">
        <f t="shared" si="2"/>
        <v>19280</v>
      </c>
      <c r="CE63" s="621">
        <f t="shared" si="3"/>
        <v>0.13927214412644293</v>
      </c>
      <c r="CF63" s="294">
        <v>550787</v>
      </c>
      <c r="CG63" s="602">
        <f t="shared" si="4"/>
        <v>-5443</v>
      </c>
      <c r="CH63" s="621">
        <f t="shared" si="5"/>
        <v>-9.7855203782607914E-3</v>
      </c>
      <c r="CI63" s="294">
        <v>64261</v>
      </c>
      <c r="CJ63" s="602">
        <f t="shared" si="6"/>
        <v>1973</v>
      </c>
      <c r="CK63" s="621">
        <f t="shared" si="7"/>
        <v>3.1675443103005393E-2</v>
      </c>
      <c r="CL63" s="294">
        <v>68528</v>
      </c>
      <c r="CM63" s="602">
        <f t="shared" si="8"/>
        <v>228</v>
      </c>
      <c r="CN63" s="621">
        <f t="shared" si="9"/>
        <v>3.3382137628111272E-3</v>
      </c>
      <c r="CO63" s="294">
        <v>78388</v>
      </c>
      <c r="CP63" s="602">
        <f t="shared" si="10"/>
        <v>-1037</v>
      </c>
      <c r="CQ63" s="621">
        <f t="shared" si="11"/>
        <v>-1.3056342461441611E-2</v>
      </c>
      <c r="CR63" s="294">
        <v>211177</v>
      </c>
      <c r="CS63" s="602">
        <f t="shared" si="12"/>
        <v>1164</v>
      </c>
      <c r="CT63" s="621">
        <f t="shared" si="13"/>
        <v>5.5425140348454617E-3</v>
      </c>
      <c r="CU63" s="294">
        <v>761964</v>
      </c>
      <c r="CV63" s="602">
        <f t="shared" si="14"/>
        <v>-4279</v>
      </c>
      <c r="CW63" s="621">
        <f t="shared" si="15"/>
        <v>-5.5843903304826272E-3</v>
      </c>
      <c r="CX63" s="294">
        <v>78222</v>
      </c>
      <c r="CY63" s="602">
        <f t="shared" si="16"/>
        <v>-5316</v>
      </c>
      <c r="CZ63" s="621">
        <f t="shared" si="17"/>
        <v>-6.363571069453422E-2</v>
      </c>
      <c r="DA63" s="294">
        <v>67928</v>
      </c>
      <c r="DB63" s="602">
        <f t="shared" si="18"/>
        <v>-3134</v>
      </c>
      <c r="DC63" s="621">
        <f t="shared" si="19"/>
        <v>-4.4102333173848186E-2</v>
      </c>
      <c r="DD63" s="294">
        <v>68371</v>
      </c>
      <c r="DE63" s="602">
        <f t="shared" si="20"/>
        <v>-3072</v>
      </c>
      <c r="DF63" s="621">
        <f t="shared" si="21"/>
        <v>-4.2999314138544013E-2</v>
      </c>
      <c r="DG63" s="294">
        <v>214521</v>
      </c>
      <c r="DH63" s="602">
        <f t="shared" si="22"/>
        <v>-11522</v>
      </c>
      <c r="DI63" s="621">
        <f t="shared" si="23"/>
        <v>-5.0972602557920396E-2</v>
      </c>
      <c r="DJ63" s="294">
        <v>67728</v>
      </c>
      <c r="DK63" s="602">
        <f t="shared" si="24"/>
        <v>6387</v>
      </c>
      <c r="DL63" s="621">
        <f t="shared" si="25"/>
        <v>0.10412285420844133</v>
      </c>
      <c r="DM63" s="294">
        <v>64775</v>
      </c>
      <c r="DN63" s="602">
        <f t="shared" si="26"/>
        <v>10346</v>
      </c>
      <c r="DO63" s="621">
        <f t="shared" si="27"/>
        <v>0.19008249278877068</v>
      </c>
      <c r="DP63" s="294">
        <v>56686</v>
      </c>
      <c r="DQ63" s="602">
        <f t="shared" si="28"/>
        <v>5426</v>
      </c>
      <c r="DR63" s="621">
        <f t="shared" si="29"/>
        <v>0.10585251658213031</v>
      </c>
      <c r="DS63" s="294">
        <v>189189</v>
      </c>
      <c r="DT63" s="602">
        <f t="shared" si="30"/>
        <v>22159</v>
      </c>
      <c r="DU63" s="621">
        <f t="shared" si="31"/>
        <v>0.13266479075615159</v>
      </c>
      <c r="DV63" s="294">
        <v>403710</v>
      </c>
      <c r="DW63" s="602">
        <f t="shared" si="32"/>
        <v>10637</v>
      </c>
      <c r="DX63" s="621">
        <f t="shared" si="33"/>
        <v>2.7061131138490815E-2</v>
      </c>
    </row>
    <row r="64" spans="1:128" x14ac:dyDescent="0.25">
      <c r="A64" s="58" t="s">
        <v>112</v>
      </c>
      <c r="T64" s="294">
        <v>0</v>
      </c>
      <c r="AM64" s="294">
        <v>0</v>
      </c>
      <c r="AN64" s="294">
        <v>87223</v>
      </c>
      <c r="AO64" s="294">
        <v>74101</v>
      </c>
      <c r="AP64" s="294">
        <v>78224</v>
      </c>
      <c r="AQ64" s="294">
        <v>239548</v>
      </c>
      <c r="AR64" s="294">
        <v>69253</v>
      </c>
      <c r="AS64" s="294">
        <v>62649</v>
      </c>
      <c r="AT64" s="294">
        <v>46346</v>
      </c>
      <c r="AU64" s="294">
        <v>178248</v>
      </c>
      <c r="AV64" s="294">
        <v>417796</v>
      </c>
      <c r="AW64" s="294">
        <v>28847</v>
      </c>
      <c r="AX64" s="294">
        <v>27350</v>
      </c>
      <c r="AY64" s="294">
        <v>26308</v>
      </c>
      <c r="AZ64" s="294">
        <v>82505</v>
      </c>
      <c r="BA64" s="294">
        <v>424339</v>
      </c>
      <c r="BB64" s="224">
        <v>41082</v>
      </c>
      <c r="BC64" s="224">
        <v>47420</v>
      </c>
      <c r="BD64" s="224">
        <v>56870</v>
      </c>
      <c r="BE64" s="224">
        <v>145372</v>
      </c>
      <c r="BF64" s="224">
        <v>520093</v>
      </c>
      <c r="BG64" s="224">
        <v>520093</v>
      </c>
      <c r="BH64" s="459"/>
      <c r="BI64" s="224">
        <v>53525</v>
      </c>
      <c r="BJ64" s="294">
        <v>44891</v>
      </c>
      <c r="BK64" s="294">
        <v>44982</v>
      </c>
      <c r="BL64" s="294">
        <v>143398</v>
      </c>
      <c r="BM64" s="294">
        <v>38148</v>
      </c>
      <c r="BN64" s="294">
        <v>30954</v>
      </c>
      <c r="BO64" s="294">
        <v>26031</v>
      </c>
      <c r="BP64" s="294">
        <v>95133</v>
      </c>
      <c r="BQ64" s="294">
        <v>238531</v>
      </c>
      <c r="BR64" s="224">
        <v>-179265</v>
      </c>
      <c r="BS64" s="459">
        <v>-0.42907304043121525</v>
      </c>
      <c r="BT64" s="294">
        <v>25132</v>
      </c>
      <c r="BU64" s="224">
        <v>-3715</v>
      </c>
      <c r="BV64" s="459">
        <v>-0.12878288903525498</v>
      </c>
      <c r="BW64" s="294">
        <v>21224</v>
      </c>
      <c r="BX64" s="602">
        <v>-6126</v>
      </c>
      <c r="BY64" s="621">
        <v>-0.22398537477148081</v>
      </c>
      <c r="BZ64" s="294">
        <v>19193</v>
      </c>
      <c r="CA64" s="602">
        <f t="shared" si="0"/>
        <v>-7115</v>
      </c>
      <c r="CB64" s="621">
        <f t="shared" si="1"/>
        <v>-0.27045005321575188</v>
      </c>
      <c r="CC64" s="294">
        <v>65549</v>
      </c>
      <c r="CD64" s="602">
        <f t="shared" si="2"/>
        <v>-16956</v>
      </c>
      <c r="CE64" s="621">
        <f t="shared" si="3"/>
        <v>-0.20551481728380097</v>
      </c>
      <c r="CF64" s="294">
        <v>424339</v>
      </c>
      <c r="CG64" s="602">
        <f t="shared" si="4"/>
        <v>0</v>
      </c>
      <c r="CH64" s="621">
        <f t="shared" si="5"/>
        <v>0</v>
      </c>
      <c r="CI64" s="294">
        <v>33443</v>
      </c>
      <c r="CJ64" s="602">
        <f t="shared" si="6"/>
        <v>-7639</v>
      </c>
      <c r="CK64" s="621">
        <f t="shared" si="7"/>
        <v>-0.18594518280512146</v>
      </c>
      <c r="CL64" s="294">
        <v>44672</v>
      </c>
      <c r="CM64" s="602">
        <f t="shared" si="8"/>
        <v>-2748</v>
      </c>
      <c r="CN64" s="621">
        <f t="shared" si="9"/>
        <v>-5.7950231969633066E-2</v>
      </c>
      <c r="CO64" s="294">
        <v>49977</v>
      </c>
      <c r="CP64" s="602">
        <f t="shared" si="10"/>
        <v>-6893</v>
      </c>
      <c r="CQ64" s="621">
        <f t="shared" si="11"/>
        <v>-0.12120625989097943</v>
      </c>
      <c r="CR64" s="294">
        <v>128092</v>
      </c>
      <c r="CS64" s="602">
        <f t="shared" si="12"/>
        <v>-17280</v>
      </c>
      <c r="CT64" s="621">
        <f t="shared" si="13"/>
        <v>-0.11886745728200754</v>
      </c>
      <c r="CU64" s="294">
        <v>467331</v>
      </c>
      <c r="CV64" s="602">
        <f t="shared" si="14"/>
        <v>-52762</v>
      </c>
      <c r="CW64" s="621">
        <f t="shared" si="15"/>
        <v>-0.10144724116648368</v>
      </c>
      <c r="CX64" s="294">
        <v>48610</v>
      </c>
      <c r="CY64" s="602">
        <f t="shared" si="16"/>
        <v>-4915</v>
      </c>
      <c r="CZ64" s="621">
        <f t="shared" si="17"/>
        <v>-9.1826249416160674E-2</v>
      </c>
      <c r="DA64" s="294">
        <v>40913</v>
      </c>
      <c r="DB64" s="602">
        <f t="shared" si="18"/>
        <v>-3978</v>
      </c>
      <c r="DC64" s="621">
        <f t="shared" si="19"/>
        <v>-8.8614644360785019E-2</v>
      </c>
      <c r="DD64" s="294">
        <v>42492</v>
      </c>
      <c r="DE64" s="602">
        <f t="shared" si="20"/>
        <v>-2490</v>
      </c>
      <c r="DF64" s="621">
        <f t="shared" si="21"/>
        <v>-5.5355475523542752E-2</v>
      </c>
      <c r="DG64" s="294">
        <v>132015</v>
      </c>
      <c r="DH64" s="602">
        <f t="shared" si="22"/>
        <v>-11383</v>
      </c>
      <c r="DI64" s="621">
        <f t="shared" si="23"/>
        <v>-7.9380465557399679E-2</v>
      </c>
      <c r="DJ64" s="294">
        <v>40208</v>
      </c>
      <c r="DK64" s="602">
        <f t="shared" si="24"/>
        <v>2060</v>
      </c>
      <c r="DL64" s="621">
        <f t="shared" si="25"/>
        <v>5.4000209709552272E-2</v>
      </c>
      <c r="DM64" s="294">
        <v>38273</v>
      </c>
      <c r="DN64" s="602">
        <f t="shared" si="26"/>
        <v>7319</v>
      </c>
      <c r="DO64" s="621">
        <f t="shared" si="27"/>
        <v>0.23644763197002003</v>
      </c>
      <c r="DP64" s="294">
        <v>27160</v>
      </c>
      <c r="DQ64" s="602">
        <f t="shared" si="28"/>
        <v>1129</v>
      </c>
      <c r="DR64" s="621">
        <f t="shared" si="29"/>
        <v>4.3371364911067571E-2</v>
      </c>
      <c r="DS64" s="294">
        <v>105641</v>
      </c>
      <c r="DT64" s="602">
        <f t="shared" si="30"/>
        <v>10508</v>
      </c>
      <c r="DU64" s="621">
        <f t="shared" si="31"/>
        <v>0.11045588807248799</v>
      </c>
      <c r="DV64" s="294">
        <v>237656</v>
      </c>
      <c r="DW64" s="602">
        <f t="shared" si="32"/>
        <v>-875</v>
      </c>
      <c r="DX64" s="621">
        <f t="shared" si="33"/>
        <v>-3.6682863024093304E-3</v>
      </c>
    </row>
    <row r="65" spans="1:128" x14ac:dyDescent="0.25">
      <c r="A65" s="58" t="s">
        <v>111</v>
      </c>
      <c r="T65" s="294">
        <v>0</v>
      </c>
      <c r="AM65" s="294">
        <v>0</v>
      </c>
      <c r="AN65" s="294">
        <v>14285</v>
      </c>
      <c r="AO65" s="294">
        <v>10687</v>
      </c>
      <c r="AP65" s="294">
        <v>12570</v>
      </c>
      <c r="AQ65" s="294">
        <v>37542.091119999997</v>
      </c>
      <c r="AR65" s="294">
        <v>9464</v>
      </c>
      <c r="AS65" s="294">
        <v>14236</v>
      </c>
      <c r="AT65" s="294">
        <v>14719</v>
      </c>
      <c r="AU65" s="294">
        <v>38419</v>
      </c>
      <c r="AV65" s="294">
        <v>67374</v>
      </c>
      <c r="AW65" s="294">
        <v>15123</v>
      </c>
      <c r="AX65" s="294">
        <v>12511</v>
      </c>
      <c r="AY65" s="294">
        <v>11675</v>
      </c>
      <c r="AZ65" s="294">
        <v>39309</v>
      </c>
      <c r="BA65" s="294">
        <v>115270</v>
      </c>
      <c r="BB65" s="224">
        <v>9808</v>
      </c>
      <c r="BC65" s="224">
        <v>5491</v>
      </c>
      <c r="BD65" s="224">
        <v>9135</v>
      </c>
      <c r="BE65" s="224">
        <v>24434</v>
      </c>
      <c r="BF65" s="224">
        <v>131117</v>
      </c>
      <c r="BG65" s="224">
        <v>131117</v>
      </c>
      <c r="BH65" s="459"/>
      <c r="BI65" s="224">
        <v>11985</v>
      </c>
      <c r="BJ65" s="294">
        <v>9849</v>
      </c>
      <c r="BK65" s="294">
        <v>8675</v>
      </c>
      <c r="BL65" s="294">
        <v>30509</v>
      </c>
      <c r="BM65" s="294">
        <v>8116</v>
      </c>
      <c r="BN65" s="294">
        <v>8128</v>
      </c>
      <c r="BO65" s="294">
        <v>11274</v>
      </c>
      <c r="BP65" s="294">
        <v>27518</v>
      </c>
      <c r="BQ65" s="294">
        <v>58027</v>
      </c>
      <c r="BR65" s="224">
        <v>-9347</v>
      </c>
      <c r="BS65" s="459">
        <v>-0.1387330424199246</v>
      </c>
      <c r="BT65" s="294">
        <v>14080</v>
      </c>
      <c r="BU65" s="224">
        <v>-1043</v>
      </c>
      <c r="BV65" s="459">
        <v>-6.8967797394696814E-2</v>
      </c>
      <c r="BW65" s="294">
        <v>14704</v>
      </c>
      <c r="BX65" s="602">
        <v>2193</v>
      </c>
      <c r="BY65" s="621">
        <v>0.17528574854128368</v>
      </c>
      <c r="BZ65" s="294">
        <v>13405</v>
      </c>
      <c r="CA65" s="602">
        <f t="shared" si="0"/>
        <v>1730</v>
      </c>
      <c r="CB65" s="621">
        <f t="shared" si="1"/>
        <v>0.14817987152034262</v>
      </c>
      <c r="CC65" s="294">
        <v>42189</v>
      </c>
      <c r="CD65" s="602">
        <f t="shared" si="2"/>
        <v>2880</v>
      </c>
      <c r="CE65" s="621">
        <f t="shared" si="3"/>
        <v>7.3265664351675183E-2</v>
      </c>
      <c r="CF65" s="294">
        <v>115270</v>
      </c>
      <c r="CG65" s="602">
        <f t="shared" si="4"/>
        <v>0</v>
      </c>
      <c r="CH65" s="621">
        <f t="shared" si="5"/>
        <v>0</v>
      </c>
      <c r="CI65" s="294">
        <v>10166</v>
      </c>
      <c r="CJ65" s="602">
        <f t="shared" si="6"/>
        <v>358</v>
      </c>
      <c r="CK65" s="621">
        <f t="shared" si="7"/>
        <v>3.6500815660685158E-2</v>
      </c>
      <c r="CL65" s="294">
        <v>6772</v>
      </c>
      <c r="CM65" s="602">
        <f t="shared" si="8"/>
        <v>1281</v>
      </c>
      <c r="CN65" s="621">
        <f t="shared" si="9"/>
        <v>0.23329083955563651</v>
      </c>
      <c r="CO65" s="294">
        <v>8151</v>
      </c>
      <c r="CP65" s="602">
        <f t="shared" si="10"/>
        <v>-984</v>
      </c>
      <c r="CQ65" s="621">
        <f t="shared" si="11"/>
        <v>-0.10771756978653531</v>
      </c>
      <c r="CR65" s="294">
        <v>25089</v>
      </c>
      <c r="CS65" s="602">
        <f t="shared" si="12"/>
        <v>655</v>
      </c>
      <c r="CT65" s="621">
        <f t="shared" si="13"/>
        <v>2.6806908406319063E-2</v>
      </c>
      <c r="CU65" s="294">
        <v>197234</v>
      </c>
      <c r="CV65" s="602">
        <f t="shared" si="14"/>
        <v>66117</v>
      </c>
      <c r="CW65" s="621">
        <f t="shared" si="15"/>
        <v>0.50425955444374104</v>
      </c>
      <c r="CX65" s="294">
        <v>8976</v>
      </c>
      <c r="CY65" s="602">
        <f t="shared" si="16"/>
        <v>-3009</v>
      </c>
      <c r="CZ65" s="621">
        <f t="shared" si="17"/>
        <v>-0.25106382978723402</v>
      </c>
      <c r="DA65" s="294">
        <v>9710</v>
      </c>
      <c r="DB65" s="602">
        <f t="shared" si="18"/>
        <v>-139</v>
      </c>
      <c r="DC65" s="621">
        <f t="shared" si="19"/>
        <v>-1.411310792973906E-2</v>
      </c>
      <c r="DD65" s="294">
        <v>6941</v>
      </c>
      <c r="DE65" s="602">
        <f t="shared" si="20"/>
        <v>-1734</v>
      </c>
      <c r="DF65" s="621">
        <f t="shared" si="21"/>
        <v>-0.19988472622478387</v>
      </c>
      <c r="DG65" s="294">
        <v>25627</v>
      </c>
      <c r="DH65" s="602">
        <f t="shared" si="22"/>
        <v>-4882</v>
      </c>
      <c r="DI65" s="621">
        <f t="shared" si="23"/>
        <v>-0.16001835523943755</v>
      </c>
      <c r="DJ65" s="294">
        <v>8371</v>
      </c>
      <c r="DK65" s="602">
        <f t="shared" si="24"/>
        <v>255</v>
      </c>
      <c r="DL65" s="621">
        <f t="shared" si="25"/>
        <v>3.1419418432725478E-2</v>
      </c>
      <c r="DM65" s="294">
        <v>7371</v>
      </c>
      <c r="DN65" s="602">
        <f t="shared" si="26"/>
        <v>-757</v>
      </c>
      <c r="DO65" s="621">
        <f t="shared" si="27"/>
        <v>-9.313484251968504E-2</v>
      </c>
      <c r="DP65" s="294">
        <v>14224</v>
      </c>
      <c r="DQ65" s="602">
        <f t="shared" si="28"/>
        <v>2950</v>
      </c>
      <c r="DR65" s="621">
        <f t="shared" si="29"/>
        <v>0.26166400567677844</v>
      </c>
      <c r="DS65" s="294">
        <v>29966</v>
      </c>
      <c r="DT65" s="602">
        <f t="shared" si="30"/>
        <v>2448</v>
      </c>
      <c r="DU65" s="621">
        <f t="shared" si="31"/>
        <v>8.8959953484991638E-2</v>
      </c>
      <c r="DV65" s="294">
        <v>55593</v>
      </c>
      <c r="DW65" s="602">
        <f t="shared" si="32"/>
        <v>-2434</v>
      </c>
      <c r="DX65" s="621">
        <f t="shared" si="33"/>
        <v>-4.1945990659520566E-2</v>
      </c>
    </row>
    <row r="66" spans="1:128" x14ac:dyDescent="0.25">
      <c r="A66" s="58" t="s">
        <v>245</v>
      </c>
      <c r="AS66" s="294">
        <v>0</v>
      </c>
      <c r="AV66" s="294">
        <v>0</v>
      </c>
      <c r="AW66" s="294">
        <v>0</v>
      </c>
      <c r="AX66" s="294">
        <v>5783</v>
      </c>
      <c r="AY66" s="294">
        <v>10837</v>
      </c>
      <c r="AZ66" s="294">
        <v>16620</v>
      </c>
      <c r="BA66" s="294">
        <v>41083</v>
      </c>
      <c r="BB66" s="224">
        <v>11398</v>
      </c>
      <c r="BC66" s="224">
        <v>15389</v>
      </c>
      <c r="BD66" s="224">
        <v>13420</v>
      </c>
      <c r="BE66" s="224">
        <v>40207</v>
      </c>
      <c r="BF66" s="224">
        <v>56827</v>
      </c>
      <c r="BG66" s="224">
        <v>56827</v>
      </c>
      <c r="BH66" s="459"/>
      <c r="BI66" s="224">
        <v>18028</v>
      </c>
      <c r="BJ66" s="294">
        <v>16322</v>
      </c>
      <c r="BK66" s="294">
        <v>17786</v>
      </c>
      <c r="BL66" s="294">
        <v>52136</v>
      </c>
      <c r="BM66" s="294">
        <v>15077</v>
      </c>
      <c r="BN66" s="294">
        <v>15347</v>
      </c>
      <c r="BO66" s="294">
        <v>13955</v>
      </c>
      <c r="BQ66" s="294">
        <v>52136</v>
      </c>
      <c r="BR66" s="224">
        <v>52136</v>
      </c>
      <c r="BS66" s="459" t="e">
        <v>#DIV/0!</v>
      </c>
      <c r="BT66" s="294">
        <v>13539</v>
      </c>
      <c r="BU66" s="224">
        <v>13539</v>
      </c>
      <c r="BV66" s="459" t="e">
        <v>#DIV/0!</v>
      </c>
      <c r="BW66" s="294">
        <v>16100</v>
      </c>
      <c r="BX66" s="602">
        <v>10317</v>
      </c>
      <c r="BY66" s="621">
        <v>1.7840221338405671</v>
      </c>
      <c r="BZ66" s="294">
        <v>20337</v>
      </c>
      <c r="CA66" s="602">
        <f t="shared" si="0"/>
        <v>9500</v>
      </c>
      <c r="CB66" s="621">
        <f t="shared" si="1"/>
        <v>0.87662637261234655</v>
      </c>
      <c r="CC66" s="294">
        <v>58564</v>
      </c>
      <c r="CD66" s="602">
        <f t="shared" si="2"/>
        <v>41944</v>
      </c>
      <c r="CE66" s="621">
        <f t="shared" si="3"/>
        <v>2.5237063778580024</v>
      </c>
      <c r="CF66" s="294">
        <v>155079</v>
      </c>
      <c r="CG66" s="602">
        <f t="shared" si="4"/>
        <v>113996</v>
      </c>
      <c r="CH66" s="621">
        <f t="shared" si="5"/>
        <v>2.7747730204707541</v>
      </c>
      <c r="CI66" s="294">
        <v>20652</v>
      </c>
      <c r="CJ66" s="602">
        <f t="shared" si="6"/>
        <v>9254</v>
      </c>
      <c r="CK66" s="621">
        <f t="shared" si="7"/>
        <v>0.81189682400421126</v>
      </c>
      <c r="CL66" s="294">
        <v>17084</v>
      </c>
      <c r="CM66" s="602">
        <f t="shared" si="8"/>
        <v>1695</v>
      </c>
      <c r="CN66" s="621">
        <f t="shared" si="9"/>
        <v>0.11014360907141464</v>
      </c>
      <c r="CO66" s="294">
        <v>20260</v>
      </c>
      <c r="CP66" s="602">
        <f t="shared" si="10"/>
        <v>6840</v>
      </c>
      <c r="CQ66" s="621">
        <f t="shared" si="11"/>
        <v>0.50968703427719819</v>
      </c>
      <c r="CS66" s="602">
        <f t="shared" si="12"/>
        <v>-40207</v>
      </c>
      <c r="CT66" s="621">
        <f t="shared" si="13"/>
        <v>-1</v>
      </c>
      <c r="CU66" s="294">
        <v>218420</v>
      </c>
      <c r="CV66" s="602">
        <f t="shared" si="14"/>
        <v>161593</v>
      </c>
      <c r="CW66" s="621">
        <f t="shared" si="15"/>
        <v>2.8435954739824378</v>
      </c>
      <c r="CX66" s="294">
        <v>20636</v>
      </c>
      <c r="CY66" s="602">
        <f t="shared" si="16"/>
        <v>2608</v>
      </c>
      <c r="CZ66" s="621">
        <f t="shared" si="17"/>
        <v>0.1446638562236521</v>
      </c>
      <c r="DA66" s="294">
        <v>17305</v>
      </c>
      <c r="DB66" s="602">
        <f t="shared" si="18"/>
        <v>983</v>
      </c>
      <c r="DC66" s="621">
        <f t="shared" si="19"/>
        <v>6.0225462565862024E-2</v>
      </c>
      <c r="DD66" s="294">
        <v>18938</v>
      </c>
      <c r="DE66" s="602">
        <f t="shared" si="20"/>
        <v>1152</v>
      </c>
      <c r="DF66" s="621">
        <f t="shared" si="21"/>
        <v>6.4770043854717199E-2</v>
      </c>
      <c r="DG66" s="294">
        <v>56879</v>
      </c>
      <c r="DH66" s="602">
        <f t="shared" si="22"/>
        <v>4743</v>
      </c>
      <c r="DI66" s="621">
        <f t="shared" si="23"/>
        <v>9.0973607488108024E-2</v>
      </c>
      <c r="DJ66" s="294">
        <v>19149</v>
      </c>
      <c r="DK66" s="602">
        <f t="shared" si="24"/>
        <v>4072</v>
      </c>
      <c r="DL66" s="621">
        <f t="shared" si="25"/>
        <v>0.27008025469257813</v>
      </c>
      <c r="DM66" s="294">
        <v>19131</v>
      </c>
      <c r="DN66" s="602">
        <f t="shared" si="26"/>
        <v>3784</v>
      </c>
      <c r="DO66" s="621">
        <f t="shared" si="27"/>
        <v>0.2465628461588584</v>
      </c>
      <c r="DP66" s="294">
        <v>15302</v>
      </c>
      <c r="DQ66" s="602">
        <f t="shared" si="28"/>
        <v>1347</v>
      </c>
      <c r="DR66" s="621">
        <f t="shared" si="29"/>
        <v>9.6524543174489427E-2</v>
      </c>
      <c r="DT66" s="602">
        <f t="shared" si="30"/>
        <v>0</v>
      </c>
      <c r="DU66" s="621" t="e">
        <f t="shared" si="31"/>
        <v>#DIV/0!</v>
      </c>
      <c r="DV66" s="294">
        <v>56879</v>
      </c>
      <c r="DW66" s="602">
        <f t="shared" si="32"/>
        <v>4743</v>
      </c>
      <c r="DX66" s="621">
        <f t="shared" si="33"/>
        <v>9.0973607488108024E-2</v>
      </c>
    </row>
    <row r="67" spans="1:128" x14ac:dyDescent="0.25">
      <c r="A67" s="86" t="s">
        <v>47</v>
      </c>
      <c r="B67" s="294">
        <v>75.901568229999995</v>
      </c>
      <c r="C67" s="294">
        <v>64.866113919999989</v>
      </c>
      <c r="D67" s="294">
        <v>65.627491480000003</v>
      </c>
      <c r="E67" s="294">
        <v>68.746290787777767</v>
      </c>
      <c r="F67" s="294">
        <v>57.014322530000008</v>
      </c>
      <c r="G67" s="294">
        <v>58.811216229999999</v>
      </c>
      <c r="H67" s="294">
        <v>53.355533129999998</v>
      </c>
      <c r="I67" s="294">
        <v>56.406560870000014</v>
      </c>
      <c r="J67" s="294">
        <v>125.15285165777777</v>
      </c>
      <c r="K67" s="294">
        <v>51.279687999999993</v>
      </c>
      <c r="L67" s="294">
        <v>70.185439000000002</v>
      </c>
      <c r="M67" s="294">
        <v>55.555335503999999</v>
      </c>
      <c r="N67" s="294">
        <v>177.74229334800003</v>
      </c>
      <c r="O67" s="294">
        <v>302.89514500577781</v>
      </c>
      <c r="P67" s="294">
        <v>64.680573600000002</v>
      </c>
      <c r="Q67" s="294">
        <v>65.100622113</v>
      </c>
      <c r="R67" s="294">
        <v>73.988278000000008</v>
      </c>
      <c r="S67" s="294">
        <v>203.78442367</v>
      </c>
      <c r="T67" s="294">
        <v>506.67956867577777</v>
      </c>
      <c r="U67" s="294">
        <v>77.551062819999999</v>
      </c>
      <c r="V67" s="294">
        <v>73.984160250000002</v>
      </c>
      <c r="W67" s="294">
        <v>73.631134720000006</v>
      </c>
      <c r="X67" s="294">
        <v>225.1792562</v>
      </c>
      <c r="Y67" s="294">
        <v>62.239244400000004</v>
      </c>
      <c r="Z67" s="294">
        <v>56.737745830000001</v>
      </c>
      <c r="AA67" s="294">
        <v>59.623631689999996</v>
      </c>
      <c r="AB67" s="294">
        <v>179.57210380000001</v>
      </c>
      <c r="AC67" s="294">
        <v>404.75135999999998</v>
      </c>
      <c r="AD67" s="294">
        <v>55.951159212</v>
      </c>
      <c r="AE67" s="294">
        <v>62.838573840000002</v>
      </c>
      <c r="AF67" s="294">
        <v>52.456702300000003</v>
      </c>
      <c r="AG67" s="294">
        <v>172.23688507200004</v>
      </c>
      <c r="AH67" s="294">
        <v>576.98824507200004</v>
      </c>
      <c r="AI67" s="294">
        <v>65.999697400000002</v>
      </c>
      <c r="AJ67" s="294">
        <v>67.648573999999996</v>
      </c>
      <c r="AK67" s="294">
        <v>73.645195999999999</v>
      </c>
      <c r="AL67" s="294">
        <v>207.20048545499998</v>
      </c>
      <c r="AM67" s="294">
        <v>784.18873052699996</v>
      </c>
      <c r="AN67" s="294">
        <v>87.6</v>
      </c>
      <c r="AO67" s="294">
        <v>76.500000000000014</v>
      </c>
      <c r="AP67" s="294">
        <v>76.7</v>
      </c>
      <c r="AQ67" s="294">
        <v>240.8</v>
      </c>
      <c r="AR67" s="294">
        <v>64.400000000000006</v>
      </c>
      <c r="AS67" s="294">
        <v>62.5</v>
      </c>
      <c r="AT67" s="294">
        <v>44.9</v>
      </c>
      <c r="AU67" s="294">
        <v>171.8</v>
      </c>
      <c r="AV67" s="294">
        <v>412.6</v>
      </c>
      <c r="AW67" s="294">
        <v>40</v>
      </c>
      <c r="AX67" s="294">
        <v>60.2</v>
      </c>
      <c r="AY67" s="294">
        <v>51.4</v>
      </c>
      <c r="AZ67" s="294">
        <v>151.6</v>
      </c>
      <c r="BA67" s="294">
        <v>564.20000000000005</v>
      </c>
      <c r="BB67" s="294">
        <v>58.4</v>
      </c>
      <c r="BC67" s="294">
        <v>60.6</v>
      </c>
      <c r="BD67" s="294">
        <v>67.099999999999994</v>
      </c>
      <c r="BE67" s="294">
        <v>186.1</v>
      </c>
      <c r="BF67" s="294">
        <v>750.30000000000007</v>
      </c>
      <c r="BG67" s="294">
        <v>-33.888730526999893</v>
      </c>
      <c r="BH67" s="546">
        <v>-4.3215018537980709E-2</v>
      </c>
      <c r="BI67" s="294">
        <v>71.7</v>
      </c>
      <c r="BJ67" s="294">
        <v>63.8</v>
      </c>
      <c r="BK67" s="294">
        <v>68.400000000000006</v>
      </c>
      <c r="BL67" s="294">
        <v>203.9</v>
      </c>
      <c r="BM67" s="294">
        <v>62.6</v>
      </c>
      <c r="BN67" s="294">
        <v>53</v>
      </c>
      <c r="BO67" s="294">
        <v>46.5</v>
      </c>
      <c r="BP67" s="294">
        <v>162.1</v>
      </c>
      <c r="BQ67" s="294">
        <v>366</v>
      </c>
      <c r="BR67" s="294">
        <v>-46.600000000000023</v>
      </c>
      <c r="BS67" s="546">
        <v>-0.11294231701405724</v>
      </c>
      <c r="BT67" s="294">
        <v>42.4</v>
      </c>
      <c r="BU67" s="294">
        <v>2.3999999999999986</v>
      </c>
      <c r="BV67" s="546">
        <v>5.9999999999999963E-2</v>
      </c>
      <c r="BW67" s="294">
        <v>60.1</v>
      </c>
      <c r="BX67" s="602">
        <v>-0.10000000000000142</v>
      </c>
      <c r="BY67" s="621">
        <v>-1.6611295681063358E-3</v>
      </c>
      <c r="BZ67" s="294">
        <v>45.8</v>
      </c>
      <c r="CA67" s="602">
        <f t="shared" si="0"/>
        <v>-5.6000000000000014</v>
      </c>
      <c r="CB67" s="621">
        <f t="shared" si="1"/>
        <v>-0.10894941634241248</v>
      </c>
      <c r="CC67" s="294">
        <v>148.30000000000001</v>
      </c>
      <c r="CD67" s="602">
        <f t="shared" si="2"/>
        <v>-3.2999999999999829</v>
      </c>
      <c r="CE67" s="621">
        <f t="shared" si="3"/>
        <v>-2.1767810026385111E-2</v>
      </c>
      <c r="CF67" s="294">
        <v>514.29999999999995</v>
      </c>
      <c r="CG67" s="602">
        <f t="shared" si="4"/>
        <v>-49.900000000000091</v>
      </c>
      <c r="CH67" s="621">
        <f t="shared" si="5"/>
        <v>-8.8443814250266012E-2</v>
      </c>
      <c r="CI67" s="294">
        <v>56.1</v>
      </c>
      <c r="CJ67" s="602">
        <f t="shared" si="6"/>
        <v>-2.2999999999999972</v>
      </c>
      <c r="CK67" s="621">
        <f t="shared" si="7"/>
        <v>-3.9383561643835566E-2</v>
      </c>
      <c r="CL67" s="294">
        <v>59.4</v>
      </c>
      <c r="CM67" s="602">
        <f t="shared" si="8"/>
        <v>-1.2000000000000028</v>
      </c>
      <c r="CN67" s="621">
        <f t="shared" si="9"/>
        <v>-1.9801980198019847E-2</v>
      </c>
      <c r="CO67" s="294">
        <v>59.4</v>
      </c>
      <c r="CP67" s="602">
        <f t="shared" si="10"/>
        <v>-7.6999999999999957</v>
      </c>
      <c r="CQ67" s="621">
        <f t="shared" si="11"/>
        <v>-0.11475409836065568</v>
      </c>
      <c r="CR67" s="294">
        <v>174.9</v>
      </c>
      <c r="CS67" s="602">
        <f t="shared" si="12"/>
        <v>-11.199999999999989</v>
      </c>
      <c r="CT67" s="621">
        <f t="shared" si="13"/>
        <v>-6.0182697474476028E-2</v>
      </c>
      <c r="CU67" s="294">
        <v>689.19999999999993</v>
      </c>
      <c r="CV67" s="602">
        <f t="shared" si="14"/>
        <v>-61.100000000000136</v>
      </c>
      <c r="CW67" s="621">
        <f t="shared" si="15"/>
        <v>-8.1434093029455062E-2</v>
      </c>
      <c r="CX67" s="294">
        <v>80</v>
      </c>
      <c r="CY67" s="602">
        <f t="shared" si="16"/>
        <v>8.2999999999999972</v>
      </c>
      <c r="CZ67" s="621">
        <f t="shared" si="17"/>
        <v>0.11576011157601111</v>
      </c>
      <c r="DA67" s="294">
        <v>58</v>
      </c>
      <c r="DB67" s="602">
        <f t="shared" si="18"/>
        <v>-5.7999999999999972</v>
      </c>
      <c r="DC67" s="621">
        <f t="shared" si="19"/>
        <v>-9.090909090909087E-2</v>
      </c>
      <c r="DD67" s="294">
        <v>60</v>
      </c>
      <c r="DE67" s="602">
        <f t="shared" si="20"/>
        <v>-8.4000000000000057</v>
      </c>
      <c r="DF67" s="621">
        <f t="shared" si="21"/>
        <v>-0.12280701754385973</v>
      </c>
      <c r="DG67" s="294">
        <v>198</v>
      </c>
      <c r="DH67" s="602">
        <f t="shared" si="22"/>
        <v>-5.9000000000000057</v>
      </c>
      <c r="DI67" s="621">
        <f t="shared" si="23"/>
        <v>-2.8935752820009836E-2</v>
      </c>
      <c r="DJ67" s="294">
        <v>53.2</v>
      </c>
      <c r="DK67" s="602">
        <f t="shared" si="24"/>
        <v>-9.3999999999999986</v>
      </c>
      <c r="DL67" s="621">
        <f t="shared" si="25"/>
        <v>-0.15015974440894567</v>
      </c>
      <c r="DM67" s="294">
        <v>50.4</v>
      </c>
      <c r="DN67" s="602">
        <f t="shared" si="26"/>
        <v>-2.6000000000000014</v>
      </c>
      <c r="DO67" s="621">
        <f t="shared" si="27"/>
        <v>-4.9056603773584929E-2</v>
      </c>
      <c r="DP67" s="294">
        <v>46.6</v>
      </c>
      <c r="DQ67" s="602">
        <f t="shared" si="28"/>
        <v>0.10000000000000142</v>
      </c>
      <c r="DR67" s="621">
        <f t="shared" si="29"/>
        <v>2.1505376344086325E-3</v>
      </c>
      <c r="DS67" s="294">
        <v>150.19999999999999</v>
      </c>
      <c r="DT67" s="602">
        <f t="shared" si="30"/>
        <v>-11.900000000000006</v>
      </c>
      <c r="DU67" s="621">
        <f t="shared" si="31"/>
        <v>-7.3411474398519472E-2</v>
      </c>
      <c r="DV67" s="294">
        <v>348.2</v>
      </c>
      <c r="DW67" s="602">
        <f t="shared" si="32"/>
        <v>-17.800000000000011</v>
      </c>
      <c r="DX67" s="621">
        <f t="shared" si="33"/>
        <v>-4.8633879781420794E-2</v>
      </c>
    </row>
    <row r="68" spans="1:128" x14ac:dyDescent="0.25">
      <c r="A68" s="84" t="s">
        <v>81</v>
      </c>
      <c r="B68" s="85">
        <v>157425.13990211498</v>
      </c>
      <c r="C68" s="85">
        <v>138269.6169953194</v>
      </c>
      <c r="D68" s="85">
        <v>119606.26799298266</v>
      </c>
      <c r="E68" s="85">
        <v>415301.02499333367</v>
      </c>
      <c r="F68" s="85">
        <v>91697.347992450756</v>
      </c>
      <c r="G68" s="85">
        <v>74431.941989381347</v>
      </c>
      <c r="H68" s="85">
        <v>57981.459998602797</v>
      </c>
      <c r="I68" s="85">
        <v>224110.74998866167</v>
      </c>
      <c r="J68" s="85">
        <v>639411.77498199535</v>
      </c>
      <c r="K68" s="85">
        <v>60051.328999999998</v>
      </c>
      <c r="L68" s="85">
        <v>60386.495999999999</v>
      </c>
      <c r="M68" s="85">
        <v>87168.92</v>
      </c>
      <c r="N68" s="85">
        <v>207606.745</v>
      </c>
      <c r="O68" s="85">
        <v>847018.51998199534</v>
      </c>
      <c r="P68" s="85">
        <v>120398.272</v>
      </c>
      <c r="Q68" s="85">
        <v>155834.89000000001</v>
      </c>
      <c r="R68" s="85">
        <v>186248.66099999999</v>
      </c>
      <c r="S68" s="85">
        <v>462481.82299999997</v>
      </c>
      <c r="T68" s="85">
        <v>1309500.3429819953</v>
      </c>
      <c r="U68" s="85">
        <v>186544.34500516462</v>
      </c>
      <c r="V68" s="85">
        <v>163498.40800093551</v>
      </c>
      <c r="W68" s="85">
        <v>154996.57900949236</v>
      </c>
      <c r="X68" s="85">
        <v>505039.33199916908</v>
      </c>
      <c r="Y68" s="85">
        <v>110307.75999419091</v>
      </c>
      <c r="Z68" s="85">
        <v>84302.435999169873</v>
      </c>
      <c r="AA68" s="85">
        <v>56361.721999207439</v>
      </c>
      <c r="AB68" s="85">
        <v>250971.91799989884</v>
      </c>
      <c r="AC68" s="85">
        <v>756011.24999906786</v>
      </c>
      <c r="AD68" s="85">
        <v>57615.648700000005</v>
      </c>
      <c r="AE68" s="85">
        <v>62190.316000644314</v>
      </c>
      <c r="AF68" s="85">
        <v>84135.716</v>
      </c>
      <c r="AG68" s="85">
        <v>203941.68070064433</v>
      </c>
      <c r="AH68" s="85">
        <v>959952.93069971225</v>
      </c>
      <c r="AI68" s="85">
        <v>129131.89</v>
      </c>
      <c r="AJ68" s="85">
        <v>159448.36800000002</v>
      </c>
      <c r="AK68" s="85">
        <v>190723.72099999999</v>
      </c>
      <c r="AL68" s="85">
        <v>479303.97899999999</v>
      </c>
      <c r="AM68" s="294">
        <v>1439256.9096997122</v>
      </c>
      <c r="AN68" s="85">
        <v>204550.633</v>
      </c>
      <c r="AO68" s="85">
        <v>169843.73800000001</v>
      </c>
      <c r="AP68" s="85">
        <v>156956.42369999998</v>
      </c>
      <c r="AQ68" s="85">
        <v>531350.42370000004</v>
      </c>
      <c r="AR68" s="85">
        <v>113452.522</v>
      </c>
      <c r="AS68" s="85">
        <v>89002.769</v>
      </c>
      <c r="AT68" s="85">
        <v>61716.168100000003</v>
      </c>
      <c r="AU68" s="85">
        <v>264171.16810000001</v>
      </c>
      <c r="AV68" s="85">
        <v>795521</v>
      </c>
      <c r="AW68" s="85">
        <v>61426.088000000003</v>
      </c>
      <c r="AX68" s="85">
        <v>59353</v>
      </c>
      <c r="AY68" s="85">
        <v>88765.950800000006</v>
      </c>
      <c r="AZ68" s="85">
        <v>209545.03879999998</v>
      </c>
      <c r="BA68" s="85">
        <v>1005066.0388</v>
      </c>
      <c r="BB68" s="85">
        <v>117931.6018</v>
      </c>
      <c r="BC68" s="85">
        <v>151060</v>
      </c>
      <c r="BD68" s="85">
        <v>169938</v>
      </c>
      <c r="BE68" s="85">
        <v>440863.92629999999</v>
      </c>
      <c r="BF68" s="85">
        <v>1445929.9650999999</v>
      </c>
      <c r="BG68" s="85">
        <v>6673.0554002877325</v>
      </c>
      <c r="BH68" s="485">
        <v>4.6364588249083738E-3</v>
      </c>
      <c r="BI68" s="85">
        <v>193438</v>
      </c>
      <c r="BJ68" s="85">
        <v>158505</v>
      </c>
      <c r="BK68" s="85">
        <v>139314.1</v>
      </c>
      <c r="BL68" s="85">
        <v>491257.1</v>
      </c>
      <c r="BM68" s="85">
        <v>109116.6</v>
      </c>
      <c r="BN68" s="85">
        <v>86411</v>
      </c>
      <c r="BO68" s="85">
        <v>59354</v>
      </c>
      <c r="BP68" s="85">
        <v>254881.6</v>
      </c>
      <c r="BQ68" s="85">
        <v>746138.7</v>
      </c>
      <c r="BR68" s="85">
        <v>-49382.300000000047</v>
      </c>
      <c r="BS68" s="485">
        <v>-6.2075419756360987E-2</v>
      </c>
      <c r="BT68" s="85">
        <v>60916.800000000003</v>
      </c>
      <c r="BU68" s="85">
        <v>-509.28800000000047</v>
      </c>
      <c r="BV68" s="485">
        <v>-8.2910700743306399E-3</v>
      </c>
      <c r="BW68" s="85">
        <v>60673.8</v>
      </c>
      <c r="BX68" s="602">
        <v>1320.8000000000029</v>
      </c>
      <c r="BY68" s="621">
        <v>2.2253298064124863E-2</v>
      </c>
      <c r="BZ68" s="294">
        <v>91418.2</v>
      </c>
      <c r="CA68" s="602">
        <f t="shared" si="0"/>
        <v>2652.2491999999911</v>
      </c>
      <c r="CB68" s="621">
        <f t="shared" si="1"/>
        <v>2.9879127932463841E-2</v>
      </c>
      <c r="CC68" s="294">
        <v>213008.8</v>
      </c>
      <c r="CD68" s="602">
        <f t="shared" si="2"/>
        <v>3463.7612000000081</v>
      </c>
      <c r="CE68" s="621">
        <f t="shared" si="3"/>
        <v>1.6529912709152664E-2</v>
      </c>
      <c r="CF68" s="294">
        <v>985496.85080000001</v>
      </c>
      <c r="CG68" s="602">
        <f t="shared" si="4"/>
        <v>-19569.187999999966</v>
      </c>
      <c r="CH68" s="621">
        <f t="shared" si="5"/>
        <v>-1.9470549441074167E-2</v>
      </c>
      <c r="CI68" s="294">
        <v>129674.9</v>
      </c>
      <c r="CJ68" s="602">
        <f t="shared" si="6"/>
        <v>11743.29819999999</v>
      </c>
      <c r="CK68" s="621">
        <f t="shared" si="7"/>
        <v>9.9577195770777616E-2</v>
      </c>
      <c r="CL68" s="294">
        <v>155895.29999999999</v>
      </c>
      <c r="CM68" s="602">
        <f t="shared" si="8"/>
        <v>4835.2999999999884</v>
      </c>
      <c r="CN68" s="621">
        <f t="shared" si="9"/>
        <v>3.2009135442870304E-2</v>
      </c>
      <c r="CO68" s="294">
        <v>192361.60000000001</v>
      </c>
      <c r="CP68" s="602">
        <f t="shared" si="10"/>
        <v>22423.600000000006</v>
      </c>
      <c r="CQ68" s="621">
        <f t="shared" si="11"/>
        <v>0.1319516529557839</v>
      </c>
      <c r="CR68" s="294">
        <v>477931.8</v>
      </c>
      <c r="CS68" s="602">
        <f t="shared" si="12"/>
        <v>37067.873699999996</v>
      </c>
      <c r="CT68" s="621">
        <f t="shared" si="13"/>
        <v>8.4080078883061016E-2</v>
      </c>
      <c r="CU68" s="294">
        <v>1437080.558</v>
      </c>
      <c r="CV68" s="602">
        <f t="shared" si="14"/>
        <v>-8849.4070999999531</v>
      </c>
      <c r="CW68" s="621">
        <f t="shared" si="15"/>
        <v>-6.1202183463899178E-3</v>
      </c>
      <c r="CX68" s="294">
        <v>186763</v>
      </c>
      <c r="CY68" s="602">
        <f t="shared" si="16"/>
        <v>-6675</v>
      </c>
      <c r="CZ68" s="621">
        <f t="shared" si="17"/>
        <v>-3.4507180595332872E-2</v>
      </c>
      <c r="DA68" s="234">
        <v>154700</v>
      </c>
      <c r="DB68" s="602">
        <f t="shared" si="18"/>
        <v>-3805</v>
      </c>
      <c r="DC68" s="621">
        <f t="shared" si="19"/>
        <v>-2.4005551875335162E-2</v>
      </c>
      <c r="DD68" s="294">
        <v>143556</v>
      </c>
      <c r="DE68" s="602">
        <f t="shared" si="20"/>
        <v>4241.8999999999942</v>
      </c>
      <c r="DF68" s="621">
        <f t="shared" si="21"/>
        <v>3.0448461426373884E-2</v>
      </c>
      <c r="DG68" s="294">
        <v>485019</v>
      </c>
      <c r="DH68" s="602">
        <f t="shared" si="22"/>
        <v>-6238.0999999999767</v>
      </c>
      <c r="DI68" s="621">
        <f t="shared" si="23"/>
        <v>-1.2698238865148162E-2</v>
      </c>
      <c r="DJ68" s="294">
        <v>114266.2</v>
      </c>
      <c r="DK68" s="602">
        <f t="shared" si="24"/>
        <v>5149.5999999999913</v>
      </c>
      <c r="DL68" s="621">
        <f t="shared" si="25"/>
        <v>4.7193552585032807E-2</v>
      </c>
      <c r="DM68" s="294">
        <v>88545.5</v>
      </c>
      <c r="DN68" s="602">
        <f t="shared" si="26"/>
        <v>2134.5</v>
      </c>
      <c r="DO68" s="621">
        <f t="shared" si="27"/>
        <v>2.4701716216685377E-2</v>
      </c>
      <c r="DP68" s="294">
        <v>60482.8</v>
      </c>
      <c r="DQ68" s="602">
        <f t="shared" si="28"/>
        <v>1128.8000000000029</v>
      </c>
      <c r="DR68" s="621">
        <f t="shared" si="29"/>
        <v>1.9018094820905128E-2</v>
      </c>
      <c r="DS68" s="294">
        <v>263295.3</v>
      </c>
      <c r="DT68" s="602">
        <f t="shared" si="30"/>
        <v>8413.6999999999825</v>
      </c>
      <c r="DU68" s="621">
        <f t="shared" si="31"/>
        <v>3.3010229063219876E-2</v>
      </c>
      <c r="DV68" s="294">
        <v>748314.3</v>
      </c>
      <c r="DW68" s="602">
        <f t="shared" si="32"/>
        <v>2175.6000000000931</v>
      </c>
      <c r="DX68" s="621">
        <f t="shared" si="33"/>
        <v>2.9158117652925567E-3</v>
      </c>
    </row>
    <row r="69" spans="1:128" x14ac:dyDescent="0.25">
      <c r="A69" s="86" t="s">
        <v>48</v>
      </c>
      <c r="B69" s="294">
        <v>124055.99999999999</v>
      </c>
      <c r="C69" s="294">
        <v>108193</v>
      </c>
      <c r="D69" s="294">
        <v>91105</v>
      </c>
      <c r="E69" s="294">
        <v>323354</v>
      </c>
      <c r="F69" s="294">
        <v>72417.999999999985</v>
      </c>
      <c r="G69" s="294">
        <v>60529</v>
      </c>
      <c r="H69" s="294">
        <v>51398.000000000007</v>
      </c>
      <c r="I69" s="294">
        <v>184345</v>
      </c>
      <c r="J69" s="224">
        <v>507699</v>
      </c>
      <c r="K69" s="224">
        <v>55274</v>
      </c>
      <c r="L69" s="224">
        <v>55233</v>
      </c>
      <c r="M69" s="224">
        <v>67558</v>
      </c>
      <c r="N69" s="224">
        <v>178065</v>
      </c>
      <c r="O69" s="224">
        <v>685764</v>
      </c>
      <c r="P69" s="224">
        <v>84793</v>
      </c>
      <c r="Q69" s="224">
        <v>105309</v>
      </c>
      <c r="R69" s="224">
        <v>126893.99999999999</v>
      </c>
      <c r="S69" s="294">
        <v>316996</v>
      </c>
      <c r="T69" s="294">
        <v>1002760</v>
      </c>
      <c r="U69" s="294">
        <v>123765</v>
      </c>
      <c r="V69" s="294">
        <v>111905</v>
      </c>
      <c r="W69" s="294">
        <v>105176</v>
      </c>
      <c r="X69" s="294">
        <v>340846</v>
      </c>
      <c r="Y69" s="294">
        <v>75932</v>
      </c>
      <c r="Z69" s="294">
        <v>61741</v>
      </c>
      <c r="AA69" s="294">
        <v>49659</v>
      </c>
      <c r="AB69" s="294">
        <v>187332</v>
      </c>
      <c r="AC69" s="294">
        <v>528178</v>
      </c>
      <c r="AD69" s="294">
        <v>52332.967700000008</v>
      </c>
      <c r="AE69" s="294">
        <v>56479</v>
      </c>
      <c r="AF69" s="294">
        <v>65779</v>
      </c>
      <c r="AG69" s="294">
        <v>174590.96770000001</v>
      </c>
      <c r="AH69" s="294">
        <v>702768.96770000004</v>
      </c>
      <c r="AI69" s="294">
        <v>91796</v>
      </c>
      <c r="AJ69" s="294">
        <v>112506</v>
      </c>
      <c r="AK69" s="294">
        <v>135137</v>
      </c>
      <c r="AL69" s="294">
        <v>339439</v>
      </c>
      <c r="AM69" s="294">
        <v>1042207.9677</v>
      </c>
      <c r="AN69" s="294">
        <v>139582</v>
      </c>
      <c r="AO69" s="294">
        <v>113767</v>
      </c>
      <c r="AP69" s="294">
        <v>106887.4237</v>
      </c>
      <c r="AQ69" s="294">
        <v>360236.42370000004</v>
      </c>
      <c r="AR69" s="294">
        <v>78247</v>
      </c>
      <c r="AS69" s="294">
        <v>64097</v>
      </c>
      <c r="AT69" s="294">
        <v>54952.168100000003</v>
      </c>
      <c r="AU69" s="294">
        <v>197296.16809999998</v>
      </c>
      <c r="AV69" s="294">
        <v>557532</v>
      </c>
      <c r="AW69" s="294">
        <v>56451</v>
      </c>
      <c r="AX69" s="294">
        <v>53755</v>
      </c>
      <c r="AY69" s="294">
        <v>69638.950800000006</v>
      </c>
      <c r="AZ69" s="294">
        <v>179844.95079999999</v>
      </c>
      <c r="BA69" s="294">
        <v>737376.95079999999</v>
      </c>
      <c r="BB69" s="294">
        <v>87077.887799999997</v>
      </c>
      <c r="BC69" s="294">
        <v>107047</v>
      </c>
      <c r="BD69" s="294">
        <v>119581</v>
      </c>
      <c r="BE69" s="294">
        <v>315640.21230000001</v>
      </c>
      <c r="BF69" s="294">
        <v>1053017.1631</v>
      </c>
      <c r="BG69" s="294">
        <v>10809.195399999968</v>
      </c>
      <c r="BH69" s="546">
        <v>1.0371438076657746E-2</v>
      </c>
      <c r="BI69" s="294">
        <v>135577</v>
      </c>
      <c r="BJ69" s="294">
        <v>109477</v>
      </c>
      <c r="BK69" s="294">
        <v>98302</v>
      </c>
      <c r="BL69" s="294">
        <v>343356</v>
      </c>
      <c r="BM69" s="294">
        <v>71770</v>
      </c>
      <c r="BN69" s="294">
        <v>61413</v>
      </c>
      <c r="BO69" s="294">
        <v>51538</v>
      </c>
      <c r="BP69" s="294">
        <v>184721</v>
      </c>
      <c r="BQ69" s="294">
        <v>528077</v>
      </c>
      <c r="BR69" s="294">
        <v>-29455</v>
      </c>
      <c r="BS69" s="546">
        <v>-5.2831048262700617E-2</v>
      </c>
      <c r="BT69" s="294">
        <v>55778</v>
      </c>
      <c r="BU69" s="294">
        <v>-673</v>
      </c>
      <c r="BV69" s="546">
        <v>-1.1921843722874706E-2</v>
      </c>
      <c r="BW69" s="294">
        <v>55064</v>
      </c>
      <c r="BX69" s="602">
        <v>1309</v>
      </c>
      <c r="BY69" s="621">
        <v>2.43512231420333E-2</v>
      </c>
      <c r="BZ69" s="294">
        <v>72110</v>
      </c>
      <c r="CA69" s="602">
        <f t="shared" ref="CA69:CA84" si="34">BZ69-AY69</f>
        <v>2471.049199999994</v>
      </c>
      <c r="CB69" s="621">
        <f t="shared" ref="CB69:CB84" si="35">CA69/AY69</f>
        <v>3.5483722422767948E-2</v>
      </c>
      <c r="CC69" s="294">
        <v>182952</v>
      </c>
      <c r="CD69" s="602">
        <f t="shared" ref="CD69:CD84" si="36">CC69-AZ69</f>
        <v>3107.0492000000086</v>
      </c>
      <c r="CE69" s="621">
        <f t="shared" ref="CE69:CE84" si="37">CD69/AZ69</f>
        <v>1.7276265951192936E-2</v>
      </c>
      <c r="CF69" s="294">
        <v>737376.95079999999</v>
      </c>
      <c r="CG69" s="602">
        <f t="shared" ref="CG69:CG84" si="38">CF69-BA69</f>
        <v>0</v>
      </c>
      <c r="CH69" s="621">
        <f t="shared" ref="CH69:CH84" si="39">CG69/BA69</f>
        <v>0</v>
      </c>
      <c r="CI69" s="294">
        <v>95283</v>
      </c>
      <c r="CJ69" s="602">
        <f t="shared" ref="CJ69:CJ84" si="40">CI69-BB69</f>
        <v>8205.1122000000032</v>
      </c>
      <c r="CK69" s="621">
        <f t="shared" ref="CK69:CK84" si="41">CJ69/BB69</f>
        <v>9.4227276376356972E-2</v>
      </c>
      <c r="CL69" s="294">
        <v>108642</v>
      </c>
      <c r="CM69" s="602">
        <f t="shared" ref="CM69:CM84" si="42">CL69-BC69</f>
        <v>1595</v>
      </c>
      <c r="CN69" s="621">
        <f t="shared" ref="CN69:CN84" si="43">CM69/BC69</f>
        <v>1.489999719749269E-2</v>
      </c>
      <c r="CO69" s="294">
        <v>134616</v>
      </c>
      <c r="CP69" s="602">
        <f t="shared" ref="CP69:CP84" si="44">CO69-BD69</f>
        <v>15035</v>
      </c>
      <c r="CQ69" s="621">
        <f t="shared" ref="CQ69:CQ84" si="45">CP69/BD69</f>
        <v>0.12573067627800402</v>
      </c>
      <c r="CR69" s="294">
        <v>338541</v>
      </c>
      <c r="CS69" s="602">
        <f t="shared" ref="CS69:CS84" si="46">CR69-BE69</f>
        <v>22900.787699999986</v>
      </c>
      <c r="CT69" s="621">
        <f t="shared" ref="CT69:CT84" si="47">CS69/BE69</f>
        <v>7.2553454241863033E-2</v>
      </c>
      <c r="CU69" s="294">
        <v>1049570</v>
      </c>
      <c r="CV69" s="602">
        <f t="shared" ref="CV69:CV84" si="48">CU69-BF69</f>
        <v>-3447.1631000000052</v>
      </c>
      <c r="CW69" s="621">
        <f t="shared" ref="CW69:CW84" si="49">CV69/BF69</f>
        <v>-3.2736058070049184E-3</v>
      </c>
      <c r="CX69" s="294">
        <v>123775</v>
      </c>
      <c r="CY69" s="602">
        <f t="shared" ref="CY69:CY84" si="50">CX69-BI69</f>
        <v>-11802</v>
      </c>
      <c r="CZ69" s="621">
        <f t="shared" ref="CZ69:CZ84" si="51">CY69/BI69</f>
        <v>-8.7050163375793826E-2</v>
      </c>
      <c r="DA69" s="294">
        <v>103458</v>
      </c>
      <c r="DB69" s="602">
        <f t="shared" ref="DB69:DB84" si="52">DA69-BJ69</f>
        <v>-6019</v>
      </c>
      <c r="DC69" s="621">
        <f t="shared" ref="DC69:DC84" si="53">DB69/BJ69</f>
        <v>-5.4979584752961809E-2</v>
      </c>
      <c r="DD69" s="294">
        <v>99491</v>
      </c>
      <c r="DE69" s="602">
        <f t="shared" ref="DE69:DE84" si="54">DD69-BK69</f>
        <v>1189</v>
      </c>
      <c r="DF69" s="621">
        <f t="shared" ref="DF69:DF84" si="55">DE69/BK69</f>
        <v>1.209537954466847E-2</v>
      </c>
      <c r="DG69" s="294">
        <v>326724</v>
      </c>
      <c r="DH69" s="602">
        <f t="shared" ref="DH69:DH84" si="56">DG69-BL69</f>
        <v>-16632</v>
      </c>
      <c r="DI69" s="621">
        <f t="shared" ref="DI69:DI84" si="57">DH69/BL69</f>
        <v>-4.8439520497675879E-2</v>
      </c>
      <c r="DJ69" s="294">
        <v>80821</v>
      </c>
      <c r="DK69" s="602">
        <f t="shared" ref="DK69:DK84" si="58">DJ69-BM69</f>
        <v>9051</v>
      </c>
      <c r="DL69" s="621">
        <f t="shared" ref="DL69:DL84" si="59">DK69/BM69</f>
        <v>0.12611118851887976</v>
      </c>
      <c r="DM69" s="294">
        <v>67316</v>
      </c>
      <c r="DN69" s="602">
        <f t="shared" ref="DN69:DN84" si="60">DM69-BN69</f>
        <v>5903</v>
      </c>
      <c r="DO69" s="621">
        <f t="shared" ref="DO69:DO84" si="61">DN69/BN69</f>
        <v>9.6119714067054204E-2</v>
      </c>
      <c r="DP69" s="294">
        <v>53158</v>
      </c>
      <c r="DQ69" s="602">
        <f t="shared" ref="DQ69:DQ84" si="62">DP69-BO69</f>
        <v>1620</v>
      </c>
      <c r="DR69" s="621">
        <f t="shared" ref="DR69:DR84" si="63">DQ69/BO69</f>
        <v>3.143311731149831E-2</v>
      </c>
      <c r="DS69" s="294">
        <v>201295</v>
      </c>
      <c r="DT69" s="602">
        <f t="shared" ref="DT69:DT84" si="64">DS69-BP69</f>
        <v>16574</v>
      </c>
      <c r="DU69" s="621">
        <f t="shared" ref="DU69:DU84" si="65">DT69/BP69</f>
        <v>8.9724503440323511E-2</v>
      </c>
      <c r="DV69" s="294">
        <v>528019</v>
      </c>
      <c r="DW69" s="602">
        <f t="shared" ref="DW69:DW84" si="66">DV69-BQ69</f>
        <v>-58</v>
      </c>
      <c r="DX69" s="621">
        <f t="shared" ref="DX69:DX84" si="67">DW69/BQ69</f>
        <v>-1.0983246761362453E-4</v>
      </c>
    </row>
    <row r="70" spans="1:128" x14ac:dyDescent="0.25">
      <c r="A70" s="87" t="s">
        <v>49</v>
      </c>
      <c r="B70" s="294">
        <v>89314.999999999985</v>
      </c>
      <c r="C70" s="294">
        <v>77617</v>
      </c>
      <c r="D70" s="294">
        <v>72867</v>
      </c>
      <c r="E70" s="294">
        <v>239799</v>
      </c>
      <c r="F70" s="294">
        <v>62433.999999999985</v>
      </c>
      <c r="G70" s="294">
        <v>55884</v>
      </c>
      <c r="H70" s="294">
        <v>48230.000000000007</v>
      </c>
      <c r="I70" s="294">
        <v>166548</v>
      </c>
      <c r="J70" s="224">
        <v>406347</v>
      </c>
      <c r="K70" s="224">
        <v>51508</v>
      </c>
      <c r="L70" s="224">
        <v>52735</v>
      </c>
      <c r="M70" s="224">
        <v>60644</v>
      </c>
      <c r="N70" s="224">
        <v>164887</v>
      </c>
      <c r="O70" s="224">
        <v>571234</v>
      </c>
      <c r="P70" s="224">
        <v>69004</v>
      </c>
      <c r="Q70" s="224">
        <v>77299</v>
      </c>
      <c r="R70" s="224">
        <v>91165.999999999985</v>
      </c>
      <c r="S70" s="294">
        <v>237469</v>
      </c>
      <c r="T70" s="294">
        <v>808703</v>
      </c>
      <c r="U70" s="294">
        <v>89235</v>
      </c>
      <c r="V70" s="294">
        <v>81331</v>
      </c>
      <c r="W70" s="294">
        <v>79236</v>
      </c>
      <c r="X70" s="294">
        <v>249802</v>
      </c>
      <c r="Y70" s="294">
        <v>66443</v>
      </c>
      <c r="Z70" s="294">
        <v>57573</v>
      </c>
      <c r="AA70" s="294">
        <v>46161</v>
      </c>
      <c r="AB70" s="294">
        <v>170177</v>
      </c>
      <c r="AC70" s="294">
        <v>419979</v>
      </c>
      <c r="AD70" s="294">
        <v>48468.071500000005</v>
      </c>
      <c r="AE70" s="294">
        <v>53640</v>
      </c>
      <c r="AF70" s="294">
        <v>60996.000000000007</v>
      </c>
      <c r="AG70" s="294">
        <v>163104.07150000002</v>
      </c>
      <c r="AH70" s="294">
        <v>583083.07150000008</v>
      </c>
      <c r="AI70" s="294">
        <v>76112</v>
      </c>
      <c r="AJ70" s="294">
        <v>81582</v>
      </c>
      <c r="AK70" s="294">
        <v>97222.999999999985</v>
      </c>
      <c r="AL70" s="294">
        <v>254917</v>
      </c>
      <c r="AM70" s="294">
        <v>838000.07150000008</v>
      </c>
      <c r="AN70" s="294">
        <v>100345</v>
      </c>
      <c r="AO70" s="294">
        <v>83016</v>
      </c>
      <c r="AP70" s="294">
        <v>82551</v>
      </c>
      <c r="AQ70" s="294">
        <v>265912</v>
      </c>
      <c r="AR70" s="294">
        <v>69620</v>
      </c>
      <c r="AS70" s="294">
        <v>59456</v>
      </c>
      <c r="AT70" s="294">
        <v>51274.184600000001</v>
      </c>
      <c r="AU70" s="294">
        <v>180350.18460000001</v>
      </c>
      <c r="AV70" s="294">
        <v>446262.18460000004</v>
      </c>
      <c r="AW70" s="294">
        <v>53041</v>
      </c>
      <c r="AX70" s="294">
        <v>51811</v>
      </c>
      <c r="AY70" s="294">
        <v>62865</v>
      </c>
      <c r="AZ70" s="294">
        <v>167717</v>
      </c>
      <c r="BA70" s="294">
        <v>613979.18460000004</v>
      </c>
      <c r="BB70" s="294">
        <v>71939.2071</v>
      </c>
      <c r="BC70" s="294">
        <v>79078</v>
      </c>
      <c r="BD70" s="294">
        <v>87473</v>
      </c>
      <c r="BE70" s="294">
        <v>238490.2071</v>
      </c>
      <c r="BF70" s="294">
        <v>852469</v>
      </c>
      <c r="BG70" s="294">
        <v>14468.928499999922</v>
      </c>
      <c r="BH70" s="546">
        <v>1.7266022989832042E-2</v>
      </c>
      <c r="BI70" s="294">
        <v>96204</v>
      </c>
      <c r="BJ70" s="294">
        <v>79076</v>
      </c>
      <c r="BK70" s="294">
        <v>74734</v>
      </c>
      <c r="BL70" s="294">
        <v>250014</v>
      </c>
      <c r="BM70" s="294">
        <v>64843</v>
      </c>
      <c r="BN70" s="294">
        <v>56460</v>
      </c>
      <c r="BO70" s="294">
        <v>48114</v>
      </c>
      <c r="BP70" s="294">
        <v>169417</v>
      </c>
      <c r="BQ70" s="294">
        <v>419431</v>
      </c>
      <c r="BR70" s="294">
        <v>-26831.184600000037</v>
      </c>
      <c r="BS70" s="546">
        <v>-6.0124262207091869E-2</v>
      </c>
      <c r="BT70" s="294">
        <v>51900</v>
      </c>
      <c r="BU70" s="294">
        <v>-1141</v>
      </c>
      <c r="BV70" s="546">
        <v>-2.1511660790709073E-2</v>
      </c>
      <c r="BW70" s="294">
        <v>53390</v>
      </c>
      <c r="BX70" s="602">
        <v>1579</v>
      </c>
      <c r="BY70" s="621">
        <v>3.0476153712532088E-2</v>
      </c>
      <c r="BZ70" s="294">
        <v>63835</v>
      </c>
      <c r="CA70" s="602">
        <f t="shared" si="34"/>
        <v>970</v>
      </c>
      <c r="CB70" s="621">
        <f t="shared" si="35"/>
        <v>1.5429889445637477E-2</v>
      </c>
      <c r="CC70" s="294">
        <v>169125</v>
      </c>
      <c r="CD70" s="602">
        <f t="shared" si="36"/>
        <v>1408</v>
      </c>
      <c r="CE70" s="621">
        <f t="shared" si="37"/>
        <v>8.3950941168754508E-3</v>
      </c>
      <c r="CF70" s="294">
        <v>613979.18460000004</v>
      </c>
      <c r="CG70" s="602">
        <f t="shared" si="38"/>
        <v>0</v>
      </c>
      <c r="CH70" s="621">
        <f t="shared" si="39"/>
        <v>0</v>
      </c>
      <c r="CI70" s="294">
        <v>75459</v>
      </c>
      <c r="CJ70" s="602">
        <f t="shared" si="40"/>
        <v>3519.7929000000004</v>
      </c>
      <c r="CK70" s="621">
        <f t="shared" si="41"/>
        <v>4.8927324082224985E-2</v>
      </c>
      <c r="CL70" s="294">
        <v>80916</v>
      </c>
      <c r="CM70" s="602">
        <f t="shared" si="42"/>
        <v>1838</v>
      </c>
      <c r="CN70" s="621">
        <f t="shared" si="43"/>
        <v>2.3242874124282355E-2</v>
      </c>
      <c r="CO70" s="294">
        <v>97061</v>
      </c>
      <c r="CP70" s="602">
        <f t="shared" si="44"/>
        <v>9588</v>
      </c>
      <c r="CQ70" s="621">
        <f t="shared" si="45"/>
        <v>0.10961096566940656</v>
      </c>
      <c r="CR70" s="294">
        <v>253436</v>
      </c>
      <c r="CS70" s="602">
        <f t="shared" si="46"/>
        <v>14945.7929</v>
      </c>
      <c r="CT70" s="621">
        <f t="shared" si="47"/>
        <v>6.2668371509833787E-2</v>
      </c>
      <c r="CU70" s="294">
        <v>841992</v>
      </c>
      <c r="CV70" s="602">
        <f t="shared" si="48"/>
        <v>-10477</v>
      </c>
      <c r="CW70" s="621">
        <f t="shared" si="49"/>
        <v>-1.2290182986126181E-2</v>
      </c>
      <c r="CX70" s="294">
        <v>89994</v>
      </c>
      <c r="CY70" s="602">
        <f t="shared" si="50"/>
        <v>-6210</v>
      </c>
      <c r="CZ70" s="621">
        <f t="shared" si="51"/>
        <v>-6.4550330547586382E-2</v>
      </c>
      <c r="DA70" s="294">
        <v>76965</v>
      </c>
      <c r="DB70" s="602">
        <f t="shared" si="52"/>
        <v>-2111</v>
      </c>
      <c r="DC70" s="621">
        <f t="shared" si="53"/>
        <v>-2.6695836916384236E-2</v>
      </c>
      <c r="DD70" s="294">
        <v>76046</v>
      </c>
      <c r="DE70" s="602">
        <f t="shared" si="54"/>
        <v>1312</v>
      </c>
      <c r="DF70" s="621">
        <f t="shared" si="55"/>
        <v>1.7555597184681672E-2</v>
      </c>
      <c r="DG70" s="294">
        <v>243005</v>
      </c>
      <c r="DH70" s="602">
        <f t="shared" si="56"/>
        <v>-7009</v>
      </c>
      <c r="DI70" s="621">
        <f t="shared" si="57"/>
        <v>-2.8034430071915972E-2</v>
      </c>
      <c r="DJ70" s="294">
        <v>69144</v>
      </c>
      <c r="DK70" s="602">
        <f t="shared" si="58"/>
        <v>4301</v>
      </c>
      <c r="DL70" s="621">
        <f t="shared" si="59"/>
        <v>6.632944188270129E-2</v>
      </c>
      <c r="DM70" s="294">
        <v>62032</v>
      </c>
      <c r="DN70" s="602">
        <f t="shared" si="60"/>
        <v>5572</v>
      </c>
      <c r="DO70" s="621">
        <f t="shared" si="61"/>
        <v>9.8689337584130357E-2</v>
      </c>
      <c r="DP70" s="294">
        <v>49903</v>
      </c>
      <c r="DQ70" s="602">
        <f t="shared" si="62"/>
        <v>1789</v>
      </c>
      <c r="DR70" s="621">
        <f t="shared" si="63"/>
        <v>3.7182524836845823E-2</v>
      </c>
      <c r="DS70" s="294">
        <v>181079</v>
      </c>
      <c r="DT70" s="602">
        <f t="shared" si="64"/>
        <v>11662</v>
      </c>
      <c r="DU70" s="621">
        <f t="shared" si="65"/>
        <v>6.8836067218756083E-2</v>
      </c>
      <c r="DV70" s="294">
        <v>424084</v>
      </c>
      <c r="DW70" s="602">
        <f t="shared" si="66"/>
        <v>4653</v>
      </c>
      <c r="DX70" s="621">
        <f t="shared" si="67"/>
        <v>1.1093600616072728E-2</v>
      </c>
    </row>
    <row r="71" spans="1:128" x14ac:dyDescent="0.25">
      <c r="A71" s="87" t="s">
        <v>50</v>
      </c>
      <c r="B71" s="294">
        <v>29709.000000000004</v>
      </c>
      <c r="C71" s="294">
        <v>26138.000000000004</v>
      </c>
      <c r="D71" s="294">
        <v>14398.000000000002</v>
      </c>
      <c r="E71" s="294">
        <v>70245.000000000015</v>
      </c>
      <c r="F71" s="294">
        <v>5369</v>
      </c>
      <c r="G71" s="294">
        <v>2929</v>
      </c>
      <c r="H71" s="294">
        <v>2409</v>
      </c>
      <c r="I71" s="294">
        <v>10707</v>
      </c>
      <c r="J71" s="294">
        <v>80952.000000000015</v>
      </c>
      <c r="K71" s="294">
        <v>2543</v>
      </c>
      <c r="L71" s="294">
        <v>1640</v>
      </c>
      <c r="M71" s="294">
        <v>4564</v>
      </c>
      <c r="N71" s="294">
        <v>8747</v>
      </c>
      <c r="O71" s="294">
        <v>89699.000000000015</v>
      </c>
      <c r="P71" s="294">
        <v>12088</v>
      </c>
      <c r="Q71" s="294">
        <v>24033</v>
      </c>
      <c r="R71" s="294">
        <v>30674</v>
      </c>
      <c r="S71" s="294">
        <v>66795</v>
      </c>
      <c r="T71" s="294">
        <v>156494</v>
      </c>
      <c r="U71" s="294">
        <v>29843</v>
      </c>
      <c r="V71" s="294">
        <v>26574</v>
      </c>
      <c r="W71" s="294">
        <v>22144.000000000004</v>
      </c>
      <c r="X71" s="294">
        <v>78561</v>
      </c>
      <c r="Y71" s="294">
        <v>5663</v>
      </c>
      <c r="Z71" s="294">
        <v>2897</v>
      </c>
      <c r="AA71" s="294">
        <v>2533</v>
      </c>
      <c r="AB71" s="294">
        <v>11093</v>
      </c>
      <c r="AC71" s="294">
        <v>89654</v>
      </c>
      <c r="AD71" s="294">
        <v>2562.8962000000001</v>
      </c>
      <c r="AE71" s="294">
        <v>1496</v>
      </c>
      <c r="AF71" s="294">
        <v>3073</v>
      </c>
      <c r="AG71" s="294">
        <v>7131.8962000000001</v>
      </c>
      <c r="AH71" s="294">
        <v>96785.896200000003</v>
      </c>
      <c r="AI71" s="294">
        <v>12379</v>
      </c>
      <c r="AJ71" s="294">
        <v>26770</v>
      </c>
      <c r="AK71" s="294">
        <v>33395</v>
      </c>
      <c r="AL71" s="294">
        <v>72544</v>
      </c>
      <c r="AM71" s="294">
        <v>169329.89620000002</v>
      </c>
      <c r="AN71" s="294">
        <v>34477</v>
      </c>
      <c r="AO71" s="294">
        <v>26823</v>
      </c>
      <c r="AP71" s="294">
        <v>20124</v>
      </c>
      <c r="AQ71" s="294">
        <v>81424</v>
      </c>
      <c r="AR71" s="294">
        <v>4266</v>
      </c>
      <c r="AS71" s="294">
        <v>2945</v>
      </c>
      <c r="AT71" s="294">
        <v>2602.9839000000002</v>
      </c>
      <c r="AU71" s="294">
        <v>9813.9838999999993</v>
      </c>
      <c r="AV71" s="294">
        <v>91237.983899999992</v>
      </c>
      <c r="AW71" s="294">
        <v>2658</v>
      </c>
      <c r="AX71" s="294">
        <v>1166</v>
      </c>
      <c r="AY71" s="294">
        <v>5171</v>
      </c>
      <c r="AZ71" s="294">
        <v>8995</v>
      </c>
      <c r="BA71" s="294">
        <v>100232.98389999999</v>
      </c>
      <c r="BB71" s="294">
        <v>14425.675499999999</v>
      </c>
      <c r="BC71" s="294">
        <v>24102</v>
      </c>
      <c r="BD71" s="294">
        <v>27884</v>
      </c>
      <c r="BE71" s="294">
        <v>66415</v>
      </c>
      <c r="BF71" s="294">
        <v>166648</v>
      </c>
      <c r="BG71" s="294">
        <v>-2681.8962000000174</v>
      </c>
      <c r="BH71" s="546">
        <v>-1.5838291171172525E-2</v>
      </c>
      <c r="BI71" s="294">
        <v>34431</v>
      </c>
      <c r="BJ71" s="294">
        <v>26641</v>
      </c>
      <c r="BK71" s="294">
        <v>19993</v>
      </c>
      <c r="BL71" s="294">
        <v>81065</v>
      </c>
      <c r="BM71" s="294">
        <v>3487</v>
      </c>
      <c r="BN71" s="294">
        <v>3091</v>
      </c>
      <c r="BO71" s="294">
        <v>2617</v>
      </c>
      <c r="BP71" s="294">
        <v>9195</v>
      </c>
      <c r="BQ71" s="294">
        <v>90260</v>
      </c>
      <c r="BR71" s="294">
        <v>-977.98389999999199</v>
      </c>
      <c r="BS71" s="546">
        <v>-1.0719043299684223E-2</v>
      </c>
      <c r="BT71" s="294">
        <v>2675</v>
      </c>
      <c r="BU71" s="294">
        <v>17</v>
      </c>
      <c r="BV71" s="546">
        <v>6.395786305492852E-3</v>
      </c>
      <c r="BW71" s="294">
        <v>1074</v>
      </c>
      <c r="BX71" s="602">
        <v>-92</v>
      </c>
      <c r="BY71" s="621">
        <v>-7.8902229845626073E-2</v>
      </c>
      <c r="BZ71" s="294">
        <v>6313</v>
      </c>
      <c r="CA71" s="602">
        <f t="shared" si="34"/>
        <v>1142</v>
      </c>
      <c r="CB71" s="621">
        <f t="shared" si="35"/>
        <v>0.22084703152194934</v>
      </c>
      <c r="CC71" s="294">
        <v>10062</v>
      </c>
      <c r="CD71" s="602">
        <f t="shared" si="36"/>
        <v>1067</v>
      </c>
      <c r="CE71" s="621">
        <f t="shared" si="37"/>
        <v>0.11862145636464702</v>
      </c>
      <c r="CF71" s="294">
        <v>100232.98389999999</v>
      </c>
      <c r="CG71" s="602">
        <f t="shared" si="38"/>
        <v>0</v>
      </c>
      <c r="CH71" s="621">
        <f t="shared" si="39"/>
        <v>0</v>
      </c>
      <c r="CI71" s="294">
        <v>16747</v>
      </c>
      <c r="CJ71" s="602">
        <f t="shared" si="40"/>
        <v>2321.3245000000006</v>
      </c>
      <c r="CK71" s="621">
        <f t="shared" si="41"/>
        <v>0.16091617338820638</v>
      </c>
      <c r="CL71" s="294">
        <v>24091</v>
      </c>
      <c r="CM71" s="602">
        <f t="shared" si="42"/>
        <v>-11</v>
      </c>
      <c r="CN71" s="621">
        <f t="shared" si="43"/>
        <v>-4.5639366027715541E-4</v>
      </c>
      <c r="CO71" s="294">
        <v>32759</v>
      </c>
      <c r="CP71" s="602">
        <f t="shared" si="44"/>
        <v>4875</v>
      </c>
      <c r="CQ71" s="621">
        <f t="shared" si="45"/>
        <v>0.17483144455601779</v>
      </c>
      <c r="CR71" s="294">
        <v>73597</v>
      </c>
      <c r="CS71" s="602">
        <f t="shared" si="46"/>
        <v>7182</v>
      </c>
      <c r="CT71" s="621">
        <f t="shared" si="47"/>
        <v>0.10813822178724686</v>
      </c>
      <c r="CU71" s="294">
        <v>173919</v>
      </c>
      <c r="CV71" s="602">
        <f t="shared" si="48"/>
        <v>7271</v>
      </c>
      <c r="CW71" s="621">
        <f t="shared" si="49"/>
        <v>4.363088665930584E-2</v>
      </c>
      <c r="CX71" s="294">
        <v>29565</v>
      </c>
      <c r="CY71" s="602">
        <f t="shared" si="50"/>
        <v>-4866</v>
      </c>
      <c r="CZ71" s="621">
        <f t="shared" si="51"/>
        <v>-0.1413261305219134</v>
      </c>
      <c r="DA71" s="294">
        <v>23102</v>
      </c>
      <c r="DB71" s="602">
        <f t="shared" si="52"/>
        <v>-3539</v>
      </c>
      <c r="DC71" s="621">
        <f t="shared" si="53"/>
        <v>-0.1328403588453887</v>
      </c>
      <c r="DD71" s="294">
        <v>19811</v>
      </c>
      <c r="DE71" s="602">
        <f t="shared" si="54"/>
        <v>-182</v>
      </c>
      <c r="DF71" s="621">
        <f t="shared" si="55"/>
        <v>-9.1031861151402993E-3</v>
      </c>
      <c r="DG71" s="294">
        <v>72478</v>
      </c>
      <c r="DH71" s="602">
        <f t="shared" si="56"/>
        <v>-8587</v>
      </c>
      <c r="DI71" s="621">
        <f t="shared" si="57"/>
        <v>-0.10592734225621415</v>
      </c>
      <c r="DJ71" s="294">
        <v>8477</v>
      </c>
      <c r="DK71" s="602">
        <f t="shared" si="58"/>
        <v>4990</v>
      </c>
      <c r="DL71" s="621">
        <f t="shared" si="59"/>
        <v>1.4310295382850589</v>
      </c>
      <c r="DM71" s="294">
        <v>3344</v>
      </c>
      <c r="DN71" s="602">
        <f t="shared" si="60"/>
        <v>253</v>
      </c>
      <c r="DO71" s="621">
        <f t="shared" si="61"/>
        <v>8.1850533807829182E-2</v>
      </c>
      <c r="DP71" s="294">
        <v>2695</v>
      </c>
      <c r="DQ71" s="602">
        <f t="shared" si="62"/>
        <v>78</v>
      </c>
      <c r="DR71" s="621">
        <f t="shared" si="63"/>
        <v>2.980512036683225E-2</v>
      </c>
      <c r="DS71" s="294">
        <v>14516</v>
      </c>
      <c r="DT71" s="602">
        <f t="shared" si="64"/>
        <v>5321</v>
      </c>
      <c r="DU71" s="621">
        <f t="shared" si="65"/>
        <v>0.57868406742794998</v>
      </c>
      <c r="DV71" s="294">
        <v>86994</v>
      </c>
      <c r="DW71" s="602">
        <f t="shared" si="66"/>
        <v>-3266</v>
      </c>
      <c r="DX71" s="621">
        <f t="shared" si="67"/>
        <v>-3.6184356304010637E-2</v>
      </c>
    </row>
    <row r="72" spans="1:128" x14ac:dyDescent="0.25">
      <c r="A72" s="87" t="s">
        <v>95</v>
      </c>
      <c r="B72" s="294">
        <v>4072</v>
      </c>
      <c r="C72" s="294">
        <v>3607</v>
      </c>
      <c r="D72" s="294">
        <v>2830</v>
      </c>
      <c r="E72" s="294">
        <v>10509</v>
      </c>
      <c r="F72" s="294">
        <v>1860</v>
      </c>
      <c r="G72" s="294">
        <v>751</v>
      </c>
      <c r="H72" s="294">
        <v>28</v>
      </c>
      <c r="I72" s="294">
        <v>2639</v>
      </c>
      <c r="J72" s="294">
        <v>13148</v>
      </c>
      <c r="K72" s="294">
        <v>23</v>
      </c>
      <c r="L72" s="294">
        <v>21</v>
      </c>
      <c r="M72" s="294">
        <v>840</v>
      </c>
      <c r="N72" s="294">
        <v>884</v>
      </c>
      <c r="O72" s="230">
        <v>14032</v>
      </c>
      <c r="P72" s="230">
        <v>2176</v>
      </c>
      <c r="Q72" s="230">
        <v>3045</v>
      </c>
      <c r="R72" s="230">
        <v>4004</v>
      </c>
      <c r="S72" s="230">
        <v>9225</v>
      </c>
      <c r="T72" s="230">
        <v>23257</v>
      </c>
      <c r="U72" s="230">
        <v>3864</v>
      </c>
      <c r="V72" s="230">
        <v>3301</v>
      </c>
      <c r="W72" s="230">
        <v>2642</v>
      </c>
      <c r="X72" s="230">
        <v>9807</v>
      </c>
      <c r="Y72" s="230">
        <v>2577</v>
      </c>
      <c r="Z72" s="230">
        <v>595</v>
      </c>
      <c r="AA72" s="230">
        <v>15</v>
      </c>
      <c r="AB72" s="230">
        <v>3187</v>
      </c>
      <c r="AC72" s="230">
        <v>12994</v>
      </c>
      <c r="AD72" s="230">
        <v>19</v>
      </c>
      <c r="AE72" s="230">
        <v>26</v>
      </c>
      <c r="AF72" s="230">
        <v>441</v>
      </c>
      <c r="AG72" s="230">
        <v>486</v>
      </c>
      <c r="AH72" s="230">
        <v>13480</v>
      </c>
      <c r="AI72" s="230">
        <v>2352</v>
      </c>
      <c r="AJ72" s="230">
        <v>3150</v>
      </c>
      <c r="AK72" s="230">
        <v>3669</v>
      </c>
      <c r="AL72" s="230">
        <v>9171</v>
      </c>
      <c r="AM72" s="230">
        <v>22651</v>
      </c>
      <c r="AN72" s="230">
        <v>3923</v>
      </c>
      <c r="AO72" s="294">
        <v>3203</v>
      </c>
      <c r="AP72" s="294">
        <v>2863.3809000000001</v>
      </c>
      <c r="AQ72" s="294">
        <v>9989.3809000000001</v>
      </c>
      <c r="AR72" s="230">
        <v>2733</v>
      </c>
      <c r="AS72" s="294">
        <v>685</v>
      </c>
      <c r="AT72" s="230">
        <v>36</v>
      </c>
      <c r="AU72" s="294">
        <v>3454</v>
      </c>
      <c r="AV72" s="294">
        <v>13443.3809</v>
      </c>
      <c r="AW72" s="230">
        <v>35</v>
      </c>
      <c r="AX72" s="230">
        <v>37</v>
      </c>
      <c r="AY72" s="230">
        <v>705</v>
      </c>
      <c r="AZ72" s="230">
        <v>777</v>
      </c>
      <c r="BA72" s="230">
        <v>14220.3809</v>
      </c>
      <c r="BB72" s="230"/>
      <c r="BC72" s="230">
        <v>2841</v>
      </c>
      <c r="BD72" s="230">
        <v>3365</v>
      </c>
      <c r="BE72" s="230">
        <v>8137</v>
      </c>
      <c r="BF72" s="230">
        <v>22357.3809</v>
      </c>
      <c r="BG72" s="230">
        <v>-293.61909999999989</v>
      </c>
      <c r="BH72" s="488">
        <v>-1.2962743366738749E-2</v>
      </c>
      <c r="BI72" s="230">
        <v>4107</v>
      </c>
      <c r="BJ72" s="230">
        <v>3082</v>
      </c>
      <c r="BK72" s="230">
        <v>2288</v>
      </c>
      <c r="BL72" s="230">
        <v>9477</v>
      </c>
      <c r="BM72" s="230">
        <v>2290</v>
      </c>
      <c r="BN72" s="294">
        <v>1259</v>
      </c>
      <c r="BO72" s="294">
        <v>40</v>
      </c>
      <c r="BP72" s="294">
        <v>3589</v>
      </c>
      <c r="BQ72" s="294">
        <v>13066</v>
      </c>
      <c r="BR72" s="230">
        <v>-377.38090000000011</v>
      </c>
      <c r="BS72" s="488">
        <v>-2.807187438987168E-2</v>
      </c>
      <c r="BT72" s="230">
        <v>36</v>
      </c>
      <c r="BU72" s="230">
        <v>1</v>
      </c>
      <c r="BV72" s="488">
        <v>2.8571428571428571E-2</v>
      </c>
      <c r="BW72" s="230">
        <v>32</v>
      </c>
      <c r="BX72" s="602">
        <v>-5</v>
      </c>
      <c r="BY72" s="621">
        <v>-0.13513513513513514</v>
      </c>
      <c r="BZ72" s="294">
        <v>1274</v>
      </c>
      <c r="CA72" s="602">
        <f t="shared" si="34"/>
        <v>569</v>
      </c>
      <c r="CB72" s="621">
        <f t="shared" si="35"/>
        <v>0.80709219858156034</v>
      </c>
      <c r="CC72" s="294">
        <v>1342</v>
      </c>
      <c r="CD72" s="602">
        <f t="shared" si="36"/>
        <v>565</v>
      </c>
      <c r="CE72" s="621">
        <f t="shared" si="37"/>
        <v>0.72715572715572718</v>
      </c>
      <c r="CF72" s="294">
        <v>14220.3809</v>
      </c>
      <c r="CG72" s="602">
        <f t="shared" si="38"/>
        <v>0</v>
      </c>
      <c r="CH72" s="621">
        <f t="shared" si="39"/>
        <v>0</v>
      </c>
      <c r="CI72" s="294">
        <v>2353</v>
      </c>
      <c r="CJ72" s="602">
        <f t="shared" si="40"/>
        <v>2353</v>
      </c>
      <c r="CK72" s="621" t="e">
        <f t="shared" si="41"/>
        <v>#DIV/0!</v>
      </c>
      <c r="CL72" s="294">
        <v>2794</v>
      </c>
      <c r="CM72" s="602">
        <f t="shared" si="42"/>
        <v>-47</v>
      </c>
      <c r="CN72" s="621">
        <f t="shared" si="43"/>
        <v>-1.6543470608940514E-2</v>
      </c>
      <c r="CO72" s="294">
        <v>3931</v>
      </c>
      <c r="CP72" s="602">
        <f t="shared" si="44"/>
        <v>566</v>
      </c>
      <c r="CQ72" s="621">
        <f t="shared" si="45"/>
        <v>0.16820208023774147</v>
      </c>
      <c r="CR72" s="294">
        <v>9078</v>
      </c>
      <c r="CS72" s="602">
        <f t="shared" si="46"/>
        <v>941</v>
      </c>
      <c r="CT72" s="621">
        <f t="shared" si="47"/>
        <v>0.11564458645692516</v>
      </c>
      <c r="CU72" s="294">
        <v>23486</v>
      </c>
      <c r="CV72" s="602">
        <f t="shared" si="48"/>
        <v>1128.6190999999999</v>
      </c>
      <c r="CW72" s="621">
        <f t="shared" si="49"/>
        <v>5.0480828011477852E-2</v>
      </c>
      <c r="CX72" s="294">
        <v>3461</v>
      </c>
      <c r="CY72" s="602">
        <f t="shared" si="50"/>
        <v>-646</v>
      </c>
      <c r="CZ72" s="621">
        <f t="shared" si="51"/>
        <v>-0.15729242756269785</v>
      </c>
      <c r="DA72" s="230">
        <v>2749</v>
      </c>
      <c r="DB72" s="602">
        <f t="shared" si="52"/>
        <v>-333</v>
      </c>
      <c r="DC72" s="621">
        <f t="shared" si="53"/>
        <v>-0.10804672290720312</v>
      </c>
      <c r="DD72" s="294">
        <v>2445</v>
      </c>
      <c r="DE72" s="602">
        <f t="shared" si="54"/>
        <v>157</v>
      </c>
      <c r="DF72" s="621">
        <f t="shared" si="55"/>
        <v>6.861888111888112E-2</v>
      </c>
      <c r="DG72" s="294">
        <v>8655</v>
      </c>
      <c r="DH72" s="602">
        <f t="shared" si="56"/>
        <v>-822</v>
      </c>
      <c r="DI72" s="621">
        <f t="shared" si="57"/>
        <v>-8.6736308958531183E-2</v>
      </c>
      <c r="DJ72" s="294">
        <v>1977</v>
      </c>
      <c r="DK72" s="602">
        <f t="shared" si="58"/>
        <v>-313</v>
      </c>
      <c r="DL72" s="621">
        <f t="shared" si="59"/>
        <v>-0.13668122270742358</v>
      </c>
      <c r="DM72" s="294">
        <v>1195</v>
      </c>
      <c r="DN72" s="602">
        <f t="shared" si="60"/>
        <v>-64</v>
      </c>
      <c r="DO72" s="621">
        <f t="shared" si="61"/>
        <v>-5.0833995234312944E-2</v>
      </c>
      <c r="DP72" s="294">
        <v>36</v>
      </c>
      <c r="DQ72" s="602">
        <f t="shared" si="62"/>
        <v>-4</v>
      </c>
      <c r="DR72" s="621">
        <f t="shared" si="63"/>
        <v>-0.1</v>
      </c>
      <c r="DS72" s="294">
        <v>3208</v>
      </c>
      <c r="DT72" s="602">
        <f t="shared" si="64"/>
        <v>-381</v>
      </c>
      <c r="DU72" s="621">
        <f t="shared" si="65"/>
        <v>-0.10615770409584843</v>
      </c>
      <c r="DV72" s="294">
        <v>11863</v>
      </c>
      <c r="DW72" s="602">
        <f t="shared" si="66"/>
        <v>-1203</v>
      </c>
      <c r="DX72" s="621">
        <f t="shared" si="67"/>
        <v>-9.2071024031838353E-2</v>
      </c>
    </row>
    <row r="73" spans="1:128" x14ac:dyDescent="0.25">
      <c r="A73" s="87" t="s">
        <v>96</v>
      </c>
      <c r="B73" s="294">
        <v>99</v>
      </c>
      <c r="C73" s="294">
        <v>62</v>
      </c>
      <c r="D73" s="294">
        <v>47</v>
      </c>
      <c r="E73" s="294">
        <v>208</v>
      </c>
      <c r="F73" s="294">
        <v>31</v>
      </c>
      <c r="G73" s="294">
        <v>17</v>
      </c>
      <c r="I73" s="294">
        <v>48</v>
      </c>
      <c r="J73" s="294">
        <v>256</v>
      </c>
      <c r="N73" s="294">
        <v>0</v>
      </c>
      <c r="O73" s="294">
        <v>256</v>
      </c>
      <c r="R73" s="294">
        <v>0</v>
      </c>
      <c r="T73" s="294">
        <v>256</v>
      </c>
      <c r="AC73" s="294">
        <v>0</v>
      </c>
      <c r="AG73" s="294">
        <v>0</v>
      </c>
      <c r="AH73" s="294">
        <v>0</v>
      </c>
      <c r="AJ73" s="294">
        <v>0</v>
      </c>
      <c r="AK73" s="294">
        <v>0</v>
      </c>
      <c r="AM73" s="294">
        <v>0</v>
      </c>
      <c r="AV73" s="294">
        <v>0</v>
      </c>
      <c r="AZ73" s="294">
        <v>0</v>
      </c>
      <c r="BA73" s="294">
        <v>0</v>
      </c>
      <c r="BG73" s="294">
        <v>0</v>
      </c>
      <c r="BH73" s="546"/>
      <c r="BL73" s="294">
        <v>0</v>
      </c>
      <c r="BP73" s="294">
        <v>0</v>
      </c>
      <c r="BQ73" s="294">
        <v>0</v>
      </c>
      <c r="BR73" s="294">
        <v>0</v>
      </c>
      <c r="BS73" s="546" t="e">
        <v>#DIV/0!</v>
      </c>
      <c r="BU73" s="294">
        <v>0</v>
      </c>
      <c r="BV73" s="546" t="e">
        <v>#DIV/0!</v>
      </c>
      <c r="BX73" s="602">
        <v>0</v>
      </c>
      <c r="BY73" s="621" t="e">
        <v>#DIV/0!</v>
      </c>
      <c r="CA73" s="602">
        <f t="shared" si="34"/>
        <v>0</v>
      </c>
      <c r="CB73" s="621" t="e">
        <f t="shared" si="35"/>
        <v>#DIV/0!</v>
      </c>
      <c r="CC73" s="294">
        <v>0</v>
      </c>
      <c r="CD73" s="602">
        <f t="shared" si="36"/>
        <v>0</v>
      </c>
      <c r="CE73" s="621" t="e">
        <f t="shared" si="37"/>
        <v>#DIV/0!</v>
      </c>
      <c r="CF73" s="294">
        <v>0</v>
      </c>
      <c r="CG73" s="602">
        <f t="shared" si="38"/>
        <v>0</v>
      </c>
      <c r="CH73" s="621" t="e">
        <f t="shared" si="39"/>
        <v>#DIV/0!</v>
      </c>
      <c r="CJ73" s="602">
        <f t="shared" si="40"/>
        <v>0</v>
      </c>
      <c r="CK73" s="621" t="e">
        <f t="shared" si="41"/>
        <v>#DIV/0!</v>
      </c>
      <c r="CM73" s="602">
        <f t="shared" si="42"/>
        <v>0</v>
      </c>
      <c r="CN73" s="621" t="e">
        <f t="shared" si="43"/>
        <v>#DIV/0!</v>
      </c>
      <c r="CP73" s="602">
        <f t="shared" si="44"/>
        <v>0</v>
      </c>
      <c r="CQ73" s="621" t="e">
        <f t="shared" si="45"/>
        <v>#DIV/0!</v>
      </c>
      <c r="CR73" s="294">
        <v>0</v>
      </c>
      <c r="CS73" s="602">
        <f t="shared" si="46"/>
        <v>0</v>
      </c>
      <c r="CT73" s="621" t="e">
        <f t="shared" si="47"/>
        <v>#DIV/0!</v>
      </c>
      <c r="CV73" s="602">
        <f t="shared" si="48"/>
        <v>0</v>
      </c>
      <c r="CW73" s="621" t="e">
        <f t="shared" si="49"/>
        <v>#DIV/0!</v>
      </c>
      <c r="CY73" s="602">
        <f t="shared" si="50"/>
        <v>0</v>
      </c>
      <c r="CZ73" s="621" t="e">
        <f t="shared" si="51"/>
        <v>#DIV/0!</v>
      </c>
      <c r="DB73" s="602">
        <f t="shared" si="52"/>
        <v>0</v>
      </c>
      <c r="DC73" s="621" t="e">
        <f t="shared" si="53"/>
        <v>#DIV/0!</v>
      </c>
      <c r="DE73" s="602">
        <f t="shared" si="54"/>
        <v>0</v>
      </c>
      <c r="DF73" s="621" t="e">
        <f t="shared" si="55"/>
        <v>#DIV/0!</v>
      </c>
      <c r="DG73" s="294">
        <v>0</v>
      </c>
      <c r="DH73" s="602">
        <f t="shared" si="56"/>
        <v>0</v>
      </c>
      <c r="DI73" s="621" t="e">
        <f t="shared" si="57"/>
        <v>#DIV/0!</v>
      </c>
      <c r="DK73" s="602">
        <f t="shared" si="58"/>
        <v>0</v>
      </c>
      <c r="DL73" s="621" t="e">
        <f t="shared" si="59"/>
        <v>#DIV/0!</v>
      </c>
      <c r="DN73" s="602">
        <f t="shared" si="60"/>
        <v>0</v>
      </c>
      <c r="DO73" s="621" t="e">
        <f t="shared" si="61"/>
        <v>#DIV/0!</v>
      </c>
      <c r="DQ73" s="602">
        <f t="shared" si="62"/>
        <v>0</v>
      </c>
      <c r="DR73" s="621" t="e">
        <f t="shared" si="63"/>
        <v>#DIV/0!</v>
      </c>
      <c r="DS73" s="294">
        <v>0</v>
      </c>
      <c r="DT73" s="602">
        <f t="shared" si="64"/>
        <v>0</v>
      </c>
      <c r="DU73" s="621" t="e">
        <f t="shared" si="65"/>
        <v>#DIV/0!</v>
      </c>
      <c r="DV73" s="294">
        <v>0</v>
      </c>
      <c r="DW73" s="602">
        <f t="shared" si="66"/>
        <v>0</v>
      </c>
      <c r="DX73" s="621" t="e">
        <f t="shared" si="67"/>
        <v>#DIV/0!</v>
      </c>
    </row>
    <row r="74" spans="1:128" x14ac:dyDescent="0.25">
      <c r="A74" s="87" t="s">
        <v>69</v>
      </c>
      <c r="E74" s="294">
        <v>0</v>
      </c>
      <c r="I74" s="294">
        <v>0</v>
      </c>
      <c r="N74" s="294">
        <v>0</v>
      </c>
      <c r="O74" s="294">
        <v>0</v>
      </c>
      <c r="S74" s="294">
        <v>0</v>
      </c>
      <c r="T74" s="294">
        <v>0</v>
      </c>
      <c r="X74" s="294">
        <v>0</v>
      </c>
      <c r="AB74" s="294">
        <v>0</v>
      </c>
      <c r="AC74" s="294">
        <v>0</v>
      </c>
      <c r="AG74" s="294">
        <v>0</v>
      </c>
      <c r="AH74" s="294">
        <v>0</v>
      </c>
      <c r="AL74" s="294">
        <v>0</v>
      </c>
      <c r="AM74" s="294">
        <v>0</v>
      </c>
      <c r="AQ74" s="294">
        <v>0</v>
      </c>
      <c r="AU74" s="294">
        <v>0</v>
      </c>
      <c r="AV74" s="294">
        <v>0</v>
      </c>
      <c r="AZ74" s="294">
        <v>0</v>
      </c>
      <c r="BA74" s="294">
        <v>0</v>
      </c>
      <c r="BG74" s="294">
        <v>0</v>
      </c>
      <c r="BH74" s="546"/>
      <c r="BL74" s="294">
        <v>0</v>
      </c>
      <c r="BP74" s="294">
        <v>0</v>
      </c>
      <c r="BQ74" s="294">
        <v>0</v>
      </c>
      <c r="BR74" s="294">
        <v>0</v>
      </c>
      <c r="BS74" s="546" t="e">
        <v>#DIV/0!</v>
      </c>
      <c r="BU74" s="294">
        <v>0</v>
      </c>
      <c r="BV74" s="546" t="e">
        <v>#DIV/0!</v>
      </c>
      <c r="BX74" s="602">
        <v>0</v>
      </c>
      <c r="BY74" s="621" t="e">
        <v>#DIV/0!</v>
      </c>
      <c r="CA74" s="602">
        <f t="shared" si="34"/>
        <v>0</v>
      </c>
      <c r="CB74" s="621" t="e">
        <f t="shared" si="35"/>
        <v>#DIV/0!</v>
      </c>
      <c r="CC74" s="294">
        <v>0</v>
      </c>
      <c r="CD74" s="602">
        <f t="shared" si="36"/>
        <v>0</v>
      </c>
      <c r="CE74" s="621" t="e">
        <f t="shared" si="37"/>
        <v>#DIV/0!</v>
      </c>
      <c r="CF74" s="294">
        <v>0</v>
      </c>
      <c r="CG74" s="602">
        <f t="shared" si="38"/>
        <v>0</v>
      </c>
      <c r="CH74" s="621" t="e">
        <f t="shared" si="39"/>
        <v>#DIV/0!</v>
      </c>
      <c r="CJ74" s="602">
        <f t="shared" si="40"/>
        <v>0</v>
      </c>
      <c r="CK74" s="621" t="e">
        <f t="shared" si="41"/>
        <v>#DIV/0!</v>
      </c>
      <c r="CM74" s="602">
        <f t="shared" si="42"/>
        <v>0</v>
      </c>
      <c r="CN74" s="621" t="e">
        <f t="shared" si="43"/>
        <v>#DIV/0!</v>
      </c>
      <c r="CP74" s="602">
        <f t="shared" si="44"/>
        <v>0</v>
      </c>
      <c r="CQ74" s="621" t="e">
        <f t="shared" si="45"/>
        <v>#DIV/0!</v>
      </c>
      <c r="CR74" s="294">
        <v>0</v>
      </c>
      <c r="CS74" s="602">
        <f t="shared" si="46"/>
        <v>0</v>
      </c>
      <c r="CT74" s="621" t="e">
        <f t="shared" si="47"/>
        <v>#DIV/0!</v>
      </c>
      <c r="CV74" s="602">
        <f t="shared" si="48"/>
        <v>0</v>
      </c>
      <c r="CW74" s="621" t="e">
        <f t="shared" si="49"/>
        <v>#DIV/0!</v>
      </c>
      <c r="CY74" s="602">
        <f t="shared" si="50"/>
        <v>0</v>
      </c>
      <c r="CZ74" s="621" t="e">
        <f t="shared" si="51"/>
        <v>#DIV/0!</v>
      </c>
      <c r="DB74" s="602">
        <f t="shared" si="52"/>
        <v>0</v>
      </c>
      <c r="DC74" s="621" t="e">
        <f t="shared" si="53"/>
        <v>#DIV/0!</v>
      </c>
      <c r="DE74" s="602">
        <f t="shared" si="54"/>
        <v>0</v>
      </c>
      <c r="DF74" s="621" t="e">
        <f t="shared" si="55"/>
        <v>#DIV/0!</v>
      </c>
      <c r="DG74" s="294">
        <v>0</v>
      </c>
      <c r="DH74" s="602">
        <f t="shared" si="56"/>
        <v>0</v>
      </c>
      <c r="DI74" s="621" t="e">
        <f t="shared" si="57"/>
        <v>#DIV/0!</v>
      </c>
      <c r="DK74" s="602">
        <f t="shared" si="58"/>
        <v>0</v>
      </c>
      <c r="DL74" s="621" t="e">
        <f t="shared" si="59"/>
        <v>#DIV/0!</v>
      </c>
      <c r="DN74" s="602">
        <f t="shared" si="60"/>
        <v>0</v>
      </c>
      <c r="DO74" s="621" t="e">
        <f t="shared" si="61"/>
        <v>#DIV/0!</v>
      </c>
      <c r="DQ74" s="602">
        <f t="shared" si="62"/>
        <v>0</v>
      </c>
      <c r="DR74" s="621" t="e">
        <f t="shared" si="63"/>
        <v>#DIV/0!</v>
      </c>
      <c r="DS74" s="294">
        <v>0</v>
      </c>
      <c r="DT74" s="602">
        <f t="shared" si="64"/>
        <v>0</v>
      </c>
      <c r="DU74" s="621" t="e">
        <f t="shared" si="65"/>
        <v>#DIV/0!</v>
      </c>
      <c r="DV74" s="294">
        <v>0</v>
      </c>
      <c r="DW74" s="602">
        <f t="shared" si="66"/>
        <v>0</v>
      </c>
      <c r="DX74" s="621" t="e">
        <f t="shared" si="67"/>
        <v>#DIV/0!</v>
      </c>
    </row>
    <row r="75" spans="1:128" x14ac:dyDescent="0.25">
      <c r="A75" s="89" t="s">
        <v>93</v>
      </c>
      <c r="B75" s="294">
        <v>677</v>
      </c>
      <c r="C75" s="294">
        <v>557</v>
      </c>
      <c r="D75" s="294">
        <v>723</v>
      </c>
      <c r="E75" s="294">
        <v>1957</v>
      </c>
      <c r="F75" s="294">
        <v>1288</v>
      </c>
      <c r="G75" s="294">
        <v>806.00000000000011</v>
      </c>
      <c r="H75" s="294">
        <v>581</v>
      </c>
      <c r="I75" s="294">
        <v>2675</v>
      </c>
      <c r="J75" s="294">
        <v>4632</v>
      </c>
      <c r="K75" s="294">
        <v>784</v>
      </c>
      <c r="L75" s="294">
        <v>601.00000000000011</v>
      </c>
      <c r="M75" s="294">
        <v>748</v>
      </c>
      <c r="N75" s="294">
        <v>2133</v>
      </c>
      <c r="O75" s="294">
        <v>6765</v>
      </c>
      <c r="P75" s="294">
        <v>1112</v>
      </c>
      <c r="Q75" s="294">
        <v>657.99999999999989</v>
      </c>
      <c r="R75" s="294">
        <v>777</v>
      </c>
      <c r="S75" s="294">
        <v>2547</v>
      </c>
      <c r="T75" s="294">
        <v>9312</v>
      </c>
      <c r="U75" s="294">
        <v>623.99999999999989</v>
      </c>
      <c r="V75" s="294">
        <v>564</v>
      </c>
      <c r="W75" s="294">
        <v>594</v>
      </c>
      <c r="X75" s="294">
        <v>1782</v>
      </c>
      <c r="Y75" s="294">
        <v>939.00000000000023</v>
      </c>
      <c r="Z75" s="294">
        <v>432</v>
      </c>
      <c r="AA75" s="294">
        <v>554</v>
      </c>
      <c r="AB75" s="294">
        <v>1925.0000000000002</v>
      </c>
      <c r="AC75" s="294">
        <v>3707</v>
      </c>
      <c r="AD75" s="294">
        <v>938</v>
      </c>
      <c r="AE75" s="294">
        <v>796</v>
      </c>
      <c r="AF75" s="294">
        <v>671.99999999999989</v>
      </c>
      <c r="AG75" s="294">
        <v>2406</v>
      </c>
      <c r="AH75" s="294">
        <v>6113</v>
      </c>
      <c r="AI75" s="294">
        <v>696</v>
      </c>
      <c r="AJ75" s="294">
        <v>726</v>
      </c>
      <c r="AK75" s="294">
        <v>652.99999999999989</v>
      </c>
      <c r="AL75" s="294">
        <v>2075</v>
      </c>
      <c r="AM75" s="294">
        <v>8188</v>
      </c>
      <c r="AN75" s="294">
        <v>646.99999999999989</v>
      </c>
      <c r="AO75" s="294">
        <v>580</v>
      </c>
      <c r="AP75" s="294">
        <v>741.03120000000001</v>
      </c>
      <c r="AQ75" s="294">
        <v>1968.0311999999999</v>
      </c>
      <c r="AR75" s="294">
        <v>879.00000000000011</v>
      </c>
      <c r="AS75" s="294">
        <v>460</v>
      </c>
      <c r="AT75" s="294">
        <v>659.00159999999994</v>
      </c>
      <c r="AU75" s="294">
        <v>1998.0016000000001</v>
      </c>
      <c r="AV75" s="294">
        <v>3966.0328</v>
      </c>
      <c r="AW75" s="294">
        <v>366.99999999999994</v>
      </c>
      <c r="AX75" s="294">
        <v>629</v>
      </c>
      <c r="AY75" s="294">
        <v>718.94860000000006</v>
      </c>
      <c r="AZ75" s="294">
        <v>1714.9486000000002</v>
      </c>
      <c r="BA75" s="294">
        <v>5680.9814000000006</v>
      </c>
      <c r="BB75" s="294">
        <v>555.00119999999993</v>
      </c>
      <c r="BC75" s="294">
        <v>794</v>
      </c>
      <c r="BD75" s="294">
        <v>625</v>
      </c>
      <c r="BE75" s="294">
        <v>1974.0011999999999</v>
      </c>
      <c r="BF75" s="294">
        <v>7654.9826000000003</v>
      </c>
      <c r="BG75" s="294">
        <v>-533.01739999999972</v>
      </c>
      <c r="BH75" s="546">
        <v>-6.5097386419149972E-2</v>
      </c>
      <c r="BI75" s="294">
        <v>631</v>
      </c>
      <c r="BJ75" s="294">
        <v>549</v>
      </c>
      <c r="BK75" s="294">
        <v>685</v>
      </c>
      <c r="BL75" s="294">
        <v>1865</v>
      </c>
      <c r="BM75" s="294">
        <v>832</v>
      </c>
      <c r="BN75" s="294">
        <v>450</v>
      </c>
      <c r="BO75" s="294">
        <v>290</v>
      </c>
      <c r="BP75" s="294">
        <v>1572</v>
      </c>
      <c r="BQ75" s="294">
        <v>3437</v>
      </c>
      <c r="BR75" s="294">
        <v>-529.03279999999995</v>
      </c>
      <c r="BS75" s="546">
        <v>-0.13339092909166056</v>
      </c>
      <c r="BT75" s="294">
        <v>443</v>
      </c>
      <c r="BU75" s="294">
        <v>76.000000000000057</v>
      </c>
      <c r="BV75" s="546">
        <v>0.20708446866485034</v>
      </c>
      <c r="BW75" s="294">
        <v>439</v>
      </c>
      <c r="BX75" s="602">
        <v>-190</v>
      </c>
      <c r="BY75" s="621">
        <v>-0.30206677265500798</v>
      </c>
      <c r="BZ75" s="294">
        <v>562</v>
      </c>
      <c r="CA75" s="602">
        <f t="shared" si="34"/>
        <v>-156.94860000000006</v>
      </c>
      <c r="CB75" s="621">
        <f t="shared" si="35"/>
        <v>-0.21830294961280966</v>
      </c>
      <c r="CC75" s="294">
        <v>1444</v>
      </c>
      <c r="CD75" s="602">
        <f t="shared" si="36"/>
        <v>-270.94860000000017</v>
      </c>
      <c r="CE75" s="621">
        <f t="shared" si="37"/>
        <v>-0.15799225702741188</v>
      </c>
      <c r="CF75" s="294">
        <v>5680.9814000000006</v>
      </c>
      <c r="CG75" s="602">
        <f t="shared" si="38"/>
        <v>0</v>
      </c>
      <c r="CH75" s="621">
        <f t="shared" si="39"/>
        <v>0</v>
      </c>
      <c r="CI75" s="294">
        <v>580</v>
      </c>
      <c r="CJ75" s="602">
        <f t="shared" si="40"/>
        <v>24.998800000000074</v>
      </c>
      <c r="CK75" s="621">
        <f t="shared" si="41"/>
        <v>4.5042785493076554E-2</v>
      </c>
      <c r="CL75" s="294">
        <v>601</v>
      </c>
      <c r="CM75" s="602">
        <f t="shared" si="42"/>
        <v>-193</v>
      </c>
      <c r="CN75" s="621">
        <f t="shared" si="43"/>
        <v>-0.24307304785894207</v>
      </c>
      <c r="CO75" s="294">
        <v>632</v>
      </c>
      <c r="CP75" s="602">
        <f t="shared" si="44"/>
        <v>7</v>
      </c>
      <c r="CQ75" s="621">
        <f t="shared" si="45"/>
        <v>1.12E-2</v>
      </c>
      <c r="CR75" s="294">
        <v>1813</v>
      </c>
      <c r="CS75" s="602">
        <f t="shared" si="46"/>
        <v>-161.00119999999993</v>
      </c>
      <c r="CT75" s="621">
        <f t="shared" si="47"/>
        <v>-8.1560842009619813E-2</v>
      </c>
      <c r="CU75" s="294">
        <v>6694</v>
      </c>
      <c r="CV75" s="602">
        <f t="shared" si="48"/>
        <v>-960.98260000000028</v>
      </c>
      <c r="CW75" s="621">
        <f t="shared" si="49"/>
        <v>-0.12553687581210182</v>
      </c>
      <c r="CX75" s="294">
        <v>624</v>
      </c>
      <c r="CY75" s="602">
        <f t="shared" si="50"/>
        <v>-7</v>
      </c>
      <c r="CZ75" s="621">
        <f t="shared" si="51"/>
        <v>-1.1093502377179081E-2</v>
      </c>
      <c r="DA75" s="294">
        <v>541</v>
      </c>
      <c r="DB75" s="602">
        <f t="shared" si="52"/>
        <v>-8</v>
      </c>
      <c r="DC75" s="621">
        <f t="shared" si="53"/>
        <v>-1.4571948998178506E-2</v>
      </c>
      <c r="DD75" s="294">
        <v>531</v>
      </c>
      <c r="DE75" s="602">
        <f t="shared" si="54"/>
        <v>-154</v>
      </c>
      <c r="DF75" s="621">
        <f t="shared" si="55"/>
        <v>-0.22481751824817517</v>
      </c>
      <c r="DG75" s="294">
        <v>1696</v>
      </c>
      <c r="DH75" s="602">
        <f t="shared" si="56"/>
        <v>-169</v>
      </c>
      <c r="DI75" s="621">
        <f t="shared" si="57"/>
        <v>-9.0616621983914208E-2</v>
      </c>
      <c r="DJ75" s="294">
        <v>1008</v>
      </c>
      <c r="DK75" s="602">
        <f t="shared" si="58"/>
        <v>176</v>
      </c>
      <c r="DL75" s="621">
        <f t="shared" si="59"/>
        <v>0.21153846153846154</v>
      </c>
      <c r="DM75" s="294">
        <v>620</v>
      </c>
      <c r="DN75" s="602">
        <f t="shared" si="60"/>
        <v>170</v>
      </c>
      <c r="DO75" s="621">
        <f t="shared" si="61"/>
        <v>0.37777777777777777</v>
      </c>
      <c r="DP75" s="294">
        <v>407</v>
      </c>
      <c r="DQ75" s="602">
        <f t="shared" si="62"/>
        <v>117</v>
      </c>
      <c r="DR75" s="621">
        <f t="shared" si="63"/>
        <v>0.40344827586206894</v>
      </c>
      <c r="DS75" s="294">
        <v>2035</v>
      </c>
      <c r="DT75" s="602">
        <f t="shared" si="64"/>
        <v>463</v>
      </c>
      <c r="DU75" s="621">
        <f t="shared" si="65"/>
        <v>0.29452926208651398</v>
      </c>
      <c r="DV75" s="294">
        <v>3731</v>
      </c>
      <c r="DW75" s="602">
        <f t="shared" si="66"/>
        <v>294</v>
      </c>
      <c r="DX75" s="621">
        <f t="shared" si="67"/>
        <v>8.5539714867617106E-2</v>
      </c>
    </row>
    <row r="76" spans="1:128" x14ac:dyDescent="0.25">
      <c r="A76" s="89" t="s">
        <v>94</v>
      </c>
      <c r="B76" s="294">
        <v>184</v>
      </c>
      <c r="C76" s="294">
        <v>212.00000000000003</v>
      </c>
      <c r="D76" s="294">
        <v>240</v>
      </c>
      <c r="E76" s="294">
        <v>636</v>
      </c>
      <c r="F76" s="294">
        <v>1436</v>
      </c>
      <c r="G76" s="294">
        <v>142</v>
      </c>
      <c r="H76" s="294">
        <v>150</v>
      </c>
      <c r="I76" s="294">
        <v>1728</v>
      </c>
      <c r="J76" s="294">
        <v>2364</v>
      </c>
      <c r="K76" s="294">
        <v>416</v>
      </c>
      <c r="L76" s="294">
        <v>236.00000000000003</v>
      </c>
      <c r="M76" s="294">
        <v>761.99999999999989</v>
      </c>
      <c r="N76" s="294">
        <v>1414</v>
      </c>
      <c r="O76" s="294">
        <v>3778</v>
      </c>
      <c r="P76" s="294">
        <v>413</v>
      </c>
      <c r="Q76" s="294">
        <v>274</v>
      </c>
      <c r="R76" s="294">
        <v>273</v>
      </c>
      <c r="S76" s="294">
        <v>960</v>
      </c>
      <c r="T76" s="294">
        <v>4738</v>
      </c>
      <c r="U76" s="294">
        <v>199</v>
      </c>
      <c r="V76" s="294">
        <v>135</v>
      </c>
      <c r="W76" s="294">
        <v>560</v>
      </c>
      <c r="X76" s="294">
        <v>894</v>
      </c>
      <c r="Y76" s="294">
        <v>310</v>
      </c>
      <c r="Z76" s="294">
        <v>244</v>
      </c>
      <c r="AA76" s="294">
        <v>395.99999999999994</v>
      </c>
      <c r="AB76" s="294">
        <v>950</v>
      </c>
      <c r="AC76" s="294">
        <v>1844</v>
      </c>
      <c r="AD76" s="294">
        <v>345.00000000000006</v>
      </c>
      <c r="AE76" s="294">
        <v>521.00000000000011</v>
      </c>
      <c r="AF76" s="294">
        <v>597</v>
      </c>
      <c r="AG76" s="294">
        <v>1463</v>
      </c>
      <c r="AH76" s="294">
        <v>3307</v>
      </c>
      <c r="AI76" s="294">
        <v>257</v>
      </c>
      <c r="AJ76" s="294">
        <v>278</v>
      </c>
      <c r="AK76" s="294">
        <v>197.00000000000003</v>
      </c>
      <c r="AL76" s="294">
        <v>732</v>
      </c>
      <c r="AM76" s="294">
        <v>4039</v>
      </c>
      <c r="AN76" s="294">
        <v>190</v>
      </c>
      <c r="AO76" s="294">
        <v>145</v>
      </c>
      <c r="AP76" s="294">
        <v>608.01160000000004</v>
      </c>
      <c r="AQ76" s="294">
        <v>943.01160000000004</v>
      </c>
      <c r="AR76" s="294">
        <v>749</v>
      </c>
      <c r="AS76" s="294">
        <v>551</v>
      </c>
      <c r="AT76" s="294">
        <v>379.99800000000005</v>
      </c>
      <c r="AU76" s="294">
        <v>1679.998</v>
      </c>
      <c r="AV76" s="294">
        <v>2623.0096000000003</v>
      </c>
      <c r="AW76" s="294">
        <v>350</v>
      </c>
      <c r="AX76" s="294">
        <v>112.00000000000001</v>
      </c>
      <c r="AY76" s="294">
        <v>179.00219999999999</v>
      </c>
      <c r="AZ76" s="294">
        <v>641.00220000000002</v>
      </c>
      <c r="BA76" s="294">
        <v>3264.0118000000002</v>
      </c>
      <c r="BB76" s="294">
        <v>158.00399999999999</v>
      </c>
      <c r="BC76" s="294">
        <v>232</v>
      </c>
      <c r="BD76" s="294">
        <v>233.99999999999997</v>
      </c>
      <c r="BE76" s="294">
        <v>624.00400000000002</v>
      </c>
      <c r="BF76" s="294">
        <v>3888.0158000000001</v>
      </c>
      <c r="BG76" s="294">
        <v>-150.98419999999987</v>
      </c>
      <c r="BH76" s="546">
        <v>-3.7381579598910641E-2</v>
      </c>
      <c r="BI76" s="294">
        <v>204</v>
      </c>
      <c r="BJ76" s="294">
        <v>129</v>
      </c>
      <c r="BK76" s="294">
        <v>602</v>
      </c>
      <c r="BL76" s="294">
        <v>935</v>
      </c>
      <c r="BM76" s="294">
        <v>318</v>
      </c>
      <c r="BN76" s="294">
        <v>153</v>
      </c>
      <c r="BO76" s="294">
        <v>477</v>
      </c>
      <c r="BP76" s="294">
        <v>948</v>
      </c>
      <c r="BQ76" s="294">
        <v>1883</v>
      </c>
      <c r="BR76" s="294">
        <v>-740.00960000000032</v>
      </c>
      <c r="BS76" s="546">
        <v>-0.2821223376384136</v>
      </c>
      <c r="BT76" s="294">
        <v>724</v>
      </c>
      <c r="BU76" s="294">
        <v>374</v>
      </c>
      <c r="BV76" s="546">
        <v>1.0685714285714285</v>
      </c>
      <c r="BW76" s="294">
        <v>129</v>
      </c>
      <c r="BX76" s="602">
        <v>16.999999999999986</v>
      </c>
      <c r="BY76" s="621">
        <v>0.15178571428571414</v>
      </c>
      <c r="BZ76" s="294">
        <v>126</v>
      </c>
      <c r="CA76" s="602">
        <f t="shared" si="34"/>
        <v>-53.002199999999988</v>
      </c>
      <c r="CB76" s="621">
        <f t="shared" si="35"/>
        <v>-0.29609803678390539</v>
      </c>
      <c r="CC76" s="294">
        <v>979</v>
      </c>
      <c r="CD76" s="602">
        <f t="shared" si="36"/>
        <v>337.99779999999998</v>
      </c>
      <c r="CE76" s="621">
        <f t="shared" si="37"/>
        <v>0.52729585015464842</v>
      </c>
      <c r="CF76" s="294">
        <v>3264.0118000000002</v>
      </c>
      <c r="CG76" s="602">
        <f t="shared" si="38"/>
        <v>0</v>
      </c>
      <c r="CH76" s="621">
        <f t="shared" si="39"/>
        <v>0</v>
      </c>
      <c r="CI76" s="294">
        <v>144</v>
      </c>
      <c r="CJ76" s="602">
        <f t="shared" si="40"/>
        <v>-14.003999999999991</v>
      </c>
      <c r="CK76" s="621">
        <f t="shared" si="41"/>
        <v>-8.8630667578035949E-2</v>
      </c>
      <c r="CL76" s="294">
        <v>240</v>
      </c>
      <c r="CM76" s="602">
        <f t="shared" si="42"/>
        <v>8</v>
      </c>
      <c r="CN76" s="621">
        <f t="shared" si="43"/>
        <v>3.4482758620689655E-2</v>
      </c>
      <c r="CO76" s="294">
        <v>233</v>
      </c>
      <c r="CP76" s="602">
        <f t="shared" si="44"/>
        <v>-0.99999999999997158</v>
      </c>
      <c r="CQ76" s="621">
        <f t="shared" si="45"/>
        <v>-4.2735042735041525E-3</v>
      </c>
      <c r="CR76" s="294">
        <v>617</v>
      </c>
      <c r="CS76" s="602">
        <f t="shared" si="46"/>
        <v>-7.0040000000000191</v>
      </c>
      <c r="CT76" s="621">
        <f t="shared" si="47"/>
        <v>-1.122428702380116E-2</v>
      </c>
      <c r="CU76" s="294">
        <v>3479</v>
      </c>
      <c r="CV76" s="602">
        <f t="shared" si="48"/>
        <v>-409.01580000000013</v>
      </c>
      <c r="CW76" s="621">
        <f t="shared" si="49"/>
        <v>-0.10519910953036768</v>
      </c>
      <c r="CX76" s="294">
        <v>131</v>
      </c>
      <c r="CY76" s="602">
        <f t="shared" si="50"/>
        <v>-73</v>
      </c>
      <c r="CZ76" s="621">
        <f t="shared" si="51"/>
        <v>-0.35784313725490197</v>
      </c>
      <c r="DA76" s="294">
        <v>101</v>
      </c>
      <c r="DB76" s="602">
        <f t="shared" si="52"/>
        <v>-28</v>
      </c>
      <c r="DC76" s="621">
        <f t="shared" si="53"/>
        <v>-0.21705426356589147</v>
      </c>
      <c r="DD76" s="294">
        <v>658</v>
      </c>
      <c r="DE76" s="602">
        <f t="shared" si="54"/>
        <v>56</v>
      </c>
      <c r="DF76" s="621">
        <f t="shared" si="55"/>
        <v>9.3023255813953487E-2</v>
      </c>
      <c r="DG76" s="294">
        <v>890</v>
      </c>
      <c r="DH76" s="602">
        <f t="shared" si="56"/>
        <v>-45</v>
      </c>
      <c r="DI76" s="621">
        <f t="shared" si="57"/>
        <v>-4.8128342245989303E-2</v>
      </c>
      <c r="DJ76" s="294">
        <v>215</v>
      </c>
      <c r="DK76" s="602">
        <f t="shared" si="58"/>
        <v>-103</v>
      </c>
      <c r="DL76" s="621">
        <f t="shared" si="59"/>
        <v>-0.32389937106918237</v>
      </c>
      <c r="DM76" s="294">
        <v>125</v>
      </c>
      <c r="DN76" s="602">
        <f t="shared" si="60"/>
        <v>-28</v>
      </c>
      <c r="DO76" s="621">
        <f t="shared" si="61"/>
        <v>-0.18300653594771241</v>
      </c>
      <c r="DP76" s="294">
        <v>117</v>
      </c>
      <c r="DQ76" s="602">
        <f t="shared" si="62"/>
        <v>-360</v>
      </c>
      <c r="DR76" s="621">
        <f t="shared" si="63"/>
        <v>-0.75471698113207553</v>
      </c>
      <c r="DS76" s="294">
        <v>457</v>
      </c>
      <c r="DT76" s="602">
        <f t="shared" si="64"/>
        <v>-491</v>
      </c>
      <c r="DU76" s="621">
        <f t="shared" si="65"/>
        <v>-0.51793248945147674</v>
      </c>
      <c r="DV76" s="294">
        <v>1347</v>
      </c>
      <c r="DW76" s="602">
        <f t="shared" si="66"/>
        <v>-536</v>
      </c>
      <c r="DX76" s="621">
        <f t="shared" si="67"/>
        <v>-0.28465215082315454</v>
      </c>
    </row>
    <row r="77" spans="1:128" x14ac:dyDescent="0.25">
      <c r="O77" s="294">
        <v>0</v>
      </c>
      <c r="T77" s="294">
        <v>0</v>
      </c>
      <c r="AC77" s="294">
        <v>0</v>
      </c>
      <c r="AH77" s="294">
        <v>0</v>
      </c>
      <c r="AM77" s="294">
        <v>0</v>
      </c>
      <c r="AV77" s="294">
        <v>0</v>
      </c>
      <c r="BA77" s="294">
        <v>0</v>
      </c>
      <c r="BF77" s="294">
        <v>0</v>
      </c>
      <c r="BG77" s="294">
        <v>0</v>
      </c>
      <c r="BH77" s="546"/>
      <c r="BQ77" s="294">
        <v>0</v>
      </c>
      <c r="BR77" s="294">
        <v>0</v>
      </c>
      <c r="BS77" s="546" t="e">
        <v>#DIV/0!</v>
      </c>
      <c r="BU77" s="294">
        <v>0</v>
      </c>
      <c r="BV77" s="546" t="e">
        <v>#DIV/0!</v>
      </c>
      <c r="BX77" s="602">
        <v>0</v>
      </c>
      <c r="BY77" s="621" t="e">
        <v>#DIV/0!</v>
      </c>
      <c r="CA77" s="602">
        <f t="shared" si="34"/>
        <v>0</v>
      </c>
      <c r="CB77" s="621" t="e">
        <f t="shared" si="35"/>
        <v>#DIV/0!</v>
      </c>
      <c r="CD77" s="602">
        <f t="shared" si="36"/>
        <v>0</v>
      </c>
      <c r="CE77" s="621" t="e">
        <f t="shared" si="37"/>
        <v>#DIV/0!</v>
      </c>
      <c r="CF77" s="294">
        <v>0</v>
      </c>
      <c r="CG77" s="602">
        <f t="shared" si="38"/>
        <v>0</v>
      </c>
      <c r="CH77" s="621" t="e">
        <f t="shared" si="39"/>
        <v>#DIV/0!</v>
      </c>
      <c r="CJ77" s="602">
        <f t="shared" si="40"/>
        <v>0</v>
      </c>
      <c r="CK77" s="621" t="e">
        <f t="shared" si="41"/>
        <v>#DIV/0!</v>
      </c>
      <c r="CM77" s="602">
        <f t="shared" si="42"/>
        <v>0</v>
      </c>
      <c r="CN77" s="621" t="e">
        <f t="shared" si="43"/>
        <v>#DIV/0!</v>
      </c>
      <c r="CP77" s="602">
        <f t="shared" si="44"/>
        <v>0</v>
      </c>
      <c r="CQ77" s="621" t="e">
        <f t="shared" si="45"/>
        <v>#DIV/0!</v>
      </c>
      <c r="CS77" s="602">
        <f t="shared" si="46"/>
        <v>0</v>
      </c>
      <c r="CT77" s="621" t="e">
        <f t="shared" si="47"/>
        <v>#DIV/0!</v>
      </c>
      <c r="CU77" s="294">
        <v>0</v>
      </c>
      <c r="CV77" s="602">
        <f t="shared" si="48"/>
        <v>0</v>
      </c>
      <c r="CW77" s="621" t="e">
        <f t="shared" si="49"/>
        <v>#DIV/0!</v>
      </c>
      <c r="CY77" s="602">
        <f t="shared" si="50"/>
        <v>0</v>
      </c>
      <c r="CZ77" s="621" t="e">
        <f t="shared" si="51"/>
        <v>#DIV/0!</v>
      </c>
      <c r="DB77" s="602">
        <f t="shared" si="52"/>
        <v>0</v>
      </c>
      <c r="DC77" s="621" t="e">
        <f t="shared" si="53"/>
        <v>#DIV/0!</v>
      </c>
      <c r="DE77" s="602">
        <f t="shared" si="54"/>
        <v>0</v>
      </c>
      <c r="DF77" s="621" t="e">
        <f t="shared" si="55"/>
        <v>#DIV/0!</v>
      </c>
      <c r="DH77" s="602">
        <f t="shared" si="56"/>
        <v>0</v>
      </c>
      <c r="DI77" s="621" t="e">
        <f t="shared" si="57"/>
        <v>#DIV/0!</v>
      </c>
      <c r="DK77" s="602">
        <f t="shared" si="58"/>
        <v>0</v>
      </c>
      <c r="DL77" s="621" t="e">
        <f t="shared" si="59"/>
        <v>#DIV/0!</v>
      </c>
      <c r="DN77" s="602">
        <f t="shared" si="60"/>
        <v>0</v>
      </c>
      <c r="DO77" s="621" t="e">
        <f t="shared" si="61"/>
        <v>#DIV/0!</v>
      </c>
      <c r="DQ77" s="602">
        <f t="shared" si="62"/>
        <v>0</v>
      </c>
      <c r="DR77" s="621" t="e">
        <f t="shared" si="63"/>
        <v>#DIV/0!</v>
      </c>
      <c r="DT77" s="602">
        <f t="shared" si="64"/>
        <v>0</v>
      </c>
      <c r="DU77" s="621" t="e">
        <f t="shared" si="65"/>
        <v>#DIV/0!</v>
      </c>
      <c r="DV77" s="294">
        <v>0</v>
      </c>
      <c r="DW77" s="602">
        <f t="shared" si="66"/>
        <v>0</v>
      </c>
      <c r="DX77" s="621" t="e">
        <f t="shared" si="67"/>
        <v>#DIV/0!</v>
      </c>
    </row>
    <row r="78" spans="1:128" x14ac:dyDescent="0.25">
      <c r="A78" s="87" t="s">
        <v>53</v>
      </c>
      <c r="B78" s="294">
        <v>14584.139902114999</v>
      </c>
      <c r="C78" s="294">
        <v>13842.616995319411</v>
      </c>
      <c r="D78" s="294">
        <v>15164.267992982654</v>
      </c>
      <c r="E78" s="294">
        <v>43591.024993333689</v>
      </c>
      <c r="F78" s="294">
        <v>10612.34799245077</v>
      </c>
      <c r="G78" s="294">
        <v>9036.941989381341</v>
      </c>
      <c r="H78" s="294">
        <v>6074.4599986027906</v>
      </c>
      <c r="I78" s="294">
        <v>25723.749988661682</v>
      </c>
      <c r="J78" s="294">
        <v>69314.774981995375</v>
      </c>
      <c r="K78" s="294">
        <v>4557.3290000000006</v>
      </c>
      <c r="L78" s="294">
        <v>4827.4960000000001</v>
      </c>
      <c r="M78" s="294">
        <v>8282.9199999999983</v>
      </c>
      <c r="N78" s="294">
        <v>17667.744999999999</v>
      </c>
      <c r="O78" s="294">
        <v>86982.51998199537</v>
      </c>
      <c r="P78" s="294">
        <v>10480.272000000001</v>
      </c>
      <c r="Q78" s="294">
        <v>12808.890000000003</v>
      </c>
      <c r="R78" s="294">
        <v>15087.661000000002</v>
      </c>
      <c r="S78" s="294">
        <v>38376.822999999997</v>
      </c>
      <c r="T78" s="294">
        <v>125359.34298199537</v>
      </c>
      <c r="U78" s="294">
        <v>14972.345005164625</v>
      </c>
      <c r="V78" s="294">
        <v>14052.408000935504</v>
      </c>
      <c r="W78" s="294">
        <v>13091.57900949234</v>
      </c>
      <c r="X78" s="294">
        <v>42116.331999169059</v>
      </c>
      <c r="Y78" s="294">
        <v>10383.759994190921</v>
      </c>
      <c r="Z78" s="294">
        <v>8444.4359991698784</v>
      </c>
      <c r="AA78" s="294">
        <v>5099.721999207437</v>
      </c>
      <c r="AB78" s="294">
        <v>23927.917999898833</v>
      </c>
      <c r="AC78" s="294">
        <v>66044.249999067892</v>
      </c>
      <c r="AD78" s="294">
        <v>4536.6810000000005</v>
      </c>
      <c r="AE78" s="294">
        <v>5148.3160006443113</v>
      </c>
      <c r="AF78" s="294">
        <v>7988.7159999999994</v>
      </c>
      <c r="AG78" s="294">
        <v>17673.713000644311</v>
      </c>
      <c r="AH78" s="294">
        <v>83717.96299971221</v>
      </c>
      <c r="AI78" s="294">
        <v>10599.89</v>
      </c>
      <c r="AJ78" s="294">
        <v>12552.368</v>
      </c>
      <c r="AK78" s="294">
        <v>13064.721000000001</v>
      </c>
      <c r="AL78" s="294">
        <v>36216.979000000007</v>
      </c>
      <c r="AM78" s="294">
        <v>119934.94199971222</v>
      </c>
      <c r="AN78" s="294">
        <v>15904.633</v>
      </c>
      <c r="AO78" s="294">
        <v>14949.738000000001</v>
      </c>
      <c r="AP78" s="294">
        <v>12587</v>
      </c>
      <c r="AQ78" s="294">
        <v>43441</v>
      </c>
      <c r="AR78" s="230">
        <v>10592.522000000001</v>
      </c>
      <c r="AS78" s="224">
        <v>8957.7690000000002</v>
      </c>
      <c r="AT78" s="294">
        <v>4935</v>
      </c>
      <c r="AU78" s="294">
        <v>24485</v>
      </c>
      <c r="AV78" s="294">
        <v>67926</v>
      </c>
      <c r="AW78" s="294">
        <v>4766.0879999999997</v>
      </c>
      <c r="AX78" s="294">
        <v>5259</v>
      </c>
      <c r="AY78" s="294">
        <v>8426</v>
      </c>
      <c r="AZ78" s="294">
        <v>18451.088</v>
      </c>
      <c r="BA78" s="294">
        <v>86377.088000000003</v>
      </c>
      <c r="BB78" s="294">
        <v>10304.714</v>
      </c>
      <c r="BC78" s="294">
        <v>13281</v>
      </c>
      <c r="BD78" s="294">
        <v>12921</v>
      </c>
      <c r="BE78" s="294">
        <v>36506.714</v>
      </c>
      <c r="BF78" s="294">
        <v>122884.76400000001</v>
      </c>
      <c r="BG78" s="294">
        <v>2949.8220002877933</v>
      </c>
      <c r="BH78" s="546">
        <v>2.4595184281615445E-2</v>
      </c>
      <c r="BI78" s="294">
        <v>14698</v>
      </c>
      <c r="BJ78" s="294">
        <v>14607</v>
      </c>
      <c r="BK78" s="294">
        <v>11623.1</v>
      </c>
      <c r="BL78" s="294">
        <v>40928.1</v>
      </c>
      <c r="BM78" s="294">
        <v>10661.6</v>
      </c>
      <c r="BN78" s="224">
        <v>8816</v>
      </c>
      <c r="BO78" s="224">
        <v>6219</v>
      </c>
      <c r="BP78" s="224">
        <v>25696.6</v>
      </c>
      <c r="BQ78" s="224">
        <v>66624.7</v>
      </c>
      <c r="BR78" s="294">
        <v>-1301.3000000000029</v>
      </c>
      <c r="BS78" s="546">
        <v>-1.9157612696169404E-2</v>
      </c>
      <c r="BT78" s="294">
        <v>4636.8</v>
      </c>
      <c r="BU78" s="294">
        <v>-129.28799999999956</v>
      </c>
      <c r="BV78" s="546">
        <v>-2.7126649780700559E-2</v>
      </c>
      <c r="BW78" s="294">
        <v>4835.8</v>
      </c>
      <c r="BX78" s="602">
        <v>-423.19999999999982</v>
      </c>
      <c r="BY78" s="621">
        <v>-8.0471572542308384E-2</v>
      </c>
      <c r="BZ78" s="294">
        <v>7680.2</v>
      </c>
      <c r="CA78" s="602">
        <f t="shared" si="34"/>
        <v>-745.80000000000018</v>
      </c>
      <c r="CB78" s="621">
        <f t="shared" si="35"/>
        <v>-8.85117493472585E-2</v>
      </c>
      <c r="CC78" s="294">
        <v>17152.8</v>
      </c>
      <c r="CD78" s="602">
        <f t="shared" si="36"/>
        <v>-1298.2880000000005</v>
      </c>
      <c r="CE78" s="621">
        <f t="shared" si="37"/>
        <v>-7.0363763914626634E-2</v>
      </c>
      <c r="CF78" s="294">
        <v>83777.900000000009</v>
      </c>
      <c r="CG78" s="602">
        <f t="shared" si="38"/>
        <v>-2599.1879999999946</v>
      </c>
      <c r="CH78" s="621">
        <f t="shared" si="39"/>
        <v>-3.0091174178041226E-2</v>
      </c>
      <c r="CI78" s="294">
        <v>9937.9000000000015</v>
      </c>
      <c r="CJ78" s="602">
        <f t="shared" si="40"/>
        <v>-366.81399999999849</v>
      </c>
      <c r="CK78" s="621">
        <f t="shared" si="41"/>
        <v>-3.5596718162192419E-2</v>
      </c>
      <c r="CL78" s="294">
        <v>12863.300000000001</v>
      </c>
      <c r="CM78" s="602">
        <f t="shared" si="42"/>
        <v>-417.69999999999891</v>
      </c>
      <c r="CN78" s="621">
        <f t="shared" si="43"/>
        <v>-3.1450944958963854E-2</v>
      </c>
      <c r="CO78" s="294">
        <v>15100.6</v>
      </c>
      <c r="CP78" s="602">
        <f t="shared" si="44"/>
        <v>2179.6000000000004</v>
      </c>
      <c r="CQ78" s="621">
        <f t="shared" si="45"/>
        <v>0.16868663416144264</v>
      </c>
      <c r="CR78" s="294">
        <v>37901.800000000003</v>
      </c>
      <c r="CS78" s="602">
        <f t="shared" si="46"/>
        <v>1395.086000000003</v>
      </c>
      <c r="CT78" s="621">
        <f t="shared" si="47"/>
        <v>3.8214504871624519E-2</v>
      </c>
      <c r="CU78" s="294">
        <v>121679.558</v>
      </c>
      <c r="CV78" s="602">
        <f t="shared" si="48"/>
        <v>-1205.2060000000056</v>
      </c>
      <c r="CW78" s="621">
        <f t="shared" si="49"/>
        <v>-9.8076112999655966E-3</v>
      </c>
      <c r="CX78" s="294">
        <v>14183</v>
      </c>
      <c r="CY78" s="602">
        <f t="shared" si="50"/>
        <v>-515</v>
      </c>
      <c r="CZ78" s="621">
        <f t="shared" si="51"/>
        <v>-3.5038780786501564E-2</v>
      </c>
      <c r="DA78" s="83">
        <v>14172</v>
      </c>
      <c r="DB78" s="602">
        <f t="shared" si="52"/>
        <v>-435</v>
      </c>
      <c r="DC78" s="621">
        <f t="shared" si="53"/>
        <v>-2.9780242349558429E-2</v>
      </c>
      <c r="DD78" s="294">
        <v>11861</v>
      </c>
      <c r="DE78" s="602">
        <f t="shared" si="54"/>
        <v>237.89999999999964</v>
      </c>
      <c r="DF78" s="621">
        <f t="shared" si="55"/>
        <v>2.0467861413908477E-2</v>
      </c>
      <c r="DG78" s="294">
        <v>40216</v>
      </c>
      <c r="DH78" s="602">
        <f t="shared" si="56"/>
        <v>-712.09999999999854</v>
      </c>
      <c r="DI78" s="621">
        <f t="shared" si="57"/>
        <v>-1.7398804244516567E-2</v>
      </c>
      <c r="DJ78" s="294">
        <v>11410.199999999999</v>
      </c>
      <c r="DK78" s="602">
        <f t="shared" si="58"/>
        <v>748.59999999999854</v>
      </c>
      <c r="DL78" s="621">
        <f t="shared" si="59"/>
        <v>7.0214601935919427E-2</v>
      </c>
      <c r="DM78" s="294">
        <v>9034.5</v>
      </c>
      <c r="DN78" s="602">
        <f t="shared" si="60"/>
        <v>218.5</v>
      </c>
      <c r="DO78" s="621">
        <f t="shared" si="61"/>
        <v>2.4784482758620691E-2</v>
      </c>
      <c r="DP78" s="294">
        <v>6155.8</v>
      </c>
      <c r="DQ78" s="602">
        <f t="shared" si="62"/>
        <v>-63.199999999999818</v>
      </c>
      <c r="DR78" s="621">
        <f t="shared" si="63"/>
        <v>-1.0162405531435893E-2</v>
      </c>
      <c r="DS78" s="294">
        <v>26601.3</v>
      </c>
      <c r="DT78" s="602">
        <f t="shared" si="64"/>
        <v>904.70000000000073</v>
      </c>
      <c r="DU78" s="621">
        <f t="shared" si="65"/>
        <v>3.5206992364748675E-2</v>
      </c>
      <c r="DV78" s="294">
        <v>66817.3</v>
      </c>
      <c r="DW78" s="602">
        <f t="shared" si="66"/>
        <v>192.60000000000582</v>
      </c>
      <c r="DX78" s="621">
        <f t="shared" si="67"/>
        <v>2.8908197710459608E-3</v>
      </c>
    </row>
    <row r="79" spans="1:128" x14ac:dyDescent="0.25">
      <c r="A79" s="87" t="s">
        <v>115</v>
      </c>
      <c r="B79" s="294">
        <v>2746.8800047081199</v>
      </c>
      <c r="C79" s="294">
        <v>2646.2016073128002</v>
      </c>
      <c r="D79" s="294">
        <v>6033.4480145299412</v>
      </c>
      <c r="E79" s="294">
        <v>11426.529995269375</v>
      </c>
      <c r="F79" s="294">
        <v>1914.795002207888</v>
      </c>
      <c r="G79" s="294">
        <v>1226.1379981089999</v>
      </c>
      <c r="H79" s="294">
        <v>435.45999996400002</v>
      </c>
      <c r="I79" s="294">
        <v>3576.3930065228878</v>
      </c>
      <c r="J79" s="294">
        <v>15002.923001792264</v>
      </c>
      <c r="K79" s="294">
        <v>0</v>
      </c>
      <c r="L79" s="294">
        <v>0</v>
      </c>
      <c r="M79" s="294">
        <v>805.59999999999991</v>
      </c>
      <c r="N79" s="294">
        <v>805.59999999999991</v>
      </c>
      <c r="O79" s="294">
        <v>15808.523001792264</v>
      </c>
      <c r="P79" s="294">
        <v>2113.2350000000001</v>
      </c>
      <c r="Q79" s="294">
        <v>2832.951</v>
      </c>
      <c r="R79" s="294">
        <v>3031.8040000000001</v>
      </c>
      <c r="S79" s="294">
        <v>7977.99</v>
      </c>
      <c r="T79" s="294">
        <v>23786.513001792264</v>
      </c>
      <c r="U79" s="294">
        <v>2929.3210053679227</v>
      </c>
      <c r="V79" s="294">
        <v>3362.9190024532795</v>
      </c>
      <c r="W79" s="294">
        <v>3065.516003856425</v>
      </c>
      <c r="X79" s="294">
        <v>9357.7560037249023</v>
      </c>
      <c r="Y79" s="294">
        <v>1318.8740029306721</v>
      </c>
      <c r="Z79" s="294">
        <v>904.19600128000002</v>
      </c>
      <c r="AA79" s="294">
        <v>127.45200021599999</v>
      </c>
      <c r="AB79" s="294">
        <v>2350.5220012576724</v>
      </c>
      <c r="AC79" s="294">
        <v>11708.278004982574</v>
      </c>
      <c r="AD79" s="294">
        <v>0</v>
      </c>
      <c r="AE79" s="294">
        <v>0</v>
      </c>
      <c r="AF79" s="294">
        <v>818.55</v>
      </c>
      <c r="AG79" s="294">
        <v>818.55</v>
      </c>
      <c r="AH79" s="294">
        <v>12526.828004982573</v>
      </c>
      <c r="AI79" s="294">
        <v>2121.2109999999998</v>
      </c>
      <c r="AJ79" s="294">
        <v>2887.6669999999999</v>
      </c>
      <c r="AK79" s="294">
        <v>2499.0630000000001</v>
      </c>
      <c r="AL79" s="294">
        <v>7507.9409999999998</v>
      </c>
      <c r="AM79" s="294">
        <v>20034.769004982572</v>
      </c>
      <c r="AN79" s="294">
        <v>3205.9780000000001</v>
      </c>
      <c r="AO79" s="294">
        <v>3420</v>
      </c>
      <c r="AP79" s="294">
        <v>3719</v>
      </c>
      <c r="AQ79" s="294">
        <v>10344</v>
      </c>
      <c r="AR79" s="294">
        <v>2237.0239999999999</v>
      </c>
      <c r="AS79" s="294">
        <v>783.91800000000001</v>
      </c>
      <c r="AT79" s="294">
        <v>226</v>
      </c>
      <c r="AU79" s="294">
        <v>3246.942</v>
      </c>
      <c r="AV79" s="294">
        <v>13590.941999999999</v>
      </c>
      <c r="AW79" s="294">
        <v>0</v>
      </c>
      <c r="AX79" s="294">
        <v>0</v>
      </c>
      <c r="AY79" s="294">
        <v>1070</v>
      </c>
      <c r="AZ79" s="294">
        <v>1070</v>
      </c>
      <c r="BA79" s="294">
        <v>14661.918000000001</v>
      </c>
      <c r="BB79" s="294">
        <v>1537.1880000000001</v>
      </c>
      <c r="BC79" s="230">
        <v>2903</v>
      </c>
      <c r="BD79" s="294">
        <v>2420</v>
      </c>
      <c r="BE79" s="681">
        <v>6860.1880000000001</v>
      </c>
      <c r="BF79" s="681">
        <v>21522.106</v>
      </c>
      <c r="BG79" s="294">
        <v>1487.3369950174274</v>
      </c>
      <c r="BH79" s="546">
        <v>7.4237791044535317E-2</v>
      </c>
      <c r="BI79" s="294">
        <v>2704</v>
      </c>
      <c r="BJ79" s="294">
        <v>2780</v>
      </c>
      <c r="BK79" s="294">
        <v>2297</v>
      </c>
      <c r="BL79" s="294">
        <v>7781</v>
      </c>
      <c r="BM79" s="294">
        <v>1838</v>
      </c>
      <c r="BN79" s="294">
        <v>1128</v>
      </c>
      <c r="BO79" s="294">
        <v>497</v>
      </c>
      <c r="BP79" s="294">
        <v>3463</v>
      </c>
      <c r="BQ79" s="294">
        <v>11244</v>
      </c>
      <c r="BR79" s="294">
        <v>-2346.9419999999991</v>
      </c>
      <c r="BS79" s="546">
        <v>-0.17268427751365573</v>
      </c>
      <c r="BT79" s="294">
        <v>0</v>
      </c>
      <c r="BU79" s="294">
        <v>0</v>
      </c>
      <c r="BV79" s="546" t="e">
        <v>#DIV/0!</v>
      </c>
      <c r="BW79" s="294">
        <v>0</v>
      </c>
      <c r="BX79" s="602">
        <v>0</v>
      </c>
      <c r="BY79" s="621" t="e">
        <v>#DIV/0!</v>
      </c>
      <c r="BZ79" s="294">
        <v>654</v>
      </c>
      <c r="CA79" s="602">
        <f t="shared" si="34"/>
        <v>-416</v>
      </c>
      <c r="CB79" s="621">
        <f t="shared" si="35"/>
        <v>-0.38878504672897196</v>
      </c>
      <c r="CC79" s="294">
        <v>654</v>
      </c>
      <c r="CD79" s="602">
        <f t="shared" si="36"/>
        <v>-416</v>
      </c>
      <c r="CE79" s="621">
        <f t="shared" si="37"/>
        <v>-0.38878504672897196</v>
      </c>
      <c r="CF79" s="294">
        <v>11898</v>
      </c>
      <c r="CG79" s="602">
        <f t="shared" si="38"/>
        <v>-2763.9180000000015</v>
      </c>
      <c r="CH79" s="621">
        <f t="shared" si="39"/>
        <v>-0.18850998893869145</v>
      </c>
      <c r="CI79" s="294">
        <v>1418.021</v>
      </c>
      <c r="CJ79" s="602">
        <f t="shared" si="40"/>
        <v>-119.16700000000014</v>
      </c>
      <c r="CK79" s="621">
        <f t="shared" si="41"/>
        <v>-7.7522723310356395E-2</v>
      </c>
      <c r="CL79" s="294">
        <v>2597.8540000000003</v>
      </c>
      <c r="CM79" s="602">
        <f t="shared" si="42"/>
        <v>-305.14599999999973</v>
      </c>
      <c r="CN79" s="621">
        <f t="shared" si="43"/>
        <v>-0.10511401997933163</v>
      </c>
      <c r="CO79" s="294">
        <v>3144.348</v>
      </c>
      <c r="CP79" s="602">
        <f t="shared" si="44"/>
        <v>724.34799999999996</v>
      </c>
      <c r="CQ79" s="621">
        <f t="shared" si="45"/>
        <v>0.2993173553719008</v>
      </c>
      <c r="CR79" s="294">
        <v>7160.2440000000006</v>
      </c>
      <c r="CS79" s="602">
        <f t="shared" si="46"/>
        <v>300.05600000000049</v>
      </c>
      <c r="CT79" s="621">
        <f t="shared" si="47"/>
        <v>4.3738743019870664E-2</v>
      </c>
      <c r="CU79" s="294">
        <v>19057.537000000004</v>
      </c>
      <c r="CV79" s="602">
        <f t="shared" si="48"/>
        <v>-2464.5689999999959</v>
      </c>
      <c r="CW79" s="621">
        <f t="shared" si="49"/>
        <v>-0.11451337522452477</v>
      </c>
      <c r="CX79" s="294">
        <v>3129</v>
      </c>
      <c r="CY79" s="602">
        <f t="shared" si="50"/>
        <v>425</v>
      </c>
      <c r="CZ79" s="621">
        <f t="shared" si="51"/>
        <v>0.15717455621301776</v>
      </c>
      <c r="DA79" s="294">
        <v>2945</v>
      </c>
      <c r="DB79" s="602">
        <f t="shared" si="52"/>
        <v>165</v>
      </c>
      <c r="DC79" s="621">
        <f t="shared" si="53"/>
        <v>5.935251798561151E-2</v>
      </c>
      <c r="DD79" s="294">
        <v>2604.2669999999998</v>
      </c>
      <c r="DE79" s="602">
        <f t="shared" si="54"/>
        <v>307.26699999999983</v>
      </c>
      <c r="DF79" s="621">
        <f t="shared" si="55"/>
        <v>0.13376882890727027</v>
      </c>
      <c r="DG79" s="294">
        <v>8678.2669999999998</v>
      </c>
      <c r="DH79" s="602">
        <f t="shared" si="56"/>
        <v>897.26699999999983</v>
      </c>
      <c r="DI79" s="621">
        <f t="shared" si="57"/>
        <v>0.11531512659041251</v>
      </c>
      <c r="DJ79" s="294">
        <v>1898</v>
      </c>
      <c r="DK79" s="602">
        <f t="shared" si="58"/>
        <v>60</v>
      </c>
      <c r="DL79" s="621">
        <f t="shared" si="59"/>
        <v>3.2644178454842222E-2</v>
      </c>
      <c r="DM79" s="294">
        <v>1132.421</v>
      </c>
      <c r="DN79" s="602">
        <f t="shared" si="60"/>
        <v>4.4210000000000491</v>
      </c>
      <c r="DO79" s="621">
        <f t="shared" si="61"/>
        <v>3.9193262411347952E-3</v>
      </c>
      <c r="DP79" s="294">
        <v>199.27</v>
      </c>
      <c r="DQ79" s="602">
        <f t="shared" si="62"/>
        <v>-297.73</v>
      </c>
      <c r="DR79" s="621">
        <f t="shared" si="63"/>
        <v>-0.59905432595573449</v>
      </c>
      <c r="DS79" s="294">
        <v>3229.6910000000003</v>
      </c>
      <c r="DT79" s="602">
        <f t="shared" si="64"/>
        <v>-233.30899999999974</v>
      </c>
      <c r="DU79" s="621">
        <f t="shared" si="65"/>
        <v>-6.7371931850996172E-2</v>
      </c>
      <c r="DV79" s="294">
        <v>11907.958000000001</v>
      </c>
      <c r="DW79" s="602">
        <f t="shared" si="66"/>
        <v>663.95800000000054</v>
      </c>
      <c r="DX79" s="621">
        <f t="shared" si="67"/>
        <v>5.9049982212735726E-2</v>
      </c>
    </row>
    <row r="80" spans="1:128" x14ac:dyDescent="0.25">
      <c r="A80" s="86" t="s">
        <v>85</v>
      </c>
      <c r="B80" s="230">
        <v>18785</v>
      </c>
      <c r="C80" s="230">
        <v>16234</v>
      </c>
      <c r="D80" s="230">
        <v>13337</v>
      </c>
      <c r="E80" s="230">
        <v>48356</v>
      </c>
      <c r="F80" s="230">
        <v>8667</v>
      </c>
      <c r="G80" s="230">
        <v>4866</v>
      </c>
      <c r="H80" s="230">
        <v>509</v>
      </c>
      <c r="I80" s="230">
        <v>14042</v>
      </c>
      <c r="J80" s="230">
        <v>62398</v>
      </c>
      <c r="K80" s="230">
        <v>220</v>
      </c>
      <c r="L80" s="230">
        <v>326</v>
      </c>
      <c r="M80" s="230">
        <v>11328</v>
      </c>
      <c r="N80" s="230">
        <v>11874</v>
      </c>
      <c r="O80" s="230">
        <v>74272</v>
      </c>
      <c r="P80" s="230">
        <v>25125</v>
      </c>
      <c r="Q80" s="230">
        <v>37717</v>
      </c>
      <c r="R80" s="230">
        <v>44267</v>
      </c>
      <c r="S80" s="230">
        <v>107109</v>
      </c>
      <c r="T80" s="230">
        <v>181381</v>
      </c>
      <c r="U80" s="230">
        <v>47807</v>
      </c>
      <c r="V80" s="230">
        <v>37541</v>
      </c>
      <c r="W80" s="294">
        <v>36729</v>
      </c>
      <c r="X80" s="294">
        <v>122077</v>
      </c>
      <c r="Y80" s="294">
        <v>23992</v>
      </c>
      <c r="Z80" s="294">
        <v>14117</v>
      </c>
      <c r="AA80" s="294">
        <v>1603</v>
      </c>
      <c r="AB80" s="294">
        <v>39712</v>
      </c>
      <c r="AC80" s="294">
        <v>161789</v>
      </c>
      <c r="AD80" s="230">
        <v>746</v>
      </c>
      <c r="AE80" s="230">
        <v>563</v>
      </c>
      <c r="AF80" s="230">
        <v>10368</v>
      </c>
      <c r="AG80" s="230">
        <v>11677</v>
      </c>
      <c r="AH80" s="230">
        <v>173466</v>
      </c>
      <c r="AI80" s="230">
        <v>26736</v>
      </c>
      <c r="AJ80" s="230">
        <v>34390</v>
      </c>
      <c r="AK80" s="230">
        <v>42522</v>
      </c>
      <c r="AL80" s="230">
        <v>103648</v>
      </c>
      <c r="AM80" s="230">
        <v>277114</v>
      </c>
      <c r="AN80" s="294">
        <v>49064</v>
      </c>
      <c r="AO80" s="294">
        <v>41127</v>
      </c>
      <c r="AP80" s="294">
        <v>37482</v>
      </c>
      <c r="AQ80" s="294">
        <v>127673</v>
      </c>
      <c r="AR80" s="294">
        <v>24613</v>
      </c>
      <c r="AS80" s="294">
        <v>15948</v>
      </c>
      <c r="AT80" s="294">
        <v>1829</v>
      </c>
      <c r="AU80" s="294">
        <v>42390</v>
      </c>
      <c r="AV80" s="294">
        <v>170063</v>
      </c>
      <c r="AW80" s="230">
        <v>209</v>
      </c>
      <c r="AX80" s="230">
        <v>339</v>
      </c>
      <c r="AY80" s="230">
        <v>10701</v>
      </c>
      <c r="AZ80" s="230">
        <v>11249</v>
      </c>
      <c r="BA80" s="230">
        <v>181312</v>
      </c>
      <c r="BB80" s="230">
        <v>20549</v>
      </c>
      <c r="BC80" s="230">
        <v>30732</v>
      </c>
      <c r="BD80" s="230">
        <v>37436</v>
      </c>
      <c r="BE80" s="294">
        <v>88717</v>
      </c>
      <c r="BF80" s="294">
        <v>270029</v>
      </c>
      <c r="BG80" s="230">
        <v>-7085</v>
      </c>
      <c r="BH80" s="488">
        <v>-2.5567095130523909E-2</v>
      </c>
      <c r="BI80" s="230">
        <v>43163</v>
      </c>
      <c r="BJ80" s="294">
        <v>34421</v>
      </c>
      <c r="BK80" s="294">
        <v>29389</v>
      </c>
      <c r="BL80" s="294">
        <v>106973</v>
      </c>
      <c r="BM80" s="294">
        <v>26685</v>
      </c>
      <c r="BN80" s="294">
        <v>16182</v>
      </c>
      <c r="BO80" s="294">
        <v>1597</v>
      </c>
      <c r="BP80" s="294">
        <v>44464</v>
      </c>
      <c r="BQ80" s="294">
        <v>151437</v>
      </c>
      <c r="BR80" s="230">
        <v>-18626</v>
      </c>
      <c r="BS80" s="488">
        <v>-0.10952411753291427</v>
      </c>
      <c r="BT80" s="230">
        <v>502</v>
      </c>
      <c r="BU80" s="230">
        <v>293</v>
      </c>
      <c r="BV80" s="488">
        <v>1.4019138755980862</v>
      </c>
      <c r="BW80" s="230">
        <v>774</v>
      </c>
      <c r="BX80" s="602">
        <v>435</v>
      </c>
      <c r="BY80" s="621">
        <v>1.2831858407079646</v>
      </c>
      <c r="BZ80" s="294">
        <v>11628</v>
      </c>
      <c r="CA80" s="602">
        <f t="shared" si="34"/>
        <v>927</v>
      </c>
      <c r="CB80" s="621">
        <f t="shared" si="35"/>
        <v>8.6627417998317913E-2</v>
      </c>
      <c r="CC80" s="294">
        <v>12904</v>
      </c>
      <c r="CD80" s="602">
        <f t="shared" si="36"/>
        <v>1655</v>
      </c>
      <c r="CE80" s="621">
        <f t="shared" si="37"/>
        <v>0.14712418881678371</v>
      </c>
      <c r="CF80" s="294">
        <v>164342</v>
      </c>
      <c r="CG80" s="602">
        <f t="shared" si="38"/>
        <v>-16970</v>
      </c>
      <c r="CH80" s="621">
        <f t="shared" si="39"/>
        <v>-9.3595570067066716E-2</v>
      </c>
      <c r="CI80" s="294">
        <v>24454</v>
      </c>
      <c r="CJ80" s="602">
        <f t="shared" si="40"/>
        <v>3905</v>
      </c>
      <c r="CK80" s="621">
        <f t="shared" si="41"/>
        <v>0.19003357827631515</v>
      </c>
      <c r="CL80" s="294">
        <v>34390</v>
      </c>
      <c r="CM80" s="602">
        <f t="shared" si="42"/>
        <v>3658</v>
      </c>
      <c r="CN80" s="621">
        <f t="shared" si="43"/>
        <v>0.11902902512039568</v>
      </c>
      <c r="CO80" s="294">
        <v>42645</v>
      </c>
      <c r="CP80" s="602">
        <f t="shared" si="44"/>
        <v>5209</v>
      </c>
      <c r="CQ80" s="621">
        <f t="shared" si="45"/>
        <v>0.13914413933112513</v>
      </c>
      <c r="CR80" s="294">
        <v>101489</v>
      </c>
      <c r="CS80" s="602">
        <f t="shared" si="46"/>
        <v>12772</v>
      </c>
      <c r="CT80" s="621">
        <f t="shared" si="47"/>
        <v>0.143963389203873</v>
      </c>
      <c r="CU80" s="294">
        <v>265831</v>
      </c>
      <c r="CV80" s="602">
        <f t="shared" si="48"/>
        <v>-4198</v>
      </c>
      <c r="CW80" s="621">
        <f t="shared" si="49"/>
        <v>-1.5546478341215203E-2</v>
      </c>
      <c r="CX80" s="294">
        <v>48805</v>
      </c>
      <c r="CY80" s="602">
        <f t="shared" si="50"/>
        <v>5642</v>
      </c>
      <c r="CZ80" s="621">
        <f t="shared" si="51"/>
        <v>0.13071380580589856</v>
      </c>
      <c r="DA80" s="234">
        <v>37070</v>
      </c>
      <c r="DB80" s="602">
        <f t="shared" si="52"/>
        <v>2649</v>
      </c>
      <c r="DC80" s="621">
        <f t="shared" si="53"/>
        <v>7.6958833270387259E-2</v>
      </c>
      <c r="DD80" s="294">
        <v>32204</v>
      </c>
      <c r="DE80" s="602">
        <f t="shared" si="54"/>
        <v>2815</v>
      </c>
      <c r="DF80" s="621">
        <f t="shared" si="55"/>
        <v>9.5784136921977611E-2</v>
      </c>
      <c r="DG80" s="294">
        <v>118079</v>
      </c>
      <c r="DH80" s="602">
        <f t="shared" si="56"/>
        <v>11106</v>
      </c>
      <c r="DI80" s="621">
        <f t="shared" si="57"/>
        <v>0.10382059024239762</v>
      </c>
      <c r="DJ80" s="294">
        <v>22035</v>
      </c>
      <c r="DK80" s="602">
        <f t="shared" si="58"/>
        <v>-4650</v>
      </c>
      <c r="DL80" s="621">
        <f t="shared" si="59"/>
        <v>-0.17425519955030916</v>
      </c>
      <c r="DM80" s="294">
        <v>12195</v>
      </c>
      <c r="DN80" s="602">
        <f t="shared" si="60"/>
        <v>-3987</v>
      </c>
      <c r="DO80" s="621">
        <f t="shared" si="61"/>
        <v>-0.246384872080089</v>
      </c>
      <c r="DP80" s="294">
        <v>1169</v>
      </c>
      <c r="DQ80" s="602">
        <f t="shared" si="62"/>
        <v>-428</v>
      </c>
      <c r="DR80" s="621">
        <f t="shared" si="63"/>
        <v>-0.2680025046963056</v>
      </c>
      <c r="DS80" s="294">
        <v>35399</v>
      </c>
      <c r="DT80" s="602">
        <f t="shared" si="64"/>
        <v>-9065</v>
      </c>
      <c r="DU80" s="621">
        <f t="shared" si="65"/>
        <v>-0.20387279596977331</v>
      </c>
      <c r="DV80" s="294">
        <v>153478</v>
      </c>
      <c r="DW80" s="602">
        <f t="shared" si="66"/>
        <v>2041</v>
      </c>
      <c r="DX80" s="621">
        <f t="shared" si="67"/>
        <v>1.3477551721177783E-2</v>
      </c>
    </row>
    <row r="81" spans="1:128" x14ac:dyDescent="0.25">
      <c r="A81" s="90" t="s">
        <v>54</v>
      </c>
      <c r="B81" s="80">
        <v>34430.950478333529</v>
      </c>
      <c r="C81" s="80">
        <v>31599.220475181774</v>
      </c>
      <c r="D81" s="80">
        <v>34032.7623589168</v>
      </c>
      <c r="E81" s="80">
        <v>100062.9333124321</v>
      </c>
      <c r="F81" s="80">
        <v>30119.820925301119</v>
      </c>
      <c r="G81" s="80">
        <v>26403.659532194695</v>
      </c>
      <c r="H81" s="80">
        <v>22571.532403541332</v>
      </c>
      <c r="I81" s="80">
        <v>79095.012861037161</v>
      </c>
      <c r="J81" s="80">
        <v>179157.94617346927</v>
      </c>
      <c r="K81" s="80">
        <v>19916.030944083308</v>
      </c>
      <c r="L81" s="80">
        <v>24047.058560351648</v>
      </c>
      <c r="M81" s="80">
        <v>31046.45</v>
      </c>
      <c r="N81" s="80">
        <v>75009.539504434943</v>
      </c>
      <c r="O81" s="80">
        <v>254167.48567790425</v>
      </c>
      <c r="P81" s="80">
        <v>34293.56</v>
      </c>
      <c r="Q81" s="80">
        <v>35442.648120452031</v>
      </c>
      <c r="R81" s="80">
        <v>37654.88937933978</v>
      </c>
      <c r="S81" s="80">
        <v>107391.09749979181</v>
      </c>
      <c r="T81" s="80">
        <v>361558.58317769604</v>
      </c>
      <c r="U81" s="80">
        <v>37391.71905684207</v>
      </c>
      <c r="V81" s="80">
        <v>33506.271368739152</v>
      </c>
      <c r="W81" s="80">
        <v>36241.137691553333</v>
      </c>
      <c r="X81" s="80">
        <v>107139.12811713453</v>
      </c>
      <c r="Y81" s="80">
        <v>33212.24880575054</v>
      </c>
      <c r="Z81" s="80">
        <v>27150.117800541142</v>
      </c>
      <c r="AA81" s="80">
        <v>22183.261674422705</v>
      </c>
      <c r="AB81" s="80">
        <v>82545.628280714387</v>
      </c>
      <c r="AC81" s="80">
        <v>189684.75639784892</v>
      </c>
      <c r="AD81" s="80">
        <v>23111.837977908708</v>
      </c>
      <c r="AE81" s="80">
        <v>25866.712980040204</v>
      </c>
      <c r="AF81" s="80">
        <v>29587.910000000003</v>
      </c>
      <c r="AG81" s="80">
        <v>78566.460957948919</v>
      </c>
      <c r="AH81" s="80">
        <v>268251.21735579782</v>
      </c>
      <c r="AI81" s="80">
        <v>36005.479999999996</v>
      </c>
      <c r="AJ81" s="80">
        <v>36016.276275561293</v>
      </c>
      <c r="AK81" s="80">
        <v>36446.101701983192</v>
      </c>
      <c r="AL81" s="80">
        <v>108467.8579775445</v>
      </c>
      <c r="AM81" s="80">
        <v>376719.07533334231</v>
      </c>
      <c r="AN81" s="80">
        <v>21621.14</v>
      </c>
      <c r="AO81" s="80">
        <v>18314.099999999999</v>
      </c>
      <c r="AP81" s="80">
        <v>21108.253199999999</v>
      </c>
      <c r="AQ81" s="80">
        <v>61042.396800000002</v>
      </c>
      <c r="AR81" s="80">
        <v>12931.862166563747</v>
      </c>
      <c r="AS81" s="80">
        <v>14284.777</v>
      </c>
      <c r="AT81" s="80">
        <v>11270.432464599999</v>
      </c>
      <c r="AU81" s="80">
        <v>38487.071631163752</v>
      </c>
      <c r="AV81" s="80">
        <v>99529.468431163754</v>
      </c>
      <c r="AW81" s="80">
        <v>16003.668000000001</v>
      </c>
      <c r="AX81" s="80">
        <v>17379.782999999999</v>
      </c>
      <c r="AY81" s="80">
        <v>18089.570291399999</v>
      </c>
      <c r="AZ81" s="80">
        <v>51473.0212914</v>
      </c>
      <c r="BA81" s="80">
        <v>151002.48972256374</v>
      </c>
      <c r="BB81" s="80">
        <v>14446.588</v>
      </c>
      <c r="BC81" s="80">
        <v>14570.51</v>
      </c>
      <c r="BD81" s="80">
        <v>15165.356</v>
      </c>
      <c r="BE81" s="80">
        <v>44182.453999999998</v>
      </c>
      <c r="BF81" s="80">
        <v>195184.94372256374</v>
      </c>
      <c r="BG81" s="80">
        <v>-181534.13161077857</v>
      </c>
      <c r="BH81" s="449">
        <v>-0.48188197385584186</v>
      </c>
      <c r="BI81" s="80">
        <v>16157.2</v>
      </c>
      <c r="BJ81" s="80">
        <v>15407.419999999998</v>
      </c>
      <c r="BK81" s="80">
        <v>15076.599999999999</v>
      </c>
      <c r="BL81" s="80">
        <v>46641.22</v>
      </c>
      <c r="BM81" s="80">
        <v>13956.5</v>
      </c>
      <c r="BN81" s="80">
        <v>13766.8</v>
      </c>
      <c r="BO81" s="80">
        <v>11056.6</v>
      </c>
      <c r="BP81" s="80">
        <v>38779.9</v>
      </c>
      <c r="BQ81" s="80">
        <v>85421.119999999995</v>
      </c>
      <c r="BR81" s="80">
        <v>-14108.348431163759</v>
      </c>
      <c r="BS81" s="449">
        <v>-0.14175046499842736</v>
      </c>
      <c r="BT81" s="80">
        <v>9447.4</v>
      </c>
      <c r="BU81" s="80">
        <v>-6556.2680000000018</v>
      </c>
      <c r="BV81" s="449">
        <v>-0.40967283250314873</v>
      </c>
      <c r="BW81" s="80">
        <v>10923.4</v>
      </c>
      <c r="BX81" s="602">
        <v>-6456.3829999999998</v>
      </c>
      <c r="BY81" s="621">
        <v>-0.37148812502434581</v>
      </c>
      <c r="BZ81" s="294">
        <v>17804.599999999999</v>
      </c>
      <c r="CA81" s="602">
        <f t="shared" si="34"/>
        <v>-284.97029140000086</v>
      </c>
      <c r="CB81" s="621">
        <f t="shared" si="35"/>
        <v>-1.5753292466846446E-2</v>
      </c>
      <c r="CC81" s="294">
        <v>38175.399999999994</v>
      </c>
      <c r="CD81" s="602">
        <f t="shared" si="36"/>
        <v>-13297.621291400006</v>
      </c>
      <c r="CE81" s="621">
        <f t="shared" si="37"/>
        <v>-0.25834157307610278</v>
      </c>
      <c r="CF81" s="294">
        <v>123591.62</v>
      </c>
      <c r="CG81" s="602">
        <f t="shared" si="38"/>
        <v>-27410.869722563744</v>
      </c>
      <c r="CH81" s="621">
        <f t="shared" si="39"/>
        <v>-0.18152594551868398</v>
      </c>
      <c r="CI81" s="294">
        <v>22663.4</v>
      </c>
      <c r="CJ81" s="602">
        <f t="shared" si="40"/>
        <v>8216.8120000000017</v>
      </c>
      <c r="CK81" s="621">
        <f t="shared" si="41"/>
        <v>0.56877180964806373</v>
      </c>
      <c r="CL81" s="294">
        <v>25130.400000000001</v>
      </c>
      <c r="CM81" s="602">
        <f t="shared" si="42"/>
        <v>10559.890000000001</v>
      </c>
      <c r="CN81" s="621">
        <f t="shared" si="43"/>
        <v>0.72474402062796717</v>
      </c>
      <c r="CO81" s="294">
        <v>27229.600000000002</v>
      </c>
      <c r="CP81" s="602">
        <f t="shared" si="44"/>
        <v>12064.244000000002</v>
      </c>
      <c r="CQ81" s="621">
        <f t="shared" si="45"/>
        <v>0.79551340568595963</v>
      </c>
      <c r="CR81" s="294">
        <v>75023.400000000009</v>
      </c>
      <c r="CS81" s="602">
        <f t="shared" si="46"/>
        <v>30840.946000000011</v>
      </c>
      <c r="CT81" s="621">
        <f t="shared" si="47"/>
        <v>0.69803605748109898</v>
      </c>
      <c r="CU81" s="294">
        <v>198615.02000000002</v>
      </c>
      <c r="CV81" s="602">
        <f t="shared" si="48"/>
        <v>3430.0762774362811</v>
      </c>
      <c r="CW81" s="621">
        <f t="shared" si="49"/>
        <v>1.7573467563726627E-2</v>
      </c>
      <c r="CX81" s="294">
        <v>34835.700000000004</v>
      </c>
      <c r="CY81" s="602">
        <f t="shared" si="50"/>
        <v>18678.500000000004</v>
      </c>
      <c r="CZ81" s="621">
        <f t="shared" si="51"/>
        <v>1.1560480776372146</v>
      </c>
      <c r="DA81" s="80">
        <v>21274</v>
      </c>
      <c r="DB81" s="602">
        <f t="shared" si="52"/>
        <v>5866.5800000000017</v>
      </c>
      <c r="DC81" s="621">
        <f t="shared" si="53"/>
        <v>0.38076329456846131</v>
      </c>
      <c r="DD81" s="294">
        <v>17547</v>
      </c>
      <c r="DE81" s="602">
        <f t="shared" si="54"/>
        <v>2470.4000000000015</v>
      </c>
      <c r="DF81" s="621">
        <f t="shared" si="55"/>
        <v>0.16385657243675641</v>
      </c>
      <c r="DG81" s="294">
        <v>73656.700000000012</v>
      </c>
      <c r="DH81" s="602">
        <f t="shared" si="56"/>
        <v>27015.48000000001</v>
      </c>
      <c r="DI81" s="621">
        <f t="shared" si="57"/>
        <v>0.57921898269384908</v>
      </c>
      <c r="DJ81" s="294">
        <v>17922</v>
      </c>
      <c r="DK81" s="602">
        <f t="shared" si="58"/>
        <v>3965.5</v>
      </c>
      <c r="DL81" s="621">
        <f t="shared" si="59"/>
        <v>0.28413284132841327</v>
      </c>
      <c r="DM81" s="294">
        <v>13784</v>
      </c>
      <c r="DN81" s="602">
        <f t="shared" si="60"/>
        <v>17.200000000000728</v>
      </c>
      <c r="DO81" s="621">
        <f t="shared" si="61"/>
        <v>1.2493825725659361E-3</v>
      </c>
      <c r="DP81" s="294">
        <v>9211.7000000000007</v>
      </c>
      <c r="DQ81" s="602">
        <f t="shared" si="62"/>
        <v>-1844.8999999999996</v>
      </c>
      <c r="DR81" s="621">
        <f t="shared" si="63"/>
        <v>-0.1668596132626666</v>
      </c>
      <c r="DS81" s="294">
        <v>40917.699999999997</v>
      </c>
      <c r="DT81" s="602">
        <f t="shared" si="64"/>
        <v>2137.7999999999956</v>
      </c>
      <c r="DU81" s="621">
        <f t="shared" si="65"/>
        <v>5.5126495942485552E-2</v>
      </c>
      <c r="DV81" s="294">
        <v>114574.40000000001</v>
      </c>
      <c r="DW81" s="602">
        <f t="shared" si="66"/>
        <v>29153.280000000013</v>
      </c>
      <c r="DX81" s="621">
        <f t="shared" si="67"/>
        <v>0.34128889904510751</v>
      </c>
    </row>
    <row r="82" spans="1:128" x14ac:dyDescent="0.25">
      <c r="A82" s="294" t="s">
        <v>86</v>
      </c>
      <c r="B82" s="294">
        <v>12747.59</v>
      </c>
      <c r="C82" s="294">
        <v>12015.41</v>
      </c>
      <c r="D82" s="294">
        <v>13038.000000000002</v>
      </c>
      <c r="E82" s="294">
        <v>37801</v>
      </c>
      <c r="F82" s="294">
        <v>13304.590000000002</v>
      </c>
      <c r="G82" s="294">
        <v>9963.4199999999983</v>
      </c>
      <c r="H82" s="294">
        <v>9094.6200000000008</v>
      </c>
      <c r="I82" s="294">
        <v>32362.630000000005</v>
      </c>
      <c r="J82" s="294">
        <v>70163.63</v>
      </c>
      <c r="K82" s="294">
        <v>6149.48</v>
      </c>
      <c r="L82" s="294">
        <v>9488.0300000000007</v>
      </c>
      <c r="M82" s="294">
        <v>12863.7</v>
      </c>
      <c r="N82" s="294">
        <v>28501.210000000003</v>
      </c>
      <c r="O82" s="294">
        <v>98664.840000000011</v>
      </c>
      <c r="P82" s="294">
        <v>13813.569999999998</v>
      </c>
      <c r="Q82" s="294">
        <v>14939.410000000002</v>
      </c>
      <c r="R82" s="294">
        <v>16370.263182303903</v>
      </c>
      <c r="S82" s="294">
        <v>45123.243182303901</v>
      </c>
      <c r="T82" s="294">
        <v>143788.0831823039</v>
      </c>
      <c r="U82" s="294">
        <v>14594.930000000002</v>
      </c>
      <c r="V82" s="294">
        <v>12759.7</v>
      </c>
      <c r="W82" s="294">
        <v>13894.608149615295</v>
      </c>
      <c r="X82" s="294">
        <v>41249.238149615296</v>
      </c>
      <c r="Y82" s="294">
        <v>14032.597323809949</v>
      </c>
      <c r="Z82" s="294">
        <v>10535.876098905344</v>
      </c>
      <c r="AA82" s="294">
        <v>9672.6719564228497</v>
      </c>
      <c r="AB82" s="294">
        <v>34241.145379138143</v>
      </c>
      <c r="AC82" s="294">
        <v>75490.383528753446</v>
      </c>
      <c r="AD82" s="294">
        <v>10154.72804570572</v>
      </c>
      <c r="AE82" s="294">
        <v>11238.659444894785</v>
      </c>
      <c r="AF82" s="294">
        <v>11200</v>
      </c>
      <c r="AG82" s="294">
        <v>32593.387490600508</v>
      </c>
      <c r="AH82" s="294">
        <v>108083.77101935395</v>
      </c>
      <c r="AI82" s="294">
        <v>14855.169999999998</v>
      </c>
      <c r="AJ82" s="294">
        <v>14114.859083343867</v>
      </c>
      <c r="AK82" s="294">
        <v>14062.891352118791</v>
      </c>
      <c r="AL82" s="294">
        <v>43032.920435462656</v>
      </c>
      <c r="AM82" s="294">
        <v>151116.69145481661</v>
      </c>
      <c r="AN82" s="294">
        <v>7187.89</v>
      </c>
      <c r="AO82" s="294">
        <v>6080.8806000000004</v>
      </c>
      <c r="AP82" s="294">
        <v>6630.2168000000001</v>
      </c>
      <c r="AQ82" s="294">
        <v>19898.987400000002</v>
      </c>
      <c r="AR82" s="294">
        <v>5841.7348997802319</v>
      </c>
      <c r="AS82" s="294">
        <v>6130.6710000000003</v>
      </c>
      <c r="AT82" s="294">
        <v>5306.9977817999998</v>
      </c>
      <c r="AU82" s="294">
        <v>17279.403681580232</v>
      </c>
      <c r="AV82" s="294">
        <v>37178.391081580237</v>
      </c>
      <c r="AW82" s="294">
        <v>5589.2870000000003</v>
      </c>
      <c r="AX82" s="294">
        <v>5466.7120000000004</v>
      </c>
      <c r="AY82" s="294">
        <v>5391.8806644000006</v>
      </c>
      <c r="AZ82" s="294">
        <v>16447.879664399999</v>
      </c>
      <c r="BA82" s="294">
        <v>53626.270745980233</v>
      </c>
      <c r="BB82" s="294">
        <v>5550.79</v>
      </c>
      <c r="BC82" s="294">
        <v>5960.84</v>
      </c>
      <c r="BD82" s="294">
        <v>6192.8909999999996</v>
      </c>
      <c r="BE82" s="294">
        <v>17704.521000000001</v>
      </c>
      <c r="BF82" s="294">
        <v>71330.791745980241</v>
      </c>
      <c r="BG82" s="294">
        <v>-79785.899708836369</v>
      </c>
      <c r="BH82" s="546">
        <v>-0.5279754270737993</v>
      </c>
      <c r="BI82" s="294">
        <v>6128.2</v>
      </c>
      <c r="BJ82" s="294">
        <v>5583.86</v>
      </c>
      <c r="BK82" s="294">
        <v>6248.2</v>
      </c>
      <c r="BL82" s="294">
        <v>17960.259999999998</v>
      </c>
      <c r="BM82" s="294">
        <v>5744.1</v>
      </c>
      <c r="BN82" s="294">
        <v>5823.3</v>
      </c>
      <c r="BO82" s="294">
        <v>5655.1</v>
      </c>
      <c r="BP82" s="294">
        <v>17222.5</v>
      </c>
      <c r="BQ82" s="294">
        <v>35182.759999999995</v>
      </c>
      <c r="BR82" s="294">
        <v>-1995.6310815802426</v>
      </c>
      <c r="BS82" s="546">
        <v>-5.3677177078514389E-2</v>
      </c>
      <c r="BT82" s="294">
        <v>5400.98</v>
      </c>
      <c r="BU82" s="294">
        <v>-188.3070000000007</v>
      </c>
      <c r="BV82" s="546">
        <v>-3.3690701515238113E-2</v>
      </c>
      <c r="BW82" s="294">
        <v>5402.5</v>
      </c>
      <c r="BX82" s="602">
        <v>-64.212000000000444</v>
      </c>
      <c r="BY82" s="621">
        <v>-1.1746000155120746E-2</v>
      </c>
      <c r="BZ82" s="294">
        <v>6112.88</v>
      </c>
      <c r="CA82" s="602">
        <f t="shared" si="34"/>
        <v>720.99933559999954</v>
      </c>
      <c r="CB82" s="621">
        <f t="shared" si="35"/>
        <v>0.13371945346647079</v>
      </c>
      <c r="CC82" s="294">
        <v>16916.36</v>
      </c>
      <c r="CD82" s="602">
        <f t="shared" si="36"/>
        <v>468.48033560000113</v>
      </c>
      <c r="CE82" s="621">
        <f t="shared" si="37"/>
        <v>2.8482719059161523E-2</v>
      </c>
      <c r="CF82" s="294">
        <v>52099.119999999995</v>
      </c>
      <c r="CG82" s="602">
        <f t="shared" si="38"/>
        <v>-1527.1507459802378</v>
      </c>
      <c r="CH82" s="621">
        <f t="shared" si="39"/>
        <v>-2.8477660757245764E-2</v>
      </c>
      <c r="CI82" s="294">
        <v>6661.8</v>
      </c>
      <c r="CJ82" s="602">
        <f t="shared" si="40"/>
        <v>1111.0100000000002</v>
      </c>
      <c r="CK82" s="621">
        <f t="shared" si="41"/>
        <v>0.2001534916651504</v>
      </c>
      <c r="CL82" s="294">
        <v>6833.7</v>
      </c>
      <c r="CM82" s="602">
        <f t="shared" si="42"/>
        <v>872.85999999999967</v>
      </c>
      <c r="CN82" s="621">
        <f t="shared" si="43"/>
        <v>0.14643238201327324</v>
      </c>
      <c r="CO82" s="294">
        <v>6986.6</v>
      </c>
      <c r="CP82" s="602">
        <f t="shared" si="44"/>
        <v>793.70900000000074</v>
      </c>
      <c r="CQ82" s="621">
        <f t="shared" si="45"/>
        <v>0.12816453575559472</v>
      </c>
      <c r="CR82" s="294">
        <v>20482.099999999999</v>
      </c>
      <c r="CS82" s="602">
        <f t="shared" si="46"/>
        <v>2777.5789999999979</v>
      </c>
      <c r="CT82" s="621">
        <f t="shared" si="47"/>
        <v>0.1568852950045922</v>
      </c>
      <c r="CU82" s="294">
        <v>72581.22</v>
      </c>
      <c r="CV82" s="602">
        <f t="shared" si="48"/>
        <v>1250.4282540197601</v>
      </c>
      <c r="CW82" s="621">
        <f t="shared" si="49"/>
        <v>1.7529992635897336E-2</v>
      </c>
      <c r="CX82" s="294">
        <v>11473.7</v>
      </c>
      <c r="CY82" s="602">
        <f t="shared" si="50"/>
        <v>5345.5000000000009</v>
      </c>
      <c r="CZ82" s="621">
        <f t="shared" si="51"/>
        <v>0.87227897261838727</v>
      </c>
      <c r="DA82" s="294">
        <v>7333</v>
      </c>
      <c r="DB82" s="602">
        <f t="shared" si="52"/>
        <v>1749.1400000000003</v>
      </c>
      <c r="DC82" s="621">
        <f t="shared" si="53"/>
        <v>0.31324925768196199</v>
      </c>
      <c r="DD82" s="294">
        <v>7814</v>
      </c>
      <c r="DE82" s="602">
        <f t="shared" si="54"/>
        <v>1565.8000000000002</v>
      </c>
      <c r="DF82" s="621">
        <f t="shared" si="55"/>
        <v>0.25060017284978076</v>
      </c>
      <c r="DG82" s="294">
        <v>26620.7</v>
      </c>
      <c r="DH82" s="602">
        <f t="shared" si="56"/>
        <v>8660.4400000000023</v>
      </c>
      <c r="DI82" s="621">
        <f t="shared" si="57"/>
        <v>0.48220014632304897</v>
      </c>
      <c r="DJ82" s="294">
        <v>7044</v>
      </c>
      <c r="DK82" s="602">
        <f t="shared" si="58"/>
        <v>1299.8999999999996</v>
      </c>
      <c r="DL82" s="621">
        <f t="shared" si="59"/>
        <v>0.22630177051235173</v>
      </c>
      <c r="DM82" s="294">
        <v>6437</v>
      </c>
      <c r="DN82" s="602">
        <f t="shared" si="60"/>
        <v>613.69999999999982</v>
      </c>
      <c r="DO82" s="621">
        <f t="shared" si="61"/>
        <v>0.10538697989112698</v>
      </c>
      <c r="DP82" s="294">
        <v>5766.7</v>
      </c>
      <c r="DQ82" s="602">
        <f t="shared" si="62"/>
        <v>111.59999999999945</v>
      </c>
      <c r="DR82" s="621">
        <f t="shared" si="63"/>
        <v>1.9734399038036365E-2</v>
      </c>
      <c r="DS82" s="294">
        <v>19247.7</v>
      </c>
      <c r="DT82" s="602">
        <f t="shared" si="64"/>
        <v>2025.2000000000007</v>
      </c>
      <c r="DU82" s="621">
        <f t="shared" si="65"/>
        <v>0.11759036144578318</v>
      </c>
      <c r="DV82" s="294">
        <v>45868.4</v>
      </c>
      <c r="DW82" s="602">
        <f t="shared" si="66"/>
        <v>10685.640000000007</v>
      </c>
      <c r="DX82" s="621">
        <f t="shared" si="67"/>
        <v>0.30371807100977888</v>
      </c>
    </row>
    <row r="83" spans="1:128" x14ac:dyDescent="0.25">
      <c r="A83" s="294" t="s">
        <v>87</v>
      </c>
      <c r="B83" s="294">
        <v>14525.860478333532</v>
      </c>
      <c r="C83" s="294">
        <v>13114.470475181772</v>
      </c>
      <c r="D83" s="294">
        <v>14533.772358916802</v>
      </c>
      <c r="E83" s="294">
        <v>42174.103312432104</v>
      </c>
      <c r="F83" s="294">
        <v>10934.870925301122</v>
      </c>
      <c r="G83" s="294">
        <v>11313.459532194698</v>
      </c>
      <c r="H83" s="294">
        <v>10054.162403541332</v>
      </c>
      <c r="I83" s="294">
        <v>32302.492861037153</v>
      </c>
      <c r="J83" s="294">
        <v>74476.596173469254</v>
      </c>
      <c r="K83" s="294">
        <v>10415.060944083307</v>
      </c>
      <c r="L83" s="294">
        <v>10465.288560351646</v>
      </c>
      <c r="M83" s="294">
        <v>13207.409999999998</v>
      </c>
      <c r="N83" s="294">
        <v>34087.759504434951</v>
      </c>
      <c r="O83" s="294">
        <v>108564.35567790421</v>
      </c>
      <c r="P83" s="294">
        <v>14599.470000000001</v>
      </c>
      <c r="Q83" s="294">
        <v>13982.258596717178</v>
      </c>
      <c r="R83" s="294">
        <v>14336.852185494752</v>
      </c>
      <c r="S83" s="294">
        <v>42918.580782211931</v>
      </c>
      <c r="T83" s="294">
        <v>151482.93646011615</v>
      </c>
      <c r="U83" s="294">
        <v>15721.77</v>
      </c>
      <c r="V83" s="294">
        <v>14237.939064220949</v>
      </c>
      <c r="W83" s="294">
        <v>15787.269999999999</v>
      </c>
      <c r="X83" s="294">
        <v>45746.979064220948</v>
      </c>
      <c r="Y83" s="294">
        <v>13476.66</v>
      </c>
      <c r="Z83" s="294">
        <v>11524.068607748037</v>
      </c>
      <c r="AA83" s="294">
        <v>8762.9085769100857</v>
      </c>
      <c r="AB83" s="294">
        <v>33763.637184658117</v>
      </c>
      <c r="AC83" s="294">
        <v>79510.616248879058</v>
      </c>
      <c r="AD83" s="294">
        <v>9662.8604876479149</v>
      </c>
      <c r="AE83" s="294">
        <v>10644.501430647178</v>
      </c>
      <c r="AF83" s="294">
        <v>13108.770000000002</v>
      </c>
      <c r="AG83" s="294">
        <v>33416.131918295097</v>
      </c>
      <c r="AH83" s="294">
        <v>112926.74816717416</v>
      </c>
      <c r="AI83" s="294">
        <v>14942.61</v>
      </c>
      <c r="AJ83" s="294">
        <v>15474.918151455086</v>
      </c>
      <c r="AK83" s="294">
        <v>15530.981433529898</v>
      </c>
      <c r="AL83" s="294">
        <v>45948.509584984982</v>
      </c>
      <c r="AM83" s="294">
        <v>158875.25775215914</v>
      </c>
      <c r="AN83" s="294">
        <v>6760.28</v>
      </c>
      <c r="AO83" s="294">
        <v>5696.9250000000002</v>
      </c>
      <c r="AP83" s="294">
        <v>7142.3819999999996</v>
      </c>
      <c r="AQ83" s="294">
        <v>19599.587</v>
      </c>
      <c r="AR83" s="294">
        <v>1431.21</v>
      </c>
      <c r="AS83" s="294">
        <v>2699.6950000000002</v>
      </c>
      <c r="AT83" s="294">
        <v>2322.5893878000002</v>
      </c>
      <c r="AU83" s="294">
        <v>6453.4943878000004</v>
      </c>
      <c r="AV83" s="294">
        <v>26053.081387800001</v>
      </c>
      <c r="AW83" s="294">
        <v>7379.1540000000005</v>
      </c>
      <c r="AX83" s="294">
        <v>7921.1660000000002</v>
      </c>
      <c r="AY83" s="294">
        <v>7320.5196749999996</v>
      </c>
      <c r="AZ83" s="294">
        <v>22620.839674999999</v>
      </c>
      <c r="BA83" s="294">
        <v>48673.9210628</v>
      </c>
      <c r="BB83" s="294">
        <v>2738.2460000000001</v>
      </c>
      <c r="BC83" s="294">
        <v>2274.85</v>
      </c>
      <c r="BD83" s="294">
        <v>1823.875</v>
      </c>
      <c r="BE83" s="294">
        <v>6836.9710000000005</v>
      </c>
      <c r="BF83" s="294">
        <v>55510.892062799998</v>
      </c>
      <c r="BG83" s="294">
        <v>-103364.36568935914</v>
      </c>
      <c r="BH83" s="546">
        <v>-0.65060077416588435</v>
      </c>
      <c r="BI83" s="294">
        <v>2343</v>
      </c>
      <c r="BJ83" s="294">
        <v>2692.37</v>
      </c>
      <c r="BK83" s="294">
        <v>2608.1</v>
      </c>
      <c r="BL83" s="294">
        <v>7643.4699999999993</v>
      </c>
      <c r="BM83" s="294">
        <v>2506.9</v>
      </c>
      <c r="BN83" s="294">
        <v>2469.3000000000002</v>
      </c>
      <c r="BO83" s="294">
        <v>1244.3</v>
      </c>
      <c r="BP83" s="294">
        <v>6220.5</v>
      </c>
      <c r="BQ83" s="294">
        <v>13863.97</v>
      </c>
      <c r="BR83" s="294">
        <v>-12189.111387800001</v>
      </c>
      <c r="BS83" s="546">
        <v>-0.46785680382159534</v>
      </c>
      <c r="BT83" s="294">
        <v>190.91</v>
      </c>
      <c r="BU83" s="294">
        <v>-7188.2440000000006</v>
      </c>
      <c r="BV83" s="546">
        <v>-0.97412847055367058</v>
      </c>
      <c r="BW83" s="294">
        <v>1292.4000000000001</v>
      </c>
      <c r="BX83" s="602">
        <v>-6628.7659999999996</v>
      </c>
      <c r="BY83" s="621">
        <v>-0.83684220227173622</v>
      </c>
      <c r="BZ83" s="294">
        <v>6329.58</v>
      </c>
      <c r="CA83" s="602">
        <f t="shared" si="34"/>
        <v>-990.93967499999962</v>
      </c>
      <c r="CB83" s="621">
        <f t="shared" si="35"/>
        <v>-0.13536466248210716</v>
      </c>
      <c r="CC83" s="294">
        <v>7812.8899999999994</v>
      </c>
      <c r="CD83" s="602">
        <f t="shared" si="36"/>
        <v>-14807.949675</v>
      </c>
      <c r="CE83" s="621">
        <f t="shared" si="37"/>
        <v>-0.65461538509401063</v>
      </c>
      <c r="CF83" s="294">
        <v>21676.86</v>
      </c>
      <c r="CG83" s="602">
        <f t="shared" si="38"/>
        <v>-26997.061062799999</v>
      </c>
      <c r="CH83" s="621">
        <f t="shared" si="39"/>
        <v>-0.55465145345426126</v>
      </c>
      <c r="CI83" s="294">
        <v>9645.1</v>
      </c>
      <c r="CJ83" s="602">
        <f t="shared" si="40"/>
        <v>6906.8540000000003</v>
      </c>
      <c r="CK83" s="621">
        <f t="shared" si="41"/>
        <v>2.5223643164273772</v>
      </c>
      <c r="CL83" s="294">
        <v>11960.2</v>
      </c>
      <c r="CM83" s="602">
        <f t="shared" si="42"/>
        <v>9685.35</v>
      </c>
      <c r="CN83" s="621">
        <f t="shared" si="43"/>
        <v>4.2575774226872101</v>
      </c>
      <c r="CO83" s="294">
        <v>13167.2</v>
      </c>
      <c r="CP83" s="602">
        <f t="shared" si="44"/>
        <v>11343.325000000001</v>
      </c>
      <c r="CQ83" s="621">
        <f t="shared" si="45"/>
        <v>6.2193543965458167</v>
      </c>
      <c r="CR83" s="294">
        <v>34772.5</v>
      </c>
      <c r="CS83" s="602">
        <f t="shared" si="46"/>
        <v>27935.528999999999</v>
      </c>
      <c r="CT83" s="621">
        <f t="shared" si="47"/>
        <v>4.0859510739478049</v>
      </c>
      <c r="CU83" s="294">
        <v>56449.36</v>
      </c>
      <c r="CV83" s="602">
        <f t="shared" si="48"/>
        <v>938.46793720000278</v>
      </c>
      <c r="CW83" s="621">
        <f t="shared" si="49"/>
        <v>1.6906014339281471E-2</v>
      </c>
      <c r="CX83" s="294">
        <v>16031.7</v>
      </c>
      <c r="CY83" s="602">
        <f t="shared" si="50"/>
        <v>13688.7</v>
      </c>
      <c r="CZ83" s="621">
        <f t="shared" si="51"/>
        <v>5.842381562099872</v>
      </c>
      <c r="DA83" s="294">
        <v>7630</v>
      </c>
      <c r="DB83" s="602">
        <f t="shared" si="52"/>
        <v>4937.63</v>
      </c>
      <c r="DC83" s="621">
        <f t="shared" si="53"/>
        <v>1.8339344146606893</v>
      </c>
      <c r="DD83" s="294">
        <v>3568</v>
      </c>
      <c r="DE83" s="602">
        <f t="shared" si="54"/>
        <v>959.90000000000009</v>
      </c>
      <c r="DF83" s="621">
        <f t="shared" si="55"/>
        <v>0.36804570376902729</v>
      </c>
      <c r="DG83" s="294">
        <v>27229.7</v>
      </c>
      <c r="DH83" s="602">
        <f t="shared" si="56"/>
        <v>19586.230000000003</v>
      </c>
      <c r="DI83" s="621">
        <f t="shared" si="57"/>
        <v>2.5624788217916739</v>
      </c>
      <c r="DJ83" s="294">
        <v>5293</v>
      </c>
      <c r="DK83" s="602">
        <f t="shared" si="58"/>
        <v>2786.1</v>
      </c>
      <c r="DL83" s="621">
        <f t="shared" si="59"/>
        <v>1.111372611592006</v>
      </c>
      <c r="DM83" s="294">
        <v>2180</v>
      </c>
      <c r="DN83" s="602">
        <f t="shared" si="60"/>
        <v>-289.30000000000018</v>
      </c>
      <c r="DO83" s="621">
        <f t="shared" si="61"/>
        <v>-0.11715870894585517</v>
      </c>
      <c r="DP83" s="294">
        <v>6</v>
      </c>
      <c r="DQ83" s="602">
        <f t="shared" si="62"/>
        <v>-1238.3</v>
      </c>
      <c r="DR83" s="621">
        <f t="shared" si="63"/>
        <v>-0.99517801173350473</v>
      </c>
      <c r="DS83" s="294">
        <v>7479</v>
      </c>
      <c r="DT83" s="602">
        <f t="shared" si="64"/>
        <v>1258.5</v>
      </c>
      <c r="DU83" s="621">
        <f t="shared" si="65"/>
        <v>0.20231492645285748</v>
      </c>
      <c r="DV83" s="294">
        <v>34708.699999999997</v>
      </c>
      <c r="DW83" s="602">
        <f t="shared" si="66"/>
        <v>20844.729999999996</v>
      </c>
      <c r="DX83" s="621">
        <f t="shared" si="67"/>
        <v>1.503518112055926</v>
      </c>
    </row>
    <row r="84" spans="1:128" x14ac:dyDescent="0.25">
      <c r="A84" s="294" t="s">
        <v>88</v>
      </c>
      <c r="B84" s="294">
        <v>7157.5</v>
      </c>
      <c r="C84" s="294">
        <v>6469.3400000000011</v>
      </c>
      <c r="D84" s="294">
        <v>6460.99</v>
      </c>
      <c r="E84" s="294">
        <v>20087.830000000002</v>
      </c>
      <c r="F84" s="294">
        <v>5880.3599999999979</v>
      </c>
      <c r="G84" s="294">
        <v>5126.78</v>
      </c>
      <c r="H84" s="294">
        <v>3422.7499999999991</v>
      </c>
      <c r="I84" s="294">
        <v>14429.889999999996</v>
      </c>
      <c r="J84" s="294">
        <v>34517.72</v>
      </c>
      <c r="K84" s="294">
        <v>3351.49</v>
      </c>
      <c r="L84" s="294">
        <v>4093.7400000000002</v>
      </c>
      <c r="M84" s="294">
        <v>4975.34</v>
      </c>
      <c r="N84" s="294">
        <v>12420.57</v>
      </c>
      <c r="O84" s="294">
        <v>46938.29</v>
      </c>
      <c r="P84" s="294">
        <v>5880.52</v>
      </c>
      <c r="Q84" s="294">
        <v>6520.9795237348535</v>
      </c>
      <c r="R84" s="294">
        <v>6947.7740115411225</v>
      </c>
      <c r="S84" s="294">
        <v>19349.273535275977</v>
      </c>
      <c r="T84" s="294">
        <v>66287.563535275985</v>
      </c>
      <c r="U84" s="294">
        <v>7075.0190568420685</v>
      </c>
      <c r="V84" s="294">
        <v>6508.6323045181962</v>
      </c>
      <c r="W84" s="294">
        <v>6559.2595419380341</v>
      </c>
      <c r="X84" s="294">
        <v>20142.9109032983</v>
      </c>
      <c r="Y84" s="294">
        <v>5702.9914819405876</v>
      </c>
      <c r="Z84" s="294">
        <v>5090.1730938877608</v>
      </c>
      <c r="AA84" s="294">
        <v>3747.6811410897726</v>
      </c>
      <c r="AB84" s="294">
        <v>14540.845716918122</v>
      </c>
      <c r="AC84" s="294">
        <v>34683.756620216423</v>
      </c>
      <c r="AD84" s="294">
        <v>3294.2494445550724</v>
      </c>
      <c r="AE84" s="294">
        <v>3983.5521044982397</v>
      </c>
      <c r="AF84" s="294">
        <v>5279.14</v>
      </c>
      <c r="AG84" s="294">
        <v>12556.941549053314</v>
      </c>
      <c r="AH84" s="294">
        <v>47240.698169269737</v>
      </c>
      <c r="AI84" s="294">
        <v>6207.7000000000007</v>
      </c>
      <c r="AJ84" s="294">
        <v>6426.4990407623391</v>
      </c>
      <c r="AK84" s="294">
        <v>6852.2289163345067</v>
      </c>
      <c r="AL84" s="294">
        <v>19486.427957096847</v>
      </c>
      <c r="AM84" s="294">
        <v>66727.12612636658</v>
      </c>
      <c r="AN84" s="294">
        <v>7672.97</v>
      </c>
      <c r="AO84" s="294">
        <v>6535.1980000000003</v>
      </c>
      <c r="AP84" s="294">
        <v>7335.6544000000004</v>
      </c>
      <c r="AQ84" s="294">
        <v>21543.822400000001</v>
      </c>
      <c r="AR84" s="294">
        <v>5658.9172667835146</v>
      </c>
      <c r="AS84" s="294">
        <v>5454.4110000000001</v>
      </c>
      <c r="AT84" s="294">
        <v>3640.8452950000001</v>
      </c>
      <c r="AU84" s="294">
        <v>14754.173561783515</v>
      </c>
      <c r="AV84" s="294">
        <v>36297.995961783512</v>
      </c>
      <c r="AW84" s="294">
        <v>3035.2269999999999</v>
      </c>
      <c r="AX84" s="294">
        <v>3991.9050000000002</v>
      </c>
      <c r="AY84" s="294">
        <v>5377.1699520000002</v>
      </c>
      <c r="AZ84" s="294">
        <v>12404.301952</v>
      </c>
      <c r="BA84" s="294">
        <v>48702.297913783514</v>
      </c>
      <c r="BB84" s="294">
        <v>6157.5519999999997</v>
      </c>
      <c r="BC84" s="294">
        <v>6334.82</v>
      </c>
      <c r="BD84" s="294">
        <v>7148.59</v>
      </c>
      <c r="BE84" s="294">
        <v>19640.962</v>
      </c>
      <c r="BF84" s="294">
        <v>68343.25991378352</v>
      </c>
      <c r="BG84" s="294">
        <v>1616.1337874169403</v>
      </c>
      <c r="BH84" s="546">
        <v>2.4220041851590324E-2</v>
      </c>
      <c r="BI84" s="294">
        <v>7681.1</v>
      </c>
      <c r="BJ84" s="294">
        <v>7131.19</v>
      </c>
      <c r="BK84" s="294">
        <v>6220.3</v>
      </c>
      <c r="BL84" s="294">
        <v>21032.59</v>
      </c>
      <c r="BM84" s="294">
        <v>5705.5</v>
      </c>
      <c r="BN84" s="294">
        <v>5474.2</v>
      </c>
      <c r="BO84" s="294">
        <v>4157.2</v>
      </c>
      <c r="BP84" s="294">
        <v>15336.9</v>
      </c>
      <c r="BQ84" s="294">
        <v>36369.49</v>
      </c>
      <c r="BR84" s="294">
        <v>71.494038216485933</v>
      </c>
      <c r="BS84" s="546">
        <v>1.9696414725418649E-3</v>
      </c>
      <c r="BT84" s="294">
        <v>3855.51</v>
      </c>
      <c r="BU84" s="294">
        <v>820.28300000000036</v>
      </c>
      <c r="BV84" s="546">
        <v>0.27025425116474006</v>
      </c>
      <c r="BW84" s="294">
        <v>4228.5</v>
      </c>
      <c r="BX84" s="602">
        <v>236.5949999999998</v>
      </c>
      <c r="BY84" s="621">
        <v>5.9268695021549807E-2</v>
      </c>
      <c r="BZ84" s="294">
        <v>5362.14</v>
      </c>
      <c r="CA84" s="602">
        <f t="shared" si="34"/>
        <v>-15.029951999999867</v>
      </c>
      <c r="CB84" s="621">
        <f t="shared" si="35"/>
        <v>-2.795141707285927E-3</v>
      </c>
      <c r="CC84" s="294">
        <v>13446.15</v>
      </c>
      <c r="CD84" s="602">
        <f t="shared" si="36"/>
        <v>1041.8480479999998</v>
      </c>
      <c r="CE84" s="621">
        <f t="shared" si="37"/>
        <v>8.399086478477881E-2</v>
      </c>
      <c r="CF84" s="294">
        <v>49815.64</v>
      </c>
      <c r="CG84" s="602">
        <f t="shared" si="38"/>
        <v>1113.3420862164858</v>
      </c>
      <c r="CH84" s="621">
        <f t="shared" si="39"/>
        <v>2.2860155144782041E-2</v>
      </c>
      <c r="CI84" s="294">
        <v>6356.5</v>
      </c>
      <c r="CJ84" s="602">
        <f t="shared" si="40"/>
        <v>198.94800000000032</v>
      </c>
      <c r="CK84" s="621">
        <f t="shared" si="41"/>
        <v>3.2309593162997294E-2</v>
      </c>
      <c r="CL84" s="294">
        <v>6336.5</v>
      </c>
      <c r="CM84" s="602">
        <f t="shared" si="42"/>
        <v>1.680000000000291</v>
      </c>
      <c r="CN84" s="621">
        <f t="shared" si="43"/>
        <v>2.6520090547170895E-4</v>
      </c>
      <c r="CO84" s="294">
        <v>7075.8</v>
      </c>
      <c r="CP84" s="602">
        <f t="shared" si="44"/>
        <v>-72.789999999999964</v>
      </c>
      <c r="CQ84" s="621">
        <f t="shared" si="45"/>
        <v>-1.0182427583621379E-2</v>
      </c>
      <c r="CR84" s="294">
        <v>19768.8</v>
      </c>
      <c r="CS84" s="602">
        <f t="shared" si="46"/>
        <v>127.83799999999974</v>
      </c>
      <c r="CT84" s="621">
        <f t="shared" si="47"/>
        <v>6.5087443272890469E-3</v>
      </c>
      <c r="CU84" s="294">
        <v>69584.44</v>
      </c>
      <c r="CV84" s="602">
        <f t="shared" si="48"/>
        <v>1241.1800862164819</v>
      </c>
      <c r="CW84" s="621">
        <f t="shared" si="49"/>
        <v>1.8160972827199889E-2</v>
      </c>
      <c r="CX84" s="294">
        <v>7330.3</v>
      </c>
      <c r="CY84" s="602">
        <f t="shared" si="50"/>
        <v>-350.80000000000018</v>
      </c>
      <c r="CZ84" s="621">
        <f t="shared" si="51"/>
        <v>-4.5670541979664393E-2</v>
      </c>
      <c r="DA84" s="294">
        <v>6311</v>
      </c>
      <c r="DB84" s="602">
        <f t="shared" si="52"/>
        <v>-820.1899999999996</v>
      </c>
      <c r="DC84" s="621">
        <f t="shared" si="53"/>
        <v>-0.11501446462652092</v>
      </c>
      <c r="DD84" s="294">
        <v>6165</v>
      </c>
      <c r="DE84" s="602">
        <f t="shared" si="54"/>
        <v>-55.300000000000182</v>
      </c>
      <c r="DF84" s="621">
        <f t="shared" si="55"/>
        <v>-8.8902464511358258E-3</v>
      </c>
      <c r="DG84" s="294">
        <v>19806.3</v>
      </c>
      <c r="DH84" s="602">
        <f t="shared" si="56"/>
        <v>-1226.2900000000009</v>
      </c>
      <c r="DI84" s="621">
        <f t="shared" si="57"/>
        <v>-5.8304279216206886E-2</v>
      </c>
      <c r="DJ84" s="294">
        <v>5585</v>
      </c>
      <c r="DK84" s="602">
        <f t="shared" si="58"/>
        <v>-120.5</v>
      </c>
      <c r="DL84" s="621">
        <f t="shared" si="59"/>
        <v>-2.1119971956883709E-2</v>
      </c>
      <c r="DM84" s="294">
        <v>5167</v>
      </c>
      <c r="DN84" s="602">
        <f t="shared" si="60"/>
        <v>-307.19999999999982</v>
      </c>
      <c r="DO84" s="621">
        <f t="shared" si="61"/>
        <v>-5.6117788900661256E-2</v>
      </c>
      <c r="DP84" s="294">
        <v>3439</v>
      </c>
      <c r="DQ84" s="602">
        <f t="shared" si="62"/>
        <v>-718.19999999999982</v>
      </c>
      <c r="DR84" s="621">
        <f t="shared" si="63"/>
        <v>-0.17276051188299812</v>
      </c>
      <c r="DS84" s="294">
        <v>14191</v>
      </c>
      <c r="DT84" s="602">
        <f t="shared" si="64"/>
        <v>-1145.8999999999996</v>
      </c>
      <c r="DU84" s="621">
        <f t="shared" si="65"/>
        <v>-7.4715229283623133E-2</v>
      </c>
      <c r="DV84" s="294">
        <v>33997.300000000003</v>
      </c>
      <c r="DW84" s="602">
        <f t="shared" si="66"/>
        <v>-2372.1899999999951</v>
      </c>
      <c r="DX84" s="621">
        <f t="shared" si="67"/>
        <v>-6.5224725449820581E-2</v>
      </c>
    </row>
    <row r="85" spans="1:128" x14ac:dyDescent="0.25">
      <c r="BW85" s="85"/>
      <c r="BX85" s="85"/>
      <c r="CA85" s="85"/>
      <c r="CD85" s="85"/>
      <c r="CG85" s="85"/>
      <c r="CJ85" s="85"/>
    </row>
    <row r="89" spans="1:128" x14ac:dyDescent="0.25">
      <c r="BW89" s="230"/>
      <c r="BX89" s="230"/>
      <c r="CA89" s="230"/>
      <c r="CD89" s="230"/>
      <c r="CG89" s="230"/>
      <c r="CJ89" s="230"/>
    </row>
    <row r="97" spans="75:88" x14ac:dyDescent="0.25">
      <c r="BW97" s="230"/>
      <c r="BX97" s="230"/>
      <c r="CA97" s="230"/>
      <c r="CD97" s="230"/>
      <c r="CG97" s="230"/>
      <c r="CJ97" s="230"/>
    </row>
    <row r="98" spans="75:88" x14ac:dyDescent="0.25">
      <c r="BW98" s="80"/>
      <c r="BX98" s="80"/>
      <c r="CA98" s="80"/>
      <c r="CD98" s="80"/>
      <c r="CG98" s="80"/>
      <c r="CJ98" s="80"/>
    </row>
  </sheetData>
  <pageMargins left="0.7" right="0.7" top="0.75" bottom="0.75" header="0.3" footer="0.3"/>
  <pageSetup paperSize="9" scale="44" orientation="portrait" r:id="rId1"/>
  <colBreaks count="1" manualBreakCount="1">
    <brk id="16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23</vt:i4>
      </vt:variant>
    </vt:vector>
  </HeadingPairs>
  <TitlesOfParts>
    <vt:vector size="47" baseType="lpstr">
      <vt:lpstr>1.Выработка э.э</vt:lpstr>
      <vt:lpstr>1.1.Отпуск э.э с шин</vt:lpstr>
      <vt:lpstr>2.Отпуск т.э.</vt:lpstr>
      <vt:lpstr>3.1.КИУМ эл мощн</vt:lpstr>
      <vt:lpstr>3.2.КИУМ теплов мощн</vt:lpstr>
      <vt:lpstr>4.1.Устан эл мощн</vt:lpstr>
      <vt:lpstr>4.2.Устан тепл мощн</vt:lpstr>
      <vt:lpstr>5. Распол эл мощн</vt:lpstr>
      <vt:lpstr>6.1.Расход топл, т.у.т.</vt:lpstr>
      <vt:lpstr>6.1.1.Расход топл Э, т.у.т.</vt:lpstr>
      <vt:lpstr>6.1.2.Расход топл Т, т.у.т.</vt:lpstr>
      <vt:lpstr>7.УРУТ э.э.</vt:lpstr>
      <vt:lpstr>8.УРУТ т.э.</vt:lpstr>
      <vt:lpstr>9.ОРЭМ</vt:lpstr>
      <vt:lpstr>10. Розн рынок </vt:lpstr>
      <vt:lpstr>11.1Тариф на э.э</vt:lpstr>
      <vt:lpstr>11.2 Тариф на э.э ДГК</vt:lpstr>
      <vt:lpstr>11.3 Тариф на тепло</vt:lpstr>
      <vt:lpstr>12.1 RAB</vt:lpstr>
      <vt:lpstr>12.2 Тарифы сетей</vt:lpstr>
      <vt:lpstr>13.Отпуск э.э в сеть</vt:lpstr>
      <vt:lpstr>14.Потери э.э. в сети</vt:lpstr>
      <vt:lpstr>15.Отпуск т.э. в сеть</vt:lpstr>
      <vt:lpstr>16.Потери т.э. в сети</vt:lpstr>
      <vt:lpstr>'11.2 Тариф на э.э ДГК'!Заголовки_для_печати</vt:lpstr>
      <vt:lpstr>'1.1.Отпуск э.э с шин'!Область_печати</vt:lpstr>
      <vt:lpstr>'1.Выработка э.э'!Область_печати</vt:lpstr>
      <vt:lpstr>'10. Розн рынок '!Область_печати</vt:lpstr>
      <vt:lpstr>'11.1Тариф на э.э'!Область_печати</vt:lpstr>
      <vt:lpstr>'11.3 Тариф на тепло'!Область_печати</vt:lpstr>
      <vt:lpstr>'12.1 RAB'!Область_печати</vt:lpstr>
      <vt:lpstr>'12.2 Тарифы сетей'!Область_печати</vt:lpstr>
      <vt:lpstr>'13.Отпуск э.э в сеть'!Область_печати</vt:lpstr>
      <vt:lpstr>'14.Потери э.э. в сети'!Область_печати</vt:lpstr>
      <vt:lpstr>'15.Отпуск т.э. в сеть'!Область_печати</vt:lpstr>
      <vt:lpstr>'16.Потери т.э. в сети'!Область_печати</vt:lpstr>
      <vt:lpstr>'2.Отпуск т.э.'!Область_печати</vt:lpstr>
      <vt:lpstr>'3.2.КИУМ теплов мощн'!Область_печати</vt:lpstr>
      <vt:lpstr>'4.1.Устан эл мощн'!Область_печати</vt:lpstr>
      <vt:lpstr>'4.2.Устан тепл мощн'!Область_печати</vt:lpstr>
      <vt:lpstr>'5. Распол эл мощн'!Область_печати</vt:lpstr>
      <vt:lpstr>'6.1.1.Расход топл Э, т.у.т.'!Область_печати</vt:lpstr>
      <vt:lpstr>'6.1.2.Расход топл Т, т.у.т.'!Область_печати</vt:lpstr>
      <vt:lpstr>'6.1.Расход топл, т.у.т.'!Область_печати</vt:lpstr>
      <vt:lpstr>'7.УРУТ э.э.'!Область_печати</vt:lpstr>
      <vt:lpstr>'8.УРУТ т.э.'!Область_печати</vt:lpstr>
      <vt:lpstr>'9.ОРЭМ'!Область_печати</vt:lpstr>
    </vt:vector>
  </TitlesOfParts>
  <Company>РусГидро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Timur Akhmedzhanov</dc:creator>
  <cp:lastModifiedBy>Кочетков Максим Михайлович</cp:lastModifiedBy>
  <cp:lastPrinted>2012-07-20T07:04:19Z</cp:lastPrinted>
  <dcterms:created xsi:type="dcterms:W3CDTF">2011-04-13T14:11:57Z</dcterms:created>
  <dcterms:modified xsi:type="dcterms:W3CDTF">2015-07-24T08:17:01Z</dcterms:modified>
</cp:coreProperties>
</file>