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c1.local\MainFS\BDR\DKU\OAK\SCM\IR\IR материалы\Факты\2017\1 кв\Производство\1. Релиз\"/>
    </mc:Choice>
  </mc:AlternateContent>
  <workbookProtection workbookPassword="CA04" lockStructure="1"/>
  <bookViews>
    <workbookView xWindow="120" yWindow="630" windowWidth="15570" windowHeight="9750"/>
  </bookViews>
  <sheets>
    <sheet name="1. Выработка электроэнергии" sheetId="1" r:id="rId1"/>
    <sheet name="2. Отпуск теплоэнергии" sheetId="2" r:id="rId2"/>
    <sheet name="3. УРУТ" sheetId="3" r:id="rId3"/>
    <sheet name="4. КИУМ" sheetId="4" r:id="rId4"/>
    <sheet name="5. Реализация э.э. и мощности" sheetId="5" r:id="rId5"/>
    <sheet name="6. Покупка э.э. и мощности" sheetId="6" r:id="rId6"/>
  </sheets>
  <definedNames>
    <definedName name="_xlnm.Print_Area" localSheetId="1">'2. Отпуск теплоэнергии'!$A$1:$I$27</definedName>
    <definedName name="_xlnm.Print_Area" localSheetId="2">'3. УРУТ'!$A$1:$E$25</definedName>
    <definedName name="_xlnm.Print_Area" localSheetId="5">'6. Покупка э.э. и мощности'!$A$1:$C$14</definedName>
  </definedNames>
  <calcPr calcId="162913"/>
  <customWorkbookViews>
    <customWorkbookView name="Исаев Николай Викторович - Личное представление" guid="{BFC9BBAB-DC53-41DF-AE0D-DBF1C62867D0}" mergeInterval="0" personalView="1" maximized="1" xWindow="-8" yWindow="-8" windowWidth="1936" windowHeight="1066" activeSheetId="1"/>
  </customWorkbookViews>
</workbook>
</file>

<file path=xl/calcChain.xml><?xml version="1.0" encoding="utf-8"?>
<calcChain xmlns="http://schemas.openxmlformats.org/spreadsheetml/2006/main">
  <c r="I21" i="1" l="1"/>
  <c r="E21" i="1"/>
  <c r="I27" i="1"/>
  <c r="E27" i="1"/>
  <c r="I18" i="1"/>
  <c r="B14" i="6" l="1"/>
  <c r="F18" i="2"/>
  <c r="H36" i="1"/>
  <c r="G36" i="1"/>
  <c r="F35" i="1"/>
  <c r="F36" i="1"/>
  <c r="B28" i="1"/>
  <c r="E18" i="1"/>
  <c r="D28" i="1"/>
  <c r="B22" i="1"/>
  <c r="D22" i="1"/>
  <c r="H35" i="1"/>
  <c r="B7" i="6"/>
  <c r="C7" i="6"/>
  <c r="C14" i="6"/>
  <c r="B10" i="5"/>
  <c r="C10" i="5"/>
  <c r="B17" i="5"/>
  <c r="C17" i="5"/>
  <c r="E5" i="2"/>
  <c r="I5" i="2"/>
  <c r="E6" i="2"/>
  <c r="I6" i="2"/>
  <c r="E7" i="2"/>
  <c r="I7" i="2"/>
  <c r="E8" i="2"/>
  <c r="I8" i="2"/>
  <c r="E9" i="2"/>
  <c r="I9" i="2"/>
  <c r="E10" i="2"/>
  <c r="I10" i="2"/>
  <c r="E11" i="2"/>
  <c r="I11" i="2"/>
  <c r="E12" i="2"/>
  <c r="I12" i="2"/>
  <c r="E13" i="2"/>
  <c r="I13" i="2"/>
  <c r="B14" i="2"/>
  <c r="C14" i="2"/>
  <c r="D14" i="2"/>
  <c r="F14" i="2"/>
  <c r="G14" i="2"/>
  <c r="H14" i="2"/>
  <c r="E16" i="2"/>
  <c r="I16" i="2"/>
  <c r="E17" i="2"/>
  <c r="I17" i="2"/>
  <c r="B18" i="2"/>
  <c r="C18" i="2"/>
  <c r="D18" i="2"/>
  <c r="G18" i="2"/>
  <c r="H18" i="2"/>
  <c r="E20" i="2"/>
  <c r="I20" i="2"/>
  <c r="E21" i="2"/>
  <c r="I21" i="2"/>
  <c r="B22" i="2"/>
  <c r="C22" i="2"/>
  <c r="D22" i="2"/>
  <c r="F22" i="2"/>
  <c r="G22" i="2"/>
  <c r="H22" i="2"/>
  <c r="E24" i="2"/>
  <c r="I24" i="2"/>
  <c r="E5" i="1"/>
  <c r="I5" i="1"/>
  <c r="E6" i="1"/>
  <c r="I6" i="1"/>
  <c r="E7" i="1"/>
  <c r="I7" i="1"/>
  <c r="E8" i="1"/>
  <c r="I8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B16" i="1"/>
  <c r="C16" i="1"/>
  <c r="D16" i="1"/>
  <c r="F16" i="1"/>
  <c r="G16" i="1"/>
  <c r="H16" i="1"/>
  <c r="E19" i="1"/>
  <c r="I19" i="1"/>
  <c r="E20" i="1"/>
  <c r="I20" i="1"/>
  <c r="C22" i="1"/>
  <c r="F22" i="1"/>
  <c r="G22" i="1"/>
  <c r="H22" i="1"/>
  <c r="E24" i="1"/>
  <c r="I24" i="1"/>
  <c r="E25" i="1"/>
  <c r="I25" i="1"/>
  <c r="E26" i="1"/>
  <c r="I26" i="1"/>
  <c r="C28" i="1"/>
  <c r="F28" i="1"/>
  <c r="G28" i="1"/>
  <c r="H28" i="1"/>
  <c r="E30" i="1"/>
  <c r="I30" i="1"/>
  <c r="B35" i="1"/>
  <c r="C35" i="1"/>
  <c r="D35" i="1"/>
  <c r="G35" i="1"/>
  <c r="B36" i="1"/>
  <c r="C36" i="1"/>
  <c r="D36" i="1"/>
  <c r="C26" i="2" l="1"/>
  <c r="C27" i="2" s="1"/>
  <c r="I18" i="2"/>
  <c r="I14" i="2"/>
  <c r="E18" i="2"/>
  <c r="D26" i="2"/>
  <c r="D27" i="2" s="1"/>
  <c r="I22" i="2"/>
  <c r="E14" i="2"/>
  <c r="B26" i="2"/>
  <c r="B27" i="2" s="1"/>
  <c r="G26" i="2"/>
  <c r="G27" i="2" s="1"/>
  <c r="E22" i="2"/>
  <c r="F26" i="2"/>
  <c r="F27" i="2" s="1"/>
  <c r="H26" i="2"/>
  <c r="H27" i="2" s="1"/>
  <c r="D32" i="1"/>
  <c r="D33" i="1" s="1"/>
  <c r="H32" i="1"/>
  <c r="H33" i="1" s="1"/>
  <c r="C32" i="1"/>
  <c r="C33" i="1" s="1"/>
  <c r="B32" i="1"/>
  <c r="B33" i="1" s="1"/>
  <c r="E28" i="1"/>
  <c r="I35" i="1"/>
  <c r="I36" i="1"/>
  <c r="G32" i="1"/>
  <c r="F32" i="1"/>
  <c r="F33" i="1" s="1"/>
  <c r="E22" i="1"/>
  <c r="I16" i="1"/>
  <c r="E36" i="1"/>
  <c r="E35" i="1"/>
  <c r="I28" i="1"/>
  <c r="I22" i="1"/>
  <c r="G33" i="1"/>
  <c r="E16" i="1"/>
  <c r="I26" i="2" l="1"/>
  <c r="I27" i="2"/>
  <c r="E27" i="2"/>
  <c r="E26" i="2"/>
  <c r="E33" i="1"/>
  <c r="E32" i="1"/>
  <c r="I33" i="1"/>
  <c r="I32" i="1"/>
</calcChain>
</file>

<file path=xl/sharedStrings.xml><?xml version="1.0" encoding="utf-8"?>
<sst xmlns="http://schemas.openxmlformats.org/spreadsheetml/2006/main" count="149" uniqueCount="78">
  <si>
    <t>Филиал "Невский"</t>
  </si>
  <si>
    <t>Центральная ТЭЦ</t>
  </si>
  <si>
    <t>Каскад Вуоксинских ГЭС</t>
  </si>
  <si>
    <t>Всего по филиалу "Невский"</t>
  </si>
  <si>
    <t>Филиал "Карельский"</t>
  </si>
  <si>
    <t>Петрозаводская ТЭЦ</t>
  </si>
  <si>
    <t>Каскад Выгских ГЭС</t>
  </si>
  <si>
    <t>Каскад Кемских ГЭС</t>
  </si>
  <si>
    <t>Всего по филиалу "Карельский"</t>
  </si>
  <si>
    <t>Филиал "Кольский"</t>
  </si>
  <si>
    <t>Апатитская ТЭЦ</t>
  </si>
  <si>
    <t>Каскад Нивских ГЭС</t>
  </si>
  <si>
    <t>Каскад Пазских ГЭС</t>
  </si>
  <si>
    <t>Всего по филиалу "Кольский"</t>
  </si>
  <si>
    <t>январь</t>
  </si>
  <si>
    <t>февраль</t>
  </si>
  <si>
    <t>март</t>
  </si>
  <si>
    <t>Каскад Ладожских ГЭС</t>
  </si>
  <si>
    <t>Мурманская ТЭЦ</t>
  </si>
  <si>
    <t>Всего ТГК-1 без учета Мурманской ТЭЦ</t>
  </si>
  <si>
    <t>Всего ТГК-1 с учетом Мурманской ТЭЦ</t>
  </si>
  <si>
    <t>Всего ГЭС</t>
  </si>
  <si>
    <t>Котельные</t>
  </si>
  <si>
    <t>Электрические бойлерные</t>
  </si>
  <si>
    <t>на э/энергию, г/кВтч</t>
  </si>
  <si>
    <t>на тепло, кг/Гкал</t>
  </si>
  <si>
    <t>В среднем по филиалу "Невский"</t>
  </si>
  <si>
    <t>В среднем по филиалу "Карельский"</t>
  </si>
  <si>
    <t>В среднем по филиалу "Кольский"</t>
  </si>
  <si>
    <t>РД</t>
  </si>
  <si>
    <t>РСВ</t>
  </si>
  <si>
    <t>БР</t>
  </si>
  <si>
    <t>Экспорт</t>
  </si>
  <si>
    <t>Розница</t>
  </si>
  <si>
    <t>ИТОГО</t>
  </si>
  <si>
    <t>Реализация мощности (МВт, среднемесячные значения)</t>
  </si>
  <si>
    <t>Всего ТЭС</t>
  </si>
  <si>
    <t>Покупка электроэнергии (тыс. кВт∙ч)</t>
  </si>
  <si>
    <t>Покупка мощности (МВт, среднемесячные значения)</t>
  </si>
  <si>
    <t>Коэффициент использования установленной электрической мощности (КИУМ), %</t>
  </si>
  <si>
    <t>ТЭЦ</t>
  </si>
  <si>
    <t>ГЭС</t>
  </si>
  <si>
    <t>ГЭС+ТЭЦ</t>
  </si>
  <si>
    <t>Филиал «Невский»</t>
  </si>
  <si>
    <t>Филиал «Карельский»</t>
  </si>
  <si>
    <t>Филиал «Кольский»</t>
  </si>
  <si>
    <t>-</t>
  </si>
  <si>
    <t>ДПМ</t>
  </si>
  <si>
    <t>Вынужденные</t>
  </si>
  <si>
    <t>КОМ</t>
  </si>
  <si>
    <t xml:space="preserve">Вынужденные </t>
  </si>
  <si>
    <t>ГЭС/АЭС</t>
  </si>
  <si>
    <t xml:space="preserve">РД </t>
  </si>
  <si>
    <t xml:space="preserve">Реализация электроэнергии и мощности </t>
  </si>
  <si>
    <t xml:space="preserve">Покупка электроэнергии и мощности </t>
  </si>
  <si>
    <t>Удельный расход условного топлива на отпуск электрической и тепловой энергии</t>
  </si>
  <si>
    <t>Реализация электроэнергии (тыс. кВт∙ч)</t>
  </si>
  <si>
    <t>1 кв</t>
  </si>
  <si>
    <t>Котельные Пряжинский р-н</t>
  </si>
  <si>
    <t>Котельные Прионежский р-н</t>
  </si>
  <si>
    <t>ВИЭ</t>
  </si>
  <si>
    <t>Бойлерные</t>
  </si>
  <si>
    <t>Каскад Туломских и Серебрянских ГЭС</t>
  </si>
  <si>
    <t>Каскад Сунских ГЭС (с учетом Малых ГЭС)</t>
  </si>
  <si>
    <t>Правобережная ТЭЦ</t>
  </si>
  <si>
    <t>Василеостровская ТЭЦ</t>
  </si>
  <si>
    <t>Первомайская ТЭЦ</t>
  </si>
  <si>
    <t>Автовская ТЭЦ</t>
  </si>
  <si>
    <t>Выборгская ТЭЦ</t>
  </si>
  <si>
    <t>Северная ТЭЦ</t>
  </si>
  <si>
    <t>Южная ТЭЦ</t>
  </si>
  <si>
    <t>Нарвская ГЭС</t>
  </si>
  <si>
    <t>Выработка электрической энергии станциями ПАО "ТГК-1", тыс. кВт∙ч</t>
  </si>
  <si>
    <t>Отпуск тепловой энергии станциями ПАО "ТГК-1", Гкал</t>
  </si>
  <si>
    <t>В среднем по ПАО "ТГК-1"</t>
  </si>
  <si>
    <t>ПАО «ТГК-1»</t>
  </si>
  <si>
    <t>СДЭМ (внебиржевой)</t>
  </si>
  <si>
    <t>Котельные Карельского филиала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</si>
</sst>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.0"/>
    <numFmt numFmtId="167" formatCode="_-* #,##0.00_-;\-* #,##0.00_-;_-* &quot;-&quot;??_-;_-@_-"/>
    <numFmt numFmtId="168" formatCode="0.0%"/>
  </numFmts>
  <fonts count="36" x14ac:knownFonts="1">
    <font>
      <sz val="11"/>
      <color theme="1"/>
      <name val="Calibri"/>
      <family val="2"/>
      <charset val="204"/>
      <scheme val="minor"/>
    </font>
    <font>
      <b/>
      <sz val="16"/>
      <color indexed="9"/>
      <name val="Calibri"/>
      <family val="2"/>
      <charset val="204"/>
    </font>
    <font>
      <b/>
      <sz val="12"/>
      <color indexed="9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name val="Helv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color indexed="12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2"/>
      <color indexed="9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  <family val="3"/>
    </font>
    <font>
      <sz val="10"/>
      <name val="Times New Roman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Arial"/>
      <family val="2"/>
      <charset val="204"/>
    </font>
    <font>
      <b/>
      <sz val="14"/>
      <color indexed="9"/>
      <name val="Calibri"/>
      <family val="2"/>
      <charset val="204"/>
    </font>
    <font>
      <sz val="8"/>
      <name val="Arial"/>
      <family val="2"/>
      <charset val="204"/>
    </font>
    <font>
      <sz val="12"/>
      <color indexed="9"/>
      <name val="Calibri"/>
      <family val="2"/>
      <charset val="204"/>
    </font>
    <font>
      <i/>
      <sz val="12"/>
      <color indexed="9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sz val="12"/>
      <color indexed="9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3">
    <xf numFmtId="0" fontId="0" fillId="0" borderId="0"/>
    <xf numFmtId="167" fontId="22" fillId="0" borderId="0" applyFont="0" applyFill="0" applyBorder="0" applyAlignment="0" applyProtection="0"/>
    <xf numFmtId="0" fontId="23" fillId="0" borderId="0"/>
    <xf numFmtId="0" fontId="33" fillId="4" borderId="0" applyNumberFormat="0" applyBorder="0" applyAlignment="0" applyProtection="0"/>
    <xf numFmtId="0" fontId="27" fillId="0" borderId="0"/>
    <xf numFmtId="0" fontId="12" fillId="0" borderId="0"/>
    <xf numFmtId="0" fontId="18" fillId="0" borderId="0"/>
    <xf numFmtId="0" fontId="16" fillId="0" borderId="0"/>
    <xf numFmtId="0" fontId="12" fillId="0" borderId="0"/>
    <xf numFmtId="0" fontId="17" fillId="0" borderId="0"/>
    <xf numFmtId="0" fontId="19" fillId="0" borderId="0"/>
    <xf numFmtId="0" fontId="18" fillId="0" borderId="0"/>
    <xf numFmtId="0" fontId="20" fillId="0" borderId="0"/>
    <xf numFmtId="0" fontId="32" fillId="0" borderId="0"/>
    <xf numFmtId="0" fontId="21" fillId="0" borderId="0"/>
    <xf numFmtId="0" fontId="25" fillId="0" borderId="0"/>
    <xf numFmtId="0" fontId="4" fillId="0" borderId="0"/>
    <xf numFmtId="0" fontId="4" fillId="0" borderId="0"/>
    <xf numFmtId="164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7" fillId="0" borderId="0" applyFont="0" applyFill="0" applyBorder="0" applyAlignment="0" applyProtection="0"/>
    <xf numFmtId="4" fontId="24" fillId="2" borderId="0" applyBorder="0">
      <alignment horizontal="right"/>
    </xf>
  </cellStyleXfs>
  <cellXfs count="246">
    <xf numFmtId="0" fontId="0" fillId="0" borderId="0" xfId="0"/>
    <xf numFmtId="3" fontId="0" fillId="0" borderId="0" xfId="0" applyNumberFormat="1"/>
    <xf numFmtId="3" fontId="7" fillId="0" borderId="1" xfId="0" applyNumberFormat="1" applyFont="1" applyFill="1" applyBorder="1"/>
    <xf numFmtId="3" fontId="7" fillId="0" borderId="2" xfId="0" applyNumberFormat="1" applyFont="1" applyFill="1" applyBorder="1"/>
    <xf numFmtId="3" fontId="7" fillId="0" borderId="0" xfId="0" applyNumberFormat="1" applyFont="1" applyFill="1" applyBorder="1"/>
    <xf numFmtId="3" fontId="7" fillId="0" borderId="3" xfId="0" applyNumberFormat="1" applyFont="1" applyFill="1" applyBorder="1"/>
    <xf numFmtId="3" fontId="8" fillId="0" borderId="4" xfId="0" applyNumberFormat="1" applyFont="1" applyFill="1" applyBorder="1"/>
    <xf numFmtId="3" fontId="8" fillId="0" borderId="4" xfId="0" applyNumberFormat="1" applyFont="1" applyFill="1" applyBorder="1" applyAlignment="1">
      <alignment wrapText="1"/>
    </xf>
    <xf numFmtId="4" fontId="7" fillId="0" borderId="1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0" fontId="14" fillId="0" borderId="0" xfId="0" applyFont="1"/>
    <xf numFmtId="165" fontId="7" fillId="0" borderId="0" xfId="0" applyNumberFormat="1" applyFont="1" applyBorder="1" applyAlignment="1">
      <alignment horizontal="center" wrapTex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horizontal="center" wrapText="1"/>
    </xf>
    <xf numFmtId="165" fontId="5" fillId="0" borderId="7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vertical="center"/>
    </xf>
    <xf numFmtId="166" fontId="5" fillId="0" borderId="6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0" fontId="0" fillId="0" borderId="0" xfId="0"/>
    <xf numFmtId="166" fontId="14" fillId="0" borderId="0" xfId="0" applyNumberFormat="1" applyFont="1"/>
    <xf numFmtId="3" fontId="7" fillId="0" borderId="5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9" fillId="4" borderId="33" xfId="3" applyFont="1" applyBorder="1" applyAlignment="1">
      <alignment horizontal="center" vertical="center" wrapText="1"/>
    </xf>
    <xf numFmtId="0" fontId="26" fillId="4" borderId="12" xfId="3" applyFont="1" applyBorder="1" applyAlignment="1">
      <alignment vertical="center" wrapText="1"/>
    </xf>
    <xf numFmtId="4" fontId="0" fillId="0" borderId="14" xfId="0" applyNumberFormat="1" applyFont="1" applyFill="1" applyBorder="1" applyAlignment="1">
      <alignment horizontal="center"/>
    </xf>
    <xf numFmtId="4" fontId="0" fillId="0" borderId="15" xfId="0" applyNumberFormat="1" applyFont="1" applyFill="1" applyBorder="1" applyAlignment="1">
      <alignment horizontal="center"/>
    </xf>
    <xf numFmtId="0" fontId="2" fillId="4" borderId="16" xfId="3" applyFont="1" applyBorder="1" applyAlignment="1">
      <alignment horizontal="left" vertical="center" wrapText="1"/>
    </xf>
    <xf numFmtId="0" fontId="3" fillId="0" borderId="14" xfId="0" applyFont="1" applyFill="1" applyBorder="1" applyAlignment="1"/>
    <xf numFmtId="3" fontId="7" fillId="5" borderId="18" xfId="0" applyNumberFormat="1" applyFont="1" applyFill="1" applyBorder="1"/>
    <xf numFmtId="3" fontId="7" fillId="5" borderId="19" xfId="0" applyNumberFormat="1" applyFont="1" applyFill="1" applyBorder="1"/>
    <xf numFmtId="3" fontId="8" fillId="5" borderId="16" xfId="0" applyNumberFormat="1" applyFont="1" applyFill="1" applyBorder="1"/>
    <xf numFmtId="3" fontId="8" fillId="5" borderId="16" xfId="0" applyNumberFormat="1" applyFont="1" applyFill="1" applyBorder="1" applyAlignment="1">
      <alignment wrapText="1"/>
    </xf>
    <xf numFmtId="3" fontId="5" fillId="5" borderId="18" xfId="0" applyNumberFormat="1" applyFont="1" applyFill="1" applyBorder="1"/>
    <xf numFmtId="3" fontId="5" fillId="5" borderId="19" xfId="0" applyNumberFormat="1" applyFont="1" applyFill="1" applyBorder="1"/>
    <xf numFmtId="3" fontId="5" fillId="5" borderId="20" xfId="0" applyNumberFormat="1" applyFont="1" applyFill="1" applyBorder="1"/>
    <xf numFmtId="3" fontId="8" fillId="0" borderId="7" xfId="0" applyNumberFormat="1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21" xfId="0" applyFill="1" applyBorder="1" applyAlignment="1"/>
    <xf numFmtId="0" fontId="0" fillId="0" borderId="14" xfId="0" applyFill="1" applyBorder="1" applyAlignment="1"/>
    <xf numFmtId="0" fontId="0" fillId="0" borderId="22" xfId="0" applyFill="1" applyBorder="1" applyAlignment="1"/>
    <xf numFmtId="0" fontId="0" fillId="0" borderId="23" xfId="0" applyFill="1" applyBorder="1" applyAlignment="1"/>
    <xf numFmtId="3" fontId="7" fillId="5" borderId="24" xfId="0" applyNumberFormat="1" applyFont="1" applyFill="1" applyBorder="1"/>
    <xf numFmtId="3" fontId="7" fillId="5" borderId="20" xfId="0" applyNumberFormat="1" applyFont="1" applyFill="1" applyBorder="1"/>
    <xf numFmtId="3" fontId="8" fillId="5" borderId="25" xfId="0" applyNumberFormat="1" applyFont="1" applyFill="1" applyBorder="1" applyAlignment="1">
      <alignment wrapText="1"/>
    </xf>
    <xf numFmtId="3" fontId="8" fillId="5" borderId="26" xfId="0" applyNumberFormat="1" applyFont="1" applyFill="1" applyBorder="1" applyAlignment="1">
      <alignment wrapText="1"/>
    </xf>
    <xf numFmtId="165" fontId="8" fillId="5" borderId="1" xfId="0" applyNumberFormat="1" applyFont="1" applyFill="1" applyBorder="1" applyAlignment="1">
      <alignment horizontal="center" wrapText="1"/>
    </xf>
    <xf numFmtId="165" fontId="8" fillId="5" borderId="8" xfId="0" applyNumberFormat="1" applyFont="1" applyFill="1" applyBorder="1" applyAlignment="1">
      <alignment horizontal="center" wrapText="1"/>
    </xf>
    <xf numFmtId="0" fontId="13" fillId="0" borderId="27" xfId="0" applyFont="1" applyBorder="1" applyAlignment="1">
      <alignment horizontal="justify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8" fillId="4" borderId="12" xfId="3" applyFont="1" applyBorder="1" applyAlignment="1">
      <alignment horizontal="left" vertical="center"/>
    </xf>
    <xf numFmtId="0" fontId="28" fillId="4" borderId="18" xfId="3" applyFont="1" applyBorder="1" applyAlignment="1">
      <alignment horizontal="left" vertical="center"/>
    </xf>
    <xf numFmtId="0" fontId="28" fillId="4" borderId="19" xfId="3" applyFont="1" applyBorder="1" applyAlignment="1">
      <alignment horizontal="left" vertical="center"/>
    </xf>
    <xf numFmtId="0" fontId="28" fillId="4" borderId="20" xfId="3" applyFont="1" applyBorder="1" applyAlignment="1">
      <alignment horizontal="left" vertical="center"/>
    </xf>
    <xf numFmtId="0" fontId="29" fillId="4" borderId="16" xfId="3" applyFont="1" applyBorder="1" applyAlignment="1">
      <alignment horizontal="left" vertical="center"/>
    </xf>
    <xf numFmtId="0" fontId="28" fillId="4" borderId="24" xfId="3" applyFont="1" applyBorder="1" applyAlignment="1">
      <alignment horizontal="left" vertical="center"/>
    </xf>
    <xf numFmtId="0" fontId="29" fillId="4" borderId="25" xfId="3" applyFont="1" applyBorder="1" applyAlignment="1">
      <alignment horizontal="left" vertical="center"/>
    </xf>
    <xf numFmtId="0" fontId="30" fillId="0" borderId="10" xfId="0" applyFont="1" applyFill="1" applyBorder="1" applyAlignment="1"/>
    <xf numFmtId="0" fontId="30" fillId="0" borderId="21" xfId="0" applyFont="1" applyFill="1" applyBorder="1" applyAlignment="1"/>
    <xf numFmtId="0" fontId="2" fillId="4" borderId="25" xfId="3" applyFont="1" applyBorder="1" applyAlignment="1">
      <alignment horizontal="left" vertical="center" wrapText="1"/>
    </xf>
    <xf numFmtId="3" fontId="11" fillId="5" borderId="8" xfId="0" applyNumberFormat="1" applyFont="1" applyFill="1" applyBorder="1" applyAlignment="1">
      <alignment vertical="center"/>
    </xf>
    <xf numFmtId="0" fontId="2" fillId="4" borderId="40" xfId="3" applyFont="1" applyBorder="1" applyAlignment="1">
      <alignment vertical="center"/>
    </xf>
    <xf numFmtId="0" fontId="35" fillId="4" borderId="18" xfId="3" applyFont="1" applyBorder="1" applyAlignment="1">
      <alignment vertical="center"/>
    </xf>
    <xf numFmtId="0" fontId="35" fillId="4" borderId="19" xfId="3" applyFont="1" applyBorder="1" applyAlignment="1">
      <alignment vertical="center"/>
    </xf>
    <xf numFmtId="0" fontId="0" fillId="0" borderId="3" xfId="0" applyBorder="1"/>
    <xf numFmtId="166" fontId="11" fillId="5" borderId="8" xfId="0" applyNumberFormat="1" applyFont="1" applyFill="1" applyBorder="1" applyAlignment="1">
      <alignment vertical="center"/>
    </xf>
    <xf numFmtId="0" fontId="0" fillId="0" borderId="42" xfId="0" applyBorder="1"/>
    <xf numFmtId="0" fontId="0" fillId="0" borderId="43" xfId="0" applyBorder="1"/>
    <xf numFmtId="0" fontId="35" fillId="4" borderId="26" xfId="3" applyFont="1" applyBorder="1"/>
    <xf numFmtId="0" fontId="2" fillId="4" borderId="44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29" fillId="4" borderId="13" xfId="3" applyFont="1" applyBorder="1" applyAlignment="1">
      <alignment horizontal="left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0" fillId="6" borderId="15" xfId="0" applyNumberFormat="1" applyFont="1" applyFill="1" applyBorder="1" applyAlignment="1">
      <alignment horizontal="center"/>
    </xf>
    <xf numFmtId="3" fontId="7" fillId="0" borderId="51" xfId="0" applyNumberFormat="1" applyFont="1" applyFill="1" applyBorder="1"/>
    <xf numFmtId="3" fontId="7" fillId="0" borderId="52" xfId="0" applyNumberFormat="1" applyFont="1" applyFill="1" applyBorder="1"/>
    <xf numFmtId="4" fontId="6" fillId="5" borderId="4" xfId="0" applyNumberFormat="1" applyFont="1" applyFill="1" applyBorder="1" applyAlignment="1">
      <alignment horizontal="center"/>
    </xf>
    <xf numFmtId="4" fontId="6" fillId="5" borderId="17" xfId="0" applyNumberFormat="1" applyFont="1" applyFill="1" applyBorder="1" applyAlignment="1">
      <alignment horizontal="center"/>
    </xf>
    <xf numFmtId="3" fontId="8" fillId="0" borderId="13" xfId="0" applyNumberFormat="1" applyFont="1" applyFill="1" applyBorder="1" applyAlignment="1" applyProtection="1">
      <alignment vertical="center" wrapText="1"/>
    </xf>
    <xf numFmtId="3" fontId="8" fillId="0" borderId="4" xfId="0" applyNumberFormat="1" applyFont="1" applyFill="1" applyBorder="1" applyAlignment="1" applyProtection="1">
      <alignment vertical="center" wrapText="1"/>
    </xf>
    <xf numFmtId="3" fontId="8" fillId="5" borderId="16" xfId="0" applyNumberFormat="1" applyFont="1" applyFill="1" applyBorder="1" applyAlignment="1" applyProtection="1">
      <alignment vertical="center" wrapText="1"/>
    </xf>
    <xf numFmtId="3" fontId="8" fillId="0" borderId="29" xfId="0" applyNumberFormat="1" applyFont="1" applyFill="1" applyBorder="1" applyAlignment="1" applyProtection="1">
      <alignment vertical="center" wrapText="1"/>
    </xf>
    <xf numFmtId="3" fontId="8" fillId="0" borderId="2" xfId="0" applyNumberFormat="1" applyFont="1" applyFill="1" applyBorder="1" applyAlignment="1" applyProtection="1">
      <alignment vertical="center" wrapText="1"/>
    </xf>
    <xf numFmtId="3" fontId="8" fillId="5" borderId="20" xfId="0" applyNumberFormat="1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/>
    <xf numFmtId="0" fontId="0" fillId="0" borderId="4" xfId="0" applyFill="1" applyBorder="1" applyAlignment="1" applyProtection="1"/>
    <xf numFmtId="0" fontId="2" fillId="0" borderId="31" xfId="3" applyFont="1" applyFill="1" applyBorder="1" applyAlignment="1" applyProtection="1"/>
    <xf numFmtId="4" fontId="34" fillId="5" borderId="4" xfId="0" applyNumberFormat="1" applyFont="1" applyFill="1" applyBorder="1" applyAlignment="1">
      <alignment horizontal="center"/>
    </xf>
    <xf numFmtId="4" fontId="34" fillId="5" borderId="17" xfId="0" applyNumberFormat="1" applyFont="1" applyFill="1" applyBorder="1" applyAlignment="1">
      <alignment horizontal="center"/>
    </xf>
    <xf numFmtId="4" fontId="6" fillId="5" borderId="17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34" fillId="5" borderId="17" xfId="0" applyNumberFormat="1" applyFont="1" applyFill="1" applyBorder="1" applyAlignment="1">
      <alignment horizontal="center" vertical="center"/>
    </xf>
    <xf numFmtId="4" fontId="34" fillId="5" borderId="4" xfId="0" applyNumberFormat="1" applyFont="1" applyFill="1" applyBorder="1" applyAlignment="1">
      <alignment horizontal="center" vertical="center"/>
    </xf>
    <xf numFmtId="0" fontId="2" fillId="4" borderId="33" xfId="3" applyFont="1" applyBorder="1" applyAlignment="1" applyProtection="1">
      <alignment horizontal="center" vertical="center"/>
    </xf>
    <xf numFmtId="0" fontId="35" fillId="4" borderId="19" xfId="3" applyFont="1" applyBorder="1" applyAlignment="1" applyProtection="1">
      <alignment horizontal="left" vertical="center"/>
    </xf>
    <xf numFmtId="3" fontId="7" fillId="0" borderId="5" xfId="0" applyNumberFormat="1" applyFont="1" applyBorder="1" applyAlignment="1" applyProtection="1">
      <alignment vertical="center"/>
    </xf>
    <xf numFmtId="3" fontId="7" fillId="0" borderId="6" xfId="0" applyNumberFormat="1" applyFont="1" applyBorder="1" applyAlignment="1" applyProtection="1">
      <alignment vertical="center"/>
    </xf>
    <xf numFmtId="0" fontId="2" fillId="4" borderId="40" xfId="3" applyFont="1" applyBorder="1" applyAlignment="1" applyProtection="1">
      <alignment horizontal="left" vertical="center"/>
    </xf>
    <xf numFmtId="3" fontId="11" fillId="5" borderId="24" xfId="0" applyNumberFormat="1" applyFont="1" applyFill="1" applyBorder="1" applyAlignment="1" applyProtection="1">
      <alignment vertical="center"/>
    </xf>
    <xf numFmtId="3" fontId="11" fillId="5" borderId="8" xfId="0" applyNumberFormat="1" applyFont="1" applyFill="1" applyBorder="1" applyAlignment="1" applyProtection="1">
      <alignment vertical="center"/>
    </xf>
    <xf numFmtId="0" fontId="35" fillId="4" borderId="19" xfId="3" applyFont="1" applyBorder="1" applyAlignment="1" applyProtection="1">
      <alignment vertical="center"/>
    </xf>
    <xf numFmtId="166" fontId="7" fillId="0" borderId="5" xfId="0" applyNumberFormat="1" applyFont="1" applyBorder="1" applyAlignment="1" applyProtection="1">
      <alignment vertical="center"/>
    </xf>
    <xf numFmtId="166" fontId="7" fillId="0" borderId="6" xfId="0" applyNumberFormat="1" applyFont="1" applyBorder="1" applyAlignment="1" applyProtection="1">
      <alignment vertical="center"/>
    </xf>
    <xf numFmtId="166" fontId="5" fillId="0" borderId="6" xfId="0" applyNumberFormat="1" applyFont="1" applyBorder="1" applyAlignment="1" applyProtection="1">
      <alignment horizontal="right" vertical="center"/>
    </xf>
    <xf numFmtId="0" fontId="2" fillId="4" borderId="40" xfId="3" applyFont="1" applyBorder="1" applyAlignment="1" applyProtection="1">
      <alignment vertical="center"/>
    </xf>
    <xf numFmtId="166" fontId="11" fillId="5" borderId="24" xfId="0" applyNumberFormat="1" applyFont="1" applyFill="1" applyBorder="1" applyAlignment="1" applyProtection="1">
      <alignment vertical="center"/>
    </xf>
    <xf numFmtId="0" fontId="2" fillId="4" borderId="32" xfId="3" applyFont="1" applyBorder="1" applyAlignment="1" applyProtection="1">
      <alignment horizontal="center" vertical="center"/>
    </xf>
    <xf numFmtId="0" fontId="2" fillId="4" borderId="41" xfId="3" applyFont="1" applyBorder="1" applyAlignment="1" applyProtection="1">
      <alignment horizontal="center" vertical="center"/>
    </xf>
    <xf numFmtId="0" fontId="2" fillId="4" borderId="49" xfId="3" applyFont="1" applyBorder="1" applyAlignment="1" applyProtection="1">
      <alignment horizontal="center" vertical="center"/>
    </xf>
    <xf numFmtId="0" fontId="30" fillId="0" borderId="35" xfId="0" applyFont="1" applyFill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28" fillId="4" borderId="28" xfId="3" applyFont="1" applyBorder="1" applyAlignment="1" applyProtection="1">
      <alignment horizontal="left" vertical="center"/>
    </xf>
    <xf numFmtId="3" fontId="7" fillId="0" borderId="3" xfId="16" applyNumberFormat="1" applyFont="1" applyFill="1" applyBorder="1" applyProtection="1"/>
    <xf numFmtId="3" fontId="7" fillId="0" borderId="3" xfId="0" applyNumberFormat="1" applyFont="1" applyFill="1" applyBorder="1" applyProtection="1"/>
    <xf numFmtId="3" fontId="7" fillId="5" borderId="18" xfId="0" applyNumberFormat="1" applyFont="1" applyFill="1" applyBorder="1" applyProtection="1"/>
    <xf numFmtId="3" fontId="5" fillId="0" borderId="3" xfId="0" applyNumberFormat="1" applyFont="1" applyFill="1" applyBorder="1" applyProtection="1"/>
    <xf numFmtId="0" fontId="28" fillId="4" borderId="12" xfId="3" applyFont="1" applyBorder="1" applyAlignment="1" applyProtection="1">
      <alignment horizontal="left" vertical="center"/>
    </xf>
    <xf numFmtId="3" fontId="7" fillId="0" borderId="0" xfId="16" applyNumberFormat="1" applyFont="1" applyFill="1" applyBorder="1" applyProtection="1"/>
    <xf numFmtId="3" fontId="7" fillId="0" borderId="0" xfId="0" applyNumberFormat="1" applyFont="1" applyFill="1" applyBorder="1" applyProtection="1"/>
    <xf numFmtId="3" fontId="7" fillId="5" borderId="19" xfId="0" applyNumberFormat="1" applyFont="1" applyFill="1" applyBorder="1" applyProtection="1"/>
    <xf numFmtId="0" fontId="28" fillId="4" borderId="29" xfId="3" applyFont="1" applyBorder="1" applyAlignment="1" applyProtection="1">
      <alignment horizontal="left" vertical="center"/>
    </xf>
    <xf numFmtId="3" fontId="7" fillId="0" borderId="2" xfId="16" applyNumberFormat="1" applyFont="1" applyFill="1" applyBorder="1" applyProtection="1"/>
    <xf numFmtId="3" fontId="7" fillId="0" borderId="2" xfId="0" applyNumberFormat="1" applyFont="1" applyFill="1" applyBorder="1" applyProtection="1"/>
    <xf numFmtId="0" fontId="31" fillId="4" borderId="13" xfId="3" applyFont="1" applyBorder="1" applyAlignment="1" applyProtection="1">
      <alignment horizontal="left" vertical="center"/>
    </xf>
    <xf numFmtId="3" fontId="8" fillId="0" borderId="13" xfId="0" applyNumberFormat="1" applyFont="1" applyFill="1" applyBorder="1" applyProtection="1"/>
    <xf numFmtId="3" fontId="8" fillId="0" borderId="4" xfId="0" applyNumberFormat="1" applyFont="1" applyFill="1" applyBorder="1" applyProtection="1"/>
    <xf numFmtId="3" fontId="8" fillId="5" borderId="16" xfId="0" applyNumberFormat="1" applyFont="1" applyFill="1" applyBorder="1" applyProtection="1"/>
    <xf numFmtId="0" fontId="30" fillId="0" borderId="21" xfId="0" applyFont="1" applyFill="1" applyBorder="1" applyAlignment="1" applyProtection="1">
      <alignment vertical="center"/>
    </xf>
    <xf numFmtId="0" fontId="30" fillId="0" borderId="21" xfId="0" applyFont="1" applyFill="1" applyBorder="1" applyAlignment="1" applyProtection="1"/>
    <xf numFmtId="0" fontId="0" fillId="0" borderId="13" xfId="0" applyFill="1" applyBorder="1" applyAlignment="1" applyProtection="1"/>
    <xf numFmtId="0" fontId="28" fillId="4" borderId="13" xfId="3" applyFont="1" applyBorder="1" applyAlignment="1" applyProtection="1">
      <alignment horizontal="left" vertical="center"/>
    </xf>
    <xf numFmtId="3" fontId="7" fillId="0" borderId="4" xfId="0" applyNumberFormat="1" applyFont="1" applyFill="1" applyBorder="1" applyProtection="1"/>
    <xf numFmtId="3" fontId="5" fillId="6" borderId="4" xfId="0" applyNumberFormat="1" applyFont="1" applyFill="1" applyBorder="1" applyProtection="1"/>
    <xf numFmtId="3" fontId="7" fillId="5" borderId="16" xfId="0" applyNumberFormat="1" applyFont="1" applyFill="1" applyBorder="1" applyProtection="1"/>
    <xf numFmtId="3" fontId="5" fillId="5" borderId="16" xfId="0" applyNumberFormat="1" applyFont="1" applyFill="1" applyBorder="1" applyProtection="1"/>
    <xf numFmtId="0" fontId="2" fillId="4" borderId="13" xfId="3" applyFont="1" applyBorder="1" applyAlignment="1" applyProtection="1">
      <alignment horizontal="left" vertical="center" wrapText="1"/>
    </xf>
    <xf numFmtId="0" fontId="2" fillId="0" borderId="30" xfId="3" applyFont="1" applyFill="1" applyBorder="1" applyAlignment="1" applyProtection="1"/>
    <xf numFmtId="0" fontId="2" fillId="4" borderId="36" xfId="3" applyFont="1" applyBorder="1" applyAlignment="1" applyProtection="1">
      <alignment horizontal="right"/>
    </xf>
    <xf numFmtId="3" fontId="15" fillId="4" borderId="3" xfId="3" applyNumberFormat="1" applyFont="1" applyBorder="1" applyProtection="1"/>
    <xf numFmtId="3" fontId="15" fillId="4" borderId="37" xfId="3" applyNumberFormat="1" applyFont="1" applyBorder="1" applyProtection="1"/>
    <xf numFmtId="0" fontId="2" fillId="4" borderId="38" xfId="3" applyFont="1" applyBorder="1" applyAlignment="1" applyProtection="1">
      <alignment horizontal="right"/>
    </xf>
    <xf numFmtId="3" fontId="15" fillId="4" borderId="7" xfId="3" applyNumberFormat="1" applyFont="1" applyBorder="1" applyProtection="1"/>
    <xf numFmtId="3" fontId="15" fillId="4" borderId="39" xfId="3" applyNumberFormat="1" applyFont="1" applyBorder="1" applyProtection="1"/>
    <xf numFmtId="3" fontId="15" fillId="4" borderId="47" xfId="3" applyNumberFormat="1" applyFont="1" applyBorder="1" applyProtection="1"/>
    <xf numFmtId="168" fontId="0" fillId="0" borderId="0" xfId="0" applyNumberFormat="1"/>
    <xf numFmtId="0" fontId="0" fillId="0" borderId="0" xfId="0" applyFill="1"/>
    <xf numFmtId="166" fontId="0" fillId="0" borderId="5" xfId="0" applyNumberFormat="1" applyFont="1" applyBorder="1" applyAlignment="1">
      <alignment vertical="center"/>
    </xf>
    <xf numFmtId="0" fontId="9" fillId="4" borderId="53" xfId="3" applyFont="1" applyBorder="1" applyAlignment="1">
      <alignment horizontal="center" vertical="center" wrapText="1"/>
    </xf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" fillId="4" borderId="32" xfId="3" applyFont="1" applyBorder="1" applyAlignment="1">
      <alignment horizontal="center" vertical="center" wrapText="1"/>
    </xf>
    <xf numFmtId="0" fontId="2" fillId="4" borderId="56" xfId="3" applyFont="1" applyBorder="1" applyAlignment="1" applyProtection="1">
      <alignment horizontal="center" vertical="center" wrapText="1"/>
    </xf>
    <xf numFmtId="4" fontId="11" fillId="5" borderId="8" xfId="0" applyNumberFormat="1" applyFont="1" applyFill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horizontal="right" vertical="center"/>
    </xf>
    <xf numFmtId="0" fontId="2" fillId="4" borderId="46" xfId="3" applyFont="1" applyBorder="1" applyAlignment="1">
      <alignment horizontal="center" vertical="center"/>
    </xf>
    <xf numFmtId="0" fontId="33" fillId="4" borderId="55" xfId="3" applyBorder="1" applyAlignment="1" applyProtection="1">
      <alignment horizontal="center"/>
    </xf>
    <xf numFmtId="0" fontId="33" fillId="4" borderId="54" xfId="3" applyBorder="1" applyAlignment="1" applyProtection="1">
      <alignment horizontal="center"/>
    </xf>
    <xf numFmtId="0" fontId="1" fillId="4" borderId="61" xfId="3" applyFont="1" applyBorder="1" applyAlignment="1" applyProtection="1">
      <alignment horizontal="center" vertical="center"/>
    </xf>
    <xf numFmtId="0" fontId="1" fillId="4" borderId="48" xfId="3" applyFont="1" applyBorder="1" applyAlignment="1" applyProtection="1">
      <alignment horizontal="center" vertical="center"/>
    </xf>
    <xf numFmtId="0" fontId="1" fillId="4" borderId="57" xfId="3" applyFont="1" applyBorder="1" applyAlignment="1">
      <alignment horizontal="center"/>
    </xf>
    <xf numFmtId="0" fontId="1" fillId="4" borderId="38" xfId="3" applyFont="1" applyBorder="1" applyAlignment="1">
      <alignment horizontal="center"/>
    </xf>
    <xf numFmtId="0" fontId="0" fillId="0" borderId="0" xfId="0" applyNumberFormat="1" applyAlignment="1">
      <alignment horizontal="left" wrapText="1"/>
    </xf>
    <xf numFmtId="0" fontId="1" fillId="4" borderId="56" xfId="3" applyFont="1" applyBorder="1" applyAlignment="1">
      <alignment horizontal="center" vertical="center"/>
    </xf>
    <xf numFmtId="0" fontId="1" fillId="4" borderId="45" xfId="3" applyFont="1" applyBorder="1" applyAlignment="1">
      <alignment horizontal="center" vertical="center"/>
    </xf>
    <xf numFmtId="0" fontId="10" fillId="3" borderId="21" xfId="3" applyFont="1" applyFill="1" applyBorder="1" applyAlignment="1">
      <alignment horizontal="left" vertical="center"/>
    </xf>
    <xf numFmtId="0" fontId="10" fillId="3" borderId="14" xfId="3" applyFont="1" applyFill="1" applyBorder="1" applyAlignment="1">
      <alignment horizontal="left" vertical="center"/>
    </xf>
    <xf numFmtId="0" fontId="26" fillId="4" borderId="48" xfId="3" applyFont="1" applyBorder="1" applyAlignment="1">
      <alignment horizontal="center"/>
    </xf>
    <xf numFmtId="0" fontId="26" fillId="4" borderId="61" xfId="3" applyFont="1" applyBorder="1" applyAlignment="1">
      <alignment horizontal="center"/>
    </xf>
    <xf numFmtId="0" fontId="1" fillId="4" borderId="60" xfId="3" applyFont="1" applyBorder="1" applyAlignment="1">
      <alignment horizontal="center" vertical="center"/>
    </xf>
    <xf numFmtId="0" fontId="1" fillId="4" borderId="61" xfId="3" applyFont="1" applyBorder="1" applyAlignment="1">
      <alignment horizontal="center" vertical="center"/>
    </xf>
    <xf numFmtId="0" fontId="26" fillId="4" borderId="45" xfId="3" applyFont="1" applyBorder="1" applyAlignment="1">
      <alignment horizontal="center"/>
    </xf>
    <xf numFmtId="0" fontId="26" fillId="4" borderId="32" xfId="3" applyFont="1" applyBorder="1" applyAlignment="1">
      <alignment horizontal="center"/>
    </xf>
    <xf numFmtId="0" fontId="10" fillId="3" borderId="10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left" vertical="center"/>
    </xf>
    <xf numFmtId="0" fontId="2" fillId="4" borderId="56" xfId="3" applyFont="1" applyBorder="1" applyAlignment="1">
      <alignment horizontal="center" wrapText="1"/>
    </xf>
    <xf numFmtId="0" fontId="2" fillId="4" borderId="45" xfId="3" applyFont="1" applyBorder="1" applyAlignment="1">
      <alignment horizontal="center" wrapText="1"/>
    </xf>
    <xf numFmtId="0" fontId="2" fillId="4" borderId="48" xfId="3" applyFont="1" applyBorder="1" applyAlignment="1">
      <alignment horizontal="center" wrapText="1"/>
    </xf>
    <xf numFmtId="0" fontId="2" fillId="4" borderId="61" xfId="3" applyFont="1" applyBorder="1" applyAlignment="1">
      <alignment horizontal="center" wrapText="1"/>
    </xf>
    <xf numFmtId="0" fontId="26" fillId="4" borderId="58" xfId="3" applyFont="1" applyBorder="1" applyAlignment="1">
      <alignment horizontal="center" wrapText="1"/>
    </xf>
    <xf numFmtId="0" fontId="26" fillId="4" borderId="59" xfId="3" applyFont="1" applyBorder="1" applyAlignment="1">
      <alignment horizontal="center" wrapText="1"/>
    </xf>
    <xf numFmtId="0" fontId="2" fillId="4" borderId="46" xfId="3" applyFont="1" applyBorder="1" applyAlignment="1">
      <alignment horizontal="center" vertical="center"/>
    </xf>
    <xf numFmtId="0" fontId="2" fillId="4" borderId="50" xfId="3" applyFont="1" applyBorder="1" applyAlignment="1">
      <alignment horizontal="center" vertical="center"/>
    </xf>
    <xf numFmtId="0" fontId="26" fillId="4" borderId="55" xfId="3" applyFont="1" applyBorder="1" applyAlignment="1">
      <alignment horizontal="center" vertical="center" wrapText="1"/>
    </xf>
    <xf numFmtId="0" fontId="26" fillId="4" borderId="38" xfId="3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26" fillId="4" borderId="57" xfId="3" applyFont="1" applyBorder="1" applyAlignment="1" applyProtection="1">
      <alignment horizontal="center" vertical="center" wrapText="1"/>
    </xf>
    <xf numFmtId="0" fontId="26" fillId="4" borderId="55" xfId="3" applyFont="1" applyBorder="1" applyAlignment="1" applyProtection="1">
      <alignment horizontal="center" vertical="center" wrapText="1"/>
    </xf>
    <xf numFmtId="0" fontId="1" fillId="4" borderId="62" xfId="3" applyFont="1" applyBorder="1" applyAlignment="1" applyProtection="1">
      <alignment horizontal="center" vertical="center"/>
    </xf>
    <xf numFmtId="0" fontId="1" fillId="4" borderId="51" xfId="3" applyFont="1" applyBorder="1" applyAlignment="1" applyProtection="1">
      <alignment horizontal="center" vertical="center"/>
    </xf>
    <xf numFmtId="0" fontId="1" fillId="4" borderId="52" xfId="3" applyFont="1" applyBorder="1" applyAlignment="1" applyProtection="1">
      <alignment horizontal="center" vertical="center"/>
    </xf>
    <xf numFmtId="0" fontId="1" fillId="4" borderId="63" xfId="3" applyFont="1" applyBorder="1" applyAlignment="1" applyProtection="1">
      <alignment horizontal="center" vertical="center"/>
    </xf>
    <xf numFmtId="0" fontId="2" fillId="4" borderId="64" xfId="3" applyFont="1" applyBorder="1" applyAlignment="1" applyProtection="1">
      <alignment horizontal="center" vertical="center"/>
    </xf>
    <xf numFmtId="0" fontId="3" fillId="0" borderId="6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/>
    <xf numFmtId="0" fontId="0" fillId="0" borderId="17" xfId="0" applyFill="1" applyBorder="1" applyAlignment="1" applyProtection="1"/>
    <xf numFmtId="0" fontId="2" fillId="0" borderId="66" xfId="3" applyFont="1" applyFill="1" applyBorder="1" applyAlignment="1" applyProtection="1"/>
    <xf numFmtId="3" fontId="15" fillId="4" borderId="67" xfId="3" applyNumberFormat="1" applyFont="1" applyBorder="1" applyProtection="1"/>
    <xf numFmtId="3" fontId="15" fillId="4" borderId="68" xfId="3" applyNumberFormat="1" applyFont="1" applyBorder="1" applyProtection="1"/>
    <xf numFmtId="0" fontId="1" fillId="4" borderId="28" xfId="3" applyFont="1" applyBorder="1" applyAlignment="1">
      <alignment horizontal="center" vertical="center"/>
    </xf>
    <xf numFmtId="0" fontId="1" fillId="4" borderId="3" xfId="3" applyFont="1" applyBorder="1" applyAlignment="1">
      <alignment horizontal="center" vertical="center"/>
    </xf>
    <xf numFmtId="0" fontId="1" fillId="4" borderId="5" xfId="3" applyFont="1" applyBorder="1" applyAlignment="1">
      <alignment horizontal="center" vertical="center"/>
    </xf>
    <xf numFmtId="0" fontId="1" fillId="4" borderId="69" xfId="3" applyFont="1" applyBorder="1" applyAlignment="1">
      <alignment horizontal="center" vertical="center"/>
    </xf>
    <xf numFmtId="0" fontId="2" fillId="4" borderId="70" xfId="3" applyFont="1" applyBorder="1" applyAlignment="1">
      <alignment horizontal="center" vertical="center"/>
    </xf>
    <xf numFmtId="0" fontId="3" fillId="0" borderId="8" xfId="0" applyFont="1" applyFill="1" applyBorder="1" applyAlignment="1"/>
    <xf numFmtId="0" fontId="3" fillId="0" borderId="15" xfId="0" applyFont="1" applyFill="1" applyBorder="1" applyAlignment="1"/>
    <xf numFmtId="0" fontId="0" fillId="0" borderId="15" xfId="0" applyFill="1" applyBorder="1" applyAlignment="1"/>
    <xf numFmtId="0" fontId="0" fillId="0" borderId="71" xfId="0" applyFill="1" applyBorder="1" applyAlignment="1"/>
    <xf numFmtId="0" fontId="1" fillId="4" borderId="62" xfId="3" applyFont="1" applyBorder="1" applyAlignment="1">
      <alignment horizontal="center" vertical="center"/>
    </xf>
    <xf numFmtId="0" fontId="1" fillId="4" borderId="51" xfId="3" applyFont="1" applyBorder="1" applyAlignment="1">
      <alignment horizontal="center" vertical="center"/>
    </xf>
    <xf numFmtId="0" fontId="1" fillId="4" borderId="52" xfId="3" applyFont="1" applyBorder="1" applyAlignment="1">
      <alignment horizontal="center" vertical="center"/>
    </xf>
    <xf numFmtId="0" fontId="26" fillId="4" borderId="63" xfId="3" applyFont="1" applyBorder="1" applyAlignment="1">
      <alignment horizontal="center"/>
    </xf>
    <xf numFmtId="0" fontId="26" fillId="4" borderId="69" xfId="3" applyFont="1" applyBorder="1" applyAlignment="1">
      <alignment horizontal="center"/>
    </xf>
    <xf numFmtId="0" fontId="9" fillId="4" borderId="72" xfId="3" applyFont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left" vertical="center"/>
    </xf>
    <xf numFmtId="0" fontId="10" fillId="3" borderId="15" xfId="3" applyFont="1" applyFill="1" applyBorder="1" applyAlignment="1">
      <alignment horizontal="left" vertical="center"/>
    </xf>
    <xf numFmtId="0" fontId="2" fillId="4" borderId="73" xfId="3" applyFont="1" applyBorder="1" applyAlignment="1">
      <alignment horizontal="center" vertical="center" wrapText="1"/>
    </xf>
    <xf numFmtId="0" fontId="2" fillId="4" borderId="65" xfId="3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4" borderId="73" xfId="3" applyFont="1" applyBorder="1" applyAlignment="1" applyProtection="1">
      <alignment horizontal="center" vertical="center" wrapText="1"/>
    </xf>
    <xf numFmtId="0" fontId="2" fillId="4" borderId="72" xfId="3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</cellXfs>
  <cellStyles count="23">
    <cellStyle name="Comma_Distribution model DTEK v.01" xfId="1"/>
    <cellStyle name="Normal_Sheet1 (2)" xfId="2"/>
    <cellStyle name="Акцент1" xfId="3" builtinId="29"/>
    <cellStyle name="Обычный" xfId="0" builtinId="0"/>
    <cellStyle name="Обычный 10" xfId="4"/>
    <cellStyle name="Обычный 2" xfId="5"/>
    <cellStyle name="Обычный 2 2" xfId="6"/>
    <cellStyle name="Обычный 3" xfId="7"/>
    <cellStyle name="Обычный 3 2" xfId="8"/>
    <cellStyle name="Обычный 4" xfId="9"/>
    <cellStyle name="Обычный 4 2" xfId="10"/>
    <cellStyle name="Обычный 5" xfId="11"/>
    <cellStyle name="Обычный 6" xfId="12"/>
    <cellStyle name="Обычный 7" xfId="13"/>
    <cellStyle name="Обычный 8" xfId="14"/>
    <cellStyle name="Обычный 9" xfId="15"/>
    <cellStyle name="Обычный_Лист1" xfId="16"/>
    <cellStyle name="Стиль 1" xfId="17"/>
    <cellStyle name="Финансовый 2" xfId="18"/>
    <cellStyle name="Финансовый 2 2" xfId="19"/>
    <cellStyle name="Финансовый 3" xfId="20"/>
    <cellStyle name="Финансовый 4" xfId="21"/>
    <cellStyle name="Формула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zoomScale="90" zoomScaleNormal="90" workbookViewId="0">
      <selection activeCell="Q25" sqref="Q25"/>
    </sheetView>
  </sheetViews>
  <sheetFormatPr defaultRowHeight="15" x14ac:dyDescent="0.25"/>
  <cols>
    <col min="1" max="1" width="40" customWidth="1"/>
    <col min="2" max="9" width="11.7109375" customWidth="1"/>
  </cols>
  <sheetData>
    <row r="1" spans="1:9" ht="21" x14ac:dyDescent="0.25">
      <c r="A1" s="209" t="s">
        <v>72</v>
      </c>
      <c r="B1" s="210"/>
      <c r="C1" s="210"/>
      <c r="D1" s="210"/>
      <c r="E1" s="210"/>
      <c r="F1" s="210"/>
      <c r="G1" s="210"/>
      <c r="H1" s="210"/>
      <c r="I1" s="211"/>
    </row>
    <row r="2" spans="1:9" ht="21" x14ac:dyDescent="0.25">
      <c r="A2" s="170"/>
      <c r="B2" s="173">
        <v>2016</v>
      </c>
      <c r="C2" s="172"/>
      <c r="D2" s="172"/>
      <c r="E2" s="172"/>
      <c r="F2" s="173">
        <v>2017</v>
      </c>
      <c r="G2" s="172"/>
      <c r="H2" s="172"/>
      <c r="I2" s="212"/>
    </row>
    <row r="3" spans="1:9" ht="15.75" x14ac:dyDescent="0.25">
      <c r="A3" s="171"/>
      <c r="B3" s="119" t="s">
        <v>14</v>
      </c>
      <c r="C3" s="119" t="s">
        <v>15</v>
      </c>
      <c r="D3" s="119" t="s">
        <v>16</v>
      </c>
      <c r="E3" s="119" t="s">
        <v>57</v>
      </c>
      <c r="F3" s="121" t="s">
        <v>14</v>
      </c>
      <c r="G3" s="120" t="s">
        <v>15</v>
      </c>
      <c r="H3" s="120" t="s">
        <v>16</v>
      </c>
      <c r="I3" s="213" t="s">
        <v>57</v>
      </c>
    </row>
    <row r="4" spans="1:9" ht="18.75" x14ac:dyDescent="0.25">
      <c r="A4" s="122" t="s">
        <v>0</v>
      </c>
      <c r="B4" s="123"/>
      <c r="C4" s="123"/>
      <c r="D4" s="123"/>
      <c r="E4" s="123"/>
      <c r="F4" s="123"/>
      <c r="G4" s="123"/>
      <c r="H4" s="123"/>
      <c r="I4" s="214"/>
    </row>
    <row r="5" spans="1:9" ht="15.75" x14ac:dyDescent="0.25">
      <c r="A5" s="124" t="s">
        <v>1</v>
      </c>
      <c r="B5" s="125">
        <v>18391.636999999999</v>
      </c>
      <c r="C5" s="125">
        <v>17233.466</v>
      </c>
      <c r="D5" s="126">
        <v>18271.946</v>
      </c>
      <c r="E5" s="127">
        <f t="shared" ref="E5:E16" si="0">SUM(B5:D5)</f>
        <v>53897.048999999999</v>
      </c>
      <c r="F5" s="125">
        <v>7316.3310000000001</v>
      </c>
      <c r="G5" s="125">
        <v>52268.446000000004</v>
      </c>
      <c r="H5" s="126">
        <v>61167.067999999999</v>
      </c>
      <c r="I5" s="127">
        <f>SUM(F5:H5)</f>
        <v>120751.845</v>
      </c>
    </row>
    <row r="6" spans="1:9" ht="15.75" x14ac:dyDescent="0.25">
      <c r="A6" s="129" t="s">
        <v>64</v>
      </c>
      <c r="B6" s="130">
        <v>354163.93099999998</v>
      </c>
      <c r="C6" s="131">
        <v>255883.76199999999</v>
      </c>
      <c r="D6" s="131">
        <v>281859.45799999998</v>
      </c>
      <c r="E6" s="132">
        <f t="shared" si="0"/>
        <v>891907.15099999995</v>
      </c>
      <c r="F6" s="130">
        <v>296721.30300000001</v>
      </c>
      <c r="G6" s="131">
        <v>266266.47600000002</v>
      </c>
      <c r="H6" s="131">
        <v>234721.41500000001</v>
      </c>
      <c r="I6" s="132">
        <f>SUM(F6:H6)</f>
        <v>797709.19400000013</v>
      </c>
    </row>
    <row r="7" spans="1:9" ht="15.75" x14ac:dyDescent="0.25">
      <c r="A7" s="129" t="s">
        <v>65</v>
      </c>
      <c r="B7" s="130">
        <v>81706.789000000004</v>
      </c>
      <c r="C7" s="130">
        <v>71445.445000000007</v>
      </c>
      <c r="D7" s="131">
        <v>81344.775999999998</v>
      </c>
      <c r="E7" s="132">
        <f t="shared" si="0"/>
        <v>234497.01</v>
      </c>
      <c r="F7" s="130">
        <v>94879.88</v>
      </c>
      <c r="G7" s="130">
        <v>78140.649000000005</v>
      </c>
      <c r="H7" s="131">
        <v>93285.683000000005</v>
      </c>
      <c r="I7" s="132">
        <f t="shared" ref="I7:I15" si="1">SUM(F7:H7)</f>
        <v>266306.212</v>
      </c>
    </row>
    <row r="8" spans="1:9" ht="15.75" x14ac:dyDescent="0.25">
      <c r="A8" s="129" t="s">
        <v>66</v>
      </c>
      <c r="B8" s="130">
        <v>218280.55</v>
      </c>
      <c r="C8" s="130">
        <v>248972.908</v>
      </c>
      <c r="D8" s="131">
        <v>244806.93</v>
      </c>
      <c r="E8" s="132">
        <f t="shared" si="0"/>
        <v>712060.38800000004</v>
      </c>
      <c r="F8" s="130">
        <v>112297.995</v>
      </c>
      <c r="G8" s="130">
        <v>105108.54</v>
      </c>
      <c r="H8" s="131">
        <v>116046.05</v>
      </c>
      <c r="I8" s="132">
        <f t="shared" si="1"/>
        <v>333452.58499999996</v>
      </c>
    </row>
    <row r="9" spans="1:9" ht="15.75" x14ac:dyDescent="0.25">
      <c r="A9" s="129" t="s">
        <v>67</v>
      </c>
      <c r="B9" s="130">
        <v>152172.30499999999</v>
      </c>
      <c r="C9" s="130">
        <v>123935.235</v>
      </c>
      <c r="D9" s="131">
        <v>127264.177</v>
      </c>
      <c r="E9" s="132">
        <f t="shared" si="0"/>
        <v>403371.71699999995</v>
      </c>
      <c r="F9" s="130">
        <v>130623.264</v>
      </c>
      <c r="G9" s="130">
        <v>119813.599</v>
      </c>
      <c r="H9" s="131">
        <v>127609.228</v>
      </c>
      <c r="I9" s="132">
        <f t="shared" si="1"/>
        <v>378046.09100000001</v>
      </c>
    </row>
    <row r="10" spans="1:9" ht="15.75" x14ac:dyDescent="0.25">
      <c r="A10" s="129" t="s">
        <v>68</v>
      </c>
      <c r="B10" s="130">
        <v>109075.198</v>
      </c>
      <c r="C10" s="130">
        <v>75446.736000000004</v>
      </c>
      <c r="D10" s="131">
        <v>79209.106</v>
      </c>
      <c r="E10" s="132">
        <f t="shared" si="0"/>
        <v>263731.04000000004</v>
      </c>
      <c r="F10" s="130">
        <v>91674.928</v>
      </c>
      <c r="G10" s="130">
        <v>79298.755999999994</v>
      </c>
      <c r="H10" s="131">
        <v>77840.39</v>
      </c>
      <c r="I10" s="132">
        <f t="shared" si="1"/>
        <v>248814.07400000002</v>
      </c>
    </row>
    <row r="11" spans="1:9" ht="15.75" x14ac:dyDescent="0.25">
      <c r="A11" s="129" t="s">
        <v>69</v>
      </c>
      <c r="B11" s="130">
        <v>251457.84</v>
      </c>
      <c r="C11" s="130">
        <v>180919.64</v>
      </c>
      <c r="D11" s="131">
        <v>198941.92</v>
      </c>
      <c r="E11" s="132">
        <f t="shared" si="0"/>
        <v>631319.4</v>
      </c>
      <c r="F11" s="130">
        <v>242659.08</v>
      </c>
      <c r="G11" s="130">
        <v>225912.916</v>
      </c>
      <c r="H11" s="131">
        <v>204280.13399999999</v>
      </c>
      <c r="I11" s="132">
        <f t="shared" si="1"/>
        <v>672852.13</v>
      </c>
    </row>
    <row r="12" spans="1:9" ht="15.75" x14ac:dyDescent="0.25">
      <c r="A12" s="129" t="s">
        <v>70</v>
      </c>
      <c r="B12" s="130">
        <v>434577.43599999999</v>
      </c>
      <c r="C12" s="130">
        <v>303535.266</v>
      </c>
      <c r="D12" s="131">
        <v>351927.76299999998</v>
      </c>
      <c r="E12" s="132">
        <f t="shared" si="0"/>
        <v>1090040.4650000001</v>
      </c>
      <c r="F12" s="130">
        <v>451448.28499999997</v>
      </c>
      <c r="G12" s="130">
        <v>392009.321</v>
      </c>
      <c r="H12" s="131">
        <v>317180.13500000001</v>
      </c>
      <c r="I12" s="132">
        <f t="shared" si="1"/>
        <v>1160637.7409999999</v>
      </c>
    </row>
    <row r="13" spans="1:9" ht="15.75" x14ac:dyDescent="0.25">
      <c r="A13" s="129" t="s">
        <v>71</v>
      </c>
      <c r="B13" s="130">
        <v>24326.924999999999</v>
      </c>
      <c r="C13" s="130">
        <v>43526.097000000002</v>
      </c>
      <c r="D13" s="131">
        <v>46488.050999999999</v>
      </c>
      <c r="E13" s="132">
        <f t="shared" si="0"/>
        <v>114341.073</v>
      </c>
      <c r="F13" s="130">
        <v>52535.156999999999</v>
      </c>
      <c r="G13" s="130">
        <v>52928.616000000002</v>
      </c>
      <c r="H13" s="131">
        <v>60298.569000000003</v>
      </c>
      <c r="I13" s="132">
        <f t="shared" si="1"/>
        <v>165762.342</v>
      </c>
    </row>
    <row r="14" spans="1:9" ht="15.75" x14ac:dyDescent="0.25">
      <c r="A14" s="129" t="s">
        <v>2</v>
      </c>
      <c r="B14" s="130">
        <v>119254.281</v>
      </c>
      <c r="C14" s="130">
        <v>116492.03599999999</v>
      </c>
      <c r="D14" s="131">
        <v>124121.36900000001</v>
      </c>
      <c r="E14" s="132">
        <f t="shared" si="0"/>
        <v>359867.68599999999</v>
      </c>
      <c r="F14" s="130">
        <v>119972.628</v>
      </c>
      <c r="G14" s="130">
        <v>100690.31600000001</v>
      </c>
      <c r="H14" s="131">
        <v>105399.424</v>
      </c>
      <c r="I14" s="132">
        <f t="shared" si="1"/>
        <v>326062.36800000002</v>
      </c>
    </row>
    <row r="15" spans="1:9" ht="16.5" thickBot="1" x14ac:dyDescent="0.3">
      <c r="A15" s="133" t="s">
        <v>17</v>
      </c>
      <c r="B15" s="134">
        <v>99810.937000000005</v>
      </c>
      <c r="C15" s="134">
        <v>111000.19</v>
      </c>
      <c r="D15" s="135">
        <v>133638.83499999999</v>
      </c>
      <c r="E15" s="132">
        <f t="shared" si="0"/>
        <v>344449.962</v>
      </c>
      <c r="F15" s="134">
        <v>123270.03700000001</v>
      </c>
      <c r="G15" s="134">
        <v>114542.47100000001</v>
      </c>
      <c r="H15" s="135">
        <v>142066.804</v>
      </c>
      <c r="I15" s="132">
        <f t="shared" si="1"/>
        <v>379879.31200000003</v>
      </c>
    </row>
    <row r="16" spans="1:9" ht="16.5" thickBot="1" x14ac:dyDescent="0.3">
      <c r="A16" s="136" t="s">
        <v>3</v>
      </c>
      <c r="B16" s="137">
        <f>SUM(B5:B15)</f>
        <v>1863217.8289999997</v>
      </c>
      <c r="C16" s="138">
        <f>SUM(C5:C15)</f>
        <v>1548390.7810000002</v>
      </c>
      <c r="D16" s="138">
        <f>SUM(D5:D15)</f>
        <v>1687874.331</v>
      </c>
      <c r="E16" s="139">
        <f t="shared" si="0"/>
        <v>5099482.9409999996</v>
      </c>
      <c r="F16" s="138">
        <f>SUM(F5:F15)</f>
        <v>1723398.8879999998</v>
      </c>
      <c r="G16" s="138">
        <f>SUM(G5:G15)</f>
        <v>1586980.1059999999</v>
      </c>
      <c r="H16" s="138">
        <f>SUM(H5:H15)</f>
        <v>1539894.9</v>
      </c>
      <c r="I16" s="139">
        <f>SUM(F16:H16)</f>
        <v>4850273.8939999994</v>
      </c>
    </row>
    <row r="17" spans="1:10" ht="18.75" x14ac:dyDescent="0.25">
      <c r="A17" s="140" t="s">
        <v>4</v>
      </c>
      <c r="B17" s="96"/>
      <c r="C17" s="96"/>
      <c r="D17" s="96"/>
      <c r="E17" s="96"/>
      <c r="F17" s="96"/>
      <c r="G17" s="96"/>
      <c r="H17" s="96"/>
      <c r="I17" s="215"/>
      <c r="J17" s="28"/>
    </row>
    <row r="18" spans="1:10" ht="15.75" x14ac:dyDescent="0.25">
      <c r="A18" s="124" t="s">
        <v>5</v>
      </c>
      <c r="B18" s="125">
        <v>163592.93599999999</v>
      </c>
      <c r="C18" s="128">
        <v>126526.962</v>
      </c>
      <c r="D18" s="126">
        <v>126789.73</v>
      </c>
      <c r="E18" s="127">
        <f>SUM(B18:D18)</f>
        <v>416909.62799999997</v>
      </c>
      <c r="F18" s="125">
        <v>149063.71400000001</v>
      </c>
      <c r="G18" s="128">
        <v>136709.42199999999</v>
      </c>
      <c r="H18" s="126">
        <v>123858.196</v>
      </c>
      <c r="I18" s="127">
        <f>SUM(F18:H18)</f>
        <v>409631.33199999999</v>
      </c>
    </row>
    <row r="19" spans="1:10" ht="15.75" x14ac:dyDescent="0.25">
      <c r="A19" s="129" t="s">
        <v>6</v>
      </c>
      <c r="B19" s="130">
        <v>89059.804000000004</v>
      </c>
      <c r="C19" s="130">
        <v>71253.917000000001</v>
      </c>
      <c r="D19" s="131">
        <v>86574.982999999993</v>
      </c>
      <c r="E19" s="132">
        <f>SUM(B19:D19)</f>
        <v>246888.70400000003</v>
      </c>
      <c r="F19" s="130">
        <v>75604.637000000002</v>
      </c>
      <c r="G19" s="130">
        <v>67533.97</v>
      </c>
      <c r="H19" s="131">
        <v>75344.748999999996</v>
      </c>
      <c r="I19" s="132">
        <f>SUM(F19:H19)</f>
        <v>218483.35600000003</v>
      </c>
    </row>
    <row r="20" spans="1:10" ht="15.75" x14ac:dyDescent="0.25">
      <c r="A20" s="129" t="s">
        <v>7</v>
      </c>
      <c r="B20" s="130">
        <v>124585.08900000001</v>
      </c>
      <c r="C20" s="130">
        <v>120042.20600000001</v>
      </c>
      <c r="D20" s="131">
        <v>106698.395</v>
      </c>
      <c r="E20" s="132">
        <f>SUM(B20:D20)</f>
        <v>351325.69</v>
      </c>
      <c r="F20" s="130">
        <v>82490.369000000006</v>
      </c>
      <c r="G20" s="130">
        <v>81040.744999999995</v>
      </c>
      <c r="H20" s="131">
        <v>66142.466</v>
      </c>
      <c r="I20" s="132">
        <f>SUM(F20:H20)</f>
        <v>229673.58000000002</v>
      </c>
    </row>
    <row r="21" spans="1:10" s="28" customFormat="1" ht="16.5" thickBot="1" x14ac:dyDescent="0.3">
      <c r="A21" s="129" t="s">
        <v>63</v>
      </c>
      <c r="B21" s="130">
        <v>25700.467000000001</v>
      </c>
      <c r="C21" s="130">
        <v>24682.787</v>
      </c>
      <c r="D21" s="131">
        <v>24359.614000000001</v>
      </c>
      <c r="E21" s="132">
        <f>SUM(B21:D21)</f>
        <v>74742.868000000002</v>
      </c>
      <c r="F21" s="130">
        <v>24885.048000000003</v>
      </c>
      <c r="G21" s="130">
        <v>19476.871999999999</v>
      </c>
      <c r="H21" s="131">
        <v>29566.058000000001</v>
      </c>
      <c r="I21" s="132">
        <f>SUM(F21:H21)</f>
        <v>73927.978000000003</v>
      </c>
    </row>
    <row r="22" spans="1:10" ht="16.5" thickBot="1" x14ac:dyDescent="0.3">
      <c r="A22" s="136" t="s">
        <v>8</v>
      </c>
      <c r="B22" s="137">
        <f>SUM(B18:B21)</f>
        <v>402938.29600000003</v>
      </c>
      <c r="C22" s="138">
        <f>SUM(C18:C21)</f>
        <v>342505.87200000003</v>
      </c>
      <c r="D22" s="138">
        <f>SUM(D18:D21)</f>
        <v>344422.72200000001</v>
      </c>
      <c r="E22" s="139">
        <f>SUM(B22:D22)</f>
        <v>1089866.8900000001</v>
      </c>
      <c r="F22" s="138">
        <f t="shared" ref="F22:H22" si="2">SUM(F18:F21)</f>
        <v>332043.76800000004</v>
      </c>
      <c r="G22" s="138">
        <f t="shared" si="2"/>
        <v>304761.00899999996</v>
      </c>
      <c r="H22" s="138">
        <f t="shared" si="2"/>
        <v>294911.46900000004</v>
      </c>
      <c r="I22" s="139">
        <f>SUM(F22:H22)</f>
        <v>931716.24600000004</v>
      </c>
    </row>
    <row r="23" spans="1:10" ht="18.75" x14ac:dyDescent="0.3">
      <c r="A23" s="141" t="s">
        <v>9</v>
      </c>
      <c r="B23" s="97"/>
      <c r="C23" s="97"/>
      <c r="D23" s="97"/>
      <c r="E23" s="97"/>
      <c r="F23" s="97"/>
      <c r="G23" s="97"/>
      <c r="H23" s="97"/>
      <c r="I23" s="216"/>
      <c r="J23" s="28"/>
    </row>
    <row r="24" spans="1:10" ht="15.75" x14ac:dyDescent="0.25">
      <c r="A24" s="124" t="s">
        <v>10</v>
      </c>
      <c r="B24" s="125">
        <v>64385.834000000003</v>
      </c>
      <c r="C24" s="125">
        <v>49862.491999999998</v>
      </c>
      <c r="D24" s="126">
        <v>56893.553</v>
      </c>
      <c r="E24" s="127">
        <f>SUM(B24:D24)</f>
        <v>171141.87900000002</v>
      </c>
      <c r="F24" s="125">
        <v>60048.927000000003</v>
      </c>
      <c r="G24" s="125">
        <v>45099.436999999998</v>
      </c>
      <c r="H24" s="126">
        <v>58642.250999999997</v>
      </c>
      <c r="I24" s="127">
        <f>SUM(F24:H24)</f>
        <v>163790.61499999999</v>
      </c>
    </row>
    <row r="25" spans="1:10" ht="15.75" x14ac:dyDescent="0.25">
      <c r="A25" s="129" t="s">
        <v>11</v>
      </c>
      <c r="B25" s="130">
        <v>304160.77799999999</v>
      </c>
      <c r="C25" s="130">
        <v>289416.886</v>
      </c>
      <c r="D25" s="131">
        <v>300953.3</v>
      </c>
      <c r="E25" s="132">
        <f>SUM(B25:D25)</f>
        <v>894530.96399999992</v>
      </c>
      <c r="F25" s="130">
        <v>223555.55</v>
      </c>
      <c r="G25" s="130">
        <v>213029.427</v>
      </c>
      <c r="H25" s="131">
        <v>274264.01699999999</v>
      </c>
      <c r="I25" s="132">
        <f>SUM(F25:H25)</f>
        <v>710848.99399999995</v>
      </c>
    </row>
    <row r="26" spans="1:10" ht="15.75" x14ac:dyDescent="0.25">
      <c r="A26" s="129" t="s">
        <v>12</v>
      </c>
      <c r="B26" s="130">
        <v>89047.048999999999</v>
      </c>
      <c r="C26" s="130">
        <v>89364.482999999993</v>
      </c>
      <c r="D26" s="131">
        <v>92606.047999999995</v>
      </c>
      <c r="E26" s="132">
        <f>SUM(B26:D26)</f>
        <v>271017.58</v>
      </c>
      <c r="F26" s="130">
        <v>99411.972999999998</v>
      </c>
      <c r="G26" s="130">
        <v>89316.629000000001</v>
      </c>
      <c r="H26" s="131">
        <v>98333.040999999997</v>
      </c>
      <c r="I26" s="132">
        <f>SUM(F26:H26)</f>
        <v>287061.64300000004</v>
      </c>
    </row>
    <row r="27" spans="1:10" s="28" customFormat="1" ht="16.5" thickBot="1" x14ac:dyDescent="0.3">
      <c r="A27" s="129" t="s">
        <v>62</v>
      </c>
      <c r="B27" s="130">
        <v>181268.02000000002</v>
      </c>
      <c r="C27" s="130">
        <v>110012.182</v>
      </c>
      <c r="D27" s="131">
        <v>175286.88399999999</v>
      </c>
      <c r="E27" s="132">
        <f>SUM(B27:D27)</f>
        <v>466567.08600000001</v>
      </c>
      <c r="F27" s="130">
        <v>215375.80599999998</v>
      </c>
      <c r="G27" s="130">
        <v>195792.24099999998</v>
      </c>
      <c r="H27" s="131">
        <v>202253.38699999999</v>
      </c>
      <c r="I27" s="132">
        <f>SUM(F27:H27)</f>
        <v>613421.43399999989</v>
      </c>
    </row>
    <row r="28" spans="1:10" ht="16.5" thickBot="1" x14ac:dyDescent="0.3">
      <c r="A28" s="136" t="s">
        <v>13</v>
      </c>
      <c r="B28" s="137">
        <f>SUM(B24:B27)</f>
        <v>638861.68099999998</v>
      </c>
      <c r="C28" s="138">
        <f>SUM(C24:C27)</f>
        <v>538656.04300000006</v>
      </c>
      <c r="D28" s="138">
        <f>SUM(D24:D27)</f>
        <v>625739.78500000003</v>
      </c>
      <c r="E28" s="139">
        <f>SUM(B28:D28)</f>
        <v>1803257.5090000001</v>
      </c>
      <c r="F28" s="138">
        <f>SUM(F24:F27)</f>
        <v>598392.25600000005</v>
      </c>
      <c r="G28" s="138">
        <f>SUM(G24:G27)</f>
        <v>543237.73399999994</v>
      </c>
      <c r="H28" s="138">
        <f>SUM(H24:H27)</f>
        <v>633492.696</v>
      </c>
      <c r="I28" s="139">
        <f>SUM(F28:H28)</f>
        <v>1775122.686</v>
      </c>
    </row>
    <row r="29" spans="1:10" ht="15.75" thickBot="1" x14ac:dyDescent="0.3">
      <c r="A29" s="142"/>
      <c r="B29" s="98"/>
      <c r="C29" s="98"/>
      <c r="D29" s="98"/>
      <c r="E29" s="98"/>
      <c r="F29" s="98"/>
      <c r="G29" s="98"/>
      <c r="H29" s="98"/>
      <c r="I29" s="217"/>
      <c r="J29" s="28"/>
    </row>
    <row r="30" spans="1:10" ht="16.5" thickBot="1" x14ac:dyDescent="0.3">
      <c r="A30" s="143" t="s">
        <v>18</v>
      </c>
      <c r="B30" s="144">
        <v>2712.1909999999998</v>
      </c>
      <c r="C30" s="145">
        <v>2436.7830000000004</v>
      </c>
      <c r="D30" s="144">
        <v>2354.1219999999998</v>
      </c>
      <c r="E30" s="146">
        <f>SUM(B30:D30)</f>
        <v>7503.0959999999995</v>
      </c>
      <c r="F30" s="144">
        <v>2345.7219999999998</v>
      </c>
      <c r="G30" s="145">
        <v>2109.172</v>
      </c>
      <c r="H30" s="144">
        <v>2387.2089999999998</v>
      </c>
      <c r="I30" s="147">
        <f>SUM(F30:H30)</f>
        <v>6842.1030000000001</v>
      </c>
    </row>
    <row r="31" spans="1:10" ht="15.75" thickBot="1" x14ac:dyDescent="0.3">
      <c r="A31" s="142"/>
      <c r="B31" s="98"/>
      <c r="C31" s="98"/>
      <c r="D31" s="98"/>
      <c r="E31" s="98"/>
      <c r="F31" s="98"/>
      <c r="G31" s="98"/>
      <c r="H31" s="98"/>
      <c r="I31" s="217"/>
      <c r="J31" s="28"/>
    </row>
    <row r="32" spans="1:10" ht="32.25" thickBot="1" x14ac:dyDescent="0.3">
      <c r="A32" s="148" t="s">
        <v>19</v>
      </c>
      <c r="B32" s="90">
        <f>B16+B22+B28</f>
        <v>2905017.8059999994</v>
      </c>
      <c r="C32" s="91">
        <f>C16+C22+C28</f>
        <v>2429552.6960000005</v>
      </c>
      <c r="D32" s="91">
        <f>D16+D22+D28</f>
        <v>2658036.838</v>
      </c>
      <c r="E32" s="92">
        <f>SUM(B32:D32)</f>
        <v>7992607.3399999999</v>
      </c>
      <c r="F32" s="91">
        <f>F16+F22+F28</f>
        <v>2653834.912</v>
      </c>
      <c r="G32" s="91">
        <f>G16+G22+G28</f>
        <v>2434978.8489999995</v>
      </c>
      <c r="H32" s="91">
        <f>H16+H22+H28</f>
        <v>2468299.0649999999</v>
      </c>
      <c r="I32" s="92">
        <f>SUM(F32:H32)</f>
        <v>7557112.8259999994</v>
      </c>
    </row>
    <row r="33" spans="1:10" ht="32.25" thickBot="1" x14ac:dyDescent="0.3">
      <c r="A33" s="148" t="s">
        <v>20</v>
      </c>
      <c r="B33" s="93">
        <f>B30+B32</f>
        <v>2907729.9969999995</v>
      </c>
      <c r="C33" s="94">
        <f>C30+C32</f>
        <v>2431989.4790000003</v>
      </c>
      <c r="D33" s="94">
        <f>D30+D32</f>
        <v>2660390.96</v>
      </c>
      <c r="E33" s="95">
        <f>SUM(B33:D33)</f>
        <v>8000110.4359999998</v>
      </c>
      <c r="F33" s="94">
        <f>F30+F32</f>
        <v>2656180.6340000001</v>
      </c>
      <c r="G33" s="94">
        <f>G30+G32</f>
        <v>2437088.0209999993</v>
      </c>
      <c r="H33" s="94">
        <f>H30+H32</f>
        <v>2470686.2739999997</v>
      </c>
      <c r="I33" s="92">
        <f>SUM(F33:H33)</f>
        <v>7563954.9289999995</v>
      </c>
    </row>
    <row r="34" spans="1:10" ht="15.75" x14ac:dyDescent="0.25">
      <c r="A34" s="149"/>
      <c r="B34" s="99"/>
      <c r="C34" s="99"/>
      <c r="D34" s="99"/>
      <c r="E34" s="99"/>
      <c r="F34" s="99"/>
      <c r="G34" s="99"/>
      <c r="H34" s="99"/>
      <c r="I34" s="218"/>
      <c r="J34" s="28"/>
    </row>
    <row r="35" spans="1:10" ht="15.75" x14ac:dyDescent="0.25">
      <c r="A35" s="150" t="s">
        <v>36</v>
      </c>
      <c r="B35" s="151">
        <f>SUM(B5:B12,B18,B24,B30)</f>
        <v>1850516.6469999999</v>
      </c>
      <c r="C35" s="151">
        <f>SUM(C5:C12,C18,C24,C30)</f>
        <v>1456198.6950000003</v>
      </c>
      <c r="D35" s="151">
        <f>SUM(D5:D12,D18,D24,D30)</f>
        <v>1569663.4810000001</v>
      </c>
      <c r="E35" s="152">
        <f>SUM(B35:D35)</f>
        <v>4876378.8230000008</v>
      </c>
      <c r="F35" s="151">
        <f>SUM(F5:F12,F18,F24,F30)</f>
        <v>1639079.4289999998</v>
      </c>
      <c r="G35" s="151">
        <f>SUM(G5:G12,G18,G24,G30)</f>
        <v>1502736.7339999999</v>
      </c>
      <c r="H35" s="151">
        <f>SUM(H5:H12,H18,H24,H30)</f>
        <v>1417017.7590000001</v>
      </c>
      <c r="I35" s="219">
        <f>SUM(F35:H35)</f>
        <v>4558833.9220000003</v>
      </c>
    </row>
    <row r="36" spans="1:10" ht="15.75" x14ac:dyDescent="0.25">
      <c r="A36" s="153" t="s">
        <v>21</v>
      </c>
      <c r="B36" s="154">
        <f>SUM(B13:B15,B19:B21,B25:B27)</f>
        <v>1057213.3500000001</v>
      </c>
      <c r="C36" s="154">
        <f>SUM(C13:C15,C19:C21,C25:C27)</f>
        <v>975790.78399999999</v>
      </c>
      <c r="D36" s="154">
        <f>SUM(D13:D15,D19:D21,D25:D27)</f>
        <v>1090727.4790000001</v>
      </c>
      <c r="E36" s="155">
        <f>SUM(B36:D36)</f>
        <v>3123731.6129999999</v>
      </c>
      <c r="F36" s="156">
        <f>SUM(F13:F15,F19:F21,F25:F27)</f>
        <v>1017101.205</v>
      </c>
      <c r="G36" s="154">
        <f>SUM(G13:G15,G19:G21,G25:G27)</f>
        <v>934351.28700000001</v>
      </c>
      <c r="H36" s="154">
        <f>SUM(H13:H15,H19:H21,H25:H27)</f>
        <v>1053668.5150000001</v>
      </c>
      <c r="I36" s="220">
        <f>SUM(F36:H36)</f>
        <v>3005121.0070000002</v>
      </c>
    </row>
    <row r="37" spans="1:10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10" x14ac:dyDescent="0.25">
      <c r="A38" s="28"/>
      <c r="B38" s="28"/>
      <c r="C38" s="28"/>
      <c r="D38" s="28"/>
      <c r="E38" s="28"/>
      <c r="F38" s="28"/>
      <c r="G38" s="28"/>
      <c r="H38" s="28"/>
      <c r="I38" s="28"/>
    </row>
    <row r="39" spans="1:10" x14ac:dyDescent="0.25">
      <c r="A39" s="28"/>
      <c r="B39" s="28"/>
      <c r="C39" s="28"/>
      <c r="D39" s="28"/>
      <c r="E39" s="28"/>
      <c r="F39" s="28"/>
      <c r="G39" s="28"/>
      <c r="H39" s="28"/>
      <c r="I39" s="28"/>
    </row>
    <row r="40" spans="1:10" x14ac:dyDescent="0.25">
      <c r="A40" s="28"/>
      <c r="B40" s="28"/>
      <c r="C40" s="28"/>
      <c r="D40" s="28"/>
      <c r="E40" s="28"/>
      <c r="F40" s="28"/>
      <c r="G40" s="28"/>
      <c r="H40" s="28"/>
      <c r="I40" s="28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password="CA04" sqref="A1:I36" name="Диапазон1"/>
  </protectedRanges>
  <customSheetViews>
    <customSheetView guid="{BFC9BBAB-DC53-41DF-AE0D-DBF1C62867D0}" scale="90" showGridLines="0" fitToPage="1">
      <pane xSplit="1" ySplit="3" topLeftCell="B23" activePane="bottomRight" state="frozen"/>
      <selection pane="bottomRight" activeCell="B5" sqref="B5:N17 P5:AB17 P19:AB23 E19:N22 B25:N29 P25:AB29 F23:H23 J23:N23 B33:N34 P33:AB34 B31:N31 B36:N37 P31:AB31 P36:AB37 B19:D23"/>
      <pageMargins left="0.25" right="0.25" top="0.75" bottom="0.75" header="0.3" footer="0.3"/>
      <pageSetup paperSize="8" scale="56" orientation="landscape" r:id="rId1"/>
    </customSheetView>
  </customSheetViews>
  <mergeCells count="4">
    <mergeCell ref="A2:A3"/>
    <mergeCell ref="A1:I1"/>
    <mergeCell ref="B2:E2"/>
    <mergeCell ref="F2:I2"/>
  </mergeCells>
  <pageMargins left="0.25" right="0.25" top="0.75" bottom="0.75" header="0.3" footer="0.3"/>
  <pageSetup paperSize="9" scale="71" orientation="landscape" r:id="rId2"/>
  <ignoredErrors>
    <ignoredError sqref="E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4" sqref="P24"/>
    </sheetView>
  </sheetViews>
  <sheetFormatPr defaultRowHeight="15" x14ac:dyDescent="0.25"/>
  <cols>
    <col min="1" max="1" width="40.28515625" bestFit="1" customWidth="1"/>
    <col min="2" max="9" width="10.7109375" customWidth="1"/>
  </cols>
  <sheetData>
    <row r="1" spans="1:10" ht="21" x14ac:dyDescent="0.25">
      <c r="A1" s="221" t="s">
        <v>73</v>
      </c>
      <c r="B1" s="222"/>
      <c r="C1" s="222"/>
      <c r="D1" s="222"/>
      <c r="E1" s="222"/>
      <c r="F1" s="222"/>
      <c r="G1" s="222"/>
      <c r="H1" s="222"/>
      <c r="I1" s="223"/>
    </row>
    <row r="2" spans="1:10" ht="21" x14ac:dyDescent="0.25">
      <c r="A2" s="174"/>
      <c r="B2" s="177">
        <v>2016</v>
      </c>
      <c r="C2" s="178"/>
      <c r="D2" s="178"/>
      <c r="E2" s="178"/>
      <c r="F2" s="177">
        <v>2017</v>
      </c>
      <c r="G2" s="178"/>
      <c r="H2" s="178"/>
      <c r="I2" s="224"/>
    </row>
    <row r="3" spans="1:10" ht="15.75" x14ac:dyDescent="0.25">
      <c r="A3" s="175"/>
      <c r="B3" s="169" t="s">
        <v>14</v>
      </c>
      <c r="C3" s="169" t="s">
        <v>15</v>
      </c>
      <c r="D3" s="169" t="s">
        <v>16</v>
      </c>
      <c r="E3" s="169" t="s">
        <v>57</v>
      </c>
      <c r="F3" s="169" t="s">
        <v>14</v>
      </c>
      <c r="G3" s="169" t="s">
        <v>15</v>
      </c>
      <c r="H3" s="169" t="s">
        <v>16</v>
      </c>
      <c r="I3" s="225" t="s">
        <v>57</v>
      </c>
    </row>
    <row r="4" spans="1:10" ht="18.75" x14ac:dyDescent="0.3">
      <c r="A4" s="67" t="s">
        <v>0</v>
      </c>
      <c r="B4" s="46"/>
      <c r="C4" s="46"/>
      <c r="D4" s="46"/>
      <c r="E4" s="46"/>
      <c r="F4" s="46"/>
      <c r="G4" s="46"/>
      <c r="H4" s="46"/>
      <c r="I4" s="226"/>
    </row>
    <row r="5" spans="1:10" ht="15.75" x14ac:dyDescent="0.25">
      <c r="A5" s="61" t="s">
        <v>1</v>
      </c>
      <c r="B5" s="5">
        <v>427783</v>
      </c>
      <c r="C5" s="5">
        <v>292850</v>
      </c>
      <c r="D5" s="5">
        <v>299314</v>
      </c>
      <c r="E5" s="42">
        <f>SUM(B5:D5)</f>
        <v>1019947</v>
      </c>
      <c r="F5" s="5">
        <v>356185</v>
      </c>
      <c r="G5" s="5">
        <v>325064</v>
      </c>
      <c r="H5" s="5">
        <v>280313</v>
      </c>
      <c r="I5" s="38">
        <f>SUM(F5:H5)</f>
        <v>961562</v>
      </c>
    </row>
    <row r="6" spans="1:10" ht="15.75" x14ac:dyDescent="0.25">
      <c r="A6" s="62" t="s">
        <v>64</v>
      </c>
      <c r="B6" s="4">
        <v>348855</v>
      </c>
      <c r="C6" s="4">
        <v>245601</v>
      </c>
      <c r="D6" s="4">
        <v>251620</v>
      </c>
      <c r="E6" s="43">
        <f t="shared" ref="E6:E13" si="0">SUM(B6:D6)</f>
        <v>846076</v>
      </c>
      <c r="F6" s="4">
        <v>307572</v>
      </c>
      <c r="G6" s="4">
        <v>287197</v>
      </c>
      <c r="H6" s="4">
        <v>253937</v>
      </c>
      <c r="I6" s="39">
        <f t="shared" ref="I6:I13" si="1">SUM(F6:H6)</f>
        <v>848706</v>
      </c>
    </row>
    <row r="7" spans="1:10" ht="15.75" x14ac:dyDescent="0.25">
      <c r="A7" s="62" t="s">
        <v>65</v>
      </c>
      <c r="B7" s="4">
        <v>318737</v>
      </c>
      <c r="C7" s="4">
        <v>218493</v>
      </c>
      <c r="D7" s="4">
        <v>219853</v>
      </c>
      <c r="E7" s="43">
        <f t="shared" si="0"/>
        <v>757083</v>
      </c>
      <c r="F7" s="4">
        <v>261870</v>
      </c>
      <c r="G7" s="4">
        <v>236099</v>
      </c>
      <c r="H7" s="4">
        <v>208782</v>
      </c>
      <c r="I7" s="39">
        <f t="shared" si="1"/>
        <v>706751</v>
      </c>
    </row>
    <row r="8" spans="1:10" ht="15.75" x14ac:dyDescent="0.25">
      <c r="A8" s="62" t="s">
        <v>66</v>
      </c>
      <c r="B8" s="4">
        <v>299501</v>
      </c>
      <c r="C8" s="4">
        <v>214501</v>
      </c>
      <c r="D8" s="4">
        <v>214418</v>
      </c>
      <c r="E8" s="43">
        <f t="shared" si="0"/>
        <v>728420</v>
      </c>
      <c r="F8" s="4">
        <v>249764</v>
      </c>
      <c r="G8" s="4">
        <v>222997</v>
      </c>
      <c r="H8" s="4">
        <v>196888</v>
      </c>
      <c r="I8" s="39">
        <f t="shared" si="1"/>
        <v>669649</v>
      </c>
    </row>
    <row r="9" spans="1:10" ht="15.75" x14ac:dyDescent="0.25">
      <c r="A9" s="62" t="s">
        <v>67</v>
      </c>
      <c r="B9" s="4">
        <v>523798</v>
      </c>
      <c r="C9" s="4">
        <v>351747</v>
      </c>
      <c r="D9" s="4">
        <v>359500</v>
      </c>
      <c r="E9" s="43">
        <f t="shared" si="0"/>
        <v>1235045</v>
      </c>
      <c r="F9" s="4">
        <v>436509</v>
      </c>
      <c r="G9" s="4">
        <v>393100</v>
      </c>
      <c r="H9" s="4">
        <v>348884</v>
      </c>
      <c r="I9" s="39">
        <f t="shared" si="1"/>
        <v>1178493</v>
      </c>
    </row>
    <row r="10" spans="1:10" ht="15.75" x14ac:dyDescent="0.25">
      <c r="A10" s="62" t="s">
        <v>68</v>
      </c>
      <c r="B10" s="4">
        <v>206239</v>
      </c>
      <c r="C10" s="4">
        <v>144305</v>
      </c>
      <c r="D10" s="4">
        <v>139228</v>
      </c>
      <c r="E10" s="43">
        <f t="shared" si="0"/>
        <v>489772</v>
      </c>
      <c r="F10" s="4">
        <v>169545</v>
      </c>
      <c r="G10" s="4">
        <v>156971</v>
      </c>
      <c r="H10" s="4">
        <v>135244</v>
      </c>
      <c r="I10" s="39">
        <f t="shared" si="1"/>
        <v>461760</v>
      </c>
    </row>
    <row r="11" spans="1:10" ht="15.75" x14ac:dyDescent="0.25">
      <c r="A11" s="62" t="s">
        <v>69</v>
      </c>
      <c r="B11" s="4">
        <v>415450</v>
      </c>
      <c r="C11" s="4">
        <v>300752</v>
      </c>
      <c r="D11" s="4">
        <v>313447</v>
      </c>
      <c r="E11" s="43">
        <f t="shared" si="0"/>
        <v>1029649</v>
      </c>
      <c r="F11" s="4">
        <v>402650</v>
      </c>
      <c r="G11" s="4">
        <v>387740</v>
      </c>
      <c r="H11" s="4">
        <v>354655</v>
      </c>
      <c r="I11" s="39">
        <f t="shared" si="1"/>
        <v>1145045</v>
      </c>
    </row>
    <row r="12" spans="1:10" ht="15.75" x14ac:dyDescent="0.25">
      <c r="A12" s="62" t="s">
        <v>70</v>
      </c>
      <c r="B12" s="4">
        <v>647551</v>
      </c>
      <c r="C12" s="4">
        <v>450539</v>
      </c>
      <c r="D12" s="4">
        <v>457635</v>
      </c>
      <c r="E12" s="43">
        <f t="shared" si="0"/>
        <v>1555725</v>
      </c>
      <c r="F12" s="4">
        <v>561222</v>
      </c>
      <c r="G12" s="4">
        <v>499749</v>
      </c>
      <c r="H12" s="4">
        <v>443840</v>
      </c>
      <c r="I12" s="39">
        <f t="shared" si="1"/>
        <v>1504811</v>
      </c>
    </row>
    <row r="13" spans="1:10" ht="16.5" thickBot="1" x14ac:dyDescent="0.3">
      <c r="A13" s="63" t="s">
        <v>61</v>
      </c>
      <c r="B13" s="3">
        <v>508</v>
      </c>
      <c r="C13" s="3">
        <v>414</v>
      </c>
      <c r="D13" s="3">
        <v>425</v>
      </c>
      <c r="E13" s="44">
        <f t="shared" si="0"/>
        <v>1347</v>
      </c>
      <c r="F13" s="3">
        <v>454</v>
      </c>
      <c r="G13" s="3">
        <v>431</v>
      </c>
      <c r="H13" s="3">
        <v>576</v>
      </c>
      <c r="I13" s="52">
        <f t="shared" si="1"/>
        <v>1461</v>
      </c>
    </row>
    <row r="14" spans="1:10" ht="16.5" thickBot="1" x14ac:dyDescent="0.3">
      <c r="A14" s="64" t="s">
        <v>3</v>
      </c>
      <c r="B14" s="6">
        <f>SUM(B5:B13)</f>
        <v>3188422</v>
      </c>
      <c r="C14" s="6">
        <f>SUM(C5:C13)</f>
        <v>2219202</v>
      </c>
      <c r="D14" s="6">
        <f>SUM(D5:D13)</f>
        <v>2255440</v>
      </c>
      <c r="E14" s="40">
        <f>SUM(B14:D14)</f>
        <v>7663064</v>
      </c>
      <c r="F14" s="6">
        <f>SUM(F5:F13)</f>
        <v>2745771</v>
      </c>
      <c r="G14" s="6">
        <f>SUM(G5:G13)</f>
        <v>2509348</v>
      </c>
      <c r="H14" s="6">
        <f>SUM(H5:H13)</f>
        <v>2223119</v>
      </c>
      <c r="I14" s="40">
        <f>SUM(F14:H14)</f>
        <v>7478238</v>
      </c>
    </row>
    <row r="15" spans="1:10" ht="18.75" x14ac:dyDescent="0.3">
      <c r="A15" s="68" t="s">
        <v>4</v>
      </c>
      <c r="B15" s="37"/>
      <c r="C15" s="37"/>
      <c r="D15" s="37"/>
      <c r="E15" s="37"/>
      <c r="F15" s="37"/>
      <c r="G15" s="37"/>
      <c r="H15" s="37"/>
      <c r="I15" s="227"/>
      <c r="J15" s="28"/>
    </row>
    <row r="16" spans="1:10" ht="15.75" x14ac:dyDescent="0.25">
      <c r="A16" s="61" t="s">
        <v>5</v>
      </c>
      <c r="B16" s="86">
        <v>294517</v>
      </c>
      <c r="C16" s="86">
        <v>195349</v>
      </c>
      <c r="D16" s="87">
        <v>198920</v>
      </c>
      <c r="E16" s="38">
        <f>SUM(B16:D16)</f>
        <v>688786</v>
      </c>
      <c r="F16" s="86">
        <v>243485</v>
      </c>
      <c r="G16" s="86">
        <v>224245</v>
      </c>
      <c r="H16" s="87">
        <v>191456</v>
      </c>
      <c r="I16" s="38">
        <f>SUM(F16:H16)</f>
        <v>659186</v>
      </c>
    </row>
    <row r="17" spans="1:11" s="28" customFormat="1" ht="16.5" thickBot="1" x14ac:dyDescent="0.3">
      <c r="A17" s="63" t="s">
        <v>22</v>
      </c>
      <c r="B17" s="4">
        <v>11909.331</v>
      </c>
      <c r="C17" s="4">
        <v>8647.9619999999995</v>
      </c>
      <c r="D17" s="4">
        <v>8355.58</v>
      </c>
      <c r="E17" s="52">
        <f>SUM(B17:D17)</f>
        <v>28912.873</v>
      </c>
      <c r="F17" s="4">
        <v>5900.2510000000002</v>
      </c>
      <c r="G17" s="4">
        <v>5092.116</v>
      </c>
      <c r="H17" s="4">
        <v>4414.0540000000001</v>
      </c>
      <c r="I17" s="52">
        <f>SUM(F17:H17)</f>
        <v>15406.421</v>
      </c>
    </row>
    <row r="18" spans="1:11" ht="16.5" thickBot="1" x14ac:dyDescent="0.3">
      <c r="A18" s="64" t="s">
        <v>8</v>
      </c>
      <c r="B18" s="6">
        <f>B16+B17</f>
        <v>306426.33100000001</v>
      </c>
      <c r="C18" s="6">
        <f>C16+C17</f>
        <v>203996.962</v>
      </c>
      <c r="D18" s="6">
        <f>D16+D17</f>
        <v>207275.58</v>
      </c>
      <c r="E18" s="40">
        <f>SUM(B18:D18)</f>
        <v>717698.87300000002</v>
      </c>
      <c r="F18" s="6">
        <f>SUM(F16:F17)</f>
        <v>249385.25099999999</v>
      </c>
      <c r="G18" s="6">
        <f>SUM(G16:G17)</f>
        <v>229337.11600000001</v>
      </c>
      <c r="H18" s="6">
        <f>SUM(H16:H17)</f>
        <v>195870.054</v>
      </c>
      <c r="I18" s="40">
        <f>SUM(F18:H18)</f>
        <v>674592.42099999997</v>
      </c>
    </row>
    <row r="19" spans="1:11" ht="18.75" x14ac:dyDescent="0.3">
      <c r="A19" s="68" t="s">
        <v>9</v>
      </c>
      <c r="B19" s="37"/>
      <c r="C19" s="37"/>
      <c r="D19" s="37"/>
      <c r="E19" s="37"/>
      <c r="F19" s="37"/>
      <c r="G19" s="37"/>
      <c r="H19" s="37"/>
      <c r="I19" s="227"/>
      <c r="J19" s="28"/>
    </row>
    <row r="20" spans="1:11" ht="15.75" x14ac:dyDescent="0.25">
      <c r="A20" s="61" t="s">
        <v>10</v>
      </c>
      <c r="B20" s="5">
        <v>243442</v>
      </c>
      <c r="C20" s="5">
        <v>165248</v>
      </c>
      <c r="D20" s="5">
        <v>172356</v>
      </c>
      <c r="E20" s="38">
        <f>SUM(B20:D20)</f>
        <v>581046</v>
      </c>
      <c r="F20" s="5">
        <v>196384</v>
      </c>
      <c r="G20" s="5">
        <v>171900</v>
      </c>
      <c r="H20" s="5">
        <v>165400</v>
      </c>
      <c r="I20" s="38">
        <f>SUM(F20:H20)</f>
        <v>533684</v>
      </c>
    </row>
    <row r="21" spans="1:11" ht="16.5" thickBot="1" x14ac:dyDescent="0.3">
      <c r="A21" s="63" t="s">
        <v>23</v>
      </c>
      <c r="B21" s="3">
        <v>356.1</v>
      </c>
      <c r="C21" s="3">
        <v>260.48</v>
      </c>
      <c r="D21" s="3">
        <v>244.7</v>
      </c>
      <c r="E21" s="52">
        <f>SUM(B21:D21)</f>
        <v>861.28</v>
      </c>
      <c r="F21" s="3">
        <v>287.8</v>
      </c>
      <c r="G21" s="3">
        <v>256.89999999999998</v>
      </c>
      <c r="H21" s="3">
        <v>263</v>
      </c>
      <c r="I21" s="52">
        <f>SUM(F21:H21)</f>
        <v>807.7</v>
      </c>
    </row>
    <row r="22" spans="1:11" ht="16.5" thickBot="1" x14ac:dyDescent="0.3">
      <c r="A22" s="64" t="s">
        <v>13</v>
      </c>
      <c r="B22" s="6">
        <f>SUM(B20:B21)</f>
        <v>243798.1</v>
      </c>
      <c r="C22" s="6">
        <f>SUM(C20:C21)</f>
        <v>165508.48000000001</v>
      </c>
      <c r="D22" s="6">
        <f>SUM(D20:D21)</f>
        <v>172600.7</v>
      </c>
      <c r="E22" s="40">
        <f>SUM(B22:D22)</f>
        <v>581907.28</v>
      </c>
      <c r="F22" s="6">
        <f>SUM(F20:F21)</f>
        <v>196671.8</v>
      </c>
      <c r="G22" s="6">
        <f>SUM(G20:G21)</f>
        <v>172156.9</v>
      </c>
      <c r="H22" s="6">
        <f>SUM(H20:H21)</f>
        <v>165663</v>
      </c>
      <c r="I22" s="40">
        <f>SUM(F22:H22)</f>
        <v>534491.69999999995</v>
      </c>
    </row>
    <row r="23" spans="1:11" x14ac:dyDescent="0.25">
      <c r="A23" s="47"/>
      <c r="B23" s="48"/>
      <c r="C23" s="48"/>
      <c r="D23" s="48"/>
      <c r="E23" s="48"/>
      <c r="F23" s="48"/>
      <c r="G23" s="48"/>
      <c r="H23" s="48"/>
      <c r="I23" s="228"/>
      <c r="J23" s="28"/>
    </row>
    <row r="24" spans="1:11" ht="15.75" x14ac:dyDescent="0.25">
      <c r="A24" s="65" t="s">
        <v>18</v>
      </c>
      <c r="B24" s="2">
        <v>337560</v>
      </c>
      <c r="C24" s="2">
        <v>250724</v>
      </c>
      <c r="D24" s="2">
        <v>248500</v>
      </c>
      <c r="E24" s="51">
        <f>SUM(B24:D24)</f>
        <v>836784</v>
      </c>
      <c r="F24" s="2">
        <v>284383</v>
      </c>
      <c r="G24" s="2">
        <v>258024.99999999997</v>
      </c>
      <c r="H24" s="2">
        <v>255339</v>
      </c>
      <c r="I24" s="51">
        <f>SUM(F24:H24)</f>
        <v>797747</v>
      </c>
    </row>
    <row r="25" spans="1:11" ht="15.75" thickBot="1" x14ac:dyDescent="0.3">
      <c r="A25" s="49"/>
      <c r="B25" s="50"/>
      <c r="C25" s="50"/>
      <c r="D25" s="50"/>
      <c r="E25" s="50"/>
      <c r="F25" s="50"/>
      <c r="G25" s="50"/>
      <c r="H25" s="50"/>
      <c r="I25" s="229"/>
      <c r="J25" s="158"/>
      <c r="K25" s="28"/>
    </row>
    <row r="26" spans="1:11" ht="32.25" thickBot="1" x14ac:dyDescent="0.3">
      <c r="A26" s="36" t="s">
        <v>19</v>
      </c>
      <c r="B26" s="7">
        <f>B14+B18+B22</f>
        <v>3738646.4310000003</v>
      </c>
      <c r="C26" s="7">
        <f>C14+C18+C22</f>
        <v>2588707.4419999998</v>
      </c>
      <c r="D26" s="7">
        <f>D14+D18+D22</f>
        <v>2635316.2800000003</v>
      </c>
      <c r="E26" s="41">
        <f>SUM(B26:D26)</f>
        <v>8962670.1530000009</v>
      </c>
      <c r="F26" s="7">
        <f>F14+F18+F22</f>
        <v>3191828.051</v>
      </c>
      <c r="G26" s="7">
        <f>G14+G18+G22</f>
        <v>2910842.0159999998</v>
      </c>
      <c r="H26" s="7">
        <f>H14+H18+H22</f>
        <v>2584652.054</v>
      </c>
      <c r="I26" s="41">
        <f>SUM(F26:H26)</f>
        <v>8687322.1209999993</v>
      </c>
    </row>
    <row r="27" spans="1:11" ht="31.5" x14ac:dyDescent="0.25">
      <c r="A27" s="69" t="s">
        <v>20</v>
      </c>
      <c r="B27" s="45">
        <f>B24+B26</f>
        <v>4076206.4310000003</v>
      </c>
      <c r="C27" s="45">
        <f>C24+C26</f>
        <v>2839431.4419999998</v>
      </c>
      <c r="D27" s="45">
        <f>D24+D26</f>
        <v>2883816.2800000003</v>
      </c>
      <c r="E27" s="53">
        <f>SUM(B27:D27)</f>
        <v>9799454.1530000009</v>
      </c>
      <c r="F27" s="45">
        <f>F24+F26</f>
        <v>3476211.051</v>
      </c>
      <c r="G27" s="45">
        <f>G24+G26</f>
        <v>3168867.0159999998</v>
      </c>
      <c r="H27" s="45">
        <f>H24+H26</f>
        <v>2839991.054</v>
      </c>
      <c r="I27" s="54">
        <f>SUM(F27:H27)</f>
        <v>9485069.1209999993</v>
      </c>
    </row>
    <row r="28" spans="1:11" x14ac:dyDescent="0.25">
      <c r="G28" s="1"/>
      <c r="H28" s="1"/>
      <c r="I28" s="1"/>
    </row>
    <row r="29" spans="1:11" ht="66" customHeight="1" x14ac:dyDescent="0.25">
      <c r="A29" s="176"/>
      <c r="B29" s="176"/>
      <c r="C29" s="176"/>
      <c r="D29" s="176"/>
      <c r="E29" s="176"/>
      <c r="F29" s="176"/>
      <c r="G29" s="176"/>
      <c r="H29" s="176"/>
      <c r="I29" s="176"/>
    </row>
    <row r="30" spans="1:11" x14ac:dyDescent="0.25">
      <c r="F30" s="1"/>
      <c r="G30" s="1"/>
      <c r="H30" s="1"/>
      <c r="I30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BFC9BBAB-DC53-41DF-AE0D-DBF1C62867D0}" scale="90" showGridLines="0" fitToPage="1">
      <pane xSplit="1" ySplit="3" topLeftCell="K4" activePane="bottomRight" state="frozen"/>
      <selection pane="bottomRight" activeCell="Y22" sqref="Y22:AA22"/>
      <pageMargins left="0.25" right="0.25" top="0.75" bottom="0.75" header="0.3" footer="0.3"/>
      <pageSetup paperSize="8" orientation="landscape" r:id="rId1"/>
    </customSheetView>
  </customSheetViews>
  <mergeCells count="5">
    <mergeCell ref="A1:I1"/>
    <mergeCell ref="A2:A3"/>
    <mergeCell ref="A29:I29"/>
    <mergeCell ref="B2:E2"/>
    <mergeCell ref="F2:I2"/>
  </mergeCells>
  <pageMargins left="0.25" right="0.25" top="0.75" bottom="0.75" header="0.3" footer="0.3"/>
  <pageSetup paperSize="9" orientation="landscape" r:id="rId2"/>
  <ignoredErrors>
    <ignoredError sqref="I22 I26:I27 I14 I18 E14 E22 E26:E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23" sqref="J23"/>
    </sheetView>
  </sheetViews>
  <sheetFormatPr defaultRowHeight="15" x14ac:dyDescent="0.25"/>
  <cols>
    <col min="1" max="1" width="65.42578125" customWidth="1"/>
    <col min="2" max="2" width="14" bestFit="1" customWidth="1"/>
    <col min="3" max="3" width="9.5703125" bestFit="1" customWidth="1"/>
    <col min="4" max="4" width="14" style="28" bestFit="1" customWidth="1"/>
    <col min="5" max="5" width="9.5703125" style="28" bestFit="1" customWidth="1"/>
  </cols>
  <sheetData>
    <row r="1" spans="1:5" ht="25.15" customHeight="1" x14ac:dyDescent="0.25">
      <c r="A1" s="230" t="s">
        <v>55</v>
      </c>
      <c r="B1" s="231"/>
      <c r="C1" s="231"/>
      <c r="D1" s="231"/>
      <c r="E1" s="232"/>
    </row>
    <row r="2" spans="1:5" s="28" customFormat="1" ht="18.75" x14ac:dyDescent="0.3">
      <c r="A2" s="33"/>
      <c r="B2" s="181">
        <v>2016</v>
      </c>
      <c r="C2" s="182"/>
      <c r="D2" s="181">
        <v>2017</v>
      </c>
      <c r="E2" s="233"/>
    </row>
    <row r="3" spans="1:5" ht="18.75" x14ac:dyDescent="0.3">
      <c r="A3" s="33"/>
      <c r="B3" s="186" t="s">
        <v>57</v>
      </c>
      <c r="C3" s="186"/>
      <c r="D3" s="185" t="s">
        <v>57</v>
      </c>
      <c r="E3" s="234"/>
    </row>
    <row r="4" spans="1:5" ht="30" customHeight="1" x14ac:dyDescent="0.25">
      <c r="A4" s="33"/>
      <c r="B4" s="32" t="s">
        <v>24</v>
      </c>
      <c r="C4" s="32" t="s">
        <v>25</v>
      </c>
      <c r="D4" s="160" t="s">
        <v>24</v>
      </c>
      <c r="E4" s="235" t="s">
        <v>25</v>
      </c>
    </row>
    <row r="5" spans="1:5" ht="18.75" x14ac:dyDescent="0.25">
      <c r="A5" s="187" t="s">
        <v>0</v>
      </c>
      <c r="B5" s="188"/>
      <c r="C5" s="188"/>
      <c r="D5" s="188"/>
      <c r="E5" s="236"/>
    </row>
    <row r="6" spans="1:5" ht="15.75" x14ac:dyDescent="0.25">
      <c r="A6" s="61" t="s">
        <v>1</v>
      </c>
      <c r="B6" s="9">
        <v>329.63299999999998</v>
      </c>
      <c r="C6" s="24">
        <v>166.86</v>
      </c>
      <c r="D6" s="9">
        <v>161.36500000000001</v>
      </c>
      <c r="E6" s="24">
        <v>160.63300000000001</v>
      </c>
    </row>
    <row r="7" spans="1:5" ht="15.75" x14ac:dyDescent="0.25">
      <c r="A7" s="62" t="s">
        <v>64</v>
      </c>
      <c r="B7" s="10">
        <v>174.08</v>
      </c>
      <c r="C7" s="25">
        <v>160.67400000000001</v>
      </c>
      <c r="D7" s="10">
        <v>171.547</v>
      </c>
      <c r="E7" s="25">
        <v>158.63999999999999</v>
      </c>
    </row>
    <row r="8" spans="1:5" ht="15.75" x14ac:dyDescent="0.25">
      <c r="A8" s="62" t="s">
        <v>65</v>
      </c>
      <c r="B8" s="10">
        <v>208.70099999999999</v>
      </c>
      <c r="C8" s="25">
        <v>171.136</v>
      </c>
      <c r="D8" s="10">
        <v>191.583</v>
      </c>
      <c r="E8" s="25">
        <v>175.916</v>
      </c>
    </row>
    <row r="9" spans="1:5" ht="15.75" x14ac:dyDescent="0.25">
      <c r="A9" s="62" t="s">
        <v>66</v>
      </c>
      <c r="B9" s="10">
        <v>193.36199999999999</v>
      </c>
      <c r="C9" s="25">
        <v>179.30500000000001</v>
      </c>
      <c r="D9" s="10">
        <v>206.364</v>
      </c>
      <c r="E9" s="25">
        <v>172.773</v>
      </c>
    </row>
    <row r="10" spans="1:5" ht="15.75" x14ac:dyDescent="0.25">
      <c r="A10" s="62" t="s">
        <v>67</v>
      </c>
      <c r="B10" s="10">
        <v>188.654</v>
      </c>
      <c r="C10" s="25">
        <v>171.06800000000001</v>
      </c>
      <c r="D10" s="10">
        <v>188.107</v>
      </c>
      <c r="E10" s="25">
        <v>171.17500000000001</v>
      </c>
    </row>
    <row r="11" spans="1:5" ht="15.75" x14ac:dyDescent="0.25">
      <c r="A11" s="62" t="s">
        <v>68</v>
      </c>
      <c r="B11" s="10">
        <v>174.25899999999999</v>
      </c>
      <c r="C11" s="25">
        <v>167.733</v>
      </c>
      <c r="D11" s="10">
        <v>185.804</v>
      </c>
      <c r="E11" s="25">
        <v>171.16300000000001</v>
      </c>
    </row>
    <row r="12" spans="1:5" ht="15.75" x14ac:dyDescent="0.25">
      <c r="A12" s="62" t="s">
        <v>69</v>
      </c>
      <c r="B12" s="10">
        <v>179.54499999999999</v>
      </c>
      <c r="C12" s="25">
        <v>166.816</v>
      </c>
      <c r="D12" s="10">
        <v>167.99299999999999</v>
      </c>
      <c r="E12" s="25">
        <v>166.02</v>
      </c>
    </row>
    <row r="13" spans="1:5" ht="16.5" thickBot="1" x14ac:dyDescent="0.3">
      <c r="A13" s="63" t="s">
        <v>70</v>
      </c>
      <c r="B13" s="11">
        <v>193.523</v>
      </c>
      <c r="C13" s="26">
        <v>162.81800000000001</v>
      </c>
      <c r="D13" s="11">
        <v>208.30600000000001</v>
      </c>
      <c r="E13" s="26">
        <v>164.244</v>
      </c>
    </row>
    <row r="14" spans="1:5" ht="16.5" thickBot="1" x14ac:dyDescent="0.3">
      <c r="A14" s="64" t="s">
        <v>26</v>
      </c>
      <c r="B14" s="105">
        <v>187.49799999999999</v>
      </c>
      <c r="C14" s="104">
        <v>167.69</v>
      </c>
      <c r="D14" s="105">
        <v>188.06100000000001</v>
      </c>
      <c r="E14" s="104">
        <v>166.80199999999999</v>
      </c>
    </row>
    <row r="15" spans="1:5" ht="18.75" x14ac:dyDescent="0.25">
      <c r="A15" s="179" t="s">
        <v>4</v>
      </c>
      <c r="B15" s="180"/>
      <c r="C15" s="180"/>
      <c r="D15" s="180"/>
      <c r="E15" s="237"/>
    </row>
    <row r="16" spans="1:5" ht="15.75" x14ac:dyDescent="0.25">
      <c r="A16" s="61" t="s">
        <v>5</v>
      </c>
      <c r="B16" s="12">
        <v>186.71700000000001</v>
      </c>
      <c r="C16" s="13">
        <v>163.30500000000001</v>
      </c>
      <c r="D16" s="12">
        <v>195.27500000000001</v>
      </c>
      <c r="E16" s="13">
        <v>163.59</v>
      </c>
    </row>
    <row r="17" spans="1:5" s="28" customFormat="1" ht="15.75" x14ac:dyDescent="0.25">
      <c r="A17" s="60" t="s">
        <v>58</v>
      </c>
      <c r="B17" s="83">
        <v>0</v>
      </c>
      <c r="C17" s="84">
        <v>270.745</v>
      </c>
      <c r="D17" s="83">
        <v>0</v>
      </c>
      <c r="E17" s="84">
        <v>323.73</v>
      </c>
    </row>
    <row r="18" spans="1:5" s="28" customFormat="1" ht="15.75" x14ac:dyDescent="0.25">
      <c r="A18" s="60" t="s">
        <v>59</v>
      </c>
      <c r="B18" s="83">
        <v>0</v>
      </c>
      <c r="C18" s="84">
        <v>334.524</v>
      </c>
      <c r="D18" s="83">
        <v>0</v>
      </c>
      <c r="E18" s="84">
        <v>359.60300000000001</v>
      </c>
    </row>
    <row r="19" spans="1:5" s="28" customFormat="1" ht="16.5" thickBot="1" x14ac:dyDescent="0.3">
      <c r="A19" s="60" t="s">
        <v>77</v>
      </c>
      <c r="B19" s="83">
        <v>0</v>
      </c>
      <c r="C19" s="84">
        <v>0</v>
      </c>
      <c r="D19" s="83">
        <v>0</v>
      </c>
      <c r="E19" s="84">
        <v>345.87799999999999</v>
      </c>
    </row>
    <row r="20" spans="1:5" ht="16.5" thickBot="1" x14ac:dyDescent="0.3">
      <c r="A20" s="82" t="s">
        <v>27</v>
      </c>
      <c r="B20" s="103">
        <v>186.71700000000001</v>
      </c>
      <c r="C20" s="102">
        <v>168.91900000000001</v>
      </c>
      <c r="D20" s="103">
        <v>195.27500000000001</v>
      </c>
      <c r="E20" s="102">
        <v>167.68199999999999</v>
      </c>
    </row>
    <row r="21" spans="1:5" ht="18.75" x14ac:dyDescent="0.25">
      <c r="A21" s="179" t="s">
        <v>9</v>
      </c>
      <c r="B21" s="180"/>
      <c r="C21" s="180"/>
      <c r="D21" s="180"/>
      <c r="E21" s="237"/>
    </row>
    <row r="22" spans="1:5" ht="16.5" thickBot="1" x14ac:dyDescent="0.3">
      <c r="A22" s="65" t="s">
        <v>10</v>
      </c>
      <c r="B22" s="8">
        <v>173.16800000000001</v>
      </c>
      <c r="C22" s="27">
        <v>175.82900000000001</v>
      </c>
      <c r="D22" s="8">
        <v>194.23699999999999</v>
      </c>
      <c r="E22" s="27">
        <v>176.541</v>
      </c>
    </row>
    <row r="23" spans="1:5" ht="16.5" thickBot="1" x14ac:dyDescent="0.3">
      <c r="A23" s="64" t="s">
        <v>28</v>
      </c>
      <c r="B23" s="100">
        <v>173.16800000000001</v>
      </c>
      <c r="C23" s="101">
        <v>175.82900000000001</v>
      </c>
      <c r="D23" s="100">
        <v>194.23699999999999</v>
      </c>
      <c r="E23" s="101">
        <v>176.541</v>
      </c>
    </row>
    <row r="24" spans="1:5" ht="16.5" thickBot="1" x14ac:dyDescent="0.3">
      <c r="A24" s="36" t="s">
        <v>74</v>
      </c>
      <c r="B24" s="88">
        <v>186.98500000000001</v>
      </c>
      <c r="C24" s="89">
        <v>168.316</v>
      </c>
      <c r="D24" s="88">
        <v>188.905</v>
      </c>
      <c r="E24" s="89">
        <v>167.46899999999999</v>
      </c>
    </row>
    <row r="25" spans="1:5" ht="15.75" x14ac:dyDescent="0.25">
      <c r="A25" s="66" t="s">
        <v>18</v>
      </c>
      <c r="B25" s="34" t="s">
        <v>46</v>
      </c>
      <c r="C25" s="35">
        <v>174.24</v>
      </c>
      <c r="D25" s="34" t="s">
        <v>46</v>
      </c>
      <c r="E25" s="85">
        <v>174.44</v>
      </c>
    </row>
    <row r="27" spans="1:5" ht="64.5" customHeight="1" x14ac:dyDescent="0.25">
      <c r="A27" s="176"/>
      <c r="B27" s="176"/>
      <c r="C27" s="176"/>
      <c r="D27" s="176"/>
      <c r="E27" s="176"/>
    </row>
  </sheetData>
  <customSheetViews>
    <customSheetView guid="{BFC9BBAB-DC53-41DF-AE0D-DBF1C62867D0}" scale="90" showGridLines="0" fitToPage="1">
      <pane xSplit="1" ySplit="3" topLeftCell="F4" activePane="bottomRight" state="frozen"/>
      <selection pane="bottomRight" activeCell="P30" sqref="P30"/>
      <pageMargins left="0.25" right="0.25" top="0.75" bottom="0.75" header="0.3" footer="0.3"/>
      <pageSetup paperSize="8" scale="74" orientation="landscape" r:id="rId1"/>
    </customSheetView>
  </customSheetViews>
  <mergeCells count="9">
    <mergeCell ref="A1:E1"/>
    <mergeCell ref="A27:E27"/>
    <mergeCell ref="D3:E3"/>
    <mergeCell ref="B3:C3"/>
    <mergeCell ref="A21:E21"/>
    <mergeCell ref="A5:E5"/>
    <mergeCell ref="A15:E15"/>
    <mergeCell ref="D2:E2"/>
    <mergeCell ref="B2:C2"/>
  </mergeCells>
  <pageMargins left="0.25" right="0.25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27" sqref="L27"/>
    </sheetView>
  </sheetViews>
  <sheetFormatPr defaultRowHeight="15" x14ac:dyDescent="0.25"/>
  <cols>
    <col min="1" max="1" width="58.7109375" customWidth="1"/>
    <col min="2" max="3" width="7.7109375" customWidth="1"/>
    <col min="4" max="4" width="9.140625" customWidth="1"/>
    <col min="5" max="6" width="7.7109375" customWidth="1"/>
    <col min="7" max="7" width="8.7109375" bestFit="1" customWidth="1"/>
  </cols>
  <sheetData>
    <row r="1" spans="1:11" ht="18.75" customHeight="1" x14ac:dyDescent="0.25">
      <c r="A1" s="183" t="s">
        <v>39</v>
      </c>
      <c r="B1" s="184"/>
      <c r="C1" s="184"/>
      <c r="D1" s="184"/>
      <c r="E1" s="184"/>
      <c r="F1" s="184"/>
      <c r="G1" s="184"/>
    </row>
    <row r="2" spans="1:11" s="28" customFormat="1" ht="15.75" x14ac:dyDescent="0.25">
      <c r="A2" s="193"/>
      <c r="B2" s="189">
        <v>2016</v>
      </c>
      <c r="C2" s="190"/>
      <c r="D2" s="190"/>
      <c r="E2" s="191">
        <v>2017</v>
      </c>
      <c r="F2" s="192"/>
      <c r="G2" s="192"/>
      <c r="H2" s="81"/>
    </row>
    <row r="3" spans="1:11" ht="15.75" x14ac:dyDescent="0.25">
      <c r="A3" s="194"/>
      <c r="B3" s="195" t="s">
        <v>57</v>
      </c>
      <c r="C3" s="195"/>
      <c r="D3" s="195"/>
      <c r="E3" s="195" t="s">
        <v>57</v>
      </c>
      <c r="F3" s="195"/>
      <c r="G3" s="196"/>
    </row>
    <row r="4" spans="1:11" x14ac:dyDescent="0.25">
      <c r="A4" s="57"/>
      <c r="B4" s="58" t="s">
        <v>40</v>
      </c>
      <c r="C4" s="58" t="s">
        <v>41</v>
      </c>
      <c r="D4" s="59" t="s">
        <v>42</v>
      </c>
      <c r="E4" s="58" t="s">
        <v>40</v>
      </c>
      <c r="F4" s="58" t="s">
        <v>41</v>
      </c>
      <c r="G4" s="59" t="s">
        <v>42</v>
      </c>
    </row>
    <row r="5" spans="1:11" ht="15.75" x14ac:dyDescent="0.25">
      <c r="A5" s="61" t="s">
        <v>43</v>
      </c>
      <c r="B5" s="17">
        <v>53.915124462023101</v>
      </c>
      <c r="C5" s="17">
        <v>52.809768487124778</v>
      </c>
      <c r="D5" s="18">
        <v>53.734565773098772</v>
      </c>
      <c r="E5" s="17">
        <v>51.573022435847584</v>
      </c>
      <c r="F5" s="17">
        <v>56.856392906713424</v>
      </c>
      <c r="G5" s="18">
        <v>52.448956465282706</v>
      </c>
    </row>
    <row r="6" spans="1:11" ht="15.75" x14ac:dyDescent="0.25">
      <c r="A6" s="62" t="s">
        <v>44</v>
      </c>
      <c r="B6" s="17">
        <v>67.200704964678167</v>
      </c>
      <c r="C6" s="17">
        <v>55.649379532032597</v>
      </c>
      <c r="D6" s="18">
        <v>59.528917880528176</v>
      </c>
      <c r="E6" s="17">
        <v>67.73004828042329</v>
      </c>
      <c r="F6" s="17">
        <v>43.652876775095486</v>
      </c>
      <c r="G6" s="18">
        <v>51.739248397371831</v>
      </c>
    </row>
    <row r="7" spans="1:11" ht="15.75" x14ac:dyDescent="0.25">
      <c r="A7" s="62" t="s">
        <v>45</v>
      </c>
      <c r="B7" s="16">
        <v>34.070289655996184</v>
      </c>
      <c r="C7" s="16">
        <v>46.864774325344371</v>
      </c>
      <c r="D7" s="19">
        <v>45.25196523077566</v>
      </c>
      <c r="E7" s="16">
        <v>32.969125402576488</v>
      </c>
      <c r="F7" s="16">
        <v>46.782081393917437</v>
      </c>
      <c r="G7" s="19">
        <v>45.040888870620044</v>
      </c>
    </row>
    <row r="8" spans="1:11" ht="15.75" x14ac:dyDescent="0.25">
      <c r="A8" s="79" t="s">
        <v>75</v>
      </c>
      <c r="B8" s="55">
        <v>53.711445903431191</v>
      </c>
      <c r="C8" s="55">
        <v>50.043037072965177</v>
      </c>
      <c r="D8" s="56">
        <v>52.214404484967126</v>
      </c>
      <c r="E8" s="55">
        <v>51.633066762401249</v>
      </c>
      <c r="F8" s="55">
        <v>48.677783333786891</v>
      </c>
      <c r="G8" s="56">
        <v>50.415922320744286</v>
      </c>
    </row>
    <row r="9" spans="1:11" ht="15.75" x14ac:dyDescent="0.25">
      <c r="A9" s="78" t="s">
        <v>18</v>
      </c>
      <c r="B9" s="20">
        <v>28.629029304029302</v>
      </c>
      <c r="C9" s="80" t="s">
        <v>46</v>
      </c>
      <c r="D9" s="21" t="s">
        <v>46</v>
      </c>
      <c r="E9" s="20">
        <v>26.4</v>
      </c>
      <c r="F9" s="80" t="s">
        <v>46</v>
      </c>
      <c r="G9" s="21" t="s">
        <v>46</v>
      </c>
    </row>
    <row r="10" spans="1:11" x14ac:dyDescent="0.25">
      <c r="K10" s="76"/>
    </row>
    <row r="11" spans="1:11" x14ac:dyDescent="0.25">
      <c r="A11" s="28"/>
      <c r="B11" s="28"/>
      <c r="C11" s="28"/>
      <c r="D11" s="28"/>
      <c r="E11" s="162"/>
      <c r="F11" s="162"/>
      <c r="G11" s="161"/>
    </row>
    <row r="12" spans="1:11" x14ac:dyDescent="0.25">
      <c r="A12" s="28"/>
      <c r="B12" s="28"/>
      <c r="C12" s="28"/>
      <c r="D12" s="28"/>
      <c r="E12" s="161"/>
      <c r="F12" s="161"/>
      <c r="G12" s="161"/>
    </row>
    <row r="13" spans="1:11" x14ac:dyDescent="0.25">
      <c r="A13" s="28"/>
      <c r="B13" s="28"/>
      <c r="C13" s="28"/>
      <c r="D13" s="28"/>
      <c r="E13" s="161"/>
      <c r="F13" s="161"/>
      <c r="G13" s="161"/>
    </row>
    <row r="14" spans="1:11" x14ac:dyDescent="0.25">
      <c r="A14" s="28"/>
      <c r="B14" s="28"/>
      <c r="C14" s="28"/>
      <c r="D14" s="28"/>
      <c r="E14" s="163"/>
      <c r="F14" s="163"/>
      <c r="G14" s="163"/>
    </row>
    <row r="15" spans="1:11" x14ac:dyDescent="0.25">
      <c r="A15" s="28"/>
      <c r="B15" s="28"/>
      <c r="C15" s="28"/>
      <c r="D15" s="28"/>
      <c r="E15" s="163"/>
      <c r="F15" s="164"/>
      <c r="G15" s="164"/>
    </row>
    <row r="16" spans="1:11" x14ac:dyDescent="0.25">
      <c r="A16" s="28"/>
      <c r="B16" s="28"/>
      <c r="C16" s="28"/>
      <c r="D16" s="28"/>
      <c r="E16" s="163"/>
      <c r="F16" s="164"/>
      <c r="G16" s="164"/>
    </row>
    <row r="17" spans="1:8" x14ac:dyDescent="0.25">
      <c r="A17" s="28"/>
      <c r="B17" s="28"/>
      <c r="C17" s="28"/>
      <c r="D17" s="28"/>
      <c r="E17" s="163"/>
      <c r="F17" s="164"/>
      <c r="G17" s="164"/>
    </row>
    <row r="18" spans="1:8" x14ac:dyDescent="0.25">
      <c r="A18" s="28"/>
      <c r="B18" s="28"/>
      <c r="C18" s="28"/>
      <c r="D18" s="28"/>
      <c r="E18" s="163"/>
      <c r="F18" s="164"/>
      <c r="G18" s="164"/>
    </row>
    <row r="19" spans="1:8" x14ac:dyDescent="0.25">
      <c r="A19" s="28"/>
      <c r="B19" s="28"/>
      <c r="C19" s="28"/>
      <c r="D19" s="28"/>
      <c r="E19" s="163"/>
      <c r="F19" s="164"/>
      <c r="G19" s="164"/>
    </row>
    <row r="20" spans="1:8" x14ac:dyDescent="0.25">
      <c r="A20" s="28"/>
      <c r="B20" s="28"/>
      <c r="C20" s="28"/>
      <c r="D20" s="28"/>
      <c r="E20" s="163"/>
      <c r="F20" s="164"/>
      <c r="G20" s="164"/>
    </row>
    <row r="21" spans="1:8" x14ac:dyDescent="0.25">
      <c r="A21" s="28"/>
      <c r="B21" s="28"/>
      <c r="C21" s="28"/>
      <c r="D21" s="28"/>
      <c r="E21" s="163"/>
      <c r="F21" s="164"/>
      <c r="G21" s="164"/>
      <c r="H21" s="77"/>
    </row>
    <row r="22" spans="1:8" x14ac:dyDescent="0.25">
      <c r="A22" s="28"/>
      <c r="B22" s="28"/>
      <c r="C22" s="28"/>
      <c r="D22" s="28"/>
      <c r="E22" s="163"/>
      <c r="F22" s="164"/>
      <c r="G22" s="164"/>
    </row>
    <row r="23" spans="1:8" x14ac:dyDescent="0.25">
      <c r="A23" s="28"/>
      <c r="B23" s="28"/>
      <c r="C23" s="28"/>
      <c r="D23" s="28"/>
      <c r="E23" s="163"/>
      <c r="F23" s="164"/>
      <c r="G23" s="164"/>
    </row>
    <row r="24" spans="1:8" x14ac:dyDescent="0.25">
      <c r="A24" s="28"/>
      <c r="B24" s="28"/>
      <c r="C24" s="28"/>
      <c r="D24" s="28"/>
      <c r="E24" s="163"/>
      <c r="F24" s="164"/>
      <c r="G24" s="164"/>
    </row>
    <row r="25" spans="1:8" x14ac:dyDescent="0.25">
      <c r="A25" s="28"/>
      <c r="B25" s="28"/>
      <c r="C25" s="28"/>
      <c r="D25" s="28"/>
      <c r="E25" s="163"/>
      <c r="F25" s="164"/>
      <c r="G25" s="164"/>
    </row>
    <row r="26" spans="1:8" x14ac:dyDescent="0.25">
      <c r="A26" s="28"/>
      <c r="B26" s="28"/>
      <c r="C26" s="28"/>
      <c r="D26" s="28"/>
      <c r="E26" s="163"/>
      <c r="F26" s="164"/>
      <c r="G26" s="164"/>
    </row>
    <row r="27" spans="1:8" x14ac:dyDescent="0.25">
      <c r="E27" s="161"/>
      <c r="F27" s="161"/>
      <c r="G27" s="161"/>
    </row>
    <row r="28" spans="1:8" x14ac:dyDescent="0.25">
      <c r="E28" s="161"/>
      <c r="F28" s="161"/>
      <c r="G28" s="161"/>
    </row>
  </sheetData>
  <sheetProtection formatCells="0" formatColumns="0" formatRows="0" insertColumns="0" insertRows="0" insertHyperlinks="0" deleteColumns="0" deleteRows="0" sort="0" autoFilter="0" pivotTables="0"/>
  <customSheetViews>
    <customSheetView guid="{BFC9BBAB-DC53-41DF-AE0D-DBF1C62867D0}" scale="90" showGridLines="0" fitToPage="1">
      <pane xSplit="1" ySplit="4" topLeftCell="B5" activePane="bottomRight" state="frozen"/>
      <selection pane="bottomRight" activeCell="S22" sqref="S22"/>
      <pageMargins left="0.25" right="0.25" top="0.75" bottom="0.75" header="0.3" footer="0.3"/>
      <pageSetup paperSize="8" scale="69" orientation="landscape" r:id="rId1"/>
    </customSheetView>
  </customSheetViews>
  <mergeCells count="6">
    <mergeCell ref="A1:G1"/>
    <mergeCell ref="B2:D2"/>
    <mergeCell ref="E2:G2"/>
    <mergeCell ref="A2:A3"/>
    <mergeCell ref="B3:D3"/>
    <mergeCell ref="E3:G3"/>
  </mergeCells>
  <pageMargins left="0.25" right="0.25" top="0.75" bottom="0.75" header="0.3" footer="0.3"/>
  <pageSetup paperSize="9" scale="9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29" sqref="Q29"/>
    </sheetView>
  </sheetViews>
  <sheetFormatPr defaultRowHeight="15" x14ac:dyDescent="0.25"/>
  <cols>
    <col min="1" max="1" width="27" customWidth="1"/>
    <col min="2" max="2" width="15.7109375" customWidth="1"/>
    <col min="3" max="3" width="16.140625" customWidth="1"/>
  </cols>
  <sheetData>
    <row r="1" spans="1:5" ht="18.75" customHeight="1" x14ac:dyDescent="0.25">
      <c r="A1" s="221" t="s">
        <v>53</v>
      </c>
      <c r="B1" s="222"/>
      <c r="C1" s="223"/>
    </row>
    <row r="2" spans="1:5" s="28" customFormat="1" ht="18.75" customHeight="1" x14ac:dyDescent="0.25">
      <c r="A2" s="197"/>
      <c r="B2" s="165">
        <v>2016</v>
      </c>
      <c r="C2" s="238">
        <v>2017</v>
      </c>
    </row>
    <row r="3" spans="1:5" ht="18.75" customHeight="1" x14ac:dyDescent="0.25">
      <c r="A3" s="198"/>
      <c r="B3" s="169" t="s">
        <v>57</v>
      </c>
      <c r="C3" s="239" t="s">
        <v>57</v>
      </c>
    </row>
    <row r="4" spans="1:5" ht="15.75" x14ac:dyDescent="0.25">
      <c r="A4" s="201" t="s">
        <v>56</v>
      </c>
      <c r="B4" s="202"/>
      <c r="C4" s="240"/>
    </row>
    <row r="5" spans="1:5" ht="15.75" x14ac:dyDescent="0.25">
      <c r="A5" s="72" t="s">
        <v>29</v>
      </c>
      <c r="B5" s="30">
        <v>1423372.7250000001</v>
      </c>
      <c r="C5" s="30">
        <v>1473059.08</v>
      </c>
    </row>
    <row r="6" spans="1:5" ht="15.75" x14ac:dyDescent="0.25">
      <c r="A6" s="73" t="s">
        <v>30</v>
      </c>
      <c r="B6" s="14">
        <v>6928386.5349999992</v>
      </c>
      <c r="C6" s="14">
        <v>6119739.5800000001</v>
      </c>
    </row>
    <row r="7" spans="1:5" ht="15.75" x14ac:dyDescent="0.25">
      <c r="A7" s="73" t="s">
        <v>31</v>
      </c>
      <c r="B7" s="14">
        <v>243481.99599999998</v>
      </c>
      <c r="C7" s="14">
        <v>424896.29</v>
      </c>
    </row>
    <row r="8" spans="1:5" ht="15.75" x14ac:dyDescent="0.25">
      <c r="A8" s="73" t="s">
        <v>32</v>
      </c>
      <c r="B8" s="14">
        <v>128650.18900000001</v>
      </c>
      <c r="C8" s="14">
        <v>281072.38</v>
      </c>
    </row>
    <row r="9" spans="1:5" ht="15.75" x14ac:dyDescent="0.25">
      <c r="A9" s="73" t="s">
        <v>33</v>
      </c>
      <c r="B9" s="31">
        <v>17149.460000000003</v>
      </c>
      <c r="C9" s="31">
        <v>18218.509999999998</v>
      </c>
    </row>
    <row r="10" spans="1:5" ht="15.75" x14ac:dyDescent="0.25">
      <c r="A10" s="71" t="s">
        <v>34</v>
      </c>
      <c r="B10" s="70">
        <f t="shared" ref="B10:C10" si="0">SUM(B5:B9)</f>
        <v>8741040.9049999993</v>
      </c>
      <c r="C10" s="70">
        <f t="shared" si="0"/>
        <v>8316985.8399999999</v>
      </c>
      <c r="D10" s="157"/>
    </row>
    <row r="11" spans="1:5" ht="15.75" customHeight="1" x14ac:dyDescent="0.25">
      <c r="A11" s="199" t="s">
        <v>35</v>
      </c>
      <c r="B11" s="200"/>
      <c r="C11" s="241"/>
      <c r="D11" s="28"/>
      <c r="E11" s="28"/>
    </row>
    <row r="12" spans="1:5" ht="15.75" x14ac:dyDescent="0.25">
      <c r="A12" s="72" t="s">
        <v>52</v>
      </c>
      <c r="B12" s="159">
        <v>1387.395</v>
      </c>
      <c r="C12" s="159">
        <v>1494.36</v>
      </c>
    </row>
    <row r="13" spans="1:5" ht="15.75" x14ac:dyDescent="0.25">
      <c r="A13" s="73" t="s">
        <v>47</v>
      </c>
      <c r="B13" s="23">
        <v>1149.1576666666617</v>
      </c>
      <c r="C13" s="23">
        <v>1209.97</v>
      </c>
    </row>
    <row r="14" spans="1:5" s="28" customFormat="1" ht="15.75" x14ac:dyDescent="0.25">
      <c r="A14" s="73" t="s">
        <v>76</v>
      </c>
      <c r="B14" s="23">
        <v>0</v>
      </c>
      <c r="C14" s="23">
        <v>379.54300000000001</v>
      </c>
    </row>
    <row r="15" spans="1:5" ht="15.75" x14ac:dyDescent="0.25">
      <c r="A15" s="73" t="s">
        <v>48</v>
      </c>
      <c r="B15" s="23">
        <v>895.3523333333336</v>
      </c>
      <c r="C15" s="23">
        <v>902.52</v>
      </c>
    </row>
    <row r="16" spans="1:5" ht="15.75" x14ac:dyDescent="0.25">
      <c r="A16" s="73" t="s">
        <v>49</v>
      </c>
      <c r="B16" s="22">
        <v>2150.7093333333332</v>
      </c>
      <c r="C16" s="22">
        <v>1561.67</v>
      </c>
    </row>
    <row r="17" spans="1:4" ht="15.75" x14ac:dyDescent="0.25">
      <c r="A17" s="71" t="s">
        <v>34</v>
      </c>
      <c r="B17" s="75">
        <f>SUM(B12:B16)</f>
        <v>5582.6143333333293</v>
      </c>
      <c r="C17" s="75">
        <f>SUM(C12:C16)</f>
        <v>5548.0630000000001</v>
      </c>
      <c r="D17" s="157"/>
    </row>
    <row r="19" spans="1:4" x14ac:dyDescent="0.25">
      <c r="A19" s="15"/>
      <c r="B19" s="29"/>
      <c r="C19" s="29"/>
    </row>
    <row r="31" spans="1:4" x14ac:dyDescent="0.25">
      <c r="C31" s="1"/>
    </row>
  </sheetData>
  <sheetProtection formatCells="0" formatColumns="0" formatRows="0" insertColumns="0" insertRows="0" insertHyperlinks="0" deleteColumns="0" deleteRows="0" sort="0" autoFilter="0" pivotTables="0"/>
  <customSheetViews>
    <customSheetView guid="{BFC9BBAB-DC53-41DF-AE0D-DBF1C62867D0}" scale="90" showGridLines="0" fitToPage="1">
      <pane xSplit="1" ySplit="4" topLeftCell="B5" activePane="bottomRight" state="frozen"/>
      <selection pane="bottomRight" activeCell="F22" sqref="F22"/>
      <pageMargins left="0.7" right="0.7" top="0.75" bottom="0.75" header="0.3" footer="0.3"/>
      <pageSetup paperSize="9" scale="91" orientation="landscape" r:id="rId1"/>
    </customSheetView>
  </customSheetViews>
  <mergeCells count="4">
    <mergeCell ref="A1:C1"/>
    <mergeCell ref="A2:A3"/>
    <mergeCell ref="A11:C11"/>
    <mergeCell ref="A4:C4"/>
  </mergeCell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30" sqref="P30"/>
    </sheetView>
  </sheetViews>
  <sheetFormatPr defaultRowHeight="15" x14ac:dyDescent="0.25"/>
  <cols>
    <col min="1" max="1" width="26" customWidth="1"/>
    <col min="2" max="3" width="15.7109375" customWidth="1"/>
  </cols>
  <sheetData>
    <row r="1" spans="1:4" ht="18.75" customHeight="1" x14ac:dyDescent="0.25">
      <c r="A1" s="209" t="s">
        <v>54</v>
      </c>
      <c r="B1" s="210"/>
      <c r="C1" s="211"/>
    </row>
    <row r="2" spans="1:4" s="28" customFormat="1" ht="15.75" x14ac:dyDescent="0.25">
      <c r="A2" s="207"/>
      <c r="B2" s="166">
        <v>2016</v>
      </c>
      <c r="C2" s="242">
        <v>2017</v>
      </c>
    </row>
    <row r="3" spans="1:4" ht="15.75" x14ac:dyDescent="0.25">
      <c r="A3" s="208"/>
      <c r="B3" s="106" t="s">
        <v>57</v>
      </c>
      <c r="C3" s="243" t="s">
        <v>57</v>
      </c>
    </row>
    <row r="4" spans="1:4" ht="15.75" x14ac:dyDescent="0.25">
      <c r="A4" s="203" t="s">
        <v>37</v>
      </c>
      <c r="B4" s="204"/>
      <c r="C4" s="244"/>
    </row>
    <row r="5" spans="1:4" ht="15.75" x14ac:dyDescent="0.25">
      <c r="A5" s="107" t="s">
        <v>30</v>
      </c>
      <c r="B5" s="108">
        <v>947948.40300000017</v>
      </c>
      <c r="C5" s="108">
        <v>1068145.93</v>
      </c>
    </row>
    <row r="6" spans="1:4" ht="15.75" x14ac:dyDescent="0.25">
      <c r="A6" s="107" t="s">
        <v>31</v>
      </c>
      <c r="B6" s="109">
        <v>430167.42</v>
      </c>
      <c r="C6" s="109">
        <v>295612.32</v>
      </c>
    </row>
    <row r="7" spans="1:4" ht="15.75" x14ac:dyDescent="0.25">
      <c r="A7" s="110" t="s">
        <v>34</v>
      </c>
      <c r="B7" s="111">
        <f t="shared" ref="B7:C7" si="0">SUM(B5:B6)</f>
        <v>1378115.8230000001</v>
      </c>
      <c r="C7" s="112">
        <f t="shared" si="0"/>
        <v>1363758.25</v>
      </c>
    </row>
    <row r="8" spans="1:4" ht="15.75" x14ac:dyDescent="0.25">
      <c r="A8" s="205" t="s">
        <v>38</v>
      </c>
      <c r="B8" s="206"/>
      <c r="C8" s="245"/>
      <c r="D8" s="28"/>
    </row>
    <row r="9" spans="1:4" ht="15.75" x14ac:dyDescent="0.25">
      <c r="A9" s="113" t="s">
        <v>47</v>
      </c>
      <c r="B9" s="114">
        <v>24.95966666666666</v>
      </c>
      <c r="C9" s="114">
        <v>27.74</v>
      </c>
    </row>
    <row r="10" spans="1:4" s="28" customFormat="1" ht="15.75" x14ac:dyDescent="0.25">
      <c r="A10" s="113" t="s">
        <v>60</v>
      </c>
      <c r="B10" s="168">
        <v>0.05</v>
      </c>
      <c r="C10" s="168">
        <v>0.09</v>
      </c>
    </row>
    <row r="11" spans="1:4" ht="15.75" x14ac:dyDescent="0.25">
      <c r="A11" s="113" t="s">
        <v>50</v>
      </c>
      <c r="B11" s="116">
        <v>1.2173333333333332</v>
      </c>
      <c r="C11" s="116">
        <v>1.0900000000000001</v>
      </c>
    </row>
    <row r="12" spans="1:4" ht="15.75" x14ac:dyDescent="0.25">
      <c r="A12" s="113" t="s">
        <v>49</v>
      </c>
      <c r="B12" s="115">
        <v>125.75633333333332</v>
      </c>
      <c r="C12" s="115">
        <v>49.58</v>
      </c>
    </row>
    <row r="13" spans="1:4" ht="15.75" x14ac:dyDescent="0.25">
      <c r="A13" s="113" t="s">
        <v>51</v>
      </c>
      <c r="B13" s="115">
        <v>4.1986666666666661</v>
      </c>
      <c r="C13" s="115">
        <v>6.36</v>
      </c>
    </row>
    <row r="14" spans="1:4" ht="15.75" x14ac:dyDescent="0.25">
      <c r="A14" s="117" t="s">
        <v>34</v>
      </c>
      <c r="B14" s="118">
        <f t="shared" ref="B14:C14" si="1">SUM(B9:B13)</f>
        <v>156.18199999999999</v>
      </c>
      <c r="C14" s="167">
        <f t="shared" si="1"/>
        <v>84.86</v>
      </c>
    </row>
    <row r="15" spans="1:4" x14ac:dyDescent="0.25">
      <c r="A15" s="74"/>
    </row>
  </sheetData>
  <sheetProtection formatCells="0" formatColumns="0" formatRows="0" insertColumns="0" insertRows="0" insertHyperlinks="0" deleteColumns="0" deleteRows="0" sort="0" autoFilter="0" pivotTables="0"/>
  <protectedRanges>
    <protectedRange password="CA04" sqref="A1:C14" name="Диапазон2"/>
  </protectedRanges>
  <customSheetViews>
    <customSheetView guid="{BFC9BBAB-DC53-41DF-AE0D-DBF1C62867D0}" scale="90" showGridLines="0" fitToPage="1">
      <pane xSplit="1" ySplit="4" topLeftCell="B5" activePane="bottomRight" state="frozen"/>
      <selection pane="bottomRight" activeCell="G12" sqref="G12:H12 J12"/>
      <pageMargins left="0.25" right="0.25" top="0.75" bottom="0.75" header="0.3" footer="0.3"/>
      <pageSetup paperSize="9" scale="93" orientation="landscape" r:id="rId1"/>
    </customSheetView>
  </customSheetViews>
  <mergeCells count="4">
    <mergeCell ref="A4:C4"/>
    <mergeCell ref="A8:C8"/>
    <mergeCell ref="A1:C1"/>
    <mergeCell ref="A2:A3"/>
  </mergeCell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 Выработка электроэнергии</vt:lpstr>
      <vt:lpstr>2. Отпуск теплоэнергии</vt:lpstr>
      <vt:lpstr>3. УРУТ</vt:lpstr>
      <vt:lpstr>4. КИУМ</vt:lpstr>
      <vt:lpstr>5. Реализация э.э. и мощности</vt:lpstr>
      <vt:lpstr>6. Покупка э.э. и мощности</vt:lpstr>
      <vt:lpstr>'2. Отпуск теплоэнергии'!Область_печати</vt:lpstr>
      <vt:lpstr>'3. УРУТ'!Область_печати</vt:lpstr>
      <vt:lpstr>'6. Покупка э.э. и мощности'!Область_печати</vt:lpstr>
    </vt:vector>
  </TitlesOfParts>
  <Company>TGK-1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Исаев Николай Викторович</dc:creator>
  <cp:lastModifiedBy>Исаев Николай Викторович</cp:lastModifiedBy>
  <cp:lastPrinted>2017-04-26T06:36:03Z</cp:lastPrinted>
  <dcterms:created xsi:type="dcterms:W3CDTF">2010-04-06T12:01:25Z</dcterms:created>
  <dcterms:modified xsi:type="dcterms:W3CDTF">2017-04-26T07:07:23Z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-451588308</vt:i4>
  </property>
  <property fmtid="{D5CDD505-2E9C-101B-9397-08002B2CF9AE}" pid="3" name="_NewReviewCycle">
    <vt:lpwstr/>
  </property>
  <property fmtid="{D5CDD505-2E9C-101B-9397-08002B2CF9AE}" pid="4" name="_EmailSubject">
    <vt:lpwstr>TGC-1_Производственные показатели 1Q2015.xls</vt:lpwstr>
  </property>
  <property fmtid="{D5CDD505-2E9C-101B-9397-08002B2CF9AE}" pid="5" name="_AuthorEmail">
    <vt:lpwstr>Moseev.RS@tgc1.ru</vt:lpwstr>
  </property>
  <property fmtid="{D5CDD505-2E9C-101B-9397-08002B2CF9AE}" pid="6" name="_AuthorEmailDisplayName">
    <vt:lpwstr>Мосеев Роман Сергеевич</vt:lpwstr>
  </property>
  <property fmtid="{D5CDD505-2E9C-101B-9397-08002B2CF9AE}" pid="7" name="_ReviewingToolsShownOnce">
    <vt:lpwstr/>
  </property>
</Properties>
</file>